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ighbartechnocrat-my.sharepoint.com/personal/balbeer_pujara_highbartech_com/Documents/Client/Government/Balmer Lawrie/Budget vs estimate/"/>
    </mc:Choice>
  </mc:AlternateContent>
  <xr:revisionPtr revIDLastSave="10" documentId="13_ncr:1_{E34901B8-2A79-41B8-A1B4-F580D3D0279B}" xr6:coauthVersionLast="47" xr6:coauthVersionMax="47" xr10:uidLastSave="{52587332-B6AB-4509-967F-9A7746AAF81E}"/>
  <bookViews>
    <workbookView xWindow="-120" yWindow="-120" windowWidth="20730" windowHeight="11040" tabRatio="829" firstSheet="1" activeTab="1" xr2:uid="{00000000-000D-0000-FFFF-FFFF00000000}"/>
  </bookViews>
  <sheets>
    <sheet name="Assumptions" sheetId="1" state="hidden" r:id="rId1"/>
    <sheet name="Main Summary" sheetId="11" r:id="rId2"/>
    <sheet name="Budget Summary-ERP" sheetId="3" r:id="rId3"/>
    <sheet name="HBT Resource -ERP" sheetId="4" r:id="rId4"/>
    <sheet name="Partner Resource -ERP" sheetId="6" state="hidden" r:id="rId5"/>
    <sheet name="HBT Rate" sheetId="5" state="hidden" r:id="rId6"/>
    <sheet name="Travel Cost" sheetId="7" r:id="rId7"/>
    <sheet name="Accomodation charges -HBT" sheetId="8" r:id="rId8"/>
    <sheet name="Cashflow" sheetId="12" r:id="rId9"/>
    <sheet name="Change reuest" sheetId="13" r:id="rId10"/>
    <sheet name="Considerations" sheetId="10" r:id="rId11"/>
  </sheets>
  <definedNames>
    <definedName name="_xlnm._FilterDatabase" localSheetId="6" hidden="1">'Travel Cost'!$A$3:$CM$50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7" i="10" l="1"/>
  <c r="AF37" i="10" s="1"/>
  <c r="AF29" i="10"/>
  <c r="AE29" i="10"/>
  <c r="GI24" i="4" l="1"/>
  <c r="GI25" i="4"/>
  <c r="GI26" i="4"/>
  <c r="GI27" i="4"/>
  <c r="GI28" i="4"/>
  <c r="GI29" i="4"/>
  <c r="GI30" i="4"/>
  <c r="GI31" i="4"/>
  <c r="GI32" i="4"/>
  <c r="GI33" i="4"/>
  <c r="GI34" i="4"/>
  <c r="GI35" i="4"/>
  <c r="GI36" i="4"/>
  <c r="GI37" i="4"/>
  <c r="GI38" i="4"/>
  <c r="GI39" i="4"/>
  <c r="GI40" i="4"/>
  <c r="GI41" i="4"/>
  <c r="GI42" i="4"/>
  <c r="GI43" i="4"/>
  <c r="GI44" i="4"/>
  <c r="GI45" i="4"/>
  <c r="GI46" i="4"/>
  <c r="GI47" i="4"/>
  <c r="GI48" i="4"/>
  <c r="GI49" i="4"/>
  <c r="GI50" i="4"/>
  <c r="GI51" i="4"/>
  <c r="GI52" i="4"/>
  <c r="GI53" i="4"/>
  <c r="GI54" i="4"/>
  <c r="GI55" i="4"/>
  <c r="GI56" i="4"/>
  <c r="GI57" i="4"/>
  <c r="GI58" i="4"/>
  <c r="GI59" i="4"/>
  <c r="GI60" i="4"/>
  <c r="GI61" i="4"/>
  <c r="GI62" i="4"/>
  <c r="GI63" i="4"/>
  <c r="GI64" i="4"/>
  <c r="GI65" i="4"/>
  <c r="GI66" i="4"/>
  <c r="GI67" i="4"/>
  <c r="GI68" i="4"/>
  <c r="GI69" i="4"/>
  <c r="GI70" i="4"/>
  <c r="GI71" i="4"/>
  <c r="GI72" i="4"/>
  <c r="GI73" i="4"/>
  <c r="GI74" i="4"/>
  <c r="GI75" i="4"/>
  <c r="GI76" i="4"/>
  <c r="GI77" i="4"/>
  <c r="GI78" i="4"/>
  <c r="GI79" i="4"/>
  <c r="GI80" i="4"/>
  <c r="GI81" i="4"/>
  <c r="GI82" i="4"/>
  <c r="GI83" i="4"/>
  <c r="GI84" i="4"/>
  <c r="GI85" i="4"/>
  <c r="GH24" i="4"/>
  <c r="GH25" i="4"/>
  <c r="GH26" i="4"/>
  <c r="GH27" i="4"/>
  <c r="GH28" i="4"/>
  <c r="GH29" i="4"/>
  <c r="GH30" i="4"/>
  <c r="GH31" i="4"/>
  <c r="GH32" i="4"/>
  <c r="GH33" i="4"/>
  <c r="GH34" i="4"/>
  <c r="GH35" i="4"/>
  <c r="GH36" i="4"/>
  <c r="GH37" i="4"/>
  <c r="GH38" i="4"/>
  <c r="GH39" i="4"/>
  <c r="GH40" i="4"/>
  <c r="GH41" i="4"/>
  <c r="GH42" i="4"/>
  <c r="GH43" i="4"/>
  <c r="GH44" i="4"/>
  <c r="GH45" i="4"/>
  <c r="GH46" i="4"/>
  <c r="GH47" i="4"/>
  <c r="GH48" i="4"/>
  <c r="GH49" i="4"/>
  <c r="GH50" i="4"/>
  <c r="GH51" i="4"/>
  <c r="GH52" i="4"/>
  <c r="GH53" i="4"/>
  <c r="GH54" i="4"/>
  <c r="GH55" i="4"/>
  <c r="GH56" i="4"/>
  <c r="GH57" i="4"/>
  <c r="GH58" i="4"/>
  <c r="GH59" i="4"/>
  <c r="GH60" i="4"/>
  <c r="GH61" i="4"/>
  <c r="GH62" i="4"/>
  <c r="GH63" i="4"/>
  <c r="GH64" i="4"/>
  <c r="GH65" i="4"/>
  <c r="GH66" i="4"/>
  <c r="GH67" i="4"/>
  <c r="GH68" i="4"/>
  <c r="GH69" i="4"/>
  <c r="GH70" i="4"/>
  <c r="GH71" i="4"/>
  <c r="GH72" i="4"/>
  <c r="GH73" i="4"/>
  <c r="GH74" i="4"/>
  <c r="GH75" i="4"/>
  <c r="GH76" i="4"/>
  <c r="GH77" i="4"/>
  <c r="GH78" i="4"/>
  <c r="GH79" i="4"/>
  <c r="GH80" i="4"/>
  <c r="GH81" i="4"/>
  <c r="GH82" i="4"/>
  <c r="GH83" i="4"/>
  <c r="GH84" i="4"/>
  <c r="GH85" i="4"/>
  <c r="K121" i="11"/>
  <c r="G137" i="11"/>
  <c r="AE64" i="4"/>
  <c r="AE60" i="4"/>
  <c r="AE49" i="4"/>
  <c r="AE45" i="4"/>
  <c r="AE37" i="4"/>
  <c r="AE34" i="4"/>
  <c r="O17" i="10" l="1"/>
  <c r="O16" i="10"/>
  <c r="O15" i="10"/>
  <c r="O14" i="10"/>
  <c r="O13" i="10"/>
  <c r="AC30" i="4"/>
  <c r="AD30" i="4" s="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69" i="11"/>
  <c r="K68" i="11"/>
  <c r="K67" i="11"/>
  <c r="K66" i="11"/>
  <c r="K65" i="11"/>
  <c r="K64" i="11"/>
  <c r="K63" i="11"/>
  <c r="K62" i="11"/>
  <c r="K61" i="11"/>
  <c r="K57" i="11"/>
  <c r="K53" i="11"/>
  <c r="K51" i="11"/>
  <c r="K50" i="11"/>
  <c r="K49" i="11"/>
  <c r="K45" i="11"/>
  <c r="K41" i="11"/>
  <c r="K39" i="11"/>
  <c r="K38" i="11"/>
  <c r="K36" i="11"/>
  <c r="K34" i="11"/>
  <c r="K31" i="11"/>
  <c r="K30" i="11"/>
  <c r="K29" i="11"/>
  <c r="K28" i="11"/>
  <c r="K27" i="11"/>
  <c r="K26" i="11"/>
  <c r="K22" i="11"/>
  <c r="K21" i="11"/>
  <c r="K19" i="11"/>
  <c r="K15" i="11"/>
  <c r="K14" i="11"/>
  <c r="K11" i="11"/>
  <c r="K10" i="11"/>
  <c r="K9" i="11"/>
  <c r="K8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1" i="11"/>
  <c r="I80" i="11"/>
  <c r="I79" i="11"/>
  <c r="I78" i="11"/>
  <c r="I77" i="11"/>
  <c r="I76" i="11"/>
  <c r="I82" i="11"/>
  <c r="I69" i="11"/>
  <c r="I68" i="11"/>
  <c r="I67" i="11"/>
  <c r="I66" i="11"/>
  <c r="I65" i="11"/>
  <c r="I64" i="11"/>
  <c r="I63" i="11"/>
  <c r="I62" i="11"/>
  <c r="I61" i="11"/>
  <c r="I57" i="11"/>
  <c r="I53" i="11"/>
  <c r="I50" i="11"/>
  <c r="I49" i="11"/>
  <c r="I45" i="11"/>
  <c r="I41" i="11"/>
  <c r="I39" i="11"/>
  <c r="I38" i="11"/>
  <c r="I34" i="11"/>
  <c r="I31" i="11"/>
  <c r="I30" i="11"/>
  <c r="I29" i="11"/>
  <c r="I28" i="11"/>
  <c r="I27" i="11"/>
  <c r="I26" i="11"/>
  <c r="I22" i="11"/>
  <c r="I21" i="11"/>
  <c r="I19" i="11"/>
  <c r="I15" i="11"/>
  <c r="I14" i="11"/>
  <c r="I11" i="11"/>
  <c r="I10" i="11"/>
  <c r="I9" i="11"/>
  <c r="I8" i="11"/>
  <c r="G94" i="11"/>
  <c r="G93" i="11"/>
  <c r="G85" i="11"/>
  <c r="G84" i="11"/>
  <c r="G83" i="11"/>
  <c r="G81" i="11"/>
  <c r="G77" i="11"/>
  <c r="G76" i="11"/>
  <c r="G92" i="11"/>
  <c r="G91" i="11"/>
  <c r="G90" i="11"/>
  <c r="G88" i="11"/>
  <c r="G87" i="11"/>
  <c r="G86" i="11"/>
  <c r="G82" i="11"/>
  <c r="G79" i="11"/>
  <c r="G78" i="11"/>
  <c r="G75" i="11"/>
  <c r="G74" i="11"/>
  <c r="G73" i="11"/>
  <c r="G72" i="11"/>
  <c r="G71" i="11"/>
  <c r="G69" i="11"/>
  <c r="G68" i="11"/>
  <c r="G67" i="11"/>
  <c r="G66" i="11"/>
  <c r="G65" i="11"/>
  <c r="G64" i="11"/>
  <c r="G63" i="11"/>
  <c r="G62" i="11"/>
  <c r="G61" i="11"/>
  <c r="G60" i="11"/>
  <c r="G57" i="11"/>
  <c r="G56" i="11"/>
  <c r="G53" i="11"/>
  <c r="G52" i="11"/>
  <c r="G49" i="11"/>
  <c r="G48" i="11"/>
  <c r="G45" i="11"/>
  <c r="G44" i="11"/>
  <c r="G41" i="11"/>
  <c r="G39" i="11"/>
  <c r="G38" i="11"/>
  <c r="G37" i="11"/>
  <c r="G34" i="11"/>
  <c r="G33" i="11"/>
  <c r="G30" i="11"/>
  <c r="G29" i="11"/>
  <c r="G28" i="11"/>
  <c r="G27" i="11"/>
  <c r="G26" i="11"/>
  <c r="G25" i="11"/>
  <c r="G22" i="11"/>
  <c r="G21" i="11"/>
  <c r="G19" i="11"/>
  <c r="G18" i="11"/>
  <c r="G15" i="11"/>
  <c r="G14" i="11"/>
  <c r="G13" i="11"/>
  <c r="G10" i="11"/>
  <c r="G9" i="11"/>
  <c r="G8" i="11"/>
  <c r="E69" i="11"/>
  <c r="E68" i="11"/>
  <c r="E67" i="11"/>
  <c r="E66" i="11"/>
  <c r="E65" i="11"/>
  <c r="E64" i="11"/>
  <c r="E63" i="11"/>
  <c r="E62" i="11"/>
  <c r="E61" i="11"/>
  <c r="E60" i="11"/>
  <c r="E59" i="11"/>
  <c r="E56" i="11"/>
  <c r="E55" i="11"/>
  <c r="E52" i="11"/>
  <c r="E51" i="11"/>
  <c r="E48" i="11"/>
  <c r="E47" i="11"/>
  <c r="E44" i="11"/>
  <c r="E43" i="11"/>
  <c r="E39" i="11"/>
  <c r="E38" i="11"/>
  <c r="E37" i="11"/>
  <c r="E36" i="11"/>
  <c r="E33" i="11"/>
  <c r="E32" i="11"/>
  <c r="E29" i="11"/>
  <c r="E28" i="11"/>
  <c r="E27" i="11"/>
  <c r="E26" i="11"/>
  <c r="E25" i="11"/>
  <c r="E24" i="11"/>
  <c r="E21" i="11"/>
  <c r="E18" i="11"/>
  <c r="E17" i="11"/>
  <c r="E14" i="11"/>
  <c r="E13" i="11"/>
  <c r="E12" i="11"/>
  <c r="E103" i="11"/>
  <c r="E102" i="11"/>
  <c r="E101" i="11"/>
  <c r="E100" i="11"/>
  <c r="E99" i="11"/>
  <c r="E98" i="11"/>
  <c r="E97" i="11"/>
  <c r="E96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9" i="11"/>
  <c r="E8" i="11"/>
  <c r="C106" i="11"/>
  <c r="C94" i="11"/>
  <c r="C93" i="11"/>
  <c r="C85" i="11"/>
  <c r="C84" i="11"/>
  <c r="C83" i="11"/>
  <c r="C81" i="11"/>
  <c r="C77" i="11"/>
  <c r="C76" i="11"/>
  <c r="C75" i="11"/>
  <c r="C74" i="11"/>
  <c r="C73" i="11"/>
  <c r="C72" i="11"/>
  <c r="C71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6" i="11"/>
  <c r="C55" i="11"/>
  <c r="C54" i="11"/>
  <c r="C52" i="11"/>
  <c r="C51" i="11"/>
  <c r="C50" i="11"/>
  <c r="C48" i="11"/>
  <c r="C47" i="11"/>
  <c r="C46" i="11"/>
  <c r="C44" i="11"/>
  <c r="C43" i="11"/>
  <c r="C42" i="11"/>
  <c r="C39" i="11"/>
  <c r="C38" i="11"/>
  <c r="C37" i="11"/>
  <c r="C36" i="11"/>
  <c r="C35" i="11"/>
  <c r="C33" i="11"/>
  <c r="C32" i="11"/>
  <c r="C31" i="11"/>
  <c r="C29" i="11"/>
  <c r="C28" i="11"/>
  <c r="C27" i="11"/>
  <c r="C26" i="11"/>
  <c r="C25" i="11"/>
  <c r="C24" i="11"/>
  <c r="C23" i="11"/>
  <c r="C21" i="11"/>
  <c r="C20" i="11"/>
  <c r="C18" i="11"/>
  <c r="C17" i="11"/>
  <c r="C16" i="11"/>
  <c r="C13" i="11"/>
  <c r="C12" i="11"/>
  <c r="C11" i="11"/>
  <c r="C9" i="11"/>
  <c r="C78" i="11"/>
  <c r="C79" i="11"/>
  <c r="C80" i="11"/>
  <c r="C82" i="11"/>
  <c r="C8" i="11"/>
  <c r="D21" i="13"/>
  <c r="D20" i="13"/>
  <c r="D19" i="13"/>
  <c r="D18" i="13"/>
  <c r="U38" i="10"/>
  <c r="T38" i="10"/>
  <c r="S38" i="10"/>
  <c r="R38" i="10"/>
  <c r="U30" i="10" l="1"/>
  <c r="T30" i="10"/>
  <c r="S30" i="10"/>
  <c r="R30" i="10"/>
  <c r="GD44" i="4"/>
  <c r="GD43" i="4"/>
  <c r="GD42" i="4"/>
  <c r="GD41" i="4"/>
  <c r="GD36" i="4"/>
  <c r="R96" i="3" l="1"/>
  <c r="V14" i="10"/>
  <c r="V15" i="10"/>
  <c r="V13" i="10"/>
  <c r="U14" i="10"/>
  <c r="U15" i="10"/>
  <c r="U13" i="10"/>
  <c r="T14" i="10"/>
  <c r="T15" i="10"/>
  <c r="T13" i="10"/>
  <c r="X52" i="12" l="1"/>
  <c r="V51" i="12"/>
  <c r="V50" i="12"/>
  <c r="V48" i="12"/>
  <c r="V47" i="12"/>
  <c r="V45" i="12"/>
  <c r="V44" i="12"/>
  <c r="V42" i="12"/>
  <c r="V41" i="12"/>
  <c r="V39" i="12"/>
  <c r="V38" i="12"/>
  <c r="V36" i="12"/>
  <c r="V35" i="12"/>
  <c r="V33" i="12"/>
  <c r="V32" i="12"/>
  <c r="V30" i="12"/>
  <c r="V29" i="12"/>
  <c r="V27" i="12"/>
  <c r="V26" i="12"/>
  <c r="V24" i="12"/>
  <c r="V23" i="12"/>
  <c r="V21" i="12"/>
  <c r="V20" i="12"/>
  <c r="V18" i="12"/>
  <c r="V17" i="12"/>
  <c r="V15" i="12"/>
  <c r="V14" i="12"/>
  <c r="V12" i="12"/>
  <c r="V11" i="12"/>
  <c r="V9" i="12"/>
  <c r="V8" i="12"/>
  <c r="W6" i="12"/>
  <c r="V6" i="12"/>
  <c r="W5" i="12"/>
  <c r="V5" i="12"/>
  <c r="W4" i="12"/>
  <c r="V4" i="12"/>
  <c r="N4" i="12"/>
  <c r="N5" i="12" s="1"/>
  <c r="N6" i="12" s="1"/>
  <c r="D52" i="12"/>
  <c r="D49" i="12"/>
  <c r="D46" i="12"/>
  <c r="D43" i="12"/>
  <c r="D40" i="12"/>
  <c r="D37" i="12"/>
  <c r="D34" i="12"/>
  <c r="D31" i="12"/>
  <c r="D28" i="12"/>
  <c r="D25" i="12"/>
  <c r="D22" i="12"/>
  <c r="D19" i="12"/>
  <c r="D16" i="12"/>
  <c r="D13" i="12"/>
  <c r="D10" i="12"/>
  <c r="D7" i="12"/>
  <c r="K14" i="13"/>
  <c r="GM36" i="4"/>
  <c r="GM41" i="4"/>
  <c r="GM42" i="4"/>
  <c r="GM43" i="4"/>
  <c r="GM44" i="4"/>
  <c r="GM53" i="4"/>
  <c r="GM54" i="4"/>
  <c r="GM76" i="4"/>
  <c r="GM77" i="4"/>
  <c r="GM78" i="4"/>
  <c r="GM79" i="4"/>
  <c r="GM80" i="4"/>
  <c r="GM81" i="4"/>
  <c r="GM82" i="4"/>
  <c r="GM83" i="4"/>
  <c r="GM84" i="4"/>
  <c r="DR197" i="4"/>
  <c r="DQ197" i="4"/>
  <c r="DP197" i="4"/>
  <c r="DO197" i="4"/>
  <c r="DN197" i="4"/>
  <c r="DM197" i="4"/>
  <c r="DL197" i="4"/>
  <c r="DK197" i="4"/>
  <c r="DJ197" i="4"/>
  <c r="DR196" i="4"/>
  <c r="DQ196" i="4"/>
  <c r="DP196" i="4"/>
  <c r="DO196" i="4"/>
  <c r="DN196" i="4"/>
  <c r="DM196" i="4"/>
  <c r="DL196" i="4"/>
  <c r="DK196" i="4"/>
  <c r="DJ196" i="4"/>
  <c r="DR195" i="4"/>
  <c r="DQ195" i="4"/>
  <c r="DP195" i="4"/>
  <c r="DO195" i="4"/>
  <c r="DN195" i="4"/>
  <c r="DM195" i="4"/>
  <c r="DL195" i="4"/>
  <c r="DK195" i="4"/>
  <c r="DJ195" i="4"/>
  <c r="DR194" i="4"/>
  <c r="DQ194" i="4"/>
  <c r="DP194" i="4"/>
  <c r="DO194" i="4"/>
  <c r="DN194" i="4"/>
  <c r="DM194" i="4"/>
  <c r="DL194" i="4"/>
  <c r="DK194" i="4"/>
  <c r="DJ194" i="4"/>
  <c r="DR193" i="4"/>
  <c r="DQ193" i="4"/>
  <c r="DP193" i="4"/>
  <c r="DO193" i="4"/>
  <c r="DN193" i="4"/>
  <c r="DM193" i="4"/>
  <c r="DL193" i="4"/>
  <c r="DK193" i="4"/>
  <c r="DJ193" i="4"/>
  <c r="DR192" i="4"/>
  <c r="DQ192" i="4"/>
  <c r="DP192" i="4"/>
  <c r="DO192" i="4"/>
  <c r="DN192" i="4"/>
  <c r="DM192" i="4"/>
  <c r="DL192" i="4"/>
  <c r="DK192" i="4"/>
  <c r="DJ192" i="4"/>
  <c r="DR191" i="4"/>
  <c r="DQ191" i="4"/>
  <c r="DP191" i="4"/>
  <c r="DO191" i="4"/>
  <c r="DN191" i="4"/>
  <c r="DM191" i="4"/>
  <c r="DL191" i="4"/>
  <c r="DK191" i="4"/>
  <c r="DJ191" i="4"/>
  <c r="DR190" i="4"/>
  <c r="DQ190" i="4"/>
  <c r="DP190" i="4"/>
  <c r="DO190" i="4"/>
  <c r="DN190" i="4"/>
  <c r="DM190" i="4"/>
  <c r="DL190" i="4"/>
  <c r="DK190" i="4"/>
  <c r="DJ190" i="4"/>
  <c r="DR189" i="4"/>
  <c r="DQ189" i="4"/>
  <c r="DP189" i="4"/>
  <c r="DO189" i="4"/>
  <c r="DN189" i="4"/>
  <c r="DM189" i="4"/>
  <c r="DL189" i="4"/>
  <c r="DK189" i="4"/>
  <c r="DJ189" i="4"/>
  <c r="DR187" i="4"/>
  <c r="DQ187" i="4"/>
  <c r="DP187" i="4"/>
  <c r="DO187" i="4"/>
  <c r="DN187" i="4"/>
  <c r="DM187" i="4"/>
  <c r="DL187" i="4"/>
  <c r="DK187" i="4"/>
  <c r="DJ187" i="4"/>
  <c r="DR186" i="4"/>
  <c r="DQ186" i="4"/>
  <c r="DP186" i="4"/>
  <c r="DO186" i="4"/>
  <c r="DN186" i="4"/>
  <c r="DM186" i="4"/>
  <c r="DL186" i="4"/>
  <c r="DK186" i="4"/>
  <c r="DJ186" i="4"/>
  <c r="DR185" i="4"/>
  <c r="DQ185" i="4"/>
  <c r="DP185" i="4"/>
  <c r="DO185" i="4"/>
  <c r="DN185" i="4"/>
  <c r="DM185" i="4"/>
  <c r="DL185" i="4"/>
  <c r="DK185" i="4"/>
  <c r="DJ185" i="4"/>
  <c r="DR183" i="4"/>
  <c r="DQ183" i="4"/>
  <c r="DP183" i="4"/>
  <c r="DO183" i="4"/>
  <c r="DN183" i="4"/>
  <c r="DM183" i="4"/>
  <c r="DL183" i="4"/>
  <c r="DK183" i="4"/>
  <c r="DJ183" i="4"/>
  <c r="DR182" i="4"/>
  <c r="DH52" i="3" s="1"/>
  <c r="DQ182" i="4"/>
  <c r="DG52" i="3" s="1"/>
  <c r="DP182" i="4"/>
  <c r="DF52" i="3" s="1"/>
  <c r="DO182" i="4"/>
  <c r="DE52" i="3" s="1"/>
  <c r="DN182" i="4"/>
  <c r="DD52" i="3" s="1"/>
  <c r="DM182" i="4"/>
  <c r="DC52" i="3" s="1"/>
  <c r="DL182" i="4"/>
  <c r="DB52" i="3" s="1"/>
  <c r="DK182" i="4"/>
  <c r="DA52" i="3" s="1"/>
  <c r="DJ182" i="4"/>
  <c r="CZ52" i="3" s="1"/>
  <c r="DR181" i="4"/>
  <c r="DQ181" i="4"/>
  <c r="DP181" i="4"/>
  <c r="DO181" i="4"/>
  <c r="DN181" i="4"/>
  <c r="DM181" i="4"/>
  <c r="DL181" i="4"/>
  <c r="DK181" i="4"/>
  <c r="DJ181" i="4"/>
  <c r="DR179" i="4"/>
  <c r="DQ179" i="4"/>
  <c r="DP179" i="4"/>
  <c r="DO179" i="4"/>
  <c r="DN179" i="4"/>
  <c r="DM179" i="4"/>
  <c r="DL179" i="4"/>
  <c r="DK179" i="4"/>
  <c r="DJ179" i="4"/>
  <c r="DR178" i="4"/>
  <c r="DQ178" i="4"/>
  <c r="DP178" i="4"/>
  <c r="DO178" i="4"/>
  <c r="DN178" i="4"/>
  <c r="DM178" i="4"/>
  <c r="DL178" i="4"/>
  <c r="DK178" i="4"/>
  <c r="DJ178" i="4"/>
  <c r="DR177" i="4"/>
  <c r="DQ177" i="4"/>
  <c r="DP177" i="4"/>
  <c r="DO177" i="4"/>
  <c r="DN177" i="4"/>
  <c r="DM177" i="4"/>
  <c r="DL177" i="4"/>
  <c r="DK177" i="4"/>
  <c r="DJ177" i="4"/>
  <c r="DR175" i="4"/>
  <c r="DQ175" i="4"/>
  <c r="DP175" i="4"/>
  <c r="DO175" i="4"/>
  <c r="DN175" i="4"/>
  <c r="DM175" i="4"/>
  <c r="DL175" i="4"/>
  <c r="DK175" i="4"/>
  <c r="DJ175" i="4"/>
  <c r="DR174" i="4"/>
  <c r="DQ174" i="4"/>
  <c r="DP174" i="4"/>
  <c r="DO174" i="4"/>
  <c r="DN174" i="4"/>
  <c r="DM174" i="4"/>
  <c r="DL174" i="4"/>
  <c r="DK174" i="4"/>
  <c r="DJ174" i="4"/>
  <c r="DR173" i="4"/>
  <c r="DQ173" i="4"/>
  <c r="DP173" i="4"/>
  <c r="DO173" i="4"/>
  <c r="DN173" i="4"/>
  <c r="DM173" i="4"/>
  <c r="DL173" i="4"/>
  <c r="DK173" i="4"/>
  <c r="DJ173" i="4"/>
  <c r="DR171" i="4"/>
  <c r="DQ171" i="4"/>
  <c r="DP171" i="4"/>
  <c r="DO171" i="4"/>
  <c r="DN171" i="4"/>
  <c r="DM171" i="4"/>
  <c r="DL171" i="4"/>
  <c r="DK171" i="4"/>
  <c r="DJ171" i="4"/>
  <c r="DR170" i="4"/>
  <c r="DQ170" i="4"/>
  <c r="DP170" i="4"/>
  <c r="DO170" i="4"/>
  <c r="DN170" i="4"/>
  <c r="DM170" i="4"/>
  <c r="DL170" i="4"/>
  <c r="DK170" i="4"/>
  <c r="DJ170" i="4"/>
  <c r="DR169" i="4"/>
  <c r="DQ169" i="4"/>
  <c r="DP169" i="4"/>
  <c r="DO169" i="4"/>
  <c r="DN169" i="4"/>
  <c r="DM169" i="4"/>
  <c r="DL169" i="4"/>
  <c r="DK169" i="4"/>
  <c r="DJ169" i="4"/>
  <c r="DR167" i="4"/>
  <c r="DQ167" i="4"/>
  <c r="DP167" i="4"/>
  <c r="DO167" i="4"/>
  <c r="DN167" i="4"/>
  <c r="DM167" i="4"/>
  <c r="DL167" i="4"/>
  <c r="DK167" i="4"/>
  <c r="DJ167" i="4"/>
  <c r="DR166" i="4"/>
  <c r="DQ166" i="4"/>
  <c r="DP166" i="4"/>
  <c r="DO166" i="4"/>
  <c r="DN166" i="4"/>
  <c r="DM166" i="4"/>
  <c r="DL166" i="4"/>
  <c r="DK166" i="4"/>
  <c r="DJ166" i="4"/>
  <c r="DR164" i="4"/>
  <c r="DQ164" i="4"/>
  <c r="DP164" i="4"/>
  <c r="DO164" i="4"/>
  <c r="DN164" i="4"/>
  <c r="DM164" i="4"/>
  <c r="DL164" i="4"/>
  <c r="DK164" i="4"/>
  <c r="DJ164" i="4"/>
  <c r="DR163" i="4"/>
  <c r="DQ163" i="4"/>
  <c r="DP163" i="4"/>
  <c r="DO163" i="4"/>
  <c r="DN163" i="4"/>
  <c r="DM163" i="4"/>
  <c r="DL163" i="4"/>
  <c r="DK163" i="4"/>
  <c r="DJ163" i="4"/>
  <c r="DR162" i="4"/>
  <c r="DQ162" i="4"/>
  <c r="DP162" i="4"/>
  <c r="DO162" i="4"/>
  <c r="DN162" i="4"/>
  <c r="DM162" i="4"/>
  <c r="DL162" i="4"/>
  <c r="DK162" i="4"/>
  <c r="DJ162" i="4"/>
  <c r="DR160" i="4"/>
  <c r="DQ160" i="4"/>
  <c r="DP160" i="4"/>
  <c r="DO160" i="4"/>
  <c r="DN160" i="4"/>
  <c r="DM160" i="4"/>
  <c r="DL160" i="4"/>
  <c r="DK160" i="4"/>
  <c r="DJ160" i="4"/>
  <c r="DR159" i="4"/>
  <c r="DQ159" i="4"/>
  <c r="DP159" i="4"/>
  <c r="DO159" i="4"/>
  <c r="DN159" i="4"/>
  <c r="DM159" i="4"/>
  <c r="DL159" i="4"/>
  <c r="DK159" i="4"/>
  <c r="DJ159" i="4"/>
  <c r="DR158" i="4"/>
  <c r="DQ158" i="4"/>
  <c r="DP158" i="4"/>
  <c r="DO158" i="4"/>
  <c r="DN158" i="4"/>
  <c r="DM158" i="4"/>
  <c r="DL158" i="4"/>
  <c r="DK158" i="4"/>
  <c r="DJ158" i="4"/>
  <c r="DR157" i="4"/>
  <c r="DQ157" i="4"/>
  <c r="DP157" i="4"/>
  <c r="DO157" i="4"/>
  <c r="DN157" i="4"/>
  <c r="DM157" i="4"/>
  <c r="DL157" i="4"/>
  <c r="DK157" i="4"/>
  <c r="DJ157" i="4"/>
  <c r="DR156" i="4"/>
  <c r="DQ156" i="4"/>
  <c r="DP156" i="4"/>
  <c r="DO156" i="4"/>
  <c r="DN156" i="4"/>
  <c r="DM156" i="4"/>
  <c r="DL156" i="4"/>
  <c r="DK156" i="4"/>
  <c r="DJ156" i="4"/>
  <c r="DR155" i="4"/>
  <c r="DQ155" i="4"/>
  <c r="DP155" i="4"/>
  <c r="DO155" i="4"/>
  <c r="DN155" i="4"/>
  <c r="DM155" i="4"/>
  <c r="DL155" i="4"/>
  <c r="DK155" i="4"/>
  <c r="DJ155" i="4"/>
  <c r="DR154" i="4"/>
  <c r="DQ154" i="4"/>
  <c r="DP154" i="4"/>
  <c r="DO154" i="4"/>
  <c r="DN154" i="4"/>
  <c r="DM154" i="4"/>
  <c r="DL154" i="4"/>
  <c r="DK154" i="4"/>
  <c r="DJ154" i="4"/>
  <c r="DR152" i="4"/>
  <c r="DQ152" i="4"/>
  <c r="DP152" i="4"/>
  <c r="DO152" i="4"/>
  <c r="DN152" i="4"/>
  <c r="DM152" i="4"/>
  <c r="DL152" i="4"/>
  <c r="DK152" i="4"/>
  <c r="DJ152" i="4"/>
  <c r="DR151" i="4"/>
  <c r="DQ151" i="4"/>
  <c r="DP151" i="4"/>
  <c r="DO151" i="4"/>
  <c r="DN151" i="4"/>
  <c r="DM151" i="4"/>
  <c r="DL151" i="4"/>
  <c r="DK151" i="4"/>
  <c r="DJ151" i="4"/>
  <c r="DR150" i="4"/>
  <c r="DQ150" i="4"/>
  <c r="DP150" i="4"/>
  <c r="DO150" i="4"/>
  <c r="DN150" i="4"/>
  <c r="DM150" i="4"/>
  <c r="DL150" i="4"/>
  <c r="DK150" i="4"/>
  <c r="DJ150" i="4"/>
  <c r="DR149" i="4"/>
  <c r="DQ149" i="4"/>
  <c r="DP149" i="4"/>
  <c r="DO149" i="4"/>
  <c r="DN149" i="4"/>
  <c r="DM149" i="4"/>
  <c r="DL149" i="4"/>
  <c r="DK149" i="4"/>
  <c r="DJ149" i="4"/>
  <c r="DR147" i="4"/>
  <c r="DQ147" i="4"/>
  <c r="DP147" i="4"/>
  <c r="DO147" i="4"/>
  <c r="DN147" i="4"/>
  <c r="DM147" i="4"/>
  <c r="DL147" i="4"/>
  <c r="DK147" i="4"/>
  <c r="DJ147" i="4"/>
  <c r="DR145" i="4"/>
  <c r="DQ145" i="4"/>
  <c r="DP145" i="4"/>
  <c r="DO145" i="4"/>
  <c r="DN145" i="4"/>
  <c r="DM145" i="4"/>
  <c r="DL145" i="4"/>
  <c r="DK145" i="4"/>
  <c r="DJ145" i="4"/>
  <c r="DR144" i="4"/>
  <c r="DQ144" i="4"/>
  <c r="DP144" i="4"/>
  <c r="DO144" i="4"/>
  <c r="DN144" i="4"/>
  <c r="DM144" i="4"/>
  <c r="DL144" i="4"/>
  <c r="DK144" i="4"/>
  <c r="DJ144" i="4"/>
  <c r="DR143" i="4"/>
  <c r="DQ143" i="4"/>
  <c r="DP143" i="4"/>
  <c r="DO143" i="4"/>
  <c r="DN143" i="4"/>
  <c r="DM143" i="4"/>
  <c r="DL143" i="4"/>
  <c r="DK143" i="4"/>
  <c r="DJ143" i="4"/>
  <c r="DR142" i="4"/>
  <c r="DQ142" i="4"/>
  <c r="DP142" i="4"/>
  <c r="DO142" i="4"/>
  <c r="DN142" i="4"/>
  <c r="DM142" i="4"/>
  <c r="DL142" i="4"/>
  <c r="DK142" i="4"/>
  <c r="DJ142" i="4"/>
  <c r="DR140" i="4"/>
  <c r="DQ140" i="4"/>
  <c r="DP140" i="4"/>
  <c r="DO140" i="4"/>
  <c r="DN140" i="4"/>
  <c r="DM140" i="4"/>
  <c r="DL140" i="4"/>
  <c r="DK140" i="4"/>
  <c r="DJ140" i="4"/>
  <c r="DR139" i="4"/>
  <c r="DQ139" i="4"/>
  <c r="DP139" i="4"/>
  <c r="DO139" i="4"/>
  <c r="DN139" i="4"/>
  <c r="DM139" i="4"/>
  <c r="DL139" i="4"/>
  <c r="DK139" i="4"/>
  <c r="DJ139" i="4"/>
  <c r="DR138" i="4"/>
  <c r="DQ138" i="4"/>
  <c r="DP138" i="4"/>
  <c r="DO138" i="4"/>
  <c r="DN138" i="4"/>
  <c r="DM138" i="4"/>
  <c r="DL138" i="4"/>
  <c r="DK138" i="4"/>
  <c r="DJ138" i="4"/>
  <c r="DR137" i="4"/>
  <c r="DQ137" i="4"/>
  <c r="DP137" i="4"/>
  <c r="DO137" i="4"/>
  <c r="DN137" i="4"/>
  <c r="DM137" i="4"/>
  <c r="DL137" i="4"/>
  <c r="DK137" i="4"/>
  <c r="DJ137" i="4"/>
  <c r="DR136" i="4"/>
  <c r="DQ136" i="4"/>
  <c r="DP136" i="4"/>
  <c r="DO136" i="4"/>
  <c r="DN136" i="4"/>
  <c r="DM136" i="4"/>
  <c r="DL136" i="4"/>
  <c r="DK136" i="4"/>
  <c r="DJ136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DH182" i="4"/>
  <c r="CX52" i="3" s="1"/>
  <c r="DG182" i="4"/>
  <c r="CW52" i="3" s="1"/>
  <c r="DF182" i="4"/>
  <c r="CV52" i="3" s="1"/>
  <c r="DE182" i="4"/>
  <c r="CU52" i="3" s="1"/>
  <c r="DD182" i="4"/>
  <c r="CT52" i="3" s="1"/>
  <c r="DC182" i="4"/>
  <c r="CS52" i="3" s="1"/>
  <c r="DB182" i="4"/>
  <c r="CR52" i="3" s="1"/>
  <c r="DA182" i="4"/>
  <c r="CQ52" i="3" s="1"/>
  <c r="CZ182" i="4"/>
  <c r="CP52" i="3" s="1"/>
  <c r="CY182" i="4"/>
  <c r="CO52" i="3" s="1"/>
  <c r="CX182" i="4"/>
  <c r="CN52" i="3" s="1"/>
  <c r="CW182" i="4"/>
  <c r="CM52" i="3" s="1"/>
  <c r="CV182" i="4"/>
  <c r="CL52" i="3" s="1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V176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V172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V165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DH140" i="4"/>
  <c r="DG140" i="4"/>
  <c r="DF140" i="4"/>
  <c r="DE140" i="4"/>
  <c r="DD140" i="4"/>
  <c r="DC140" i="4"/>
  <c r="DB140" i="4"/>
  <c r="DA140" i="4"/>
  <c r="CZ140" i="4"/>
  <c r="CY140" i="4"/>
  <c r="CX140" i="4"/>
  <c r="CW140" i="4"/>
  <c r="CV140" i="4"/>
  <c r="DH139" i="4"/>
  <c r="DG139" i="4"/>
  <c r="DF139" i="4"/>
  <c r="DE139" i="4"/>
  <c r="DD139" i="4"/>
  <c r="DC139" i="4"/>
  <c r="DB139" i="4"/>
  <c r="DA139" i="4"/>
  <c r="CZ139" i="4"/>
  <c r="CY139" i="4"/>
  <c r="CX139" i="4"/>
  <c r="CW139" i="4"/>
  <c r="CV139" i="4"/>
  <c r="DH138" i="4"/>
  <c r="DG138" i="4"/>
  <c r="DF138" i="4"/>
  <c r="DE138" i="4"/>
  <c r="DD138" i="4"/>
  <c r="DC138" i="4"/>
  <c r="DB138" i="4"/>
  <c r="DA138" i="4"/>
  <c r="CZ138" i="4"/>
  <c r="CY138" i="4"/>
  <c r="CX138" i="4"/>
  <c r="CW138" i="4"/>
  <c r="CV138" i="4"/>
  <c r="DH137" i="4"/>
  <c r="DG137" i="4"/>
  <c r="DF137" i="4"/>
  <c r="DE137" i="4"/>
  <c r="DD137" i="4"/>
  <c r="DC137" i="4"/>
  <c r="DB137" i="4"/>
  <c r="DA137" i="4"/>
  <c r="CZ137" i="4"/>
  <c r="CY137" i="4"/>
  <c r="CX137" i="4"/>
  <c r="CW137" i="4"/>
  <c r="CV137" i="4"/>
  <c r="DH136" i="4"/>
  <c r="DG136" i="4"/>
  <c r="DF136" i="4"/>
  <c r="DE136" i="4"/>
  <c r="DD136" i="4"/>
  <c r="DC136" i="4"/>
  <c r="DB136" i="4"/>
  <c r="DA136" i="4"/>
  <c r="CZ136" i="4"/>
  <c r="CY136" i="4"/>
  <c r="CX136" i="4"/>
  <c r="CW136" i="4"/>
  <c r="CV136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CJ182" i="4"/>
  <c r="BZ52" i="3" s="1"/>
  <c r="CI182" i="4"/>
  <c r="BY52" i="3" s="1"/>
  <c r="CH182" i="4"/>
  <c r="BX52" i="3" s="1"/>
  <c r="CG182" i="4"/>
  <c r="BW52" i="3" s="1"/>
  <c r="CF182" i="4"/>
  <c r="BV52" i="3" s="1"/>
  <c r="CE182" i="4"/>
  <c r="BU52" i="3" s="1"/>
  <c r="CD182" i="4"/>
  <c r="BT52" i="3" s="1"/>
  <c r="CC182" i="4"/>
  <c r="BS52" i="3" s="1"/>
  <c r="CB182" i="4"/>
  <c r="BR52" i="3" s="1"/>
  <c r="CA182" i="4"/>
  <c r="BQ52" i="3" s="1"/>
  <c r="BZ182" i="4"/>
  <c r="BP52" i="3" s="1"/>
  <c r="BY182" i="4"/>
  <c r="BO52" i="3" s="1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CJ141" i="4"/>
  <c r="CI141" i="4"/>
  <c r="CH141" i="4"/>
  <c r="CG141" i="4"/>
  <c r="CF141" i="4"/>
  <c r="CE141" i="4"/>
  <c r="CD141" i="4"/>
  <c r="CC141" i="4"/>
  <c r="CB141" i="4"/>
  <c r="CA141" i="4"/>
  <c r="BZ141" i="4"/>
  <c r="BY141" i="4"/>
  <c r="CJ139" i="4"/>
  <c r="CI139" i="4"/>
  <c r="CH139" i="4"/>
  <c r="CG139" i="4"/>
  <c r="CF139" i="4"/>
  <c r="CE139" i="4"/>
  <c r="CD139" i="4"/>
  <c r="CC139" i="4"/>
  <c r="CB139" i="4"/>
  <c r="CA139" i="4"/>
  <c r="BZ139" i="4"/>
  <c r="BY139" i="4"/>
  <c r="CJ138" i="4"/>
  <c r="CI138" i="4"/>
  <c r="CH138" i="4"/>
  <c r="CG138" i="4"/>
  <c r="CF138" i="4"/>
  <c r="CE138" i="4"/>
  <c r="CD138" i="4"/>
  <c r="CC138" i="4"/>
  <c r="CB138" i="4"/>
  <c r="CA138" i="4"/>
  <c r="BZ138" i="4"/>
  <c r="BY138" i="4"/>
  <c r="CJ137" i="4"/>
  <c r="CI137" i="4"/>
  <c r="CH137" i="4"/>
  <c r="CG137" i="4"/>
  <c r="CF137" i="4"/>
  <c r="CE137" i="4"/>
  <c r="CD137" i="4"/>
  <c r="CC137" i="4"/>
  <c r="CB137" i="4"/>
  <c r="CA137" i="4"/>
  <c r="BZ137" i="4"/>
  <c r="BY137" i="4"/>
  <c r="CJ136" i="4"/>
  <c r="CI136" i="4"/>
  <c r="CH136" i="4"/>
  <c r="CG136" i="4"/>
  <c r="CF136" i="4"/>
  <c r="CE136" i="4"/>
  <c r="CD136" i="4"/>
  <c r="CC136" i="4"/>
  <c r="CB136" i="4"/>
  <c r="CA136" i="4"/>
  <c r="BZ136" i="4"/>
  <c r="BY136" i="4"/>
  <c r="BL197" i="4"/>
  <c r="BK197" i="4"/>
  <c r="BJ197" i="4"/>
  <c r="BI197" i="4"/>
  <c r="BH197" i="4"/>
  <c r="BG197" i="4"/>
  <c r="BL196" i="4"/>
  <c r="BK196" i="4"/>
  <c r="BJ196" i="4"/>
  <c r="BI196" i="4"/>
  <c r="BH196" i="4"/>
  <c r="BG196" i="4"/>
  <c r="BL195" i="4"/>
  <c r="BK195" i="4"/>
  <c r="BJ195" i="4"/>
  <c r="BI195" i="4"/>
  <c r="BH195" i="4"/>
  <c r="BG195" i="4"/>
  <c r="BL194" i="4"/>
  <c r="BK194" i="4"/>
  <c r="BJ194" i="4"/>
  <c r="BI194" i="4"/>
  <c r="BH194" i="4"/>
  <c r="BG194" i="4"/>
  <c r="BL193" i="4"/>
  <c r="BK193" i="4"/>
  <c r="BJ193" i="4"/>
  <c r="BI193" i="4"/>
  <c r="BH193" i="4"/>
  <c r="BG193" i="4"/>
  <c r="BL192" i="4"/>
  <c r="BK192" i="4"/>
  <c r="BJ192" i="4"/>
  <c r="BI192" i="4"/>
  <c r="BH192" i="4"/>
  <c r="BG192" i="4"/>
  <c r="BL191" i="4"/>
  <c r="BK191" i="4"/>
  <c r="BJ191" i="4"/>
  <c r="BI191" i="4"/>
  <c r="BH191" i="4"/>
  <c r="BG191" i="4"/>
  <c r="BL190" i="4"/>
  <c r="BK190" i="4"/>
  <c r="BJ190" i="4"/>
  <c r="BI190" i="4"/>
  <c r="BH190" i="4"/>
  <c r="BG190" i="4"/>
  <c r="BL189" i="4"/>
  <c r="BK189" i="4"/>
  <c r="BJ189" i="4"/>
  <c r="BI189" i="4"/>
  <c r="BH189" i="4"/>
  <c r="BG189" i="4"/>
  <c r="BL188" i="4"/>
  <c r="BK188" i="4"/>
  <c r="BJ188" i="4"/>
  <c r="BI188" i="4"/>
  <c r="BH188" i="4"/>
  <c r="BG188" i="4"/>
  <c r="BL187" i="4"/>
  <c r="BK187" i="4"/>
  <c r="BJ187" i="4"/>
  <c r="BI187" i="4"/>
  <c r="BH187" i="4"/>
  <c r="BG187" i="4"/>
  <c r="BL185" i="4"/>
  <c r="BK185" i="4"/>
  <c r="BJ185" i="4"/>
  <c r="BI185" i="4"/>
  <c r="BH185" i="4"/>
  <c r="BG185" i="4"/>
  <c r="BL184" i="4"/>
  <c r="BK184" i="4"/>
  <c r="BJ184" i="4"/>
  <c r="BI184" i="4"/>
  <c r="BH184" i="4"/>
  <c r="BG184" i="4"/>
  <c r="BL183" i="4"/>
  <c r="BK183" i="4"/>
  <c r="BJ183" i="4"/>
  <c r="BI183" i="4"/>
  <c r="BH183" i="4"/>
  <c r="BG183" i="4"/>
  <c r="BL181" i="4"/>
  <c r="BK181" i="4"/>
  <c r="BJ181" i="4"/>
  <c r="BI181" i="4"/>
  <c r="BH181" i="4"/>
  <c r="BG181" i="4"/>
  <c r="BL180" i="4"/>
  <c r="BK180" i="4"/>
  <c r="BJ180" i="4"/>
  <c r="BI180" i="4"/>
  <c r="BH180" i="4"/>
  <c r="BG180" i="4"/>
  <c r="BL179" i="4"/>
  <c r="BK179" i="4"/>
  <c r="BJ179" i="4"/>
  <c r="BI179" i="4"/>
  <c r="BH179" i="4"/>
  <c r="BG179" i="4"/>
  <c r="BL177" i="4"/>
  <c r="BK177" i="4"/>
  <c r="BJ177" i="4"/>
  <c r="BI177" i="4"/>
  <c r="BH177" i="4"/>
  <c r="BG177" i="4"/>
  <c r="BL176" i="4"/>
  <c r="BK176" i="4"/>
  <c r="BJ176" i="4"/>
  <c r="BI176" i="4"/>
  <c r="BH176" i="4"/>
  <c r="BG176" i="4"/>
  <c r="BL175" i="4"/>
  <c r="BK175" i="4"/>
  <c r="BJ175" i="4"/>
  <c r="BI175" i="4"/>
  <c r="BH175" i="4"/>
  <c r="BG175" i="4"/>
  <c r="BL173" i="4"/>
  <c r="BK173" i="4"/>
  <c r="BJ173" i="4"/>
  <c r="BI173" i="4"/>
  <c r="BH173" i="4"/>
  <c r="BG173" i="4"/>
  <c r="BL172" i="4"/>
  <c r="BK172" i="4"/>
  <c r="BJ172" i="4"/>
  <c r="BI172" i="4"/>
  <c r="BH172" i="4"/>
  <c r="BG172" i="4"/>
  <c r="BL171" i="4"/>
  <c r="BK171" i="4"/>
  <c r="BJ171" i="4"/>
  <c r="BI171" i="4"/>
  <c r="BH171" i="4"/>
  <c r="BG171" i="4"/>
  <c r="BL169" i="4"/>
  <c r="BK169" i="4"/>
  <c r="BJ169" i="4"/>
  <c r="BI169" i="4"/>
  <c r="BH169" i="4"/>
  <c r="BG169" i="4"/>
  <c r="BL167" i="4"/>
  <c r="BK167" i="4"/>
  <c r="BJ167" i="4"/>
  <c r="BI167" i="4"/>
  <c r="BH167" i="4"/>
  <c r="BG167" i="4"/>
  <c r="BL166" i="4"/>
  <c r="BK166" i="4"/>
  <c r="BJ166" i="4"/>
  <c r="BI166" i="4"/>
  <c r="BH166" i="4"/>
  <c r="BG166" i="4"/>
  <c r="BL165" i="4"/>
  <c r="BK165" i="4"/>
  <c r="BJ165" i="4"/>
  <c r="BI165" i="4"/>
  <c r="BH165" i="4"/>
  <c r="BG165" i="4"/>
  <c r="BL164" i="4"/>
  <c r="BK164" i="4"/>
  <c r="BJ164" i="4"/>
  <c r="BI164" i="4"/>
  <c r="BH164" i="4"/>
  <c r="BG164" i="4"/>
  <c r="BL162" i="4"/>
  <c r="BK162" i="4"/>
  <c r="BJ162" i="4"/>
  <c r="BI162" i="4"/>
  <c r="BH162" i="4"/>
  <c r="BG162" i="4"/>
  <c r="BL161" i="4"/>
  <c r="BK161" i="4"/>
  <c r="BJ161" i="4"/>
  <c r="BI161" i="4"/>
  <c r="BH161" i="4"/>
  <c r="BG161" i="4"/>
  <c r="BL160" i="4"/>
  <c r="BK160" i="4"/>
  <c r="BJ160" i="4"/>
  <c r="BI160" i="4"/>
  <c r="BH160" i="4"/>
  <c r="BG160" i="4"/>
  <c r="BL158" i="4"/>
  <c r="BK158" i="4"/>
  <c r="BJ158" i="4"/>
  <c r="BI158" i="4"/>
  <c r="BH158" i="4"/>
  <c r="BG158" i="4"/>
  <c r="BL157" i="4"/>
  <c r="BK157" i="4"/>
  <c r="BJ157" i="4"/>
  <c r="BI157" i="4"/>
  <c r="BH157" i="4"/>
  <c r="BG157" i="4"/>
  <c r="BL156" i="4"/>
  <c r="BK156" i="4"/>
  <c r="BJ156" i="4"/>
  <c r="BI156" i="4"/>
  <c r="BH156" i="4"/>
  <c r="BG156" i="4"/>
  <c r="BL155" i="4"/>
  <c r="BK155" i="4"/>
  <c r="BJ155" i="4"/>
  <c r="BI155" i="4"/>
  <c r="BH155" i="4"/>
  <c r="BG155" i="4"/>
  <c r="BL154" i="4"/>
  <c r="BK154" i="4"/>
  <c r="BJ154" i="4"/>
  <c r="BI154" i="4"/>
  <c r="BH154" i="4"/>
  <c r="BG154" i="4"/>
  <c r="BL153" i="4"/>
  <c r="BK153" i="4"/>
  <c r="BJ153" i="4"/>
  <c r="BI153" i="4"/>
  <c r="BH153" i="4"/>
  <c r="BG153" i="4"/>
  <c r="BL152" i="4"/>
  <c r="BK152" i="4"/>
  <c r="BJ152" i="4"/>
  <c r="BI152" i="4"/>
  <c r="BH152" i="4"/>
  <c r="BG152" i="4"/>
  <c r="BL150" i="4"/>
  <c r="BK150" i="4"/>
  <c r="BJ150" i="4"/>
  <c r="BI150" i="4"/>
  <c r="BH150" i="4"/>
  <c r="BG150" i="4"/>
  <c r="BL149" i="4"/>
  <c r="BK149" i="4"/>
  <c r="BJ149" i="4"/>
  <c r="BI149" i="4"/>
  <c r="BH149" i="4"/>
  <c r="BG149" i="4"/>
  <c r="BL147" i="4"/>
  <c r="BK147" i="4"/>
  <c r="BJ147" i="4"/>
  <c r="BI147" i="4"/>
  <c r="BH147" i="4"/>
  <c r="BG147" i="4"/>
  <c r="BL146" i="4"/>
  <c r="BK146" i="4"/>
  <c r="BJ146" i="4"/>
  <c r="BI146" i="4"/>
  <c r="BH146" i="4"/>
  <c r="BG146" i="4"/>
  <c r="BL145" i="4"/>
  <c r="BK145" i="4"/>
  <c r="BJ145" i="4"/>
  <c r="BI145" i="4"/>
  <c r="BH145" i="4"/>
  <c r="BG145" i="4"/>
  <c r="BL143" i="4"/>
  <c r="BK143" i="4"/>
  <c r="BJ143" i="4"/>
  <c r="BI143" i="4"/>
  <c r="BH143" i="4"/>
  <c r="BG143" i="4"/>
  <c r="BL142" i="4"/>
  <c r="BK142" i="4"/>
  <c r="BJ142" i="4"/>
  <c r="BI142" i="4"/>
  <c r="BH142" i="4"/>
  <c r="BG142" i="4"/>
  <c r="BL141" i="4"/>
  <c r="BK141" i="4"/>
  <c r="BJ141" i="4"/>
  <c r="BI141" i="4"/>
  <c r="BH141" i="4"/>
  <c r="BG141" i="4"/>
  <c r="BL140" i="4"/>
  <c r="BK140" i="4"/>
  <c r="BJ140" i="4"/>
  <c r="BI140" i="4"/>
  <c r="BH140" i="4"/>
  <c r="BG140" i="4"/>
  <c r="BL138" i="4"/>
  <c r="BK138" i="4"/>
  <c r="BJ138" i="4"/>
  <c r="BI138" i="4"/>
  <c r="BH138" i="4"/>
  <c r="BG138" i="4"/>
  <c r="BL137" i="4"/>
  <c r="BK137" i="4"/>
  <c r="BJ137" i="4"/>
  <c r="BI137" i="4"/>
  <c r="BH137" i="4"/>
  <c r="BG137" i="4"/>
  <c r="BL136" i="4"/>
  <c r="BK136" i="4"/>
  <c r="BJ136" i="4"/>
  <c r="BI136" i="4"/>
  <c r="BH136" i="4"/>
  <c r="BG136" i="4"/>
  <c r="GM108" i="4"/>
  <c r="GM107" i="4"/>
  <c r="GM106" i="4"/>
  <c r="GM105" i="4"/>
  <c r="GM104" i="4"/>
  <c r="GM103" i="4"/>
  <c r="GM102" i="4"/>
  <c r="GM101" i="4"/>
  <c r="GM100" i="4"/>
  <c r="GM99" i="4"/>
  <c r="GM98" i="4"/>
  <c r="GM97" i="4"/>
  <c r="GM96" i="4"/>
  <c r="GM95" i="4"/>
  <c r="GM94" i="4"/>
  <c r="GM93" i="4"/>
  <c r="GM92" i="4"/>
  <c r="GM91" i="4"/>
  <c r="GM90" i="4"/>
  <c r="GM89" i="4"/>
  <c r="GM88" i="4"/>
  <c r="GM87" i="4"/>
  <c r="GM86" i="4"/>
  <c r="GL109" i="4"/>
  <c r="GK84" i="4"/>
  <c r="GK83" i="4"/>
  <c r="GK82" i="4"/>
  <c r="GK81" i="4"/>
  <c r="GK80" i="4"/>
  <c r="GK79" i="4"/>
  <c r="GK78" i="4"/>
  <c r="GK77" i="4"/>
  <c r="GK76" i="4"/>
  <c r="GK54" i="4"/>
  <c r="GK53" i="4"/>
  <c r="GK44" i="4"/>
  <c r="GK43" i="4"/>
  <c r="GK42" i="4"/>
  <c r="GK41" i="4"/>
  <c r="GK36" i="4"/>
  <c r="GK24" i="4"/>
  <c r="GK23" i="4"/>
  <c r="D53" i="12" l="1"/>
  <c r="K15" i="13"/>
  <c r="K16" i="13" s="1"/>
  <c r="H11" i="13" s="1"/>
  <c r="F21" i="13"/>
  <c r="F20" i="13"/>
  <c r="F19" i="13"/>
  <c r="F14" i="13"/>
  <c r="F13" i="13"/>
  <c r="F12" i="13"/>
  <c r="F7" i="13"/>
  <c r="F6" i="13"/>
  <c r="F5" i="13"/>
  <c r="M109" i="11"/>
  <c r="M108" i="11"/>
  <c r="M107" i="11"/>
  <c r="M105" i="11"/>
  <c r="M104" i="11"/>
  <c r="N12" i="13"/>
  <c r="U12" i="4"/>
  <c r="H12" i="13" l="1"/>
  <c r="E116" i="11" s="1"/>
  <c r="C116" i="11"/>
  <c r="H13" i="13" l="1"/>
  <c r="G116" i="11" s="1"/>
  <c r="K71" i="11"/>
  <c r="K72" i="11"/>
  <c r="K73" i="11"/>
  <c r="K74" i="11"/>
  <c r="K75" i="11"/>
  <c r="M90" i="11"/>
  <c r="M91" i="11"/>
  <c r="M92" i="11"/>
  <c r="M93" i="11"/>
  <c r="M94" i="11"/>
  <c r="M96" i="11"/>
  <c r="M97" i="11"/>
  <c r="M98" i="11"/>
  <c r="M99" i="11"/>
  <c r="M100" i="11"/>
  <c r="M101" i="11"/>
  <c r="M102" i="11"/>
  <c r="M103" i="11"/>
  <c r="M86" i="11"/>
  <c r="M87" i="11"/>
  <c r="M88" i="11"/>
  <c r="M89" i="11"/>
  <c r="I71" i="11"/>
  <c r="I72" i="11"/>
  <c r="I73" i="11"/>
  <c r="I74" i="11"/>
  <c r="I75" i="11"/>
  <c r="M81" i="11"/>
  <c r="M78" i="11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GC137" i="4"/>
  <c r="GC149" i="4"/>
  <c r="GC166" i="4"/>
  <c r="GC167" i="4"/>
  <c r="GC189" i="4"/>
  <c r="GC190" i="4"/>
  <c r="GC191" i="4"/>
  <c r="GC192" i="4"/>
  <c r="GC193" i="4"/>
  <c r="GC195" i="4"/>
  <c r="GC196" i="4"/>
  <c r="GC197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M146" i="4"/>
  <c r="BN146" i="4"/>
  <c r="BO146" i="4"/>
  <c r="BP146" i="4"/>
  <c r="BQ146" i="4"/>
  <c r="BR146" i="4"/>
  <c r="BS146" i="4"/>
  <c r="BT146" i="4"/>
  <c r="BU146" i="4"/>
  <c r="BV146" i="4"/>
  <c r="BW146" i="4"/>
  <c r="BX146" i="4"/>
  <c r="CK146" i="4"/>
  <c r="CL146" i="4"/>
  <c r="CM146" i="4"/>
  <c r="CN146" i="4"/>
  <c r="CO146" i="4"/>
  <c r="CP146" i="4"/>
  <c r="CQ146" i="4"/>
  <c r="CR146" i="4"/>
  <c r="CS146" i="4"/>
  <c r="CT146" i="4"/>
  <c r="DS146" i="4"/>
  <c r="DT146" i="4"/>
  <c r="AA147" i="4"/>
  <c r="AB147" i="4"/>
  <c r="AC147" i="4"/>
  <c r="AD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M147" i="4"/>
  <c r="BN147" i="4"/>
  <c r="BO147" i="4"/>
  <c r="BP147" i="4"/>
  <c r="BQ147" i="4"/>
  <c r="BR147" i="4"/>
  <c r="BS147" i="4"/>
  <c r="BT147" i="4"/>
  <c r="BU147" i="4"/>
  <c r="BV147" i="4"/>
  <c r="BW147" i="4"/>
  <c r="BX147" i="4"/>
  <c r="CK147" i="4"/>
  <c r="CL147" i="4"/>
  <c r="CM147" i="4"/>
  <c r="CN147" i="4"/>
  <c r="CO147" i="4"/>
  <c r="CP147" i="4"/>
  <c r="CQ147" i="4"/>
  <c r="CR147" i="4"/>
  <c r="CS147" i="4"/>
  <c r="CT147" i="4"/>
  <c r="CU147" i="4"/>
  <c r="DI147" i="4"/>
  <c r="DS147" i="4"/>
  <c r="DT147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DS148" i="4"/>
  <c r="DT148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M149" i="4"/>
  <c r="BN149" i="4"/>
  <c r="BO149" i="4"/>
  <c r="BP149" i="4"/>
  <c r="BQ149" i="4"/>
  <c r="BR149" i="4"/>
  <c r="BS149" i="4"/>
  <c r="BT149" i="4"/>
  <c r="BU149" i="4"/>
  <c r="BV149" i="4"/>
  <c r="BW149" i="4"/>
  <c r="BX149" i="4"/>
  <c r="CK149" i="4"/>
  <c r="CL149" i="4"/>
  <c r="CM149" i="4"/>
  <c r="CN149" i="4"/>
  <c r="CO149" i="4"/>
  <c r="CP149" i="4"/>
  <c r="CQ149" i="4"/>
  <c r="CR149" i="4"/>
  <c r="CS149" i="4"/>
  <c r="CT149" i="4"/>
  <c r="CU149" i="4"/>
  <c r="DI149" i="4"/>
  <c r="DS149" i="4"/>
  <c r="DT149" i="4"/>
  <c r="AA150" i="4"/>
  <c r="AB150" i="4"/>
  <c r="AC150" i="4"/>
  <c r="AD150" i="4"/>
  <c r="AY150" i="4"/>
  <c r="AZ150" i="4"/>
  <c r="BA150" i="4"/>
  <c r="BB150" i="4"/>
  <c r="BC150" i="4"/>
  <c r="BD150" i="4"/>
  <c r="BE150" i="4"/>
  <c r="BF150" i="4"/>
  <c r="BM150" i="4"/>
  <c r="BN150" i="4"/>
  <c r="BO150" i="4"/>
  <c r="BP150" i="4"/>
  <c r="BQ150" i="4"/>
  <c r="BR150" i="4"/>
  <c r="BS150" i="4"/>
  <c r="BT150" i="4"/>
  <c r="BU150" i="4"/>
  <c r="BV150" i="4"/>
  <c r="BW150" i="4"/>
  <c r="BX150" i="4"/>
  <c r="CK150" i="4"/>
  <c r="CL150" i="4"/>
  <c r="CM150" i="4"/>
  <c r="CN150" i="4"/>
  <c r="CO150" i="4"/>
  <c r="CP150" i="4"/>
  <c r="CQ150" i="4"/>
  <c r="CR150" i="4"/>
  <c r="CS150" i="4"/>
  <c r="CT150" i="4"/>
  <c r="CU150" i="4"/>
  <c r="DI150" i="4"/>
  <c r="DS150" i="4"/>
  <c r="DT150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BW151" i="4"/>
  <c r="BX151" i="4"/>
  <c r="CK151" i="4"/>
  <c r="CL151" i="4"/>
  <c r="CM151" i="4"/>
  <c r="CN151" i="4"/>
  <c r="CO151" i="4"/>
  <c r="CP151" i="4"/>
  <c r="CQ151" i="4"/>
  <c r="CR151" i="4"/>
  <c r="CS151" i="4"/>
  <c r="CT151" i="4"/>
  <c r="CU151" i="4"/>
  <c r="DI151" i="4"/>
  <c r="DS151" i="4"/>
  <c r="DT151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M152" i="4"/>
  <c r="BN152" i="4"/>
  <c r="BO152" i="4"/>
  <c r="BP152" i="4"/>
  <c r="BQ152" i="4"/>
  <c r="BR152" i="4"/>
  <c r="BS152" i="4"/>
  <c r="BT152" i="4"/>
  <c r="BU152" i="4"/>
  <c r="BV152" i="4"/>
  <c r="CU152" i="4"/>
  <c r="DI152" i="4"/>
  <c r="DS152" i="4"/>
  <c r="DT152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D153" i="4"/>
  <c r="BE153" i="4"/>
  <c r="BF153" i="4"/>
  <c r="BM153" i="4"/>
  <c r="BN153" i="4"/>
  <c r="BO153" i="4"/>
  <c r="BP153" i="4"/>
  <c r="BQ153" i="4"/>
  <c r="BR153" i="4"/>
  <c r="BS153" i="4"/>
  <c r="BT153" i="4"/>
  <c r="BU153" i="4"/>
  <c r="BV153" i="4"/>
  <c r="BW153" i="4"/>
  <c r="BX153" i="4"/>
  <c r="CK153" i="4"/>
  <c r="CL153" i="4"/>
  <c r="CM153" i="4"/>
  <c r="CN153" i="4"/>
  <c r="CO153" i="4"/>
  <c r="CP153" i="4"/>
  <c r="CQ153" i="4"/>
  <c r="CR153" i="4"/>
  <c r="CS153" i="4"/>
  <c r="CT153" i="4"/>
  <c r="DS153" i="4"/>
  <c r="DT153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M154" i="4"/>
  <c r="BN154" i="4"/>
  <c r="BO154" i="4"/>
  <c r="BP154" i="4"/>
  <c r="BQ154" i="4"/>
  <c r="BR154" i="4"/>
  <c r="BS154" i="4"/>
  <c r="BT154" i="4"/>
  <c r="BU154" i="4"/>
  <c r="BV154" i="4"/>
  <c r="BW154" i="4"/>
  <c r="BX154" i="4"/>
  <c r="CK154" i="4"/>
  <c r="CL154" i="4"/>
  <c r="CM154" i="4"/>
  <c r="CN154" i="4"/>
  <c r="CO154" i="4"/>
  <c r="CP154" i="4"/>
  <c r="CQ154" i="4"/>
  <c r="CR154" i="4"/>
  <c r="CS154" i="4"/>
  <c r="CT154" i="4"/>
  <c r="CU154" i="4"/>
  <c r="DI154" i="4"/>
  <c r="DS154" i="4"/>
  <c r="DT154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M155" i="4"/>
  <c r="BN155" i="4"/>
  <c r="BO155" i="4"/>
  <c r="BP155" i="4"/>
  <c r="BQ155" i="4"/>
  <c r="BR155" i="4"/>
  <c r="BS155" i="4"/>
  <c r="BT155" i="4"/>
  <c r="BU155" i="4"/>
  <c r="BV155" i="4"/>
  <c r="BW155" i="4"/>
  <c r="BX155" i="4"/>
  <c r="CK155" i="4"/>
  <c r="CL155" i="4"/>
  <c r="CM155" i="4"/>
  <c r="CN155" i="4"/>
  <c r="CO155" i="4"/>
  <c r="CP155" i="4"/>
  <c r="CQ155" i="4"/>
  <c r="CR155" i="4"/>
  <c r="CS155" i="4"/>
  <c r="CT155" i="4"/>
  <c r="CU155" i="4"/>
  <c r="DI155" i="4"/>
  <c r="DS155" i="4"/>
  <c r="DT155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D156" i="4"/>
  <c r="BE156" i="4"/>
  <c r="BF156" i="4"/>
  <c r="BM156" i="4"/>
  <c r="BN156" i="4"/>
  <c r="BO156" i="4"/>
  <c r="BP156" i="4"/>
  <c r="BQ156" i="4"/>
  <c r="BR156" i="4"/>
  <c r="BS156" i="4"/>
  <c r="BT156" i="4"/>
  <c r="BU156" i="4"/>
  <c r="BV156" i="4"/>
  <c r="BW156" i="4"/>
  <c r="BX156" i="4"/>
  <c r="CK156" i="4"/>
  <c r="CL156" i="4"/>
  <c r="CM156" i="4"/>
  <c r="CN156" i="4"/>
  <c r="CO156" i="4"/>
  <c r="CP156" i="4"/>
  <c r="CQ156" i="4"/>
  <c r="CR156" i="4"/>
  <c r="CS156" i="4"/>
  <c r="CT156" i="4"/>
  <c r="CU156" i="4"/>
  <c r="DI156" i="4"/>
  <c r="DS156" i="4"/>
  <c r="DT156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M157" i="4"/>
  <c r="BN157" i="4"/>
  <c r="BO157" i="4"/>
  <c r="BP157" i="4"/>
  <c r="BQ157" i="4"/>
  <c r="BR157" i="4"/>
  <c r="BS157" i="4"/>
  <c r="BT157" i="4"/>
  <c r="BU157" i="4"/>
  <c r="BV157" i="4"/>
  <c r="BW157" i="4"/>
  <c r="BX157" i="4"/>
  <c r="CK157" i="4"/>
  <c r="CL157" i="4"/>
  <c r="CM157" i="4"/>
  <c r="CN157" i="4"/>
  <c r="CO157" i="4"/>
  <c r="CP157" i="4"/>
  <c r="CQ157" i="4"/>
  <c r="CR157" i="4"/>
  <c r="CS157" i="4"/>
  <c r="CT157" i="4"/>
  <c r="CU157" i="4"/>
  <c r="DI157" i="4"/>
  <c r="DS157" i="4"/>
  <c r="DT157" i="4"/>
  <c r="AA158" i="4"/>
  <c r="AB158" i="4"/>
  <c r="AC158" i="4"/>
  <c r="AD158" i="4"/>
  <c r="BA158" i="4"/>
  <c r="BB158" i="4"/>
  <c r="BC158" i="4"/>
  <c r="BD158" i="4"/>
  <c r="BE158" i="4"/>
  <c r="BF158" i="4"/>
  <c r="BM158" i="4"/>
  <c r="BN158" i="4"/>
  <c r="BO158" i="4"/>
  <c r="BP158" i="4"/>
  <c r="BQ158" i="4"/>
  <c r="BR158" i="4"/>
  <c r="BS158" i="4"/>
  <c r="BT158" i="4"/>
  <c r="BU158" i="4"/>
  <c r="BV158" i="4"/>
  <c r="BW158" i="4"/>
  <c r="BX158" i="4"/>
  <c r="CK158" i="4"/>
  <c r="CL158" i="4"/>
  <c r="CM158" i="4"/>
  <c r="CN158" i="4"/>
  <c r="CO158" i="4"/>
  <c r="CP158" i="4"/>
  <c r="CQ158" i="4"/>
  <c r="CR158" i="4"/>
  <c r="CS158" i="4"/>
  <c r="CT158" i="4"/>
  <c r="CU158" i="4"/>
  <c r="DI158" i="4"/>
  <c r="DS158" i="4"/>
  <c r="DT158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W159" i="4"/>
  <c r="BX159" i="4"/>
  <c r="CK159" i="4"/>
  <c r="CL159" i="4"/>
  <c r="CM159" i="4"/>
  <c r="CN159" i="4"/>
  <c r="CO159" i="4"/>
  <c r="CP159" i="4"/>
  <c r="CQ159" i="4"/>
  <c r="CR159" i="4"/>
  <c r="CS159" i="4"/>
  <c r="CT159" i="4"/>
  <c r="CU159" i="4"/>
  <c r="DI159" i="4"/>
  <c r="DS159" i="4"/>
  <c r="DT159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BC160" i="4"/>
  <c r="BD160" i="4"/>
  <c r="BE160" i="4"/>
  <c r="BF160" i="4"/>
  <c r="BM160" i="4"/>
  <c r="BN160" i="4"/>
  <c r="BO160" i="4"/>
  <c r="BP160" i="4"/>
  <c r="BQ160" i="4"/>
  <c r="BR160" i="4"/>
  <c r="BS160" i="4"/>
  <c r="BT160" i="4"/>
  <c r="BU160" i="4"/>
  <c r="BV160" i="4"/>
  <c r="CU160" i="4"/>
  <c r="DI160" i="4"/>
  <c r="DS160" i="4"/>
  <c r="DT160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BB161" i="4"/>
  <c r="BC161" i="4"/>
  <c r="BD161" i="4"/>
  <c r="BE161" i="4"/>
  <c r="BF161" i="4"/>
  <c r="BM161" i="4"/>
  <c r="BN161" i="4"/>
  <c r="BO161" i="4"/>
  <c r="BP161" i="4"/>
  <c r="BQ161" i="4"/>
  <c r="BR161" i="4"/>
  <c r="BS161" i="4"/>
  <c r="BT161" i="4"/>
  <c r="BU161" i="4"/>
  <c r="BV161" i="4"/>
  <c r="BW161" i="4"/>
  <c r="BX161" i="4"/>
  <c r="CK161" i="4"/>
  <c r="CL161" i="4"/>
  <c r="CM161" i="4"/>
  <c r="CN161" i="4"/>
  <c r="CO161" i="4"/>
  <c r="CP161" i="4"/>
  <c r="CQ161" i="4"/>
  <c r="CR161" i="4"/>
  <c r="CS161" i="4"/>
  <c r="CT161" i="4"/>
  <c r="DS161" i="4"/>
  <c r="DT161" i="4"/>
  <c r="AA162" i="4"/>
  <c r="AB162" i="4"/>
  <c r="AC162" i="4"/>
  <c r="AD162" i="4"/>
  <c r="BA162" i="4"/>
  <c r="BB162" i="4"/>
  <c r="BC162" i="4"/>
  <c r="BD162" i="4"/>
  <c r="BE162" i="4"/>
  <c r="BF162" i="4"/>
  <c r="BM162" i="4"/>
  <c r="BN162" i="4"/>
  <c r="BO162" i="4"/>
  <c r="BP162" i="4"/>
  <c r="BQ162" i="4"/>
  <c r="BR162" i="4"/>
  <c r="BS162" i="4"/>
  <c r="BT162" i="4"/>
  <c r="BU162" i="4"/>
  <c r="BV162" i="4"/>
  <c r="BW162" i="4"/>
  <c r="BX162" i="4"/>
  <c r="CK162" i="4"/>
  <c r="CL162" i="4"/>
  <c r="CM162" i="4"/>
  <c r="CN162" i="4"/>
  <c r="CO162" i="4"/>
  <c r="CP162" i="4"/>
  <c r="CQ162" i="4"/>
  <c r="CR162" i="4"/>
  <c r="CS162" i="4"/>
  <c r="CT162" i="4"/>
  <c r="CU162" i="4"/>
  <c r="DI162" i="4"/>
  <c r="DS162" i="4"/>
  <c r="DT162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CK163" i="4"/>
  <c r="CL163" i="4"/>
  <c r="CM163" i="4"/>
  <c r="CN163" i="4"/>
  <c r="CO163" i="4"/>
  <c r="CP163" i="4"/>
  <c r="CQ163" i="4"/>
  <c r="CR163" i="4"/>
  <c r="CS163" i="4"/>
  <c r="CT163" i="4"/>
  <c r="CU163" i="4"/>
  <c r="DI163" i="4"/>
  <c r="DS163" i="4"/>
  <c r="DT163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BB164" i="4"/>
  <c r="BC164" i="4"/>
  <c r="BD164" i="4"/>
  <c r="BE164" i="4"/>
  <c r="BF164" i="4"/>
  <c r="BM164" i="4"/>
  <c r="BN164" i="4"/>
  <c r="BO164" i="4"/>
  <c r="BP164" i="4"/>
  <c r="BQ164" i="4"/>
  <c r="BR164" i="4"/>
  <c r="BS164" i="4"/>
  <c r="BT164" i="4"/>
  <c r="BU164" i="4"/>
  <c r="BV164" i="4"/>
  <c r="BW164" i="4"/>
  <c r="BX164" i="4"/>
  <c r="DI164" i="4"/>
  <c r="DS164" i="4"/>
  <c r="DT164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Z165" i="4"/>
  <c r="BA165" i="4"/>
  <c r="BB165" i="4"/>
  <c r="BC165" i="4"/>
  <c r="BD165" i="4"/>
  <c r="BE165" i="4"/>
  <c r="BF165" i="4"/>
  <c r="BM165" i="4"/>
  <c r="BN165" i="4"/>
  <c r="BO165" i="4"/>
  <c r="BP165" i="4"/>
  <c r="BQ165" i="4"/>
  <c r="BR165" i="4"/>
  <c r="BS165" i="4"/>
  <c r="BT165" i="4"/>
  <c r="BU165" i="4"/>
  <c r="BV165" i="4"/>
  <c r="BW165" i="4"/>
  <c r="BX165" i="4"/>
  <c r="CK165" i="4"/>
  <c r="CL165" i="4"/>
  <c r="CM165" i="4"/>
  <c r="CN165" i="4"/>
  <c r="CO165" i="4"/>
  <c r="CP165" i="4"/>
  <c r="CQ165" i="4"/>
  <c r="CR165" i="4"/>
  <c r="CS165" i="4"/>
  <c r="CT165" i="4"/>
  <c r="CU165" i="4"/>
  <c r="DS165" i="4"/>
  <c r="DT165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BB166" i="4"/>
  <c r="BC166" i="4"/>
  <c r="BD166" i="4"/>
  <c r="BE166" i="4"/>
  <c r="BF166" i="4"/>
  <c r="BM166" i="4"/>
  <c r="BN166" i="4"/>
  <c r="BO166" i="4"/>
  <c r="BP166" i="4"/>
  <c r="BQ166" i="4"/>
  <c r="BR166" i="4"/>
  <c r="BS166" i="4"/>
  <c r="BT166" i="4"/>
  <c r="BU166" i="4"/>
  <c r="BV166" i="4"/>
  <c r="BW166" i="4"/>
  <c r="BX166" i="4"/>
  <c r="CK166" i="4"/>
  <c r="CL166" i="4"/>
  <c r="CM166" i="4"/>
  <c r="CN166" i="4"/>
  <c r="CO166" i="4"/>
  <c r="CP166" i="4"/>
  <c r="CQ166" i="4"/>
  <c r="CR166" i="4"/>
  <c r="CS166" i="4"/>
  <c r="CT166" i="4"/>
  <c r="CU166" i="4"/>
  <c r="DI166" i="4"/>
  <c r="DS166" i="4"/>
  <c r="DT166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BB167" i="4"/>
  <c r="BC167" i="4"/>
  <c r="BD167" i="4"/>
  <c r="BE167" i="4"/>
  <c r="BF167" i="4"/>
  <c r="BM167" i="4"/>
  <c r="BN167" i="4"/>
  <c r="BO167" i="4"/>
  <c r="BP167" i="4"/>
  <c r="BQ167" i="4"/>
  <c r="BR167" i="4"/>
  <c r="BS167" i="4"/>
  <c r="BT167" i="4"/>
  <c r="BU167" i="4"/>
  <c r="BV167" i="4"/>
  <c r="BW167" i="4"/>
  <c r="BX167" i="4"/>
  <c r="CK167" i="4"/>
  <c r="CL167" i="4"/>
  <c r="CM167" i="4"/>
  <c r="CN167" i="4"/>
  <c r="CO167" i="4"/>
  <c r="CP167" i="4"/>
  <c r="CQ167" i="4"/>
  <c r="CR167" i="4"/>
  <c r="CS167" i="4"/>
  <c r="CT167" i="4"/>
  <c r="CU167" i="4"/>
  <c r="DI167" i="4"/>
  <c r="DS167" i="4"/>
  <c r="DT167" i="4"/>
  <c r="AA168" i="4"/>
  <c r="AB168" i="4"/>
  <c r="AC168" i="4"/>
  <c r="AD168" i="4"/>
  <c r="DS168" i="4"/>
  <c r="DT168" i="4"/>
  <c r="AA169" i="4"/>
  <c r="AB169" i="4"/>
  <c r="AC169" i="4"/>
  <c r="AD169" i="4"/>
  <c r="BA169" i="4"/>
  <c r="BB169" i="4"/>
  <c r="BC169" i="4"/>
  <c r="BD169" i="4"/>
  <c r="BE169" i="4"/>
  <c r="BF169" i="4"/>
  <c r="BM169" i="4"/>
  <c r="BN169" i="4"/>
  <c r="BO169" i="4"/>
  <c r="BP169" i="4"/>
  <c r="BQ169" i="4"/>
  <c r="BR169" i="4"/>
  <c r="BS169" i="4"/>
  <c r="BT169" i="4"/>
  <c r="BU169" i="4"/>
  <c r="BV169" i="4"/>
  <c r="BW169" i="4"/>
  <c r="BX169" i="4"/>
  <c r="CK169" i="4"/>
  <c r="CL169" i="4"/>
  <c r="CM169" i="4"/>
  <c r="CN169" i="4"/>
  <c r="CO169" i="4"/>
  <c r="CP169" i="4"/>
  <c r="CQ169" i="4"/>
  <c r="CR169" i="4"/>
  <c r="CS169" i="4"/>
  <c r="CT169" i="4"/>
  <c r="CU169" i="4"/>
  <c r="DI169" i="4"/>
  <c r="DS169" i="4"/>
  <c r="DT169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AX170" i="4"/>
  <c r="AY170" i="4"/>
  <c r="AZ170" i="4"/>
  <c r="CK170" i="4"/>
  <c r="CL170" i="4"/>
  <c r="CM170" i="4"/>
  <c r="CN170" i="4"/>
  <c r="CO170" i="4"/>
  <c r="CP170" i="4"/>
  <c r="CQ170" i="4"/>
  <c r="CR170" i="4"/>
  <c r="CS170" i="4"/>
  <c r="CT170" i="4"/>
  <c r="CU170" i="4"/>
  <c r="DI170" i="4"/>
  <c r="DS170" i="4"/>
  <c r="DT170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X171" i="4"/>
  <c r="AY171" i="4"/>
  <c r="AZ171" i="4"/>
  <c r="BA171" i="4"/>
  <c r="BB171" i="4"/>
  <c r="BC171" i="4"/>
  <c r="BD171" i="4"/>
  <c r="BE171" i="4"/>
  <c r="BF171" i="4"/>
  <c r="BM171" i="4"/>
  <c r="BN171" i="4"/>
  <c r="BO171" i="4"/>
  <c r="BP171" i="4"/>
  <c r="BQ171" i="4"/>
  <c r="BR171" i="4"/>
  <c r="BS171" i="4"/>
  <c r="BT171" i="4"/>
  <c r="BU171" i="4"/>
  <c r="BV171" i="4"/>
  <c r="BW171" i="4"/>
  <c r="BX171" i="4"/>
  <c r="DI171" i="4"/>
  <c r="DS171" i="4"/>
  <c r="DT171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AX172" i="4"/>
  <c r="AY172" i="4"/>
  <c r="AZ172" i="4"/>
  <c r="BA172" i="4"/>
  <c r="BB172" i="4"/>
  <c r="BC172" i="4"/>
  <c r="BD172" i="4"/>
  <c r="BE172" i="4"/>
  <c r="BF172" i="4"/>
  <c r="BM172" i="4"/>
  <c r="BN172" i="4"/>
  <c r="BO172" i="4"/>
  <c r="BP172" i="4"/>
  <c r="BQ172" i="4"/>
  <c r="BR172" i="4"/>
  <c r="BS172" i="4"/>
  <c r="BT172" i="4"/>
  <c r="BU172" i="4"/>
  <c r="BV172" i="4"/>
  <c r="BW172" i="4"/>
  <c r="BX172" i="4"/>
  <c r="CK172" i="4"/>
  <c r="CL172" i="4"/>
  <c r="CM172" i="4"/>
  <c r="CN172" i="4"/>
  <c r="CO172" i="4"/>
  <c r="CP172" i="4"/>
  <c r="CQ172" i="4"/>
  <c r="CR172" i="4"/>
  <c r="CS172" i="4"/>
  <c r="CT172" i="4"/>
  <c r="CU172" i="4"/>
  <c r="DS172" i="4"/>
  <c r="DT172" i="4"/>
  <c r="AA173" i="4"/>
  <c r="AB173" i="4"/>
  <c r="AC173" i="4"/>
  <c r="AD173" i="4"/>
  <c r="BA173" i="4"/>
  <c r="BB173" i="4"/>
  <c r="BC173" i="4"/>
  <c r="BD173" i="4"/>
  <c r="BE173" i="4"/>
  <c r="BF173" i="4"/>
  <c r="BM173" i="4"/>
  <c r="BN173" i="4"/>
  <c r="BO173" i="4"/>
  <c r="BP173" i="4"/>
  <c r="BQ173" i="4"/>
  <c r="BR173" i="4"/>
  <c r="BS173" i="4"/>
  <c r="BT173" i="4"/>
  <c r="BU173" i="4"/>
  <c r="BV173" i="4"/>
  <c r="BW173" i="4"/>
  <c r="BX173" i="4"/>
  <c r="CK173" i="4"/>
  <c r="CL173" i="4"/>
  <c r="CM173" i="4"/>
  <c r="CN173" i="4"/>
  <c r="CO173" i="4"/>
  <c r="CP173" i="4"/>
  <c r="CQ173" i="4"/>
  <c r="CR173" i="4"/>
  <c r="CS173" i="4"/>
  <c r="CT173" i="4"/>
  <c r="CU173" i="4"/>
  <c r="DI173" i="4"/>
  <c r="DS173" i="4"/>
  <c r="DT173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AU174" i="4"/>
  <c r="AV174" i="4"/>
  <c r="AW174" i="4"/>
  <c r="AX174" i="4"/>
  <c r="AY174" i="4"/>
  <c r="AZ174" i="4"/>
  <c r="CK174" i="4"/>
  <c r="CL174" i="4"/>
  <c r="CM174" i="4"/>
  <c r="CN174" i="4"/>
  <c r="CO174" i="4"/>
  <c r="CP174" i="4"/>
  <c r="CQ174" i="4"/>
  <c r="CR174" i="4"/>
  <c r="CS174" i="4"/>
  <c r="CT174" i="4"/>
  <c r="CU174" i="4"/>
  <c r="DI174" i="4"/>
  <c r="DS174" i="4"/>
  <c r="DT174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W175" i="4"/>
  <c r="AX175" i="4"/>
  <c r="AY175" i="4"/>
  <c r="AZ175" i="4"/>
  <c r="BA175" i="4"/>
  <c r="BB175" i="4"/>
  <c r="BC175" i="4"/>
  <c r="BD175" i="4"/>
  <c r="BE175" i="4"/>
  <c r="BF175" i="4"/>
  <c r="BM175" i="4"/>
  <c r="BN175" i="4"/>
  <c r="BO175" i="4"/>
  <c r="BP175" i="4"/>
  <c r="BQ175" i="4"/>
  <c r="BR175" i="4"/>
  <c r="BS175" i="4"/>
  <c r="BT175" i="4"/>
  <c r="BU175" i="4"/>
  <c r="BV175" i="4"/>
  <c r="BW175" i="4"/>
  <c r="BX175" i="4"/>
  <c r="DI175" i="4"/>
  <c r="DS175" i="4"/>
  <c r="DT175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AU176" i="4"/>
  <c r="AV176" i="4"/>
  <c r="AW176" i="4"/>
  <c r="AX176" i="4"/>
  <c r="AY176" i="4"/>
  <c r="AZ176" i="4"/>
  <c r="BA176" i="4"/>
  <c r="BB176" i="4"/>
  <c r="BC176" i="4"/>
  <c r="BD176" i="4"/>
  <c r="BE176" i="4"/>
  <c r="BF176" i="4"/>
  <c r="BM176" i="4"/>
  <c r="BN176" i="4"/>
  <c r="BO176" i="4"/>
  <c r="BP176" i="4"/>
  <c r="BQ176" i="4"/>
  <c r="BR176" i="4"/>
  <c r="BS176" i="4"/>
  <c r="BT176" i="4"/>
  <c r="BU176" i="4"/>
  <c r="BV176" i="4"/>
  <c r="BW176" i="4"/>
  <c r="BX176" i="4"/>
  <c r="CK176" i="4"/>
  <c r="CL176" i="4"/>
  <c r="CM176" i="4"/>
  <c r="CN176" i="4"/>
  <c r="CO176" i="4"/>
  <c r="CP176" i="4"/>
  <c r="CQ176" i="4"/>
  <c r="CR176" i="4"/>
  <c r="CS176" i="4"/>
  <c r="CT176" i="4"/>
  <c r="CU176" i="4"/>
  <c r="DS176" i="4"/>
  <c r="DT176" i="4"/>
  <c r="AA177" i="4"/>
  <c r="AB177" i="4"/>
  <c r="AC177" i="4"/>
  <c r="AD177" i="4"/>
  <c r="AS177" i="4"/>
  <c r="AT177" i="4"/>
  <c r="AU177" i="4"/>
  <c r="AV177" i="4"/>
  <c r="AW177" i="4"/>
  <c r="AX177" i="4"/>
  <c r="AY177" i="4"/>
  <c r="AZ177" i="4"/>
  <c r="BA177" i="4"/>
  <c r="BB177" i="4"/>
  <c r="BC177" i="4"/>
  <c r="BD177" i="4"/>
  <c r="BE177" i="4"/>
  <c r="BF177" i="4"/>
  <c r="BM177" i="4"/>
  <c r="BN177" i="4"/>
  <c r="BO177" i="4"/>
  <c r="BP177" i="4"/>
  <c r="BQ177" i="4"/>
  <c r="BR177" i="4"/>
  <c r="BS177" i="4"/>
  <c r="BT177" i="4"/>
  <c r="BU177" i="4"/>
  <c r="BV177" i="4"/>
  <c r="BW177" i="4"/>
  <c r="BX177" i="4"/>
  <c r="CK177" i="4"/>
  <c r="CL177" i="4"/>
  <c r="CM177" i="4"/>
  <c r="CN177" i="4"/>
  <c r="CO177" i="4"/>
  <c r="CP177" i="4"/>
  <c r="CQ177" i="4"/>
  <c r="CR177" i="4"/>
  <c r="CS177" i="4"/>
  <c r="CT177" i="4"/>
  <c r="CU177" i="4"/>
  <c r="DI177" i="4"/>
  <c r="DS177" i="4"/>
  <c r="DT177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BQ178" i="4"/>
  <c r="BR178" i="4"/>
  <c r="BS178" i="4"/>
  <c r="BT178" i="4"/>
  <c r="BU178" i="4"/>
  <c r="BV178" i="4"/>
  <c r="BW178" i="4"/>
  <c r="BX178" i="4"/>
  <c r="CK178" i="4"/>
  <c r="CL178" i="4"/>
  <c r="CM178" i="4"/>
  <c r="CN178" i="4"/>
  <c r="CO178" i="4"/>
  <c r="CP178" i="4"/>
  <c r="CQ178" i="4"/>
  <c r="CR178" i="4"/>
  <c r="CS178" i="4"/>
  <c r="CT178" i="4"/>
  <c r="CU178" i="4"/>
  <c r="DI178" i="4"/>
  <c r="DS178" i="4"/>
  <c r="DT178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AU179" i="4"/>
  <c r="AV179" i="4"/>
  <c r="AW179" i="4"/>
  <c r="AX179" i="4"/>
  <c r="AY179" i="4"/>
  <c r="AZ179" i="4"/>
  <c r="BA179" i="4"/>
  <c r="BB179" i="4"/>
  <c r="BC179" i="4"/>
  <c r="BD179" i="4"/>
  <c r="BE179" i="4"/>
  <c r="BF179" i="4"/>
  <c r="BM179" i="4"/>
  <c r="BN179" i="4"/>
  <c r="BO179" i="4"/>
  <c r="BP179" i="4"/>
  <c r="CU179" i="4"/>
  <c r="DI179" i="4"/>
  <c r="DS179" i="4"/>
  <c r="DT179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AU180" i="4"/>
  <c r="AV180" i="4"/>
  <c r="AW180" i="4"/>
  <c r="AX180" i="4"/>
  <c r="AY180" i="4"/>
  <c r="AZ180" i="4"/>
  <c r="BA180" i="4"/>
  <c r="BB180" i="4"/>
  <c r="BC180" i="4"/>
  <c r="BD180" i="4"/>
  <c r="BE180" i="4"/>
  <c r="BF180" i="4"/>
  <c r="BM180" i="4"/>
  <c r="BN180" i="4"/>
  <c r="BO180" i="4"/>
  <c r="BP180" i="4"/>
  <c r="BQ180" i="4"/>
  <c r="BR180" i="4"/>
  <c r="BS180" i="4"/>
  <c r="BT180" i="4"/>
  <c r="BU180" i="4"/>
  <c r="BV180" i="4"/>
  <c r="BW180" i="4"/>
  <c r="BX180" i="4"/>
  <c r="CK180" i="4"/>
  <c r="CL180" i="4"/>
  <c r="CM180" i="4"/>
  <c r="CN180" i="4"/>
  <c r="CO180" i="4"/>
  <c r="CP180" i="4"/>
  <c r="CQ180" i="4"/>
  <c r="CR180" i="4"/>
  <c r="CS180" i="4"/>
  <c r="CT180" i="4"/>
  <c r="DS180" i="4"/>
  <c r="DT180" i="4"/>
  <c r="AA181" i="4"/>
  <c r="AB181" i="4"/>
  <c r="AC181" i="4"/>
  <c r="AD181" i="4"/>
  <c r="AY181" i="4"/>
  <c r="AZ181" i="4"/>
  <c r="BA181" i="4"/>
  <c r="BB181" i="4"/>
  <c r="BC181" i="4"/>
  <c r="BD181" i="4"/>
  <c r="BE181" i="4"/>
  <c r="BF181" i="4"/>
  <c r="BM181" i="4"/>
  <c r="BN181" i="4"/>
  <c r="BO181" i="4"/>
  <c r="BP181" i="4"/>
  <c r="BQ181" i="4"/>
  <c r="BR181" i="4"/>
  <c r="BS181" i="4"/>
  <c r="BT181" i="4"/>
  <c r="BU181" i="4"/>
  <c r="BV181" i="4"/>
  <c r="BW181" i="4"/>
  <c r="BX181" i="4"/>
  <c r="CK181" i="4"/>
  <c r="CL181" i="4"/>
  <c r="CM181" i="4"/>
  <c r="CN181" i="4"/>
  <c r="CO181" i="4"/>
  <c r="CP181" i="4"/>
  <c r="CQ181" i="4"/>
  <c r="CR181" i="4"/>
  <c r="CS181" i="4"/>
  <c r="CT181" i="4"/>
  <c r="CU181" i="4"/>
  <c r="DI181" i="4"/>
  <c r="DS181" i="4"/>
  <c r="DT181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AV182" i="4"/>
  <c r="AW182" i="4"/>
  <c r="AX182" i="4"/>
  <c r="BW182" i="4"/>
  <c r="BM52" i="3" s="1"/>
  <c r="BX182" i="4"/>
  <c r="BN52" i="3" s="1"/>
  <c r="CK182" i="4"/>
  <c r="CA52" i="3" s="1"/>
  <c r="CL182" i="4"/>
  <c r="CB52" i="3" s="1"/>
  <c r="CM182" i="4"/>
  <c r="CC52" i="3" s="1"/>
  <c r="CN182" i="4"/>
  <c r="CD52" i="3" s="1"/>
  <c r="CO182" i="4"/>
  <c r="CE52" i="3" s="1"/>
  <c r="CP182" i="4"/>
  <c r="CF52" i="3" s="1"/>
  <c r="CQ182" i="4"/>
  <c r="CG52" i="3" s="1"/>
  <c r="CR182" i="4"/>
  <c r="CH52" i="3" s="1"/>
  <c r="CS182" i="4"/>
  <c r="CI52" i="3" s="1"/>
  <c r="CT182" i="4"/>
  <c r="CJ52" i="3" s="1"/>
  <c r="CU182" i="4"/>
  <c r="CK52" i="3" s="1"/>
  <c r="DI182" i="4"/>
  <c r="CY52" i="3" s="1"/>
  <c r="K54" i="11" s="1"/>
  <c r="DS182" i="4"/>
  <c r="DT182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AV183" i="4"/>
  <c r="AW183" i="4"/>
  <c r="AX183" i="4"/>
  <c r="AY183" i="4"/>
  <c r="AZ183" i="4"/>
  <c r="BA183" i="4"/>
  <c r="BB183" i="4"/>
  <c r="BC183" i="4"/>
  <c r="BD183" i="4"/>
  <c r="BE183" i="4"/>
  <c r="BF183" i="4"/>
  <c r="BM183" i="4"/>
  <c r="BN183" i="4"/>
  <c r="BO183" i="4"/>
  <c r="BP183" i="4"/>
  <c r="BQ183" i="4"/>
  <c r="BR183" i="4"/>
  <c r="BS183" i="4"/>
  <c r="BT183" i="4"/>
  <c r="BU183" i="4"/>
  <c r="BV183" i="4"/>
  <c r="CU183" i="4"/>
  <c r="DI183" i="4"/>
  <c r="DS183" i="4"/>
  <c r="DT183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AV184" i="4"/>
  <c r="AW184" i="4"/>
  <c r="AX184" i="4"/>
  <c r="AY184" i="4"/>
  <c r="AZ184" i="4"/>
  <c r="BA184" i="4"/>
  <c r="BB184" i="4"/>
  <c r="BC184" i="4"/>
  <c r="BD184" i="4"/>
  <c r="BE184" i="4"/>
  <c r="BF184" i="4"/>
  <c r="BM184" i="4"/>
  <c r="BN184" i="4"/>
  <c r="BO184" i="4"/>
  <c r="BP184" i="4"/>
  <c r="BQ184" i="4"/>
  <c r="BR184" i="4"/>
  <c r="BS184" i="4"/>
  <c r="BT184" i="4"/>
  <c r="BU184" i="4"/>
  <c r="BV184" i="4"/>
  <c r="BW184" i="4"/>
  <c r="BX184" i="4"/>
  <c r="CK184" i="4"/>
  <c r="CL184" i="4"/>
  <c r="CM184" i="4"/>
  <c r="CN184" i="4"/>
  <c r="CO184" i="4"/>
  <c r="CP184" i="4"/>
  <c r="CQ184" i="4"/>
  <c r="CR184" i="4"/>
  <c r="CS184" i="4"/>
  <c r="CT184" i="4"/>
  <c r="DS184" i="4"/>
  <c r="DT184" i="4"/>
  <c r="AA185" i="4"/>
  <c r="AB185" i="4"/>
  <c r="AC185" i="4"/>
  <c r="AD185" i="4"/>
  <c r="AY185" i="4"/>
  <c r="AZ185" i="4"/>
  <c r="BA185" i="4"/>
  <c r="BB185" i="4"/>
  <c r="BC185" i="4"/>
  <c r="BD185" i="4"/>
  <c r="BE185" i="4"/>
  <c r="BF185" i="4"/>
  <c r="BM185" i="4"/>
  <c r="BN185" i="4"/>
  <c r="BO185" i="4"/>
  <c r="BP185" i="4"/>
  <c r="BQ185" i="4"/>
  <c r="BR185" i="4"/>
  <c r="BS185" i="4"/>
  <c r="BT185" i="4"/>
  <c r="BU185" i="4"/>
  <c r="BV185" i="4"/>
  <c r="BW185" i="4"/>
  <c r="BX185" i="4"/>
  <c r="CK185" i="4"/>
  <c r="CL185" i="4"/>
  <c r="CM185" i="4"/>
  <c r="CN185" i="4"/>
  <c r="CO185" i="4"/>
  <c r="CP185" i="4"/>
  <c r="CQ185" i="4"/>
  <c r="CR185" i="4"/>
  <c r="CS185" i="4"/>
  <c r="CT185" i="4"/>
  <c r="CU185" i="4"/>
  <c r="DI185" i="4"/>
  <c r="DS185" i="4"/>
  <c r="DT185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T186" i="4"/>
  <c r="AU186" i="4"/>
  <c r="AV186" i="4"/>
  <c r="AW186" i="4"/>
  <c r="AX186" i="4"/>
  <c r="BW186" i="4"/>
  <c r="BX186" i="4"/>
  <c r="CK186" i="4"/>
  <c r="CL186" i="4"/>
  <c r="CM186" i="4"/>
  <c r="CN186" i="4"/>
  <c r="CO186" i="4"/>
  <c r="CP186" i="4"/>
  <c r="CQ186" i="4"/>
  <c r="CR186" i="4"/>
  <c r="CS186" i="4"/>
  <c r="CT186" i="4"/>
  <c r="CU186" i="4"/>
  <c r="DI186" i="4"/>
  <c r="DS186" i="4"/>
  <c r="DT186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T187" i="4"/>
  <c r="AU187" i="4"/>
  <c r="AV187" i="4"/>
  <c r="AW187" i="4"/>
  <c r="AX187" i="4"/>
  <c r="AY187" i="4"/>
  <c r="AZ187" i="4"/>
  <c r="BA187" i="4"/>
  <c r="BB187" i="4"/>
  <c r="BC187" i="4"/>
  <c r="BD187" i="4"/>
  <c r="BE187" i="4"/>
  <c r="BF187" i="4"/>
  <c r="BM187" i="4"/>
  <c r="BN187" i="4"/>
  <c r="BO187" i="4"/>
  <c r="BP187" i="4"/>
  <c r="BQ187" i="4"/>
  <c r="BR187" i="4"/>
  <c r="BS187" i="4"/>
  <c r="BT187" i="4"/>
  <c r="BU187" i="4"/>
  <c r="BV187" i="4"/>
  <c r="CU187" i="4"/>
  <c r="DI187" i="4"/>
  <c r="DS187" i="4"/>
  <c r="DT187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T188" i="4"/>
  <c r="AU188" i="4"/>
  <c r="AV188" i="4"/>
  <c r="AW188" i="4"/>
  <c r="AX188" i="4"/>
  <c r="AY188" i="4"/>
  <c r="AZ188" i="4"/>
  <c r="BA188" i="4"/>
  <c r="BB188" i="4"/>
  <c r="BC188" i="4"/>
  <c r="BD188" i="4"/>
  <c r="BE188" i="4"/>
  <c r="BF188" i="4"/>
  <c r="BM188" i="4"/>
  <c r="BN188" i="4"/>
  <c r="BO188" i="4"/>
  <c r="BP188" i="4"/>
  <c r="BQ188" i="4"/>
  <c r="BR188" i="4"/>
  <c r="BS188" i="4"/>
  <c r="BT188" i="4"/>
  <c r="BU188" i="4"/>
  <c r="BV188" i="4"/>
  <c r="BW188" i="4"/>
  <c r="BX188" i="4"/>
  <c r="CK188" i="4"/>
  <c r="CL188" i="4"/>
  <c r="CM188" i="4"/>
  <c r="CN188" i="4"/>
  <c r="CO188" i="4"/>
  <c r="CP188" i="4"/>
  <c r="CQ188" i="4"/>
  <c r="CR188" i="4"/>
  <c r="CS188" i="4"/>
  <c r="CT188" i="4"/>
  <c r="DS188" i="4"/>
  <c r="DT188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T189" i="4"/>
  <c r="AU189" i="4"/>
  <c r="AV189" i="4"/>
  <c r="AW189" i="4"/>
  <c r="AX189" i="4"/>
  <c r="AY189" i="4"/>
  <c r="AZ189" i="4"/>
  <c r="BA189" i="4"/>
  <c r="BB189" i="4"/>
  <c r="BC189" i="4"/>
  <c r="BD189" i="4"/>
  <c r="BE189" i="4"/>
  <c r="BF189" i="4"/>
  <c r="BM189" i="4"/>
  <c r="BN189" i="4"/>
  <c r="BO189" i="4"/>
  <c r="BP189" i="4"/>
  <c r="BQ189" i="4"/>
  <c r="BR189" i="4"/>
  <c r="BS189" i="4"/>
  <c r="BT189" i="4"/>
  <c r="BU189" i="4"/>
  <c r="BV189" i="4"/>
  <c r="BW189" i="4"/>
  <c r="BX189" i="4"/>
  <c r="CK189" i="4"/>
  <c r="CL189" i="4"/>
  <c r="CM189" i="4"/>
  <c r="CN189" i="4"/>
  <c r="CO189" i="4"/>
  <c r="CP189" i="4"/>
  <c r="CQ189" i="4"/>
  <c r="CR189" i="4"/>
  <c r="CS189" i="4"/>
  <c r="CT189" i="4"/>
  <c r="CU189" i="4"/>
  <c r="DI189" i="4"/>
  <c r="DS189" i="4"/>
  <c r="DT189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AU190" i="4"/>
  <c r="AV190" i="4"/>
  <c r="AW190" i="4"/>
  <c r="AX190" i="4"/>
  <c r="AY190" i="4"/>
  <c r="AZ190" i="4"/>
  <c r="BA190" i="4"/>
  <c r="BB190" i="4"/>
  <c r="BC190" i="4"/>
  <c r="BD190" i="4"/>
  <c r="BE190" i="4"/>
  <c r="BF190" i="4"/>
  <c r="BM190" i="4"/>
  <c r="BN190" i="4"/>
  <c r="BO190" i="4"/>
  <c r="BP190" i="4"/>
  <c r="BQ190" i="4"/>
  <c r="BR190" i="4"/>
  <c r="BS190" i="4"/>
  <c r="BT190" i="4"/>
  <c r="BU190" i="4"/>
  <c r="BV190" i="4"/>
  <c r="BW190" i="4"/>
  <c r="BX190" i="4"/>
  <c r="CK190" i="4"/>
  <c r="CL190" i="4"/>
  <c r="CM190" i="4"/>
  <c r="CN190" i="4"/>
  <c r="CO190" i="4"/>
  <c r="CP190" i="4"/>
  <c r="CQ190" i="4"/>
  <c r="CR190" i="4"/>
  <c r="CS190" i="4"/>
  <c r="CT190" i="4"/>
  <c r="CU190" i="4"/>
  <c r="DI190" i="4"/>
  <c r="DS190" i="4"/>
  <c r="DT190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AU191" i="4"/>
  <c r="AV191" i="4"/>
  <c r="AW191" i="4"/>
  <c r="AX191" i="4"/>
  <c r="AY191" i="4"/>
  <c r="AZ191" i="4"/>
  <c r="BA191" i="4"/>
  <c r="BB191" i="4"/>
  <c r="BC191" i="4"/>
  <c r="BD191" i="4"/>
  <c r="BE191" i="4"/>
  <c r="BF191" i="4"/>
  <c r="BM191" i="4"/>
  <c r="BN191" i="4"/>
  <c r="BO191" i="4"/>
  <c r="BP191" i="4"/>
  <c r="BQ191" i="4"/>
  <c r="BR191" i="4"/>
  <c r="BS191" i="4"/>
  <c r="BT191" i="4"/>
  <c r="BU191" i="4"/>
  <c r="BV191" i="4"/>
  <c r="BW191" i="4"/>
  <c r="BX191" i="4"/>
  <c r="CK191" i="4"/>
  <c r="CL191" i="4"/>
  <c r="CM191" i="4"/>
  <c r="CN191" i="4"/>
  <c r="CO191" i="4"/>
  <c r="CP191" i="4"/>
  <c r="CQ191" i="4"/>
  <c r="CR191" i="4"/>
  <c r="CS191" i="4"/>
  <c r="CT191" i="4"/>
  <c r="CU191" i="4"/>
  <c r="DI191" i="4"/>
  <c r="DS191" i="4"/>
  <c r="DT191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T192" i="4"/>
  <c r="AU192" i="4"/>
  <c r="AV192" i="4"/>
  <c r="AW192" i="4"/>
  <c r="AX192" i="4"/>
  <c r="AY192" i="4"/>
  <c r="AZ192" i="4"/>
  <c r="BA192" i="4"/>
  <c r="BB192" i="4"/>
  <c r="BC192" i="4"/>
  <c r="BD192" i="4"/>
  <c r="BE192" i="4"/>
  <c r="BF192" i="4"/>
  <c r="BM192" i="4"/>
  <c r="BN192" i="4"/>
  <c r="BO192" i="4"/>
  <c r="BP192" i="4"/>
  <c r="BQ192" i="4"/>
  <c r="BR192" i="4"/>
  <c r="BS192" i="4"/>
  <c r="BT192" i="4"/>
  <c r="BU192" i="4"/>
  <c r="BV192" i="4"/>
  <c r="BW192" i="4"/>
  <c r="BX192" i="4"/>
  <c r="CK192" i="4"/>
  <c r="CL192" i="4"/>
  <c r="CM192" i="4"/>
  <c r="CN192" i="4"/>
  <c r="CO192" i="4"/>
  <c r="CP192" i="4"/>
  <c r="CQ192" i="4"/>
  <c r="CR192" i="4"/>
  <c r="CS192" i="4"/>
  <c r="CT192" i="4"/>
  <c r="CU192" i="4"/>
  <c r="DI192" i="4"/>
  <c r="DS192" i="4"/>
  <c r="DT192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T193" i="4"/>
  <c r="AU193" i="4"/>
  <c r="AV193" i="4"/>
  <c r="AW193" i="4"/>
  <c r="AX193" i="4"/>
  <c r="AY193" i="4"/>
  <c r="AZ193" i="4"/>
  <c r="BA193" i="4"/>
  <c r="BB193" i="4"/>
  <c r="BC193" i="4"/>
  <c r="BD193" i="4"/>
  <c r="BE193" i="4"/>
  <c r="BF193" i="4"/>
  <c r="BM193" i="4"/>
  <c r="BN193" i="4"/>
  <c r="BO193" i="4"/>
  <c r="BP193" i="4"/>
  <c r="BQ193" i="4"/>
  <c r="BR193" i="4"/>
  <c r="BS193" i="4"/>
  <c r="BT193" i="4"/>
  <c r="BU193" i="4"/>
  <c r="BV193" i="4"/>
  <c r="BW193" i="4"/>
  <c r="BX193" i="4"/>
  <c r="CK193" i="4"/>
  <c r="CL193" i="4"/>
  <c r="CM193" i="4"/>
  <c r="CN193" i="4"/>
  <c r="CO193" i="4"/>
  <c r="CP193" i="4"/>
  <c r="CQ193" i="4"/>
  <c r="CR193" i="4"/>
  <c r="CS193" i="4"/>
  <c r="CT193" i="4"/>
  <c r="CU193" i="4"/>
  <c r="DI193" i="4"/>
  <c r="DS193" i="4"/>
  <c r="DT193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T194" i="4"/>
  <c r="AU194" i="4"/>
  <c r="AV194" i="4"/>
  <c r="AW194" i="4"/>
  <c r="AX194" i="4"/>
  <c r="AY194" i="4"/>
  <c r="AZ194" i="4"/>
  <c r="BA194" i="4"/>
  <c r="BB194" i="4"/>
  <c r="BC194" i="4"/>
  <c r="BD194" i="4"/>
  <c r="BE194" i="4"/>
  <c r="BF194" i="4"/>
  <c r="BM194" i="4"/>
  <c r="BN194" i="4"/>
  <c r="BO194" i="4"/>
  <c r="BP194" i="4"/>
  <c r="BQ194" i="4"/>
  <c r="BR194" i="4"/>
  <c r="BS194" i="4"/>
  <c r="BT194" i="4"/>
  <c r="BU194" i="4"/>
  <c r="BV194" i="4"/>
  <c r="BW194" i="4"/>
  <c r="BX194" i="4"/>
  <c r="CK194" i="4"/>
  <c r="CL194" i="4"/>
  <c r="CM194" i="4"/>
  <c r="CN194" i="4"/>
  <c r="CO194" i="4"/>
  <c r="CP194" i="4"/>
  <c r="CQ194" i="4"/>
  <c r="CR194" i="4"/>
  <c r="CS194" i="4"/>
  <c r="CT194" i="4"/>
  <c r="CU194" i="4"/>
  <c r="DI194" i="4"/>
  <c r="DS194" i="4"/>
  <c r="DT194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T195" i="4"/>
  <c r="AU195" i="4"/>
  <c r="AV195" i="4"/>
  <c r="AW195" i="4"/>
  <c r="AX195" i="4"/>
  <c r="AY195" i="4"/>
  <c r="AZ195" i="4"/>
  <c r="BA195" i="4"/>
  <c r="BB195" i="4"/>
  <c r="BC195" i="4"/>
  <c r="BD195" i="4"/>
  <c r="BE195" i="4"/>
  <c r="BF195" i="4"/>
  <c r="BM195" i="4"/>
  <c r="BN195" i="4"/>
  <c r="BO195" i="4"/>
  <c r="BP195" i="4"/>
  <c r="BQ195" i="4"/>
  <c r="BR195" i="4"/>
  <c r="BS195" i="4"/>
  <c r="BT195" i="4"/>
  <c r="BU195" i="4"/>
  <c r="BV195" i="4"/>
  <c r="BW195" i="4"/>
  <c r="BX195" i="4"/>
  <c r="CK195" i="4"/>
  <c r="CL195" i="4"/>
  <c r="CM195" i="4"/>
  <c r="CN195" i="4"/>
  <c r="CO195" i="4"/>
  <c r="CP195" i="4"/>
  <c r="CQ195" i="4"/>
  <c r="CR195" i="4"/>
  <c r="CS195" i="4"/>
  <c r="CT195" i="4"/>
  <c r="CU195" i="4"/>
  <c r="DI195" i="4"/>
  <c r="DS195" i="4"/>
  <c r="DT195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T196" i="4"/>
  <c r="AU196" i="4"/>
  <c r="AV196" i="4"/>
  <c r="AW196" i="4"/>
  <c r="AX196" i="4"/>
  <c r="AY196" i="4"/>
  <c r="AZ196" i="4"/>
  <c r="BA196" i="4"/>
  <c r="BB196" i="4"/>
  <c r="BC196" i="4"/>
  <c r="BD196" i="4"/>
  <c r="BE196" i="4"/>
  <c r="BF196" i="4"/>
  <c r="BM196" i="4"/>
  <c r="BN196" i="4"/>
  <c r="BO196" i="4"/>
  <c r="BP196" i="4"/>
  <c r="BQ196" i="4"/>
  <c r="BR196" i="4"/>
  <c r="BS196" i="4"/>
  <c r="BT196" i="4"/>
  <c r="BU196" i="4"/>
  <c r="BV196" i="4"/>
  <c r="BW196" i="4"/>
  <c r="BX196" i="4"/>
  <c r="CK196" i="4"/>
  <c r="CL196" i="4"/>
  <c r="CM196" i="4"/>
  <c r="CN196" i="4"/>
  <c r="CO196" i="4"/>
  <c r="CP196" i="4"/>
  <c r="CQ196" i="4"/>
  <c r="CR196" i="4"/>
  <c r="CS196" i="4"/>
  <c r="CT196" i="4"/>
  <c r="CU196" i="4"/>
  <c r="DI196" i="4"/>
  <c r="DS196" i="4"/>
  <c r="DT196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T197" i="4"/>
  <c r="AU197" i="4"/>
  <c r="AV197" i="4"/>
  <c r="AW197" i="4"/>
  <c r="AX197" i="4"/>
  <c r="AY197" i="4"/>
  <c r="AZ197" i="4"/>
  <c r="BA197" i="4"/>
  <c r="BB197" i="4"/>
  <c r="BC197" i="4"/>
  <c r="BD197" i="4"/>
  <c r="BE197" i="4"/>
  <c r="BF197" i="4"/>
  <c r="BM197" i="4"/>
  <c r="BN197" i="4"/>
  <c r="BO197" i="4"/>
  <c r="BP197" i="4"/>
  <c r="BQ197" i="4"/>
  <c r="BR197" i="4"/>
  <c r="BS197" i="4"/>
  <c r="BT197" i="4"/>
  <c r="BU197" i="4"/>
  <c r="BV197" i="4"/>
  <c r="BW197" i="4"/>
  <c r="BX197" i="4"/>
  <c r="CK197" i="4"/>
  <c r="CL197" i="4"/>
  <c r="CM197" i="4"/>
  <c r="CN197" i="4"/>
  <c r="CO197" i="4"/>
  <c r="CP197" i="4"/>
  <c r="CQ197" i="4"/>
  <c r="CR197" i="4"/>
  <c r="CS197" i="4"/>
  <c r="CT197" i="4"/>
  <c r="CU197" i="4"/>
  <c r="DI197" i="4"/>
  <c r="DS197" i="4"/>
  <c r="DT197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36" i="4"/>
  <c r="A33" i="4"/>
  <c r="I54" i="11" l="1"/>
  <c r="H14" i="13"/>
  <c r="K116" i="11" s="1"/>
  <c r="M84" i="11"/>
  <c r="M79" i="11"/>
  <c r="M82" i="11"/>
  <c r="M80" i="11"/>
  <c r="GC157" i="4"/>
  <c r="GC155" i="4"/>
  <c r="GC156" i="4"/>
  <c r="GC154" i="4"/>
  <c r="V22" i="10"/>
  <c r="AC34" i="10"/>
  <c r="AB34" i="10"/>
  <c r="AA34" i="10"/>
  <c r="Z34" i="10"/>
  <c r="G19" i="13"/>
  <c r="D6" i="13"/>
  <c r="E6" i="13" s="1"/>
  <c r="H6" i="13" s="1"/>
  <c r="U41" i="10"/>
  <c r="Y41" i="10" s="1"/>
  <c r="T39" i="10"/>
  <c r="S41" i="10"/>
  <c r="W41" i="10" s="1"/>
  <c r="R41" i="10"/>
  <c r="V41" i="10" s="1"/>
  <c r="S32" i="10"/>
  <c r="W32" i="10" s="1"/>
  <c r="T31" i="10"/>
  <c r="U32" i="10"/>
  <c r="Y32" i="10" s="1"/>
  <c r="R32" i="10"/>
  <c r="V32" i="10" s="1"/>
  <c r="T32" i="10"/>
  <c r="X32" i="10" s="1"/>
  <c r="T33" i="10"/>
  <c r="X33" i="10" s="1"/>
  <c r="U33" i="10"/>
  <c r="Y33" i="10" s="1"/>
  <c r="I116" i="11" l="1"/>
  <c r="H18" i="13"/>
  <c r="H19" i="13"/>
  <c r="G20" i="13"/>
  <c r="H20" i="13" s="1"/>
  <c r="T41" i="10"/>
  <c r="X41" i="10" s="1"/>
  <c r="Z35" i="10"/>
  <c r="Z42" i="10"/>
  <c r="E6" i="11" s="1"/>
  <c r="T40" i="10"/>
  <c r="D7" i="13"/>
  <c r="AA42" i="10"/>
  <c r="D4" i="13"/>
  <c r="E4" i="13" s="1"/>
  <c r="H4" i="13" s="1"/>
  <c r="AB42" i="10"/>
  <c r="D5" i="13"/>
  <c r="AC42" i="10"/>
  <c r="K6" i="11" s="1"/>
  <c r="S40" i="10"/>
  <c r="W40" i="10" s="1"/>
  <c r="S39" i="10"/>
  <c r="W39" i="10" s="1"/>
  <c r="S31" i="10"/>
  <c r="W31" i="10" s="1"/>
  <c r="S33" i="10"/>
  <c r="W33" i="10" s="1"/>
  <c r="R31" i="10"/>
  <c r="V31" i="10" s="1"/>
  <c r="R40" i="10"/>
  <c r="V40" i="10" s="1"/>
  <c r="U39" i="10"/>
  <c r="R39" i="10"/>
  <c r="V39" i="10" s="1"/>
  <c r="T34" i="10"/>
  <c r="U40" i="10"/>
  <c r="Y40" i="10" s="1"/>
  <c r="U31" i="10"/>
  <c r="R33" i="10"/>
  <c r="V33" i="10" s="1"/>
  <c r="E4" i="12"/>
  <c r="E5" i="12" s="1"/>
  <c r="E6" i="12" s="1"/>
  <c r="G117" i="11" l="1"/>
  <c r="C117" i="11"/>
  <c r="E117" i="11"/>
  <c r="M52" i="12"/>
  <c r="V52" i="12" s="1"/>
  <c r="M49" i="12"/>
  <c r="V49" i="12" s="1"/>
  <c r="I6" i="11"/>
  <c r="M40" i="12" s="1"/>
  <c r="V40" i="12" s="1"/>
  <c r="M43" i="12"/>
  <c r="V43" i="12" s="1"/>
  <c r="M16" i="12"/>
  <c r="V16" i="12" s="1"/>
  <c r="M13" i="12"/>
  <c r="V13" i="12" s="1"/>
  <c r="M19" i="12"/>
  <c r="V19" i="12" s="1"/>
  <c r="M22" i="12"/>
  <c r="V22" i="12" s="1"/>
  <c r="C6" i="11"/>
  <c r="G6" i="11"/>
  <c r="S42" i="10"/>
  <c r="C114" i="11"/>
  <c r="C113" i="11"/>
  <c r="E113" i="11"/>
  <c r="C112" i="11"/>
  <c r="E112" i="11"/>
  <c r="E5" i="13"/>
  <c r="E7" i="13"/>
  <c r="T42" i="10"/>
  <c r="D29" i="13" s="1"/>
  <c r="E29" i="13" s="1"/>
  <c r="X40" i="10"/>
  <c r="G21" i="13"/>
  <c r="H21" i="13" s="1"/>
  <c r="K117" i="11" s="1"/>
  <c r="Z43" i="10"/>
  <c r="U42" i="10"/>
  <c r="R42" i="10"/>
  <c r="R34" i="10"/>
  <c r="U34" i="10"/>
  <c r="S34" i="10"/>
  <c r="E7" i="12"/>
  <c r="I117" i="11" l="1"/>
  <c r="M37" i="12"/>
  <c r="V37" i="12" s="1"/>
  <c r="M46" i="12"/>
  <c r="V46" i="12" s="1"/>
  <c r="M28" i="12"/>
  <c r="V28" i="12" s="1"/>
  <c r="M34" i="12"/>
  <c r="V34" i="12" s="1"/>
  <c r="M31" i="12"/>
  <c r="V31" i="12" s="1"/>
  <c r="M25" i="12"/>
  <c r="V25" i="12" s="1"/>
  <c r="D28" i="13"/>
  <c r="E28" i="13" s="1"/>
  <c r="G115" i="11" s="1"/>
  <c r="H115" i="11" s="1"/>
  <c r="M7" i="12"/>
  <c r="M10" i="12"/>
  <c r="V10" i="12" s="1"/>
  <c r="M6" i="11"/>
  <c r="D30" i="13"/>
  <c r="E30" i="13" s="1"/>
  <c r="K115" i="11" s="1"/>
  <c r="L115" i="11" s="1"/>
  <c r="D27" i="13"/>
  <c r="E27" i="13" s="1"/>
  <c r="H7" i="13"/>
  <c r="H5" i="13"/>
  <c r="H22" i="13"/>
  <c r="M117" i="11"/>
  <c r="E8" i="12"/>
  <c r="I115" i="11" l="1"/>
  <c r="J115" i="11" s="1"/>
  <c r="V7" i="12"/>
  <c r="V53" i="12" s="1"/>
  <c r="N7" i="12"/>
  <c r="M53" i="12"/>
  <c r="E31" i="13"/>
  <c r="E115" i="11"/>
  <c r="F115" i="11" s="1"/>
  <c r="C115" i="11"/>
  <c r="D115" i="11" s="1"/>
  <c r="G114" i="11"/>
  <c r="E114" i="11"/>
  <c r="K114" i="11"/>
  <c r="I114" i="11"/>
  <c r="H8" i="13"/>
  <c r="E9" i="12"/>
  <c r="W7" i="12" l="1"/>
  <c r="N8" i="12"/>
  <c r="M115" i="11"/>
  <c r="N115" i="11" s="1"/>
  <c r="M114" i="11"/>
  <c r="E10" i="12"/>
  <c r="W8" i="12" l="1"/>
  <c r="N9" i="12"/>
  <c r="M116" i="11"/>
  <c r="H15" i="13"/>
  <c r="E11" i="12"/>
  <c r="W9" i="12" l="1"/>
  <c r="N10" i="12"/>
  <c r="E12" i="12"/>
  <c r="W10" i="12" l="1"/>
  <c r="N11" i="12"/>
  <c r="E13" i="12"/>
  <c r="W11" i="12" l="1"/>
  <c r="N12" i="12"/>
  <c r="E14" i="12"/>
  <c r="W12" i="12" l="1"/>
  <c r="N13" i="12"/>
  <c r="E15" i="12"/>
  <c r="W13" i="12" l="1"/>
  <c r="N14" i="12"/>
  <c r="F8" i="8"/>
  <c r="CM32" i="3"/>
  <c r="FS80" i="3"/>
  <c r="FS81" i="3"/>
  <c r="FS82" i="3"/>
  <c r="FS84" i="3"/>
  <c r="FS86" i="3"/>
  <c r="FS88" i="3"/>
  <c r="FS89" i="3"/>
  <c r="FS90" i="3"/>
  <c r="FS91" i="3"/>
  <c r="FS92" i="3"/>
  <c r="FS93" i="3"/>
  <c r="FS94" i="3"/>
  <c r="FS95" i="3"/>
  <c r="FS96" i="3"/>
  <c r="FS98" i="3"/>
  <c r="FS99" i="3"/>
  <c r="FS100" i="3"/>
  <c r="FS101" i="3"/>
  <c r="A24" i="4"/>
  <c r="A25" i="4"/>
  <c r="A26" i="4"/>
  <c r="A27" i="4"/>
  <c r="A28" i="4"/>
  <c r="A29" i="4"/>
  <c r="A30" i="4"/>
  <c r="A31" i="4"/>
  <c r="A32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GH102" i="4"/>
  <c r="GH101" i="4"/>
  <c r="GH100" i="4"/>
  <c r="GH99" i="4"/>
  <c r="GH98" i="4"/>
  <c r="GH97" i="4"/>
  <c r="GH96" i="4"/>
  <c r="GH95" i="4"/>
  <c r="GH94" i="4"/>
  <c r="GH93" i="4"/>
  <c r="GH92" i="4"/>
  <c r="GH91" i="4"/>
  <c r="GH90" i="4"/>
  <c r="GH89" i="4"/>
  <c r="GH88" i="4"/>
  <c r="GH87" i="4"/>
  <c r="GH86" i="4"/>
  <c r="GC84" i="4"/>
  <c r="GD84" i="4" s="1"/>
  <c r="GC83" i="4"/>
  <c r="GD83" i="4" s="1"/>
  <c r="GC82" i="4"/>
  <c r="GD82" i="4" s="1"/>
  <c r="GC79" i="4"/>
  <c r="GD79" i="4" s="1"/>
  <c r="GC78" i="4"/>
  <c r="GD78" i="4" s="1"/>
  <c r="GC77" i="4"/>
  <c r="GD77" i="4" s="1"/>
  <c r="GC53" i="4"/>
  <c r="GD53" i="4" s="1"/>
  <c r="GC41" i="4"/>
  <c r="GC42" i="4"/>
  <c r="GC43" i="4"/>
  <c r="GC44" i="4"/>
  <c r="W14" i="12" l="1"/>
  <c r="N15" i="12"/>
  <c r="F21" i="4"/>
  <c r="W15" i="12" l="1"/>
  <c r="N16" i="12"/>
  <c r="L6" i="11"/>
  <c r="J6" i="11"/>
  <c r="H6" i="11"/>
  <c r="D6" i="11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E16" i="12" s="1"/>
  <c r="W16" i="12" l="1"/>
  <c r="N17" i="12"/>
  <c r="C126" i="11"/>
  <c r="C134" i="11"/>
  <c r="C130" i="11" s="1"/>
  <c r="E126" i="11"/>
  <c r="E134" i="11"/>
  <c r="E130" i="11" s="1"/>
  <c r="F126" i="11"/>
  <c r="F134" i="11"/>
  <c r="F130" i="11" s="1"/>
  <c r="L50" i="11"/>
  <c r="G134" i="11"/>
  <c r="G130" i="11" s="1"/>
  <c r="G126" i="11"/>
  <c r="H86" i="11"/>
  <c r="H90" i="11"/>
  <c r="H94" i="11"/>
  <c r="H98" i="11"/>
  <c r="H102" i="11"/>
  <c r="H107" i="11"/>
  <c r="H114" i="11"/>
  <c r="H82" i="11"/>
  <c r="H88" i="11"/>
  <c r="H93" i="11"/>
  <c r="H99" i="11"/>
  <c r="H104" i="11"/>
  <c r="H83" i="11"/>
  <c r="H91" i="11"/>
  <c r="H97" i="11"/>
  <c r="H105" i="11"/>
  <c r="H117" i="11"/>
  <c r="H78" i="11"/>
  <c r="H84" i="11"/>
  <c r="H92" i="11"/>
  <c r="H100" i="11"/>
  <c r="H108" i="11"/>
  <c r="H79" i="11"/>
  <c r="H109" i="11"/>
  <c r="H80" i="11"/>
  <c r="H96" i="11"/>
  <c r="H116" i="11"/>
  <c r="H69" i="11"/>
  <c r="H87" i="11"/>
  <c r="H101" i="11"/>
  <c r="H89" i="11"/>
  <c r="H103" i="11"/>
  <c r="H13" i="11"/>
  <c r="J72" i="11"/>
  <c r="J78" i="11"/>
  <c r="J82" i="11"/>
  <c r="J87" i="11"/>
  <c r="J91" i="11"/>
  <c r="J99" i="11"/>
  <c r="J103" i="11"/>
  <c r="J108" i="11"/>
  <c r="J116" i="11"/>
  <c r="J71" i="11"/>
  <c r="J79" i="11"/>
  <c r="J84" i="11"/>
  <c r="J90" i="11"/>
  <c r="J96" i="11"/>
  <c r="J101" i="11"/>
  <c r="J107" i="11"/>
  <c r="J117" i="11"/>
  <c r="J80" i="11"/>
  <c r="J88" i="11"/>
  <c r="J94" i="11"/>
  <c r="J102" i="11"/>
  <c r="J73" i="11"/>
  <c r="J89" i="11"/>
  <c r="J97" i="11"/>
  <c r="J104" i="11"/>
  <c r="J114" i="11"/>
  <c r="J74" i="11"/>
  <c r="J92" i="11"/>
  <c r="J105" i="11"/>
  <c r="J75" i="11"/>
  <c r="J93" i="11"/>
  <c r="J109" i="11"/>
  <c r="J83" i="11"/>
  <c r="J98" i="11"/>
  <c r="J86" i="11"/>
  <c r="J100" i="11"/>
  <c r="L74" i="11"/>
  <c r="L80" i="11"/>
  <c r="L84" i="11"/>
  <c r="L88" i="11"/>
  <c r="L92" i="11"/>
  <c r="L96" i="11"/>
  <c r="L100" i="11"/>
  <c r="L104" i="11"/>
  <c r="L109" i="11"/>
  <c r="L114" i="11"/>
  <c r="L75" i="11"/>
  <c r="L82" i="11"/>
  <c r="L87" i="11"/>
  <c r="L93" i="11"/>
  <c r="L98" i="11"/>
  <c r="L103" i="11"/>
  <c r="L117" i="11"/>
  <c r="L73" i="11"/>
  <c r="L83" i="11"/>
  <c r="L90" i="11"/>
  <c r="L97" i="11"/>
  <c r="L105" i="11"/>
  <c r="L78" i="11"/>
  <c r="L85" i="11"/>
  <c r="L91" i="11"/>
  <c r="L99" i="11"/>
  <c r="L107" i="11"/>
  <c r="L116" i="11"/>
  <c r="L79" i="11"/>
  <c r="L94" i="11"/>
  <c r="L108" i="11"/>
  <c r="L81" i="11"/>
  <c r="L71" i="11"/>
  <c r="L86" i="11"/>
  <c r="L101" i="11"/>
  <c r="L72" i="11"/>
  <c r="L89" i="11"/>
  <c r="L102" i="11"/>
  <c r="E17" i="12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D12" i="11"/>
  <c r="D23" i="11"/>
  <c r="D28" i="11"/>
  <c r="D33" i="11"/>
  <c r="D42" i="11"/>
  <c r="D47" i="11"/>
  <c r="D52" i="11"/>
  <c r="D58" i="11"/>
  <c r="D63" i="11"/>
  <c r="D68" i="11"/>
  <c r="D73" i="11"/>
  <c r="D79" i="11"/>
  <c r="D84" i="11"/>
  <c r="D89" i="11"/>
  <c r="D93" i="11"/>
  <c r="D97" i="11"/>
  <c r="D101" i="11"/>
  <c r="D105" i="11"/>
  <c r="D17" i="11"/>
  <c r="D29" i="11"/>
  <c r="D36" i="11"/>
  <c r="D46" i="11"/>
  <c r="D54" i="11"/>
  <c r="D60" i="11"/>
  <c r="D67" i="11"/>
  <c r="D74" i="11"/>
  <c r="D88" i="11"/>
  <c r="D94" i="11"/>
  <c r="D99" i="11"/>
  <c r="D104" i="11"/>
  <c r="D114" i="11"/>
  <c r="D24" i="11"/>
  <c r="D32" i="11"/>
  <c r="D44" i="11"/>
  <c r="D55" i="11"/>
  <c r="D64" i="11"/>
  <c r="D72" i="11"/>
  <c r="D82" i="11"/>
  <c r="D91" i="11"/>
  <c r="D98" i="11"/>
  <c r="D107" i="11"/>
  <c r="D117" i="11"/>
  <c r="D11" i="11"/>
  <c r="D25" i="11"/>
  <c r="D35" i="11"/>
  <c r="D48" i="11"/>
  <c r="D56" i="11"/>
  <c r="D65" i="11"/>
  <c r="D75" i="11"/>
  <c r="D86" i="11"/>
  <c r="D92" i="11"/>
  <c r="D100" i="11"/>
  <c r="D108" i="11"/>
  <c r="D27" i="11"/>
  <c r="D50" i="11"/>
  <c r="D69" i="11"/>
  <c r="D87" i="11"/>
  <c r="D102" i="11"/>
  <c r="D31" i="11"/>
  <c r="D51" i="11"/>
  <c r="D71" i="11"/>
  <c r="D90" i="11"/>
  <c r="D103" i="11"/>
  <c r="D13" i="11"/>
  <c r="D37" i="11"/>
  <c r="D59" i="11"/>
  <c r="D78" i="11"/>
  <c r="D109" i="11"/>
  <c r="D16" i="11"/>
  <c r="D43" i="11"/>
  <c r="D62" i="11"/>
  <c r="D80" i="11"/>
  <c r="D96" i="11"/>
  <c r="D116" i="11"/>
  <c r="F6" i="11"/>
  <c r="W17" i="12" l="1"/>
  <c r="N18" i="12"/>
  <c r="D126" i="11"/>
  <c r="D134" i="11"/>
  <c r="D130" i="11" s="1"/>
  <c r="N6" i="11"/>
  <c r="N99" i="11" s="1"/>
  <c r="F12" i="11"/>
  <c r="F74" i="11"/>
  <c r="F80" i="11"/>
  <c r="F84" i="11"/>
  <c r="F89" i="11"/>
  <c r="F93" i="11"/>
  <c r="F97" i="11"/>
  <c r="F101" i="11"/>
  <c r="F105" i="11"/>
  <c r="F71" i="11"/>
  <c r="F78" i="11"/>
  <c r="F83" i="11"/>
  <c r="F90" i="11"/>
  <c r="F100" i="11"/>
  <c r="F107" i="11"/>
  <c r="F116" i="11"/>
  <c r="F13" i="11"/>
  <c r="F28" i="11"/>
  <c r="F72" i="11"/>
  <c r="F88" i="11"/>
  <c r="F96" i="11"/>
  <c r="F103" i="11"/>
  <c r="F114" i="11"/>
  <c r="F29" i="11"/>
  <c r="F73" i="11"/>
  <c r="F82" i="11"/>
  <c r="F91" i="11"/>
  <c r="F98" i="11"/>
  <c r="F104" i="11"/>
  <c r="F117" i="11"/>
  <c r="F75" i="11"/>
  <c r="F92" i="11"/>
  <c r="F108" i="11"/>
  <c r="F79" i="11"/>
  <c r="F94" i="11"/>
  <c r="F109" i="11"/>
  <c r="F32" i="11"/>
  <c r="F86" i="11"/>
  <c r="F99" i="11"/>
  <c r="F37" i="11"/>
  <c r="F87" i="11"/>
  <c r="F102" i="11"/>
  <c r="F25" i="11"/>
  <c r="F60" i="11"/>
  <c r="F48" i="11"/>
  <c r="F36" i="11"/>
  <c r="F18" i="11"/>
  <c r="F43" i="11"/>
  <c r="F24" i="11"/>
  <c r="F63" i="11"/>
  <c r="F44" i="11"/>
  <c r="F17" i="11"/>
  <c r="F52" i="11"/>
  <c r="F51" i="11"/>
  <c r="F33" i="11"/>
  <c r="F69" i="11"/>
  <c r="F56" i="11"/>
  <c r="F47" i="11"/>
  <c r="F55" i="11"/>
  <c r="F64" i="11"/>
  <c r="F59" i="11"/>
  <c r="F68" i="11"/>
  <c r="N89" i="11"/>
  <c r="CP83" i="3"/>
  <c r="J81" i="11" s="1"/>
  <c r="BR83" i="3"/>
  <c r="H81" i="11" s="1"/>
  <c r="AT83" i="3"/>
  <c r="V83" i="3"/>
  <c r="T83" i="3"/>
  <c r="Q83" i="3"/>
  <c r="D57" i="7"/>
  <c r="BA83" i="7"/>
  <c r="AZ83" i="7"/>
  <c r="AY83" i="7"/>
  <c r="AX83" i="7"/>
  <c r="AW83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J109" i="7" s="1"/>
  <c r="I60" i="7"/>
  <c r="H60" i="7"/>
  <c r="G60" i="7"/>
  <c r="F60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FS108" i="3"/>
  <c r="GD114" i="4"/>
  <c r="GD115" i="4"/>
  <c r="GD117" i="4"/>
  <c r="GD118" i="4"/>
  <c r="E14" i="8"/>
  <c r="T85" i="3" s="1"/>
  <c r="F9" i="8"/>
  <c r="F6" i="8"/>
  <c r="F5" i="8"/>
  <c r="CM6" i="7"/>
  <c r="D62" i="7"/>
  <c r="D65" i="7"/>
  <c r="D83" i="7"/>
  <c r="D66" i="7"/>
  <c r="D63" i="7"/>
  <c r="M109" i="7"/>
  <c r="W18" i="12" l="1"/>
  <c r="N19" i="12"/>
  <c r="N117" i="11"/>
  <c r="N88" i="11"/>
  <c r="H134" i="11"/>
  <c r="N94" i="11"/>
  <c r="N100" i="11"/>
  <c r="N105" i="11"/>
  <c r="H126" i="11"/>
  <c r="N86" i="11"/>
  <c r="N96" i="11"/>
  <c r="N103" i="11"/>
  <c r="N101" i="11"/>
  <c r="N114" i="11"/>
  <c r="N98" i="11"/>
  <c r="N78" i="11"/>
  <c r="N91" i="11"/>
  <c r="N84" i="11"/>
  <c r="N102" i="11"/>
  <c r="N80" i="11"/>
  <c r="N104" i="11"/>
  <c r="N82" i="11"/>
  <c r="N108" i="11"/>
  <c r="N87" i="11"/>
  <c r="N93" i="11"/>
  <c r="N116" i="11"/>
  <c r="N107" i="11"/>
  <c r="N90" i="11"/>
  <c r="N109" i="11"/>
  <c r="N92" i="11"/>
  <c r="N97" i="11"/>
  <c r="N79" i="11"/>
  <c r="CP87" i="3"/>
  <c r="AT87" i="3"/>
  <c r="BR87" i="3"/>
  <c r="F7" i="8"/>
  <c r="T87" i="3" s="1"/>
  <c r="Q85" i="3"/>
  <c r="FS83" i="3"/>
  <c r="F81" i="11"/>
  <c r="V23" i="10"/>
  <c r="S23" i="10"/>
  <c r="S22" i="10"/>
  <c r="V16" i="10"/>
  <c r="V17" i="10" s="1"/>
  <c r="V18" i="10" s="1"/>
  <c r="V19" i="10" s="1"/>
  <c r="U16" i="10"/>
  <c r="U17" i="10" s="1"/>
  <c r="U18" i="10" s="1"/>
  <c r="U19" i="10" s="1"/>
  <c r="T16" i="10"/>
  <c r="T17" i="10" s="1"/>
  <c r="T18" i="10" s="1"/>
  <c r="T19" i="10" s="1"/>
  <c r="S15" i="10"/>
  <c r="S14" i="10"/>
  <c r="S13" i="10"/>
  <c r="GD19" i="4"/>
  <c r="W19" i="12" l="1"/>
  <c r="N20" i="12"/>
  <c r="H130" i="11"/>
  <c r="FS85" i="3"/>
  <c r="M83" i="11"/>
  <c r="J85" i="11"/>
  <c r="H85" i="11"/>
  <c r="D81" i="11"/>
  <c r="F85" i="11"/>
  <c r="Q87" i="3"/>
  <c r="N81" i="11"/>
  <c r="S16" i="10"/>
  <c r="AB16" i="10" s="1"/>
  <c r="AB17" i="10" s="1"/>
  <c r="AB18" i="10" s="1"/>
  <c r="T23" i="10"/>
  <c r="X23" i="10" s="1"/>
  <c r="AA23" i="10"/>
  <c r="Q79" i="3" s="1"/>
  <c r="T22" i="10"/>
  <c r="X22" i="10" s="1"/>
  <c r="AA22" i="10"/>
  <c r="Q78" i="3" s="1"/>
  <c r="G19" i="4"/>
  <c r="W20" i="12" l="1"/>
  <c r="N21" i="12"/>
  <c r="AB19" i="10"/>
  <c r="AE72" i="4"/>
  <c r="AE68" i="4"/>
  <c r="AA16" i="10"/>
  <c r="AA17" i="10" s="1"/>
  <c r="AA18" i="10" s="1"/>
  <c r="AE16" i="10"/>
  <c r="AE17" i="10" s="1"/>
  <c r="AE18" i="10" s="1"/>
  <c r="AE56" i="4" s="1"/>
  <c r="Z16" i="10"/>
  <c r="Z17" i="10" s="1"/>
  <c r="Z18" i="10" s="1"/>
  <c r="S17" i="10"/>
  <c r="S18" i="10" s="1"/>
  <c r="S19" i="10" s="1"/>
  <c r="AF16" i="10"/>
  <c r="AF17" i="10" s="1"/>
  <c r="AF18" i="10" s="1"/>
  <c r="FS87" i="3"/>
  <c r="M85" i="11"/>
  <c r="D83" i="11"/>
  <c r="D85" i="11"/>
  <c r="N83" i="11"/>
  <c r="Y16" i="10"/>
  <c r="Y17" i="10" s="1"/>
  <c r="Y18" i="10" s="1"/>
  <c r="AD16" i="10"/>
  <c r="AD17" i="10" s="1"/>
  <c r="AD18" i="10" s="1"/>
  <c r="X16" i="10"/>
  <c r="X17" i="10" s="1"/>
  <c r="X18" i="10" s="1"/>
  <c r="AC16" i="10"/>
  <c r="AC17" i="10" s="1"/>
  <c r="AC18" i="10" s="1"/>
  <c r="W16" i="10"/>
  <c r="W17" i="10" s="1"/>
  <c r="W18" i="10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N25" i="4" s="1"/>
  <c r="AO25" i="4" s="1"/>
  <c r="AP25" i="4" s="1"/>
  <c r="AQ25" i="4" s="1"/>
  <c r="AR25" i="4" s="1"/>
  <c r="AS25" i="4" s="1"/>
  <c r="AT25" i="4" s="1"/>
  <c r="AU25" i="4" s="1"/>
  <c r="AV25" i="4" s="1"/>
  <c r="AW25" i="4" s="1"/>
  <c r="AX25" i="4" s="1"/>
  <c r="DE79" i="3"/>
  <c r="DA79" i="3"/>
  <c r="CW79" i="3"/>
  <c r="CS79" i="3"/>
  <c r="CO79" i="3"/>
  <c r="CK79" i="3"/>
  <c r="CG79" i="3"/>
  <c r="CC79" i="3"/>
  <c r="BY79" i="3"/>
  <c r="BU79" i="3"/>
  <c r="BQ79" i="3"/>
  <c r="BM79" i="3"/>
  <c r="BI79" i="3"/>
  <c r="BE79" i="3"/>
  <c r="BA79" i="3"/>
  <c r="AW79" i="3"/>
  <c r="AS79" i="3"/>
  <c r="AO79" i="3"/>
  <c r="AK79" i="3"/>
  <c r="AG79" i="3"/>
  <c r="AC79" i="3"/>
  <c r="Y79" i="3"/>
  <c r="U79" i="3"/>
  <c r="DG79" i="3"/>
  <c r="CQ79" i="3"/>
  <c r="CA79" i="3"/>
  <c r="BK79" i="3"/>
  <c r="AU79" i="3"/>
  <c r="AE79" i="3"/>
  <c r="CY79" i="3"/>
  <c r="CI79" i="3"/>
  <c r="BS79" i="3"/>
  <c r="BC79" i="3"/>
  <c r="AM79" i="3"/>
  <c r="W79" i="3"/>
  <c r="CU79" i="3"/>
  <c r="CE79" i="3"/>
  <c r="BO79" i="3"/>
  <c r="AY79" i="3"/>
  <c r="AI79" i="3"/>
  <c r="S79" i="3"/>
  <c r="DC79" i="3"/>
  <c r="CM79" i="3"/>
  <c r="BW79" i="3"/>
  <c r="BG79" i="3"/>
  <c r="AQ79" i="3"/>
  <c r="AA79" i="3"/>
  <c r="DG78" i="3"/>
  <c r="DC78" i="3"/>
  <c r="CY78" i="3"/>
  <c r="CU78" i="3"/>
  <c r="CQ78" i="3"/>
  <c r="CM78" i="3"/>
  <c r="CI78" i="3"/>
  <c r="CE78" i="3"/>
  <c r="CA78" i="3"/>
  <c r="BW78" i="3"/>
  <c r="BS78" i="3"/>
  <c r="BO78" i="3"/>
  <c r="BK78" i="3"/>
  <c r="BG78" i="3"/>
  <c r="BC78" i="3"/>
  <c r="AY78" i="3"/>
  <c r="AU78" i="3"/>
  <c r="AQ78" i="3"/>
  <c r="AM78" i="3"/>
  <c r="AI78" i="3"/>
  <c r="AE78" i="3"/>
  <c r="AA78" i="3"/>
  <c r="W78" i="3"/>
  <c r="S78" i="3"/>
  <c r="DE78" i="3"/>
  <c r="CO78" i="3"/>
  <c r="BY78" i="3"/>
  <c r="BQ78" i="3"/>
  <c r="BI78" i="3"/>
  <c r="BA78" i="3"/>
  <c r="AS78" i="3"/>
  <c r="AK78" i="3"/>
  <c r="AC78" i="3"/>
  <c r="U78" i="3"/>
  <c r="CW78" i="3"/>
  <c r="CG78" i="3"/>
  <c r="BU78" i="3"/>
  <c r="BM78" i="3"/>
  <c r="BE78" i="3"/>
  <c r="AW78" i="3"/>
  <c r="AO78" i="3"/>
  <c r="AG78" i="3"/>
  <c r="Y78" i="3"/>
  <c r="CS78" i="3"/>
  <c r="CC78" i="3"/>
  <c r="DA78" i="3"/>
  <c r="CK78" i="3"/>
  <c r="FS106" i="3"/>
  <c r="AE30" i="4" l="1"/>
  <c r="AF30" i="4" s="1"/>
  <c r="AG30" i="4" s="1"/>
  <c r="AH30" i="4" s="1"/>
  <c r="AI30" i="4" s="1"/>
  <c r="AJ30" i="4" s="1"/>
  <c r="AK30" i="4" s="1"/>
  <c r="AL30" i="4" s="1"/>
  <c r="AM30" i="4" s="1"/>
  <c r="AN30" i="4" s="1"/>
  <c r="AO30" i="4" s="1"/>
  <c r="AP30" i="4" s="1"/>
  <c r="AQ30" i="4" s="1"/>
  <c r="AR30" i="4" s="1"/>
  <c r="AS30" i="4" s="1"/>
  <c r="AT30" i="4" s="1"/>
  <c r="AU30" i="4" s="1"/>
  <c r="AV30" i="4" s="1"/>
  <c r="AW30" i="4" s="1"/>
  <c r="AX30" i="4" s="1"/>
  <c r="AC29" i="4"/>
  <c r="W21" i="12"/>
  <c r="N22" i="12"/>
  <c r="W19" i="10"/>
  <c r="AF19" i="10"/>
  <c r="AE55" i="4"/>
  <c r="AC19" i="10"/>
  <c r="AF68" i="4"/>
  <c r="AE181" i="4"/>
  <c r="Y19" i="10"/>
  <c r="AA19" i="10"/>
  <c r="X19" i="10"/>
  <c r="Z19" i="10"/>
  <c r="AF72" i="4"/>
  <c r="AE185" i="4"/>
  <c r="AD19" i="10"/>
  <c r="AE19" i="10"/>
  <c r="J77" i="11"/>
  <c r="H77" i="11"/>
  <c r="F77" i="11"/>
  <c r="N85" i="11"/>
  <c r="FS79" i="3"/>
  <c r="FS78" i="3"/>
  <c r="AD29" i="4" l="1"/>
  <c r="GC29" i="4" s="1"/>
  <c r="GD29" i="4" s="1"/>
  <c r="GK29" i="4"/>
  <c r="GM29" i="4" s="1"/>
  <c r="W22" i="12"/>
  <c r="N23" i="12"/>
  <c r="AF56" i="4"/>
  <c r="AE169" i="4"/>
  <c r="AF64" i="4"/>
  <c r="AE177" i="4"/>
  <c r="AY26" i="4"/>
  <c r="AY31" i="4"/>
  <c r="AF37" i="4"/>
  <c r="AE150" i="4"/>
  <c r="AF49" i="4"/>
  <c r="AE162" i="4"/>
  <c r="AG72" i="4"/>
  <c r="AF185" i="4"/>
  <c r="AF45" i="4"/>
  <c r="AE158" i="4"/>
  <c r="AF55" i="4"/>
  <c r="AE168" i="4"/>
  <c r="AF60" i="4"/>
  <c r="AE173" i="4"/>
  <c r="AF34" i="4"/>
  <c r="AE147" i="4"/>
  <c r="AG68" i="4"/>
  <c r="AF181" i="4"/>
  <c r="M77" i="11"/>
  <c r="M76" i="11"/>
  <c r="J76" i="11"/>
  <c r="F76" i="11"/>
  <c r="D77" i="11"/>
  <c r="L76" i="11"/>
  <c r="L77" i="11"/>
  <c r="D76" i="11"/>
  <c r="H76" i="11"/>
  <c r="W23" i="12" l="1"/>
  <c r="N24" i="12"/>
  <c r="GK25" i="4"/>
  <c r="GM25" i="4" s="1"/>
  <c r="AG34" i="4"/>
  <c r="AF147" i="4"/>
  <c r="AG60" i="4"/>
  <c r="AF173" i="4"/>
  <c r="AG49" i="4"/>
  <c r="AF162" i="4"/>
  <c r="AZ31" i="4"/>
  <c r="BA31" i="4" s="1"/>
  <c r="BB31" i="4" s="1"/>
  <c r="BC31" i="4" s="1"/>
  <c r="BD31" i="4" s="1"/>
  <c r="BE31" i="4" s="1"/>
  <c r="BF31" i="4" s="1"/>
  <c r="BG31" i="4" s="1"/>
  <c r="AH68" i="4"/>
  <c r="AG181" i="4"/>
  <c r="AH72" i="4"/>
  <c r="AG185" i="4"/>
  <c r="AG37" i="4"/>
  <c r="AF150" i="4"/>
  <c r="AG64" i="4"/>
  <c r="AF177" i="4"/>
  <c r="AG56" i="4"/>
  <c r="AF169" i="4"/>
  <c r="AG55" i="4"/>
  <c r="AF168" i="4"/>
  <c r="GC30" i="4"/>
  <c r="GD30" i="4" s="1"/>
  <c r="AZ26" i="4"/>
  <c r="BA26" i="4" s="1"/>
  <c r="BB26" i="4" s="1"/>
  <c r="BC26" i="4" s="1"/>
  <c r="BD26" i="4" s="1"/>
  <c r="BE26" i="4" s="1"/>
  <c r="BF26" i="4" s="1"/>
  <c r="BG26" i="4" s="1"/>
  <c r="AG45" i="4"/>
  <c r="AF158" i="4"/>
  <c r="GK30" i="4"/>
  <c r="GM30" i="4" s="1"/>
  <c r="N76" i="11"/>
  <c r="N77" i="11"/>
  <c r="AI125" i="4"/>
  <c r="AI124" i="4"/>
  <c r="AI123" i="4"/>
  <c r="AI122" i="4"/>
  <c r="AI121" i="4"/>
  <c r="AI118" i="4"/>
  <c r="AI117" i="4"/>
  <c r="AI116" i="4"/>
  <c r="AI115" i="4"/>
  <c r="AI114" i="4"/>
  <c r="AI113" i="4"/>
  <c r="GC97" i="4"/>
  <c r="GD97" i="4" s="1"/>
  <c r="GC96" i="4"/>
  <c r="GD96" i="4" s="1"/>
  <c r="GC95" i="4"/>
  <c r="GD95" i="4" s="1"/>
  <c r="GC94" i="4"/>
  <c r="GD94" i="4" s="1"/>
  <c r="GC93" i="4"/>
  <c r="GD93" i="4" s="1"/>
  <c r="GC92" i="4"/>
  <c r="GD92" i="4" s="1"/>
  <c r="GC91" i="4"/>
  <c r="GD91" i="4" s="1"/>
  <c r="GC90" i="4"/>
  <c r="GD90" i="4" s="1"/>
  <c r="GC89" i="4"/>
  <c r="GD89" i="4" s="1"/>
  <c r="GC88" i="4"/>
  <c r="GD88" i="4" s="1"/>
  <c r="GC87" i="4"/>
  <c r="GD87" i="4" s="1"/>
  <c r="GC86" i="4"/>
  <c r="GD86" i="4" s="1"/>
  <c r="GC85" i="4"/>
  <c r="GD85" i="4" s="1"/>
  <c r="GC76" i="4"/>
  <c r="GD76" i="4" s="1"/>
  <c r="GC54" i="4"/>
  <c r="GD54" i="4" s="1"/>
  <c r="W24" i="12" l="1"/>
  <c r="N25" i="12"/>
  <c r="BH26" i="4"/>
  <c r="BG139" i="4"/>
  <c r="BH31" i="4"/>
  <c r="BG144" i="4"/>
  <c r="AH60" i="4"/>
  <c r="AG173" i="4"/>
  <c r="AH55" i="4"/>
  <c r="AG168" i="4"/>
  <c r="AH56" i="4"/>
  <c r="AG169" i="4"/>
  <c r="AI68" i="4"/>
  <c r="AH181" i="4"/>
  <c r="AH45" i="4"/>
  <c r="AG158" i="4"/>
  <c r="AI72" i="4"/>
  <c r="AH185" i="4"/>
  <c r="AH49" i="4"/>
  <c r="AG162" i="4"/>
  <c r="AH34" i="4"/>
  <c r="AG147" i="4"/>
  <c r="AH64" i="4"/>
  <c r="AG177" i="4"/>
  <c r="AH37" i="4"/>
  <c r="AG150" i="4"/>
  <c r="GC36" i="4"/>
  <c r="GC80" i="4"/>
  <c r="GD80" i="4" s="1"/>
  <c r="AI110" i="4"/>
  <c r="AI119" i="4"/>
  <c r="GC81" i="4"/>
  <c r="GD81" i="4" s="1"/>
  <c r="W25" i="12" l="1"/>
  <c r="N26" i="12"/>
  <c r="AI64" i="4"/>
  <c r="AH177" i="4"/>
  <c r="AJ72" i="4"/>
  <c r="AI185" i="4"/>
  <c r="AI37" i="4"/>
  <c r="AH150" i="4"/>
  <c r="AI45" i="4"/>
  <c r="AH158" i="4"/>
  <c r="AI55" i="4"/>
  <c r="AH168" i="4"/>
  <c r="BI31" i="4"/>
  <c r="BH144" i="4"/>
  <c r="AI34" i="4"/>
  <c r="AH147" i="4"/>
  <c r="AI49" i="4"/>
  <c r="AH162" i="4"/>
  <c r="AJ68" i="4"/>
  <c r="AI181" i="4"/>
  <c r="AI56" i="4"/>
  <c r="AH169" i="4"/>
  <c r="AI60" i="4"/>
  <c r="AH173" i="4"/>
  <c r="BI26" i="4"/>
  <c r="BH139" i="4"/>
  <c r="N3" i="4"/>
  <c r="N4" i="4"/>
  <c r="N5" i="4"/>
  <c r="N6" i="4"/>
  <c r="N7" i="4"/>
  <c r="O7" i="4" s="1"/>
  <c r="N8" i="4"/>
  <c r="O8" i="4" s="1"/>
  <c r="N9" i="4"/>
  <c r="O9" i="4" s="1"/>
  <c r="N10" i="4"/>
  <c r="O10" i="4" s="1"/>
  <c r="N11" i="4"/>
  <c r="O11" i="4" s="1"/>
  <c r="N12" i="4"/>
  <c r="O12" i="4" s="1"/>
  <c r="N13" i="4"/>
  <c r="O13" i="4" s="1"/>
  <c r="N14" i="4"/>
  <c r="O14" i="4" s="1"/>
  <c r="N15" i="4"/>
  <c r="O15" i="4" s="1"/>
  <c r="N16" i="4"/>
  <c r="O16" i="4" s="1"/>
  <c r="N17" i="4"/>
  <c r="O17" i="4" s="1"/>
  <c r="N2" i="4"/>
  <c r="O2" i="4" s="1"/>
  <c r="O3" i="4"/>
  <c r="O4" i="4"/>
  <c r="O5" i="4"/>
  <c r="O6" i="4"/>
  <c r="W26" i="12" l="1"/>
  <c r="N27" i="12"/>
  <c r="AJ60" i="4"/>
  <c r="AI173" i="4"/>
  <c r="AI120" i="4"/>
  <c r="BJ31" i="4"/>
  <c r="BI144" i="4"/>
  <c r="AJ37" i="4"/>
  <c r="AI150" i="4"/>
  <c r="AK72" i="4"/>
  <c r="AJ185" i="4"/>
  <c r="BJ26" i="4"/>
  <c r="BI139" i="4"/>
  <c r="AJ45" i="4"/>
  <c r="AI158" i="4"/>
  <c r="AI111" i="4"/>
  <c r="AJ56" i="4"/>
  <c r="AI169" i="4"/>
  <c r="AK68" i="4"/>
  <c r="AJ181" i="4"/>
  <c r="AJ49" i="4"/>
  <c r="AI162" i="4"/>
  <c r="AJ64" i="4"/>
  <c r="AI177" i="4"/>
  <c r="AJ34" i="4"/>
  <c r="AI147" i="4"/>
  <c r="AI112" i="4"/>
  <c r="AJ55" i="4"/>
  <c r="AI168" i="4"/>
  <c r="GD278" i="4"/>
  <c r="Q301" i="4"/>
  <c r="W27" i="12" l="1"/>
  <c r="N28" i="12"/>
  <c r="AK64" i="4"/>
  <c r="AJ177" i="4"/>
  <c r="AK49" i="4"/>
  <c r="AJ162" i="4"/>
  <c r="AL72" i="4"/>
  <c r="AK185" i="4"/>
  <c r="AK56" i="4"/>
  <c r="AJ169" i="4"/>
  <c r="AK55" i="4"/>
  <c r="AJ168" i="4"/>
  <c r="AK34" i="4"/>
  <c r="AJ147" i="4"/>
  <c r="AL68" i="4"/>
  <c r="AK181" i="4"/>
  <c r="BK26" i="4"/>
  <c r="BJ139" i="4"/>
  <c r="BK31" i="4"/>
  <c r="BJ144" i="4"/>
  <c r="AK60" i="4"/>
  <c r="AJ173" i="4"/>
  <c r="AK45" i="4"/>
  <c r="AJ158" i="4"/>
  <c r="AK37" i="4"/>
  <c r="AJ150" i="4"/>
  <c r="P17" i="4"/>
  <c r="P16" i="4"/>
  <c r="P15" i="4"/>
  <c r="P14" i="4"/>
  <c r="P13" i="4"/>
  <c r="P12" i="4"/>
  <c r="K12" i="4" s="1"/>
  <c r="P11" i="4"/>
  <c r="P10" i="4"/>
  <c r="Q10" i="4" s="1"/>
  <c r="P9" i="4"/>
  <c r="Q9" i="4" s="1"/>
  <c r="P8" i="4"/>
  <c r="K8" i="4" s="1"/>
  <c r="P7" i="4"/>
  <c r="P6" i="4"/>
  <c r="P5" i="4"/>
  <c r="P4" i="4"/>
  <c r="K4" i="4" s="1"/>
  <c r="P3" i="4"/>
  <c r="P2" i="4"/>
  <c r="GH108" i="4"/>
  <c r="GH107" i="4"/>
  <c r="GH106" i="4"/>
  <c r="GH105" i="4"/>
  <c r="GH104" i="4"/>
  <c r="GH103" i="4"/>
  <c r="GH23" i="4"/>
  <c r="W28" i="12" l="1"/>
  <c r="N29" i="12"/>
  <c r="AL45" i="4"/>
  <c r="AK158" i="4"/>
  <c r="BL31" i="4"/>
  <c r="BK144" i="4"/>
  <c r="AL56" i="4"/>
  <c r="AK169" i="4"/>
  <c r="AL49" i="4"/>
  <c r="AK162" i="4"/>
  <c r="AL64" i="4"/>
  <c r="AK177" i="4"/>
  <c r="AL34" i="4"/>
  <c r="AK147" i="4"/>
  <c r="AM72" i="4"/>
  <c r="AL185" i="4"/>
  <c r="AL37" i="4"/>
  <c r="AK150" i="4"/>
  <c r="BL26" i="4"/>
  <c r="BK139" i="4"/>
  <c r="AM68" i="4"/>
  <c r="AL181" i="4"/>
  <c r="AL55" i="4"/>
  <c r="AK168" i="4"/>
  <c r="AL60" i="4"/>
  <c r="AK173" i="4"/>
  <c r="H41" i="4"/>
  <c r="H167" i="4"/>
  <c r="I167" i="4" s="1"/>
  <c r="J167" i="4" s="1"/>
  <c r="K167" i="4" s="1"/>
  <c r="L167" i="4" s="1"/>
  <c r="M167" i="4" s="1"/>
  <c r="N167" i="4" s="1"/>
  <c r="O167" i="4" s="1"/>
  <c r="H154" i="4"/>
  <c r="I154" i="4" s="1"/>
  <c r="J154" i="4" s="1"/>
  <c r="K154" i="4" s="1"/>
  <c r="L154" i="4" s="1"/>
  <c r="M154" i="4" s="1"/>
  <c r="N154" i="4" s="1"/>
  <c r="O154" i="4" s="1"/>
  <c r="H29" i="4"/>
  <c r="H147" i="4"/>
  <c r="I147" i="4" s="1"/>
  <c r="J147" i="4" s="1"/>
  <c r="K147" i="4" s="1"/>
  <c r="L147" i="4" s="1"/>
  <c r="M147" i="4" s="1"/>
  <c r="N147" i="4" s="1"/>
  <c r="O147" i="4" s="1"/>
  <c r="H142" i="4"/>
  <c r="I142" i="4" s="1"/>
  <c r="J142" i="4" s="1"/>
  <c r="K142" i="4" s="1"/>
  <c r="L142" i="4" s="1"/>
  <c r="M142" i="4" s="1"/>
  <c r="N142" i="4" s="1"/>
  <c r="O142" i="4" s="1"/>
  <c r="H193" i="4"/>
  <c r="I193" i="4" s="1"/>
  <c r="J193" i="4" s="1"/>
  <c r="K193" i="4" s="1"/>
  <c r="L193" i="4" s="1"/>
  <c r="M193" i="4" s="1"/>
  <c r="N193" i="4" s="1"/>
  <c r="O193" i="4" s="1"/>
  <c r="H60" i="4"/>
  <c r="H194" i="4"/>
  <c r="I194" i="4" s="1"/>
  <c r="J194" i="4" s="1"/>
  <c r="K194" i="4" s="1"/>
  <c r="L194" i="4" s="1"/>
  <c r="M194" i="4" s="1"/>
  <c r="N194" i="4" s="1"/>
  <c r="O194" i="4" s="1"/>
  <c r="H177" i="4"/>
  <c r="I177" i="4" s="1"/>
  <c r="J177" i="4" s="1"/>
  <c r="K177" i="4" s="1"/>
  <c r="L177" i="4" s="1"/>
  <c r="M177" i="4" s="1"/>
  <c r="N177" i="4" s="1"/>
  <c r="O177" i="4" s="1"/>
  <c r="Q3" i="4"/>
  <c r="K3" i="4"/>
  <c r="Q7" i="4"/>
  <c r="K7" i="4"/>
  <c r="Q11" i="4"/>
  <c r="K11" i="4"/>
  <c r="H75" i="4" s="1"/>
  <c r="Q15" i="4"/>
  <c r="K15" i="4"/>
  <c r="Q16" i="4"/>
  <c r="K16" i="4"/>
  <c r="Q5" i="4"/>
  <c r="K5" i="4"/>
  <c r="Q13" i="4"/>
  <c r="K13" i="4"/>
  <c r="H185" i="4" s="1"/>
  <c r="I185" i="4" s="1"/>
  <c r="J185" i="4" s="1"/>
  <c r="K185" i="4" s="1"/>
  <c r="L185" i="4" s="1"/>
  <c r="M185" i="4" s="1"/>
  <c r="N185" i="4" s="1"/>
  <c r="O185" i="4" s="1"/>
  <c r="Q17" i="4"/>
  <c r="K17" i="4"/>
  <c r="Q2" i="4"/>
  <c r="K2" i="4"/>
  <c r="H33" i="4" s="1"/>
  <c r="I33" i="4" s="1"/>
  <c r="J33" i="4" s="1"/>
  <c r="K33" i="4" s="1"/>
  <c r="L33" i="4" s="1"/>
  <c r="M33" i="4" s="1"/>
  <c r="N33" i="4" s="1"/>
  <c r="O33" i="4" s="1"/>
  <c r="Q6" i="4"/>
  <c r="K6" i="4"/>
  <c r="Q14" i="4"/>
  <c r="K14" i="4"/>
  <c r="H187" i="4" s="1"/>
  <c r="I187" i="4" s="1"/>
  <c r="J187" i="4" s="1"/>
  <c r="K187" i="4" s="1"/>
  <c r="L187" i="4" s="1"/>
  <c r="M187" i="4" s="1"/>
  <c r="N187" i="4" s="1"/>
  <c r="O187" i="4" s="1"/>
  <c r="Q4" i="4"/>
  <c r="Q12" i="4"/>
  <c r="Q8" i="4"/>
  <c r="W29" i="12" l="1"/>
  <c r="N30" i="12"/>
  <c r="AN68" i="4"/>
  <c r="AM181" i="4"/>
  <c r="AM37" i="4"/>
  <c r="AL150" i="4"/>
  <c r="AM56" i="4"/>
  <c r="AL169" i="4"/>
  <c r="BM31" i="4"/>
  <c r="BN31" i="4" s="1"/>
  <c r="BO31" i="4" s="1"/>
  <c r="BP31" i="4" s="1"/>
  <c r="BQ31" i="4" s="1"/>
  <c r="BR31" i="4" s="1"/>
  <c r="BS31" i="4" s="1"/>
  <c r="BT31" i="4" s="1"/>
  <c r="BU31" i="4" s="1"/>
  <c r="BV31" i="4" s="1"/>
  <c r="BW32" i="4" s="1"/>
  <c r="BL144" i="4"/>
  <c r="AM34" i="4"/>
  <c r="AL147" i="4"/>
  <c r="AM49" i="4"/>
  <c r="AL162" i="4"/>
  <c r="AM60" i="4"/>
  <c r="AL173" i="4"/>
  <c r="AM55" i="4"/>
  <c r="AL168" i="4"/>
  <c r="BM26" i="4"/>
  <c r="BN26" i="4" s="1"/>
  <c r="BO26" i="4" s="1"/>
  <c r="BP26" i="4" s="1"/>
  <c r="BQ26" i="4" s="1"/>
  <c r="BR26" i="4" s="1"/>
  <c r="BS26" i="4" s="1"/>
  <c r="BT26" i="4" s="1"/>
  <c r="BU26" i="4" s="1"/>
  <c r="BV26" i="4" s="1"/>
  <c r="BL139" i="4"/>
  <c r="AN72" i="4"/>
  <c r="AM185" i="4"/>
  <c r="AM64" i="4"/>
  <c r="AM120" i="4" s="1"/>
  <c r="AL177" i="4"/>
  <c r="AM45" i="4"/>
  <c r="AL158" i="4"/>
  <c r="H190" i="4"/>
  <c r="I190" i="4" s="1"/>
  <c r="J190" i="4" s="1"/>
  <c r="K190" i="4" s="1"/>
  <c r="L190" i="4" s="1"/>
  <c r="M190" i="4" s="1"/>
  <c r="N190" i="4" s="1"/>
  <c r="O190" i="4" s="1"/>
  <c r="I75" i="4"/>
  <c r="H188" i="4"/>
  <c r="I188" i="4" s="1"/>
  <c r="J188" i="4" s="1"/>
  <c r="K188" i="4" s="1"/>
  <c r="L188" i="4" s="1"/>
  <c r="M188" i="4" s="1"/>
  <c r="N188" i="4" s="1"/>
  <c r="O188" i="4" s="1"/>
  <c r="H144" i="4"/>
  <c r="I144" i="4" s="1"/>
  <c r="J144" i="4" s="1"/>
  <c r="K144" i="4" s="1"/>
  <c r="L144" i="4" s="1"/>
  <c r="M144" i="4" s="1"/>
  <c r="N144" i="4" s="1"/>
  <c r="O144" i="4" s="1"/>
  <c r="H140" i="4"/>
  <c r="I140" i="4" s="1"/>
  <c r="J140" i="4" s="1"/>
  <c r="K140" i="4" s="1"/>
  <c r="L140" i="4" s="1"/>
  <c r="M140" i="4" s="1"/>
  <c r="N140" i="4" s="1"/>
  <c r="O140" i="4" s="1"/>
  <c r="H28" i="4"/>
  <c r="H166" i="4"/>
  <c r="I166" i="4" s="1"/>
  <c r="J166" i="4" s="1"/>
  <c r="K166" i="4" s="1"/>
  <c r="L166" i="4" s="1"/>
  <c r="M166" i="4" s="1"/>
  <c r="N166" i="4" s="1"/>
  <c r="O166" i="4" s="1"/>
  <c r="H160" i="4"/>
  <c r="I160" i="4" s="1"/>
  <c r="J160" i="4" s="1"/>
  <c r="K160" i="4" s="1"/>
  <c r="L160" i="4" s="1"/>
  <c r="M160" i="4" s="1"/>
  <c r="N160" i="4" s="1"/>
  <c r="O160" i="4" s="1"/>
  <c r="H156" i="4"/>
  <c r="I156" i="4" s="1"/>
  <c r="J156" i="4" s="1"/>
  <c r="K156" i="4" s="1"/>
  <c r="L156" i="4" s="1"/>
  <c r="M156" i="4" s="1"/>
  <c r="N156" i="4" s="1"/>
  <c r="O156" i="4" s="1"/>
  <c r="H152" i="4"/>
  <c r="I152" i="4" s="1"/>
  <c r="J152" i="4" s="1"/>
  <c r="K152" i="4" s="1"/>
  <c r="L152" i="4" s="1"/>
  <c r="M152" i="4" s="1"/>
  <c r="N152" i="4" s="1"/>
  <c r="O152" i="4" s="1"/>
  <c r="H145" i="4"/>
  <c r="I145" i="4" s="1"/>
  <c r="J145" i="4" s="1"/>
  <c r="K145" i="4" s="1"/>
  <c r="L145" i="4" s="1"/>
  <c r="M145" i="4" s="1"/>
  <c r="N145" i="4" s="1"/>
  <c r="O145" i="4" s="1"/>
  <c r="H141" i="4"/>
  <c r="I141" i="4" s="1"/>
  <c r="J141" i="4" s="1"/>
  <c r="K141" i="4" s="1"/>
  <c r="L141" i="4" s="1"/>
  <c r="M141" i="4" s="1"/>
  <c r="N141" i="4" s="1"/>
  <c r="O141" i="4" s="1"/>
  <c r="H55" i="4"/>
  <c r="H57" i="4"/>
  <c r="H59" i="4"/>
  <c r="H31" i="4"/>
  <c r="H168" i="4"/>
  <c r="I168" i="4" s="1"/>
  <c r="J168" i="4" s="1"/>
  <c r="K168" i="4" s="1"/>
  <c r="L168" i="4" s="1"/>
  <c r="M168" i="4" s="1"/>
  <c r="N168" i="4" s="1"/>
  <c r="O168" i="4" s="1"/>
  <c r="H157" i="4"/>
  <c r="I157" i="4" s="1"/>
  <c r="J157" i="4" s="1"/>
  <c r="K157" i="4" s="1"/>
  <c r="L157" i="4" s="1"/>
  <c r="M157" i="4" s="1"/>
  <c r="N157" i="4" s="1"/>
  <c r="O157" i="4" s="1"/>
  <c r="H153" i="4"/>
  <c r="I153" i="4" s="1"/>
  <c r="J153" i="4" s="1"/>
  <c r="K153" i="4" s="1"/>
  <c r="L153" i="4" s="1"/>
  <c r="M153" i="4" s="1"/>
  <c r="N153" i="4" s="1"/>
  <c r="O153" i="4" s="1"/>
  <c r="H159" i="4"/>
  <c r="I159" i="4" s="1"/>
  <c r="J159" i="4" s="1"/>
  <c r="K159" i="4" s="1"/>
  <c r="L159" i="4" s="1"/>
  <c r="M159" i="4" s="1"/>
  <c r="N159" i="4" s="1"/>
  <c r="O159" i="4" s="1"/>
  <c r="H151" i="4"/>
  <c r="I151" i="4" s="1"/>
  <c r="J151" i="4" s="1"/>
  <c r="K151" i="4" s="1"/>
  <c r="L151" i="4" s="1"/>
  <c r="M151" i="4" s="1"/>
  <c r="N151" i="4" s="1"/>
  <c r="O151" i="4" s="1"/>
  <c r="H161" i="4"/>
  <c r="I161" i="4" s="1"/>
  <c r="J161" i="4" s="1"/>
  <c r="K161" i="4" s="1"/>
  <c r="L161" i="4" s="1"/>
  <c r="M161" i="4" s="1"/>
  <c r="N161" i="4" s="1"/>
  <c r="O161" i="4" s="1"/>
  <c r="H32" i="4"/>
  <c r="H58" i="4"/>
  <c r="H148" i="4"/>
  <c r="I148" i="4" s="1"/>
  <c r="J148" i="4" s="1"/>
  <c r="K148" i="4" s="1"/>
  <c r="L148" i="4" s="1"/>
  <c r="M148" i="4" s="1"/>
  <c r="N148" i="4" s="1"/>
  <c r="O148" i="4" s="1"/>
  <c r="H27" i="4"/>
  <c r="H155" i="4"/>
  <c r="I155" i="4" s="1"/>
  <c r="J155" i="4" s="1"/>
  <c r="K155" i="4" s="1"/>
  <c r="L155" i="4" s="1"/>
  <c r="M155" i="4" s="1"/>
  <c r="N155" i="4" s="1"/>
  <c r="O155" i="4" s="1"/>
  <c r="H37" i="4"/>
  <c r="I37" i="4" s="1"/>
  <c r="J37" i="4" s="1"/>
  <c r="H158" i="4"/>
  <c r="I158" i="4" s="1"/>
  <c r="J158" i="4" s="1"/>
  <c r="K158" i="4" s="1"/>
  <c r="L158" i="4" s="1"/>
  <c r="M158" i="4" s="1"/>
  <c r="N158" i="4" s="1"/>
  <c r="O158" i="4" s="1"/>
  <c r="H169" i="4"/>
  <c r="I169" i="4" s="1"/>
  <c r="J169" i="4" s="1"/>
  <c r="K169" i="4" s="1"/>
  <c r="L169" i="4" s="1"/>
  <c r="M169" i="4" s="1"/>
  <c r="N169" i="4" s="1"/>
  <c r="O169" i="4" s="1"/>
  <c r="H150" i="4"/>
  <c r="I150" i="4" s="1"/>
  <c r="J150" i="4" s="1"/>
  <c r="K150" i="4" s="1"/>
  <c r="L150" i="4" s="1"/>
  <c r="M150" i="4" s="1"/>
  <c r="N150" i="4" s="1"/>
  <c r="O150" i="4" s="1"/>
  <c r="H30" i="4"/>
  <c r="H173" i="4"/>
  <c r="I173" i="4" s="1"/>
  <c r="J173" i="4" s="1"/>
  <c r="K173" i="4" s="1"/>
  <c r="L173" i="4" s="1"/>
  <c r="M173" i="4" s="1"/>
  <c r="N173" i="4" s="1"/>
  <c r="O173" i="4" s="1"/>
  <c r="H143" i="4"/>
  <c r="I143" i="4" s="1"/>
  <c r="J143" i="4" s="1"/>
  <c r="K143" i="4" s="1"/>
  <c r="L143" i="4" s="1"/>
  <c r="M143" i="4" s="1"/>
  <c r="N143" i="4" s="1"/>
  <c r="O143" i="4" s="1"/>
  <c r="H56" i="4"/>
  <c r="H162" i="4"/>
  <c r="I162" i="4" s="1"/>
  <c r="J162" i="4" s="1"/>
  <c r="K162" i="4" s="1"/>
  <c r="L162" i="4" s="1"/>
  <c r="M162" i="4" s="1"/>
  <c r="N162" i="4" s="1"/>
  <c r="O162" i="4" s="1"/>
  <c r="H26" i="4"/>
  <c r="H139" i="4"/>
  <c r="I139" i="4" s="1"/>
  <c r="J139" i="4" s="1"/>
  <c r="K139" i="4" s="1"/>
  <c r="L139" i="4" s="1"/>
  <c r="M139" i="4" s="1"/>
  <c r="N139" i="4" s="1"/>
  <c r="O139" i="4" s="1"/>
  <c r="I29" i="4"/>
  <c r="AC142" i="4"/>
  <c r="AG142" i="4"/>
  <c r="AK142" i="4"/>
  <c r="AE142" i="4"/>
  <c r="AJ142" i="4"/>
  <c r="AF142" i="4"/>
  <c r="AM142" i="4"/>
  <c r="AB142" i="4"/>
  <c r="AL142" i="4"/>
  <c r="AI142" i="4"/>
  <c r="AA142" i="4"/>
  <c r="AN142" i="4"/>
  <c r="AD142" i="4"/>
  <c r="AH142" i="4"/>
  <c r="H149" i="4"/>
  <c r="I149" i="4" s="1"/>
  <c r="J149" i="4" s="1"/>
  <c r="K149" i="4" s="1"/>
  <c r="L149" i="4" s="1"/>
  <c r="M149" i="4" s="1"/>
  <c r="N149" i="4" s="1"/>
  <c r="O149" i="4" s="1"/>
  <c r="H67" i="4"/>
  <c r="H186" i="4"/>
  <c r="I186" i="4" s="1"/>
  <c r="J186" i="4" s="1"/>
  <c r="K186" i="4" s="1"/>
  <c r="L186" i="4" s="1"/>
  <c r="M186" i="4" s="1"/>
  <c r="N186" i="4" s="1"/>
  <c r="O186" i="4" s="1"/>
  <c r="H189" i="4"/>
  <c r="I189" i="4" s="1"/>
  <c r="J189" i="4" s="1"/>
  <c r="K189" i="4" s="1"/>
  <c r="L189" i="4" s="1"/>
  <c r="M189" i="4" s="1"/>
  <c r="N189" i="4" s="1"/>
  <c r="O189" i="4" s="1"/>
  <c r="H179" i="4"/>
  <c r="I179" i="4" s="1"/>
  <c r="J179" i="4" s="1"/>
  <c r="K179" i="4" s="1"/>
  <c r="L179" i="4" s="1"/>
  <c r="M179" i="4" s="1"/>
  <c r="N179" i="4" s="1"/>
  <c r="O179" i="4" s="1"/>
  <c r="H178" i="4"/>
  <c r="I178" i="4" s="1"/>
  <c r="J178" i="4" s="1"/>
  <c r="K178" i="4" s="1"/>
  <c r="L178" i="4" s="1"/>
  <c r="M178" i="4" s="1"/>
  <c r="N178" i="4" s="1"/>
  <c r="O178" i="4" s="1"/>
  <c r="H69" i="4"/>
  <c r="H70" i="4"/>
  <c r="H71" i="4"/>
  <c r="H62" i="4"/>
  <c r="H63" i="4"/>
  <c r="H61" i="4"/>
  <c r="I60" i="4"/>
  <c r="I41" i="4"/>
  <c r="R24" i="3"/>
  <c r="V24" i="3"/>
  <c r="Z24" i="3"/>
  <c r="AD24" i="3"/>
  <c r="S24" i="3"/>
  <c r="X24" i="3"/>
  <c r="AC24" i="3"/>
  <c r="U24" i="3"/>
  <c r="AB24" i="3"/>
  <c r="W24" i="3"/>
  <c r="Y24" i="3"/>
  <c r="AA24" i="3"/>
  <c r="Q24" i="3"/>
  <c r="T24" i="3"/>
  <c r="H79" i="4"/>
  <c r="H84" i="4"/>
  <c r="H83" i="4"/>
  <c r="H82" i="4"/>
  <c r="H77" i="4"/>
  <c r="H78" i="4"/>
  <c r="H66" i="4"/>
  <c r="H50" i="4"/>
  <c r="H52" i="4"/>
  <c r="H51" i="4"/>
  <c r="H48" i="4"/>
  <c r="H46" i="4"/>
  <c r="H47" i="4"/>
  <c r="H43" i="4"/>
  <c r="H44" i="4"/>
  <c r="H42" i="4"/>
  <c r="H40" i="4"/>
  <c r="H38" i="4"/>
  <c r="H39" i="4"/>
  <c r="H36" i="4"/>
  <c r="H54" i="4"/>
  <c r="H74" i="4"/>
  <c r="D102" i="7"/>
  <c r="F102" i="7" s="1"/>
  <c r="F151" i="7" s="1"/>
  <c r="D101" i="7"/>
  <c r="D100" i="7"/>
  <c r="F149" i="7" s="1"/>
  <c r="D99" i="7"/>
  <c r="D98" i="7"/>
  <c r="F147" i="7" s="1"/>
  <c r="D97" i="7"/>
  <c r="D96" i="7"/>
  <c r="F145" i="7" s="1"/>
  <c r="D95" i="7"/>
  <c r="D94" i="7"/>
  <c r="F143" i="7" s="1"/>
  <c r="D93" i="7"/>
  <c r="D92" i="7"/>
  <c r="F141" i="7" s="1"/>
  <c r="D91" i="7"/>
  <c r="D90" i="7"/>
  <c r="F139" i="7" s="1"/>
  <c r="D89" i="7"/>
  <c r="D88" i="7"/>
  <c r="F137" i="7" s="1"/>
  <c r="D87" i="7"/>
  <c r="D86" i="7"/>
  <c r="F135" i="7" s="1"/>
  <c r="D85" i="7"/>
  <c r="D84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4" i="7"/>
  <c r="F112" i="7"/>
  <c r="D61" i="7"/>
  <c r="D60" i="7"/>
  <c r="D59" i="7"/>
  <c r="F108" i="7" s="1"/>
  <c r="D58" i="7"/>
  <c r="F106" i="7"/>
  <c r="CG50" i="7"/>
  <c r="CF50" i="7"/>
  <c r="CE50" i="7"/>
  <c r="CD50" i="7"/>
  <c r="CC50" i="7"/>
  <c r="CB50" i="7"/>
  <c r="CA50" i="7"/>
  <c r="BZ50" i="7"/>
  <c r="BY50" i="7"/>
  <c r="BX50" i="7"/>
  <c r="BW50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CQ49" i="7"/>
  <c r="CM49" i="7"/>
  <c r="CR49" i="7" s="1"/>
  <c r="CQ48" i="7"/>
  <c r="CM48" i="7"/>
  <c r="CQ47" i="7"/>
  <c r="CM47" i="7"/>
  <c r="CQ46" i="7"/>
  <c r="CM46" i="7"/>
  <c r="CQ45" i="7"/>
  <c r="CM45" i="7"/>
  <c r="CQ44" i="7"/>
  <c r="CM44" i="7"/>
  <c r="CQ43" i="7"/>
  <c r="CM43" i="7"/>
  <c r="CQ42" i="7"/>
  <c r="CM42" i="7"/>
  <c r="CQ41" i="7"/>
  <c r="CM41" i="7"/>
  <c r="CQ40" i="7"/>
  <c r="CM40" i="7"/>
  <c r="CQ39" i="7"/>
  <c r="CM39" i="7"/>
  <c r="CQ38" i="7"/>
  <c r="CM38" i="7"/>
  <c r="CR38" i="7" s="1"/>
  <c r="CQ37" i="7"/>
  <c r="CM37" i="7"/>
  <c r="CQ36" i="7"/>
  <c r="CM36" i="7"/>
  <c r="CQ35" i="7"/>
  <c r="CM35" i="7"/>
  <c r="CQ34" i="7"/>
  <c r="CM34" i="7"/>
  <c r="CQ33" i="7"/>
  <c r="CM33" i="7"/>
  <c r="CQ32" i="7"/>
  <c r="CM32" i="7"/>
  <c r="CQ31" i="7"/>
  <c r="CM31" i="7"/>
  <c r="CQ30" i="7"/>
  <c r="CM30" i="7"/>
  <c r="CR30" i="7" s="1"/>
  <c r="CQ29" i="7"/>
  <c r="CM29" i="7"/>
  <c r="CQ28" i="7"/>
  <c r="CM28" i="7"/>
  <c r="CQ27" i="7"/>
  <c r="CM27" i="7"/>
  <c r="CQ26" i="7"/>
  <c r="CM26" i="7"/>
  <c r="CQ25" i="7"/>
  <c r="CM25" i="7"/>
  <c r="CQ24" i="7"/>
  <c r="CM24" i="7"/>
  <c r="CQ23" i="7"/>
  <c r="CM23" i="7"/>
  <c r="CQ22" i="7"/>
  <c r="CM22" i="7"/>
  <c r="CQ21" i="7"/>
  <c r="CM21" i="7"/>
  <c r="CQ20" i="7"/>
  <c r="CM20" i="7"/>
  <c r="CQ19" i="7"/>
  <c r="CM19" i="7"/>
  <c r="CQ18" i="7"/>
  <c r="CM18" i="7"/>
  <c r="CQ17" i="7"/>
  <c r="CM17" i="7"/>
  <c r="CQ16" i="7"/>
  <c r="CM16" i="7"/>
  <c r="CQ15" i="7"/>
  <c r="CM15" i="7"/>
  <c r="CQ14" i="7"/>
  <c r="CM14" i="7"/>
  <c r="CQ13" i="7"/>
  <c r="CM13" i="7"/>
  <c r="CQ12" i="7"/>
  <c r="CM12" i="7"/>
  <c r="CQ11" i="7"/>
  <c r="CM11" i="7"/>
  <c r="CQ10" i="7"/>
  <c r="CM10" i="7"/>
  <c r="CQ9" i="7"/>
  <c r="CM9" i="7"/>
  <c r="CQ8" i="7"/>
  <c r="CM8" i="7"/>
  <c r="CQ7" i="7"/>
  <c r="CM7" i="7"/>
  <c r="CQ6" i="7"/>
  <c r="CQ5" i="7"/>
  <c r="CM5" i="7"/>
  <c r="D5" i="7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CQ4" i="7"/>
  <c r="CM4" i="7"/>
  <c r="FQ195" i="6"/>
  <c r="FP195" i="6"/>
  <c r="FO195" i="6"/>
  <c r="FN195" i="6"/>
  <c r="FM195" i="6"/>
  <c r="FL195" i="6"/>
  <c r="FK195" i="6"/>
  <c r="FJ195" i="6"/>
  <c r="FI195" i="6"/>
  <c r="FH195" i="6"/>
  <c r="FG195" i="6"/>
  <c r="FF195" i="6"/>
  <c r="FE195" i="6"/>
  <c r="FD195" i="6"/>
  <c r="FC195" i="6"/>
  <c r="FB195" i="6"/>
  <c r="FA195" i="6"/>
  <c r="EZ195" i="6"/>
  <c r="EY195" i="6"/>
  <c r="EX195" i="6"/>
  <c r="EW195" i="6"/>
  <c r="EV195" i="6"/>
  <c r="EU195" i="6"/>
  <c r="ET195" i="6"/>
  <c r="ES195" i="6"/>
  <c r="ER195" i="6"/>
  <c r="EQ195" i="6"/>
  <c r="EP195" i="6"/>
  <c r="EO195" i="6"/>
  <c r="EN195" i="6"/>
  <c r="EM195" i="6"/>
  <c r="EL195" i="6"/>
  <c r="EK195" i="6"/>
  <c r="EJ195" i="6"/>
  <c r="EI195" i="6"/>
  <c r="EH195" i="6"/>
  <c r="EG195" i="6"/>
  <c r="EF195" i="6"/>
  <c r="EE195" i="6"/>
  <c r="ED195" i="6"/>
  <c r="EC195" i="6"/>
  <c r="EB195" i="6"/>
  <c r="EA195" i="6"/>
  <c r="DZ195" i="6"/>
  <c r="DY195" i="6"/>
  <c r="DX195" i="6"/>
  <c r="DW195" i="6"/>
  <c r="DV195" i="6"/>
  <c r="DU195" i="6"/>
  <c r="DT195" i="6"/>
  <c r="DS195" i="6"/>
  <c r="DR195" i="6"/>
  <c r="DQ195" i="6"/>
  <c r="DP195" i="6"/>
  <c r="DO195" i="6"/>
  <c r="DN195" i="6"/>
  <c r="DM195" i="6"/>
  <c r="DL195" i="6"/>
  <c r="DK195" i="6"/>
  <c r="DJ195" i="6"/>
  <c r="DI195" i="6"/>
  <c r="DH195" i="6"/>
  <c r="DG195" i="6"/>
  <c r="DF195" i="6"/>
  <c r="DE195" i="6"/>
  <c r="DD195" i="6"/>
  <c r="DC195" i="6"/>
  <c r="DB195" i="6"/>
  <c r="DA195" i="6"/>
  <c r="CZ195" i="6"/>
  <c r="CY195" i="6"/>
  <c r="CX195" i="6"/>
  <c r="CW195" i="6"/>
  <c r="CV195" i="6"/>
  <c r="CU195" i="6"/>
  <c r="CT195" i="6"/>
  <c r="CS195" i="6"/>
  <c r="CR195" i="6"/>
  <c r="CQ195" i="6"/>
  <c r="CP195" i="6"/>
  <c r="CO195" i="6"/>
  <c r="CN195" i="6"/>
  <c r="CM195" i="6"/>
  <c r="CL195" i="6"/>
  <c r="CK195" i="6"/>
  <c r="CJ195" i="6"/>
  <c r="CI195" i="6"/>
  <c r="CH195" i="6"/>
  <c r="CG195" i="6"/>
  <c r="CF195" i="6"/>
  <c r="CE195" i="6"/>
  <c r="CD195" i="6"/>
  <c r="CC195" i="6"/>
  <c r="CB195" i="6"/>
  <c r="CA195" i="6"/>
  <c r="BZ195" i="6"/>
  <c r="BY195" i="6"/>
  <c r="BX195" i="6"/>
  <c r="BW195" i="6"/>
  <c r="BV195" i="6"/>
  <c r="BU195" i="6"/>
  <c r="BT195" i="6"/>
  <c r="BS195" i="6"/>
  <c r="BR195" i="6"/>
  <c r="BQ195" i="6"/>
  <c r="BP195" i="6"/>
  <c r="BO195" i="6"/>
  <c r="BN195" i="6"/>
  <c r="BM195" i="6"/>
  <c r="BL195" i="6"/>
  <c r="BK195" i="6"/>
  <c r="BJ195" i="6"/>
  <c r="BI195" i="6"/>
  <c r="BH195" i="6"/>
  <c r="BG195" i="6"/>
  <c r="BF195" i="6"/>
  <c r="BE195" i="6"/>
  <c r="BD195" i="6"/>
  <c r="BC195" i="6"/>
  <c r="BB195" i="6"/>
  <c r="BA195" i="6"/>
  <c r="AZ195" i="6"/>
  <c r="AY195" i="6"/>
  <c r="AX195" i="6"/>
  <c r="AW195" i="6"/>
  <c r="AV195" i="6"/>
  <c r="AU195" i="6"/>
  <c r="AT195" i="6"/>
  <c r="AS195" i="6"/>
  <c r="AR195" i="6"/>
  <c r="AQ195" i="6"/>
  <c r="AP195" i="6"/>
  <c r="AO195" i="6"/>
  <c r="AN195" i="6"/>
  <c r="AM195" i="6"/>
  <c r="AL195" i="6"/>
  <c r="AK195" i="6"/>
  <c r="AJ195" i="6"/>
  <c r="AI195" i="6"/>
  <c r="AH195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U195" i="6"/>
  <c r="T195" i="6"/>
  <c r="Q195" i="6"/>
  <c r="P195" i="6"/>
  <c r="O195" i="6"/>
  <c r="FQ194" i="6"/>
  <c r="FP194" i="6"/>
  <c r="FO194" i="6"/>
  <c r="FN194" i="6"/>
  <c r="FM194" i="6"/>
  <c r="FL194" i="6"/>
  <c r="FK194" i="6"/>
  <c r="FJ194" i="6"/>
  <c r="FI194" i="6"/>
  <c r="FH194" i="6"/>
  <c r="FG194" i="6"/>
  <c r="FF194" i="6"/>
  <c r="FE194" i="6"/>
  <c r="FD194" i="6"/>
  <c r="FC194" i="6"/>
  <c r="FB194" i="6"/>
  <c r="FA194" i="6"/>
  <c r="EZ194" i="6"/>
  <c r="EY194" i="6"/>
  <c r="EX194" i="6"/>
  <c r="EW194" i="6"/>
  <c r="EV194" i="6"/>
  <c r="EU194" i="6"/>
  <c r="ET194" i="6"/>
  <c r="ES194" i="6"/>
  <c r="ER194" i="6"/>
  <c r="EQ194" i="6"/>
  <c r="EP194" i="6"/>
  <c r="EO194" i="6"/>
  <c r="EN194" i="6"/>
  <c r="EM194" i="6"/>
  <c r="EL194" i="6"/>
  <c r="EK194" i="6"/>
  <c r="EJ194" i="6"/>
  <c r="EI194" i="6"/>
  <c r="EH194" i="6"/>
  <c r="EG194" i="6"/>
  <c r="EF194" i="6"/>
  <c r="EE194" i="6"/>
  <c r="ED194" i="6"/>
  <c r="EC194" i="6"/>
  <c r="EB194" i="6"/>
  <c r="EA194" i="6"/>
  <c r="DZ194" i="6"/>
  <c r="DY194" i="6"/>
  <c r="DX194" i="6"/>
  <c r="DW194" i="6"/>
  <c r="DV194" i="6"/>
  <c r="DU194" i="6"/>
  <c r="DT194" i="6"/>
  <c r="DS194" i="6"/>
  <c r="DR194" i="6"/>
  <c r="DQ194" i="6"/>
  <c r="DP194" i="6"/>
  <c r="DO194" i="6"/>
  <c r="DN194" i="6"/>
  <c r="DM194" i="6"/>
  <c r="DL194" i="6"/>
  <c r="DK194" i="6"/>
  <c r="DJ194" i="6"/>
  <c r="DI194" i="6"/>
  <c r="DH194" i="6"/>
  <c r="DG194" i="6"/>
  <c r="DF194" i="6"/>
  <c r="DE194" i="6"/>
  <c r="DD194" i="6"/>
  <c r="DC194" i="6"/>
  <c r="DB194" i="6"/>
  <c r="DA194" i="6"/>
  <c r="CZ194" i="6"/>
  <c r="CY194" i="6"/>
  <c r="CX194" i="6"/>
  <c r="CW194" i="6"/>
  <c r="CV194" i="6"/>
  <c r="CU194" i="6"/>
  <c r="CT194" i="6"/>
  <c r="CS194" i="6"/>
  <c r="CR194" i="6"/>
  <c r="CQ194" i="6"/>
  <c r="CP194" i="6"/>
  <c r="CO194" i="6"/>
  <c r="CN194" i="6"/>
  <c r="CM194" i="6"/>
  <c r="CL194" i="6"/>
  <c r="CK194" i="6"/>
  <c r="CJ194" i="6"/>
  <c r="CI194" i="6"/>
  <c r="CH194" i="6"/>
  <c r="CG194" i="6"/>
  <c r="CF194" i="6"/>
  <c r="CE194" i="6"/>
  <c r="CD194" i="6"/>
  <c r="CC194" i="6"/>
  <c r="CB194" i="6"/>
  <c r="CA194" i="6"/>
  <c r="BZ194" i="6"/>
  <c r="BY194" i="6"/>
  <c r="BX194" i="6"/>
  <c r="BW194" i="6"/>
  <c r="BV194" i="6"/>
  <c r="BU194" i="6"/>
  <c r="BT194" i="6"/>
  <c r="BS194" i="6"/>
  <c r="BR194" i="6"/>
  <c r="BQ194" i="6"/>
  <c r="BP194" i="6"/>
  <c r="BO194" i="6"/>
  <c r="BN194" i="6"/>
  <c r="BM194" i="6"/>
  <c r="BL194" i="6"/>
  <c r="BK194" i="6"/>
  <c r="BJ194" i="6"/>
  <c r="BI194" i="6"/>
  <c r="BH194" i="6"/>
  <c r="BG194" i="6"/>
  <c r="BF194" i="6"/>
  <c r="BE194" i="6"/>
  <c r="BD194" i="6"/>
  <c r="BC194" i="6"/>
  <c r="BB194" i="6"/>
  <c r="BA194" i="6"/>
  <c r="AZ194" i="6"/>
  <c r="AY194" i="6"/>
  <c r="AX194" i="6"/>
  <c r="AW194" i="6"/>
  <c r="AV194" i="6"/>
  <c r="AU194" i="6"/>
  <c r="AT194" i="6"/>
  <c r="AS194" i="6"/>
  <c r="AR194" i="6"/>
  <c r="AQ194" i="6"/>
  <c r="AP194" i="6"/>
  <c r="AO194" i="6"/>
  <c r="AN194" i="6"/>
  <c r="AM194" i="6"/>
  <c r="AL194" i="6"/>
  <c r="AK194" i="6"/>
  <c r="AJ194" i="6"/>
  <c r="AI194" i="6"/>
  <c r="AH194" i="6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U194" i="6"/>
  <c r="T194" i="6"/>
  <c r="S194" i="6"/>
  <c r="R194" i="6"/>
  <c r="Q194" i="6"/>
  <c r="P194" i="6"/>
  <c r="O194" i="6"/>
  <c r="FQ193" i="6"/>
  <c r="FP193" i="6"/>
  <c r="FO193" i="6"/>
  <c r="FN193" i="6"/>
  <c r="FM193" i="6"/>
  <c r="FM196" i="6" s="1"/>
  <c r="FL193" i="6"/>
  <c r="FK193" i="6"/>
  <c r="FJ193" i="6"/>
  <c r="FI193" i="6"/>
  <c r="FH193" i="6"/>
  <c r="FG193" i="6"/>
  <c r="FF193" i="6"/>
  <c r="FE193" i="6"/>
  <c r="FE196" i="6" s="1"/>
  <c r="FD193" i="6"/>
  <c r="FC193" i="6"/>
  <c r="FB193" i="6"/>
  <c r="FA193" i="6"/>
  <c r="EZ193" i="6"/>
  <c r="EY193" i="6"/>
  <c r="EX193" i="6"/>
  <c r="EW193" i="6"/>
  <c r="EW196" i="6" s="1"/>
  <c r="EV193" i="6"/>
  <c r="EU193" i="6"/>
  <c r="ET193" i="6"/>
  <c r="ES193" i="6"/>
  <c r="ER193" i="6"/>
  <c r="EQ193" i="6"/>
  <c r="EP193" i="6"/>
  <c r="EO193" i="6"/>
  <c r="EO196" i="6" s="1"/>
  <c r="EN193" i="6"/>
  <c r="EM193" i="6"/>
  <c r="EL193" i="6"/>
  <c r="EK193" i="6"/>
  <c r="EJ193" i="6"/>
  <c r="EI193" i="6"/>
  <c r="EH193" i="6"/>
  <c r="EG193" i="6"/>
  <c r="EG196" i="6" s="1"/>
  <c r="EF193" i="6"/>
  <c r="EE193" i="6"/>
  <c r="ED193" i="6"/>
  <c r="EC193" i="6"/>
  <c r="EB193" i="6"/>
  <c r="EA193" i="6"/>
  <c r="DZ193" i="6"/>
  <c r="DY193" i="6"/>
  <c r="DY196" i="6" s="1"/>
  <c r="DX193" i="6"/>
  <c r="DW193" i="6"/>
  <c r="DV193" i="6"/>
  <c r="DU193" i="6"/>
  <c r="DT193" i="6"/>
  <c r="DS193" i="6"/>
  <c r="DR193" i="6"/>
  <c r="DQ193" i="6"/>
  <c r="DQ196" i="6" s="1"/>
  <c r="DP193" i="6"/>
  <c r="DO193" i="6"/>
  <c r="DN193" i="6"/>
  <c r="DM193" i="6"/>
  <c r="DL193" i="6"/>
  <c r="DK193" i="6"/>
  <c r="DJ193" i="6"/>
  <c r="DI193" i="6"/>
  <c r="DI196" i="6" s="1"/>
  <c r="DH193" i="6"/>
  <c r="DG193" i="6"/>
  <c r="DF193" i="6"/>
  <c r="DE193" i="6"/>
  <c r="DD193" i="6"/>
  <c r="DC193" i="6"/>
  <c r="DB193" i="6"/>
  <c r="DA193" i="6"/>
  <c r="DA196" i="6" s="1"/>
  <c r="CZ193" i="6"/>
  <c r="CY193" i="6"/>
  <c r="CX193" i="6"/>
  <c r="CW193" i="6"/>
  <c r="CV193" i="6"/>
  <c r="CU193" i="6"/>
  <c r="CT193" i="6"/>
  <c r="CS193" i="6"/>
  <c r="CS196" i="6" s="1"/>
  <c r="CR193" i="6"/>
  <c r="CQ193" i="6"/>
  <c r="CP193" i="6"/>
  <c r="CO193" i="6"/>
  <c r="CN193" i="6"/>
  <c r="CM193" i="6"/>
  <c r="CL193" i="6"/>
  <c r="CK193" i="6"/>
  <c r="CK196" i="6" s="1"/>
  <c r="CJ193" i="6"/>
  <c r="CI193" i="6"/>
  <c r="CH193" i="6"/>
  <c r="CG193" i="6"/>
  <c r="CF193" i="6"/>
  <c r="CE193" i="6"/>
  <c r="CD193" i="6"/>
  <c r="CC193" i="6"/>
  <c r="CC196" i="6" s="1"/>
  <c r="CB193" i="6"/>
  <c r="CA193" i="6"/>
  <c r="BZ193" i="6"/>
  <c r="BY193" i="6"/>
  <c r="BX193" i="6"/>
  <c r="BW193" i="6"/>
  <c r="BV193" i="6"/>
  <c r="BU193" i="6"/>
  <c r="BU196" i="6" s="1"/>
  <c r="BT193" i="6"/>
  <c r="BS193" i="6"/>
  <c r="BR193" i="6"/>
  <c r="BQ193" i="6"/>
  <c r="BP193" i="6"/>
  <c r="BO193" i="6"/>
  <c r="BN193" i="6"/>
  <c r="BM193" i="6"/>
  <c r="BM196" i="6" s="1"/>
  <c r="BL193" i="6"/>
  <c r="BK193" i="6"/>
  <c r="BJ193" i="6"/>
  <c r="BI193" i="6"/>
  <c r="BH193" i="6"/>
  <c r="BG193" i="6"/>
  <c r="BF193" i="6"/>
  <c r="BE193" i="6"/>
  <c r="BE196" i="6" s="1"/>
  <c r="BD193" i="6"/>
  <c r="BC193" i="6"/>
  <c r="BB193" i="6"/>
  <c r="BA193" i="6"/>
  <c r="AZ193" i="6"/>
  <c r="AY193" i="6"/>
  <c r="AX193" i="6"/>
  <c r="AW193" i="6"/>
  <c r="AW196" i="6" s="1"/>
  <c r="AV193" i="6"/>
  <c r="AU193" i="6"/>
  <c r="AT193" i="6"/>
  <c r="AS193" i="6"/>
  <c r="AR193" i="6"/>
  <c r="AQ193" i="6"/>
  <c r="AP193" i="6"/>
  <c r="AO193" i="6"/>
  <c r="AO196" i="6" s="1"/>
  <c r="AN193" i="6"/>
  <c r="AM193" i="6"/>
  <c r="AL193" i="6"/>
  <c r="AK193" i="6"/>
  <c r="AJ193" i="6"/>
  <c r="AI193" i="6"/>
  <c r="AH193" i="6"/>
  <c r="AG193" i="6"/>
  <c r="AG196" i="6" s="1"/>
  <c r="AF193" i="6"/>
  <c r="AE193" i="6"/>
  <c r="AD193" i="6"/>
  <c r="AC193" i="6"/>
  <c r="AB193" i="6"/>
  <c r="AA193" i="6"/>
  <c r="Z193" i="6"/>
  <c r="Y193" i="6"/>
  <c r="Y196" i="6" s="1"/>
  <c r="X193" i="6"/>
  <c r="W193" i="6"/>
  <c r="V193" i="6"/>
  <c r="U193" i="6"/>
  <c r="T193" i="6"/>
  <c r="S193" i="6"/>
  <c r="R193" i="6"/>
  <c r="Q193" i="6"/>
  <c r="P193" i="6"/>
  <c r="O193" i="6"/>
  <c r="BK185" i="6"/>
  <c r="BJ185" i="6"/>
  <c r="BI185" i="6"/>
  <c r="BH185" i="6"/>
  <c r="BG185" i="6"/>
  <c r="BF185" i="6"/>
  <c r="BE185" i="6"/>
  <c r="BD185" i="6"/>
  <c r="BC185" i="6"/>
  <c r="BB185" i="6"/>
  <c r="BA185" i="6"/>
  <c r="AZ185" i="6"/>
  <c r="AY185" i="6"/>
  <c r="AX185" i="6"/>
  <c r="AW185" i="6"/>
  <c r="AV185" i="6"/>
  <c r="AU185" i="6"/>
  <c r="AT185" i="6"/>
  <c r="AS185" i="6"/>
  <c r="AR185" i="6"/>
  <c r="AQ185" i="6"/>
  <c r="AP185" i="6"/>
  <c r="AO185" i="6"/>
  <c r="AN185" i="6"/>
  <c r="AM185" i="6"/>
  <c r="AL185" i="6"/>
  <c r="AK185" i="6"/>
  <c r="AJ185" i="6"/>
  <c r="AI185" i="6"/>
  <c r="AH185" i="6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U185" i="6"/>
  <c r="T185" i="6"/>
  <c r="S185" i="6"/>
  <c r="R185" i="6"/>
  <c r="Q185" i="6"/>
  <c r="P185" i="6"/>
  <c r="O185" i="6"/>
  <c r="FQ184" i="6"/>
  <c r="FQ186" i="6" s="1"/>
  <c r="FP184" i="6"/>
  <c r="FP186" i="6" s="1"/>
  <c r="FO184" i="6"/>
  <c r="FO186" i="6" s="1"/>
  <c r="FN184" i="6"/>
  <c r="FN186" i="6" s="1"/>
  <c r="FM184" i="6"/>
  <c r="FM186" i="6" s="1"/>
  <c r="FL184" i="6"/>
  <c r="FL186" i="6" s="1"/>
  <c r="FK184" i="6"/>
  <c r="FK186" i="6" s="1"/>
  <c r="FJ184" i="6"/>
  <c r="FJ186" i="6" s="1"/>
  <c r="FI184" i="6"/>
  <c r="FI186" i="6" s="1"/>
  <c r="FH184" i="6"/>
  <c r="FH186" i="6" s="1"/>
  <c r="FG184" i="6"/>
  <c r="FG186" i="6" s="1"/>
  <c r="FF184" i="6"/>
  <c r="FF186" i="6" s="1"/>
  <c r="FE184" i="6"/>
  <c r="FE186" i="6" s="1"/>
  <c r="FD184" i="6"/>
  <c r="FD186" i="6" s="1"/>
  <c r="FC184" i="6"/>
  <c r="FC186" i="6" s="1"/>
  <c r="FB184" i="6"/>
  <c r="FB186" i="6" s="1"/>
  <c r="FA184" i="6"/>
  <c r="FA186" i="6" s="1"/>
  <c r="EZ184" i="6"/>
  <c r="EZ186" i="6" s="1"/>
  <c r="EY184" i="6"/>
  <c r="EY186" i="6" s="1"/>
  <c r="EX184" i="6"/>
  <c r="EX186" i="6" s="1"/>
  <c r="EW184" i="6"/>
  <c r="EW186" i="6" s="1"/>
  <c r="EV184" i="6"/>
  <c r="EV186" i="6" s="1"/>
  <c r="EU184" i="6"/>
  <c r="EU186" i="6" s="1"/>
  <c r="ET184" i="6"/>
  <c r="ET186" i="6" s="1"/>
  <c r="ES184" i="6"/>
  <c r="ES186" i="6" s="1"/>
  <c r="ER184" i="6"/>
  <c r="ER186" i="6" s="1"/>
  <c r="EQ184" i="6"/>
  <c r="EQ186" i="6" s="1"/>
  <c r="EP184" i="6"/>
  <c r="EP186" i="6" s="1"/>
  <c r="EO184" i="6"/>
  <c r="EO186" i="6" s="1"/>
  <c r="EN184" i="6"/>
  <c r="EN186" i="6" s="1"/>
  <c r="EM184" i="6"/>
  <c r="EM186" i="6" s="1"/>
  <c r="EL184" i="6"/>
  <c r="EL186" i="6" s="1"/>
  <c r="EK184" i="6"/>
  <c r="EK186" i="6" s="1"/>
  <c r="EJ184" i="6"/>
  <c r="EJ186" i="6" s="1"/>
  <c r="EI184" i="6"/>
  <c r="EI186" i="6" s="1"/>
  <c r="EH184" i="6"/>
  <c r="EH186" i="6" s="1"/>
  <c r="EG184" i="6"/>
  <c r="EG186" i="6" s="1"/>
  <c r="EF184" i="6"/>
  <c r="EF186" i="6" s="1"/>
  <c r="EE184" i="6"/>
  <c r="EE186" i="6" s="1"/>
  <c r="ED184" i="6"/>
  <c r="ED186" i="6" s="1"/>
  <c r="EC184" i="6"/>
  <c r="EC186" i="6" s="1"/>
  <c r="EB184" i="6"/>
  <c r="EB186" i="6" s="1"/>
  <c r="EA184" i="6"/>
  <c r="EA186" i="6" s="1"/>
  <c r="DZ184" i="6"/>
  <c r="DZ186" i="6" s="1"/>
  <c r="DY184" i="6"/>
  <c r="DY186" i="6" s="1"/>
  <c r="DX184" i="6"/>
  <c r="DX186" i="6" s="1"/>
  <c r="DW184" i="6"/>
  <c r="DW186" i="6" s="1"/>
  <c r="DV184" i="6"/>
  <c r="DV186" i="6" s="1"/>
  <c r="DU184" i="6"/>
  <c r="DU186" i="6" s="1"/>
  <c r="DT184" i="6"/>
  <c r="DT186" i="6" s="1"/>
  <c r="DS184" i="6"/>
  <c r="DS186" i="6" s="1"/>
  <c r="DR184" i="6"/>
  <c r="DR186" i="6" s="1"/>
  <c r="DQ184" i="6"/>
  <c r="DQ186" i="6" s="1"/>
  <c r="DP184" i="6"/>
  <c r="DP186" i="6" s="1"/>
  <c r="DO184" i="6"/>
  <c r="DO186" i="6" s="1"/>
  <c r="DN184" i="6"/>
  <c r="DN186" i="6" s="1"/>
  <c r="DM184" i="6"/>
  <c r="DM186" i="6" s="1"/>
  <c r="DL184" i="6"/>
  <c r="DL186" i="6" s="1"/>
  <c r="DK184" i="6"/>
  <c r="DK186" i="6" s="1"/>
  <c r="DJ184" i="6"/>
  <c r="DJ186" i="6" s="1"/>
  <c r="DI184" i="6"/>
  <c r="DI186" i="6" s="1"/>
  <c r="DH184" i="6"/>
  <c r="DH186" i="6" s="1"/>
  <c r="DG184" i="6"/>
  <c r="DG186" i="6" s="1"/>
  <c r="DF184" i="6"/>
  <c r="DF186" i="6" s="1"/>
  <c r="DE184" i="6"/>
  <c r="DE186" i="6" s="1"/>
  <c r="DD184" i="6"/>
  <c r="DD186" i="6" s="1"/>
  <c r="DC184" i="6"/>
  <c r="DC186" i="6" s="1"/>
  <c r="DB184" i="6"/>
  <c r="DB186" i="6" s="1"/>
  <c r="DA184" i="6"/>
  <c r="DA186" i="6" s="1"/>
  <c r="CZ184" i="6"/>
  <c r="CZ186" i="6" s="1"/>
  <c r="CY184" i="6"/>
  <c r="CY186" i="6" s="1"/>
  <c r="CX184" i="6"/>
  <c r="CX186" i="6" s="1"/>
  <c r="CW184" i="6"/>
  <c r="CW186" i="6" s="1"/>
  <c r="CV184" i="6"/>
  <c r="CV186" i="6" s="1"/>
  <c r="CU184" i="6"/>
  <c r="CU186" i="6" s="1"/>
  <c r="CT184" i="6"/>
  <c r="CT186" i="6" s="1"/>
  <c r="CS184" i="6"/>
  <c r="CS186" i="6" s="1"/>
  <c r="CR184" i="6"/>
  <c r="CR186" i="6" s="1"/>
  <c r="CQ184" i="6"/>
  <c r="CQ186" i="6" s="1"/>
  <c r="CP184" i="6"/>
  <c r="CP186" i="6" s="1"/>
  <c r="CO184" i="6"/>
  <c r="CO186" i="6" s="1"/>
  <c r="CN184" i="6"/>
  <c r="CN186" i="6" s="1"/>
  <c r="CM184" i="6"/>
  <c r="CM186" i="6" s="1"/>
  <c r="CL184" i="6"/>
  <c r="CL186" i="6" s="1"/>
  <c r="CK184" i="6"/>
  <c r="CK186" i="6" s="1"/>
  <c r="CJ184" i="6"/>
  <c r="CJ186" i="6" s="1"/>
  <c r="CI184" i="6"/>
  <c r="CI186" i="6" s="1"/>
  <c r="CH184" i="6"/>
  <c r="CH186" i="6" s="1"/>
  <c r="CG184" i="6"/>
  <c r="CG186" i="6" s="1"/>
  <c r="CF184" i="6"/>
  <c r="CF186" i="6" s="1"/>
  <c r="CE184" i="6"/>
  <c r="CE186" i="6" s="1"/>
  <c r="CD184" i="6"/>
  <c r="CD186" i="6" s="1"/>
  <c r="CC184" i="6"/>
  <c r="CC186" i="6" s="1"/>
  <c r="CB184" i="6"/>
  <c r="CB186" i="6" s="1"/>
  <c r="CA184" i="6"/>
  <c r="CA186" i="6" s="1"/>
  <c r="BZ184" i="6"/>
  <c r="BZ186" i="6" s="1"/>
  <c r="BY184" i="6"/>
  <c r="BY186" i="6" s="1"/>
  <c r="BX184" i="6"/>
  <c r="BX186" i="6" s="1"/>
  <c r="BW184" i="6"/>
  <c r="BW186" i="6" s="1"/>
  <c r="BV184" i="6"/>
  <c r="BV186" i="6" s="1"/>
  <c r="BU184" i="6"/>
  <c r="BU186" i="6" s="1"/>
  <c r="BT184" i="6"/>
  <c r="BT186" i="6" s="1"/>
  <c r="BS184" i="6"/>
  <c r="BS186" i="6" s="1"/>
  <c r="BR184" i="6"/>
  <c r="BR186" i="6" s="1"/>
  <c r="BQ184" i="6"/>
  <c r="BQ186" i="6" s="1"/>
  <c r="BP184" i="6"/>
  <c r="BP186" i="6" s="1"/>
  <c r="BO184" i="6"/>
  <c r="BO186" i="6" s="1"/>
  <c r="BN184" i="6"/>
  <c r="BN186" i="6" s="1"/>
  <c r="BM184" i="6"/>
  <c r="BM186" i="6" s="1"/>
  <c r="BL184" i="6"/>
  <c r="BL186" i="6" s="1"/>
  <c r="BK184" i="6"/>
  <c r="BJ184" i="6"/>
  <c r="BI184" i="6"/>
  <c r="BH184" i="6"/>
  <c r="BG184" i="6"/>
  <c r="BF184" i="6"/>
  <c r="BE184" i="6"/>
  <c r="BD184" i="6"/>
  <c r="BC184" i="6"/>
  <c r="BB184" i="6"/>
  <c r="BA184" i="6"/>
  <c r="AZ184" i="6"/>
  <c r="AY184" i="6"/>
  <c r="AX184" i="6"/>
  <c r="AW184" i="6"/>
  <c r="AV184" i="6"/>
  <c r="AU184" i="6"/>
  <c r="AT184" i="6"/>
  <c r="AS184" i="6"/>
  <c r="AR184" i="6"/>
  <c r="AQ184" i="6"/>
  <c r="AP184" i="6"/>
  <c r="AO184" i="6"/>
  <c r="AN184" i="6"/>
  <c r="AM184" i="6"/>
  <c r="AL184" i="6"/>
  <c r="AK184" i="6"/>
  <c r="AJ184" i="6"/>
  <c r="AI184" i="6"/>
  <c r="AH184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U184" i="6"/>
  <c r="T184" i="6"/>
  <c r="S184" i="6"/>
  <c r="R184" i="6"/>
  <c r="Q184" i="6"/>
  <c r="P184" i="6"/>
  <c r="O184" i="6"/>
  <c r="G178" i="6"/>
  <c r="G180" i="6" s="1"/>
  <c r="FR174" i="6"/>
  <c r="FF172" i="6"/>
  <c r="EB172" i="6"/>
  <c r="CZ172" i="6"/>
  <c r="BX172" i="6"/>
  <c r="AS172" i="6"/>
  <c r="DO169" i="6"/>
  <c r="DN169" i="6"/>
  <c r="DM169" i="6"/>
  <c r="DL169" i="6"/>
  <c r="DK169" i="6"/>
  <c r="DJ169" i="6"/>
  <c r="DI169" i="6"/>
  <c r="DH169" i="6"/>
  <c r="DG169" i="6"/>
  <c r="DF169" i="6"/>
  <c r="DE169" i="6"/>
  <c r="DD169" i="6"/>
  <c r="DC169" i="6"/>
  <c r="DB169" i="6"/>
  <c r="DA169" i="6"/>
  <c r="CZ169" i="6"/>
  <c r="CY169" i="6"/>
  <c r="CX169" i="6"/>
  <c r="CW169" i="6"/>
  <c r="CV169" i="6"/>
  <c r="CU169" i="6"/>
  <c r="CT169" i="6"/>
  <c r="CS169" i="6"/>
  <c r="CR169" i="6"/>
  <c r="CQ169" i="6"/>
  <c r="CP169" i="6"/>
  <c r="CO169" i="6"/>
  <c r="CN169" i="6"/>
  <c r="FR166" i="6"/>
  <c r="FS166" i="6" s="1"/>
  <c r="FQ162" i="6"/>
  <c r="FP162" i="6"/>
  <c r="FO162" i="6"/>
  <c r="FN162" i="6"/>
  <c r="FM162" i="6"/>
  <c r="FL162" i="6"/>
  <c r="FK162" i="6"/>
  <c r="FJ162" i="6"/>
  <c r="FI162" i="6"/>
  <c r="FH162" i="6"/>
  <c r="FG162" i="6"/>
  <c r="FF162" i="6"/>
  <c r="FE162" i="6"/>
  <c r="FD162" i="6"/>
  <c r="FC162" i="6"/>
  <c r="FB162" i="6"/>
  <c r="FA162" i="6"/>
  <c r="EZ162" i="6"/>
  <c r="EY162" i="6"/>
  <c r="EX162" i="6"/>
  <c r="EW162" i="6"/>
  <c r="EV162" i="6"/>
  <c r="EU162" i="6"/>
  <c r="ET162" i="6"/>
  <c r="ES162" i="6"/>
  <c r="ER162" i="6"/>
  <c r="EQ162" i="6"/>
  <c r="EP162" i="6"/>
  <c r="EO162" i="6"/>
  <c r="EN162" i="6"/>
  <c r="EM162" i="6"/>
  <c r="EL162" i="6"/>
  <c r="EK162" i="6"/>
  <c r="EJ162" i="6"/>
  <c r="EI162" i="6"/>
  <c r="EH162" i="6"/>
  <c r="EG162" i="6"/>
  <c r="EF162" i="6"/>
  <c r="EE162" i="6"/>
  <c r="ED162" i="6"/>
  <c r="EC162" i="6"/>
  <c r="EB162" i="6"/>
  <c r="EA162" i="6"/>
  <c r="DZ162" i="6"/>
  <c r="DY162" i="6"/>
  <c r="DX162" i="6"/>
  <c r="DW162" i="6"/>
  <c r="DV162" i="6"/>
  <c r="DU162" i="6"/>
  <c r="DT162" i="6"/>
  <c r="DS162" i="6"/>
  <c r="DR162" i="6"/>
  <c r="DQ162" i="6"/>
  <c r="DP162" i="6"/>
  <c r="DO162" i="6"/>
  <c r="DN162" i="6"/>
  <c r="DM162" i="6"/>
  <c r="DL162" i="6"/>
  <c r="DK162" i="6"/>
  <c r="DJ162" i="6"/>
  <c r="DI162" i="6"/>
  <c r="DH162" i="6"/>
  <c r="DG162" i="6"/>
  <c r="DF162" i="6"/>
  <c r="DE162" i="6"/>
  <c r="DD162" i="6"/>
  <c r="DC162" i="6"/>
  <c r="DB162" i="6"/>
  <c r="DA162" i="6"/>
  <c r="CZ162" i="6"/>
  <c r="CY162" i="6"/>
  <c r="CX162" i="6"/>
  <c r="CW162" i="6"/>
  <c r="CV162" i="6"/>
  <c r="CU162" i="6"/>
  <c r="CT162" i="6"/>
  <c r="CS162" i="6"/>
  <c r="CR162" i="6"/>
  <c r="CQ162" i="6"/>
  <c r="CP162" i="6"/>
  <c r="CO162" i="6"/>
  <c r="CN162" i="6"/>
  <c r="CM162" i="6"/>
  <c r="CL162" i="6"/>
  <c r="CK162" i="6"/>
  <c r="CJ162" i="6"/>
  <c r="CI162" i="6"/>
  <c r="CH162" i="6"/>
  <c r="CG162" i="6"/>
  <c r="CF162" i="6"/>
  <c r="CE162" i="6"/>
  <c r="CD162" i="6"/>
  <c r="CC162" i="6"/>
  <c r="CB162" i="6"/>
  <c r="CA162" i="6"/>
  <c r="BZ162" i="6"/>
  <c r="BY162" i="6"/>
  <c r="BX162" i="6"/>
  <c r="BW162" i="6"/>
  <c r="BV162" i="6"/>
  <c r="BU162" i="6"/>
  <c r="BT162" i="6"/>
  <c r="BS162" i="6"/>
  <c r="BR162" i="6"/>
  <c r="BQ162" i="6"/>
  <c r="BP162" i="6"/>
  <c r="BO162" i="6"/>
  <c r="BN162" i="6"/>
  <c r="BM162" i="6"/>
  <c r="BL162" i="6"/>
  <c r="BK162" i="6"/>
  <c r="BJ162" i="6"/>
  <c r="BI162" i="6"/>
  <c r="BH162" i="6"/>
  <c r="BG162" i="6"/>
  <c r="BF162" i="6"/>
  <c r="BE162" i="6"/>
  <c r="BD162" i="6"/>
  <c r="BC162" i="6"/>
  <c r="BB162" i="6"/>
  <c r="BA162" i="6"/>
  <c r="AZ162" i="6"/>
  <c r="AY162" i="6"/>
  <c r="AX162" i="6"/>
  <c r="AW162" i="6"/>
  <c r="AV162" i="6"/>
  <c r="AU162" i="6"/>
  <c r="AT162" i="6"/>
  <c r="AS162" i="6"/>
  <c r="AR162" i="6"/>
  <c r="AQ162" i="6"/>
  <c r="AP162" i="6"/>
  <c r="AO162" i="6"/>
  <c r="AN162" i="6"/>
  <c r="AM162" i="6"/>
  <c r="AL162" i="6"/>
  <c r="AK162" i="6"/>
  <c r="AJ162" i="6"/>
  <c r="AI162" i="6"/>
  <c r="AH162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U162" i="6"/>
  <c r="T162" i="6"/>
  <c r="S162" i="6"/>
  <c r="R162" i="6"/>
  <c r="Q162" i="6"/>
  <c r="P162" i="6"/>
  <c r="O162" i="6"/>
  <c r="G162" i="6"/>
  <c r="FQ160" i="6"/>
  <c r="FQ173" i="6" s="1"/>
  <c r="FQ174" i="6" s="1"/>
  <c r="FP160" i="6"/>
  <c r="FP173" i="6" s="1"/>
  <c r="FP174" i="6" s="1"/>
  <c r="FO160" i="6"/>
  <c r="FO173" i="6" s="1"/>
  <c r="FO174" i="6" s="1"/>
  <c r="FN160" i="6"/>
  <c r="FN173" i="6" s="1"/>
  <c r="FN174" i="6" s="1"/>
  <c r="FM160" i="6"/>
  <c r="FM173" i="6" s="1"/>
  <c r="FM174" i="6" s="1"/>
  <c r="FL160" i="6"/>
  <c r="FL173" i="6" s="1"/>
  <c r="FL174" i="6" s="1"/>
  <c r="FK160" i="6"/>
  <c r="FK173" i="6" s="1"/>
  <c r="FK174" i="6" s="1"/>
  <c r="FJ160" i="6"/>
  <c r="FJ173" i="6" s="1"/>
  <c r="FJ174" i="6" s="1"/>
  <c r="FI160" i="6"/>
  <c r="FI173" i="6" s="1"/>
  <c r="FI174" i="6" s="1"/>
  <c r="FH160" i="6"/>
  <c r="FH173" i="6" s="1"/>
  <c r="FH174" i="6" s="1"/>
  <c r="FG160" i="6"/>
  <c r="FG173" i="6" s="1"/>
  <c r="FG174" i="6" s="1"/>
  <c r="FF160" i="6"/>
  <c r="FF173" i="6" s="1"/>
  <c r="FE160" i="6"/>
  <c r="FE173" i="6" s="1"/>
  <c r="FE174" i="6" s="1"/>
  <c r="FD160" i="6"/>
  <c r="FD173" i="6" s="1"/>
  <c r="FD174" i="6" s="1"/>
  <c r="FC160" i="6"/>
  <c r="FC173" i="6" s="1"/>
  <c r="FC174" i="6" s="1"/>
  <c r="FB160" i="6"/>
  <c r="FB173" i="6" s="1"/>
  <c r="FB174" i="6" s="1"/>
  <c r="FA160" i="6"/>
  <c r="FA173" i="6" s="1"/>
  <c r="FA174" i="6" s="1"/>
  <c r="EZ160" i="6"/>
  <c r="EZ173" i="6" s="1"/>
  <c r="EZ174" i="6" s="1"/>
  <c r="EY160" i="6"/>
  <c r="EY173" i="6" s="1"/>
  <c r="EY174" i="6" s="1"/>
  <c r="EX160" i="6"/>
  <c r="EX173" i="6" s="1"/>
  <c r="EX174" i="6" s="1"/>
  <c r="EW160" i="6"/>
  <c r="EW173" i="6" s="1"/>
  <c r="EW174" i="6" s="1"/>
  <c r="EV160" i="6"/>
  <c r="EV173" i="6" s="1"/>
  <c r="EV174" i="6" s="1"/>
  <c r="EU160" i="6"/>
  <c r="EU173" i="6" s="1"/>
  <c r="EU174" i="6" s="1"/>
  <c r="ET160" i="6"/>
  <c r="ET173" i="6" s="1"/>
  <c r="ET174" i="6" s="1"/>
  <c r="ES160" i="6"/>
  <c r="ES173" i="6" s="1"/>
  <c r="ES174" i="6" s="1"/>
  <c r="ER160" i="6"/>
  <c r="ER173" i="6" s="1"/>
  <c r="ER174" i="6" s="1"/>
  <c r="EQ160" i="6"/>
  <c r="EQ173" i="6" s="1"/>
  <c r="EQ174" i="6" s="1"/>
  <c r="EP160" i="6"/>
  <c r="EP173" i="6" s="1"/>
  <c r="EP174" i="6" s="1"/>
  <c r="EO160" i="6"/>
  <c r="EO173" i="6" s="1"/>
  <c r="EO174" i="6" s="1"/>
  <c r="EN160" i="6"/>
  <c r="EN173" i="6" s="1"/>
  <c r="EN174" i="6" s="1"/>
  <c r="EM160" i="6"/>
  <c r="EM173" i="6" s="1"/>
  <c r="EM174" i="6" s="1"/>
  <c r="EL160" i="6"/>
  <c r="EL173" i="6" s="1"/>
  <c r="EL174" i="6" s="1"/>
  <c r="EK160" i="6"/>
  <c r="EK173" i="6" s="1"/>
  <c r="EK174" i="6" s="1"/>
  <c r="EJ160" i="6"/>
  <c r="EJ173" i="6" s="1"/>
  <c r="EJ174" i="6" s="1"/>
  <c r="EI160" i="6"/>
  <c r="EI173" i="6" s="1"/>
  <c r="EI174" i="6" s="1"/>
  <c r="EH160" i="6"/>
  <c r="EH173" i="6" s="1"/>
  <c r="EH174" i="6" s="1"/>
  <c r="EG160" i="6"/>
  <c r="EG173" i="6" s="1"/>
  <c r="EG174" i="6" s="1"/>
  <c r="EF160" i="6"/>
  <c r="EF173" i="6" s="1"/>
  <c r="EF174" i="6" s="1"/>
  <c r="EE160" i="6"/>
  <c r="EE173" i="6" s="1"/>
  <c r="EE174" i="6" s="1"/>
  <c r="ED160" i="6"/>
  <c r="ED173" i="6" s="1"/>
  <c r="ED174" i="6" s="1"/>
  <c r="EC160" i="6"/>
  <c r="EC173" i="6" s="1"/>
  <c r="EC174" i="6" s="1"/>
  <c r="EB160" i="6"/>
  <c r="EB173" i="6" s="1"/>
  <c r="EA160" i="6"/>
  <c r="EA173" i="6" s="1"/>
  <c r="EA174" i="6" s="1"/>
  <c r="DZ160" i="6"/>
  <c r="DZ173" i="6" s="1"/>
  <c r="DZ174" i="6" s="1"/>
  <c r="DY160" i="6"/>
  <c r="DY173" i="6" s="1"/>
  <c r="DY174" i="6" s="1"/>
  <c r="DX160" i="6"/>
  <c r="DX173" i="6" s="1"/>
  <c r="DX174" i="6" s="1"/>
  <c r="DW160" i="6"/>
  <c r="DW173" i="6" s="1"/>
  <c r="DW174" i="6" s="1"/>
  <c r="DV160" i="6"/>
  <c r="DV173" i="6" s="1"/>
  <c r="DV174" i="6" s="1"/>
  <c r="DU160" i="6"/>
  <c r="DU173" i="6" s="1"/>
  <c r="DU174" i="6" s="1"/>
  <c r="DT160" i="6"/>
  <c r="DT173" i="6" s="1"/>
  <c r="DT174" i="6" s="1"/>
  <c r="DS160" i="6"/>
  <c r="DS173" i="6" s="1"/>
  <c r="DS174" i="6" s="1"/>
  <c r="DR160" i="6"/>
  <c r="DR173" i="6" s="1"/>
  <c r="DR174" i="6" s="1"/>
  <c r="DQ160" i="6"/>
  <c r="DQ173" i="6" s="1"/>
  <c r="DQ174" i="6" s="1"/>
  <c r="DP160" i="6"/>
  <c r="DP173" i="6" s="1"/>
  <c r="DP174" i="6" s="1"/>
  <c r="DO160" i="6"/>
  <c r="DO173" i="6" s="1"/>
  <c r="DO174" i="6" s="1"/>
  <c r="DN160" i="6"/>
  <c r="DN173" i="6" s="1"/>
  <c r="DN174" i="6" s="1"/>
  <c r="DM160" i="6"/>
  <c r="DM173" i="6" s="1"/>
  <c r="DM174" i="6" s="1"/>
  <c r="DL160" i="6"/>
  <c r="DL173" i="6" s="1"/>
  <c r="DL174" i="6" s="1"/>
  <c r="DK160" i="6"/>
  <c r="DK173" i="6" s="1"/>
  <c r="DK174" i="6" s="1"/>
  <c r="DJ160" i="6"/>
  <c r="DJ173" i="6" s="1"/>
  <c r="DJ174" i="6" s="1"/>
  <c r="DI160" i="6"/>
  <c r="DI173" i="6" s="1"/>
  <c r="DI174" i="6" s="1"/>
  <c r="DH160" i="6"/>
  <c r="DH173" i="6" s="1"/>
  <c r="DH174" i="6" s="1"/>
  <c r="DG160" i="6"/>
  <c r="DG173" i="6" s="1"/>
  <c r="DG174" i="6" s="1"/>
  <c r="DF160" i="6"/>
  <c r="DF173" i="6" s="1"/>
  <c r="DF174" i="6" s="1"/>
  <c r="DE160" i="6"/>
  <c r="DE173" i="6" s="1"/>
  <c r="DE174" i="6" s="1"/>
  <c r="DD160" i="6"/>
  <c r="DD173" i="6" s="1"/>
  <c r="DD174" i="6" s="1"/>
  <c r="DC160" i="6"/>
  <c r="DC173" i="6" s="1"/>
  <c r="DC174" i="6" s="1"/>
  <c r="DB160" i="6"/>
  <c r="DB173" i="6" s="1"/>
  <c r="DB174" i="6" s="1"/>
  <c r="DA160" i="6"/>
  <c r="DA173" i="6" s="1"/>
  <c r="DA174" i="6" s="1"/>
  <c r="CZ160" i="6"/>
  <c r="CZ173" i="6" s="1"/>
  <c r="CY160" i="6"/>
  <c r="CY173" i="6" s="1"/>
  <c r="CY174" i="6" s="1"/>
  <c r="CX160" i="6"/>
  <c r="CX173" i="6" s="1"/>
  <c r="CX174" i="6" s="1"/>
  <c r="CW160" i="6"/>
  <c r="CW173" i="6" s="1"/>
  <c r="CW174" i="6" s="1"/>
  <c r="CV160" i="6"/>
  <c r="CV173" i="6" s="1"/>
  <c r="CV174" i="6" s="1"/>
  <c r="CU160" i="6"/>
  <c r="CU173" i="6" s="1"/>
  <c r="CU174" i="6" s="1"/>
  <c r="CT160" i="6"/>
  <c r="CT173" i="6" s="1"/>
  <c r="CT174" i="6" s="1"/>
  <c r="CS160" i="6"/>
  <c r="CS173" i="6" s="1"/>
  <c r="CS174" i="6" s="1"/>
  <c r="CR160" i="6"/>
  <c r="CR173" i="6" s="1"/>
  <c r="CR174" i="6" s="1"/>
  <c r="CQ160" i="6"/>
  <c r="CQ173" i="6" s="1"/>
  <c r="CQ174" i="6" s="1"/>
  <c r="CP160" i="6"/>
  <c r="CP173" i="6" s="1"/>
  <c r="CP174" i="6" s="1"/>
  <c r="CO160" i="6"/>
  <c r="CO173" i="6" s="1"/>
  <c r="CO174" i="6" s="1"/>
  <c r="CN160" i="6"/>
  <c r="CN173" i="6" s="1"/>
  <c r="CN174" i="6" s="1"/>
  <c r="CM160" i="6"/>
  <c r="CM173" i="6" s="1"/>
  <c r="CM174" i="6" s="1"/>
  <c r="CL160" i="6"/>
  <c r="CL173" i="6" s="1"/>
  <c r="CL174" i="6" s="1"/>
  <c r="CK160" i="6"/>
  <c r="CK173" i="6" s="1"/>
  <c r="CK174" i="6" s="1"/>
  <c r="CJ160" i="6"/>
  <c r="CJ173" i="6" s="1"/>
  <c r="CJ174" i="6" s="1"/>
  <c r="CI160" i="6"/>
  <c r="CI173" i="6" s="1"/>
  <c r="CI174" i="6" s="1"/>
  <c r="CH160" i="6"/>
  <c r="CH173" i="6" s="1"/>
  <c r="CH174" i="6" s="1"/>
  <c r="CG160" i="6"/>
  <c r="CG173" i="6" s="1"/>
  <c r="CG174" i="6" s="1"/>
  <c r="CF160" i="6"/>
  <c r="CF173" i="6" s="1"/>
  <c r="CF174" i="6" s="1"/>
  <c r="CE160" i="6"/>
  <c r="CE173" i="6" s="1"/>
  <c r="CE174" i="6" s="1"/>
  <c r="CD160" i="6"/>
  <c r="CD173" i="6" s="1"/>
  <c r="CD174" i="6" s="1"/>
  <c r="CC160" i="6"/>
  <c r="CC173" i="6" s="1"/>
  <c r="CC174" i="6" s="1"/>
  <c r="CB160" i="6"/>
  <c r="CB173" i="6" s="1"/>
  <c r="CB174" i="6" s="1"/>
  <c r="CA160" i="6"/>
  <c r="CA173" i="6" s="1"/>
  <c r="CA174" i="6" s="1"/>
  <c r="BZ160" i="6"/>
  <c r="BZ173" i="6" s="1"/>
  <c r="BZ174" i="6" s="1"/>
  <c r="BY160" i="6"/>
  <c r="BY173" i="6" s="1"/>
  <c r="BY174" i="6" s="1"/>
  <c r="BX160" i="6"/>
  <c r="BX173" i="6" s="1"/>
  <c r="BW160" i="6"/>
  <c r="BW173" i="6" s="1"/>
  <c r="BW174" i="6" s="1"/>
  <c r="BV160" i="6"/>
  <c r="BV173" i="6" s="1"/>
  <c r="BV174" i="6" s="1"/>
  <c r="BU160" i="6"/>
  <c r="BU173" i="6" s="1"/>
  <c r="BU174" i="6" s="1"/>
  <c r="BT160" i="6"/>
  <c r="BT173" i="6" s="1"/>
  <c r="BT174" i="6" s="1"/>
  <c r="BS160" i="6"/>
  <c r="BS173" i="6" s="1"/>
  <c r="BS174" i="6" s="1"/>
  <c r="BR160" i="6"/>
  <c r="BR173" i="6" s="1"/>
  <c r="BR174" i="6" s="1"/>
  <c r="BQ160" i="6"/>
  <c r="BQ173" i="6" s="1"/>
  <c r="BQ174" i="6" s="1"/>
  <c r="BP160" i="6"/>
  <c r="BP173" i="6" s="1"/>
  <c r="BP174" i="6" s="1"/>
  <c r="BO160" i="6"/>
  <c r="BO173" i="6" s="1"/>
  <c r="BO174" i="6" s="1"/>
  <c r="BN160" i="6"/>
  <c r="BN173" i="6" s="1"/>
  <c r="BN174" i="6" s="1"/>
  <c r="BM160" i="6"/>
  <c r="BM173" i="6" s="1"/>
  <c r="BM174" i="6" s="1"/>
  <c r="BL160" i="6"/>
  <c r="BL173" i="6" s="1"/>
  <c r="BL174" i="6" s="1"/>
  <c r="BK160" i="6"/>
  <c r="BK173" i="6" s="1"/>
  <c r="BK174" i="6" s="1"/>
  <c r="BJ160" i="6"/>
  <c r="BJ173" i="6" s="1"/>
  <c r="BJ174" i="6" s="1"/>
  <c r="BI160" i="6"/>
  <c r="BI173" i="6" s="1"/>
  <c r="BI174" i="6" s="1"/>
  <c r="BH160" i="6"/>
  <c r="BH173" i="6" s="1"/>
  <c r="BH174" i="6" s="1"/>
  <c r="BG160" i="6"/>
  <c r="BG173" i="6" s="1"/>
  <c r="BG174" i="6" s="1"/>
  <c r="BF160" i="6"/>
  <c r="BF173" i="6" s="1"/>
  <c r="BF174" i="6" s="1"/>
  <c r="BE160" i="6"/>
  <c r="BE173" i="6" s="1"/>
  <c r="BE174" i="6" s="1"/>
  <c r="BD160" i="6"/>
  <c r="BD173" i="6" s="1"/>
  <c r="BD174" i="6" s="1"/>
  <c r="BC160" i="6"/>
  <c r="BC173" i="6" s="1"/>
  <c r="BC174" i="6" s="1"/>
  <c r="BB160" i="6"/>
  <c r="BB173" i="6" s="1"/>
  <c r="BB174" i="6" s="1"/>
  <c r="BA160" i="6"/>
  <c r="BA173" i="6" s="1"/>
  <c r="BA174" i="6" s="1"/>
  <c r="AZ160" i="6"/>
  <c r="AZ173" i="6" s="1"/>
  <c r="AZ174" i="6" s="1"/>
  <c r="AY160" i="6"/>
  <c r="AY173" i="6" s="1"/>
  <c r="AY174" i="6" s="1"/>
  <c r="AX160" i="6"/>
  <c r="AX173" i="6" s="1"/>
  <c r="AX174" i="6" s="1"/>
  <c r="AW160" i="6"/>
  <c r="AW173" i="6" s="1"/>
  <c r="AW174" i="6" s="1"/>
  <c r="AV160" i="6"/>
  <c r="AV173" i="6" s="1"/>
  <c r="AV174" i="6" s="1"/>
  <c r="AU160" i="6"/>
  <c r="AU173" i="6" s="1"/>
  <c r="AU174" i="6" s="1"/>
  <c r="AT160" i="6"/>
  <c r="AT173" i="6" s="1"/>
  <c r="AT174" i="6" s="1"/>
  <c r="AS160" i="6"/>
  <c r="AS173" i="6" s="1"/>
  <c r="AR160" i="6"/>
  <c r="AR173" i="6" s="1"/>
  <c r="AR174" i="6" s="1"/>
  <c r="AQ160" i="6"/>
  <c r="AQ173" i="6" s="1"/>
  <c r="AQ174" i="6" s="1"/>
  <c r="AP160" i="6"/>
  <c r="AP173" i="6" s="1"/>
  <c r="AP174" i="6" s="1"/>
  <c r="AO160" i="6"/>
  <c r="AO173" i="6" s="1"/>
  <c r="AO174" i="6" s="1"/>
  <c r="AN160" i="6"/>
  <c r="AN173" i="6" s="1"/>
  <c r="AN174" i="6" s="1"/>
  <c r="AM160" i="6"/>
  <c r="AM173" i="6" s="1"/>
  <c r="AM174" i="6" s="1"/>
  <c r="AL160" i="6"/>
  <c r="AL173" i="6" s="1"/>
  <c r="AL174" i="6" s="1"/>
  <c r="AK160" i="6"/>
  <c r="AK173" i="6" s="1"/>
  <c r="AK174" i="6" s="1"/>
  <c r="AJ160" i="6"/>
  <c r="AJ173" i="6" s="1"/>
  <c r="AJ174" i="6" s="1"/>
  <c r="AI160" i="6"/>
  <c r="AI173" i="6" s="1"/>
  <c r="AI174" i="6" s="1"/>
  <c r="AH160" i="6"/>
  <c r="AH173" i="6" s="1"/>
  <c r="AH174" i="6" s="1"/>
  <c r="AG160" i="6"/>
  <c r="AG173" i="6" s="1"/>
  <c r="AG174" i="6" s="1"/>
  <c r="AF160" i="6"/>
  <c r="AF173" i="6" s="1"/>
  <c r="AF174" i="6" s="1"/>
  <c r="AE160" i="6"/>
  <c r="AE173" i="6" s="1"/>
  <c r="AE174" i="6" s="1"/>
  <c r="AD160" i="6"/>
  <c r="AD173" i="6" s="1"/>
  <c r="AD174" i="6" s="1"/>
  <c r="AC160" i="6"/>
  <c r="AC173" i="6" s="1"/>
  <c r="AC174" i="6" s="1"/>
  <c r="AB160" i="6"/>
  <c r="AB173" i="6" s="1"/>
  <c r="AB174" i="6" s="1"/>
  <c r="AA160" i="6"/>
  <c r="AA173" i="6" s="1"/>
  <c r="AA174" i="6" s="1"/>
  <c r="Z160" i="6"/>
  <c r="Z173" i="6" s="1"/>
  <c r="Z174" i="6" s="1"/>
  <c r="Y160" i="6"/>
  <c r="Y173" i="6" s="1"/>
  <c r="Y174" i="6" s="1"/>
  <c r="X160" i="6"/>
  <c r="X173" i="6" s="1"/>
  <c r="X174" i="6" s="1"/>
  <c r="W160" i="6"/>
  <c r="W173" i="6" s="1"/>
  <c r="W174" i="6" s="1"/>
  <c r="V160" i="6"/>
  <c r="V173" i="6" s="1"/>
  <c r="V174" i="6" s="1"/>
  <c r="U160" i="6"/>
  <c r="U173" i="6" s="1"/>
  <c r="U174" i="6" s="1"/>
  <c r="T160" i="6"/>
  <c r="T173" i="6" s="1"/>
  <c r="T174" i="6" s="1"/>
  <c r="Q160" i="6"/>
  <c r="Q173" i="6" s="1"/>
  <c r="Q174" i="6" s="1"/>
  <c r="P160" i="6"/>
  <c r="P173" i="6" s="1"/>
  <c r="P174" i="6" s="1"/>
  <c r="O160" i="6"/>
  <c r="O173" i="6" s="1"/>
  <c r="FR157" i="6"/>
  <c r="FB157" i="6"/>
  <c r="FA157" i="6"/>
  <c r="EZ157" i="6"/>
  <c r="EY157" i="6"/>
  <c r="EX157" i="6"/>
  <c r="EW157" i="6"/>
  <c r="EU157" i="6"/>
  <c r="ET157" i="6"/>
  <c r="ES157" i="6"/>
  <c r="ER157" i="6"/>
  <c r="EQ157" i="6"/>
  <c r="EP157" i="6"/>
  <c r="EO157" i="6"/>
  <c r="EN157" i="6"/>
  <c r="EM157" i="6"/>
  <c r="EL157" i="6"/>
  <c r="EK157" i="6"/>
  <c r="EJ157" i="6"/>
  <c r="EI157" i="6"/>
  <c r="EH157" i="6"/>
  <c r="EG157" i="6"/>
  <c r="EF157" i="6"/>
  <c r="EE157" i="6"/>
  <c r="ED157" i="6"/>
  <c r="EC157" i="6"/>
  <c r="EB157" i="6"/>
  <c r="EA157" i="6"/>
  <c r="DZ157" i="6"/>
  <c r="DY157" i="6"/>
  <c r="DX157" i="6"/>
  <c r="DW157" i="6"/>
  <c r="DV157" i="6"/>
  <c r="DU157" i="6"/>
  <c r="DT157" i="6"/>
  <c r="DS157" i="6"/>
  <c r="DR157" i="6"/>
  <c r="DQ157" i="6"/>
  <c r="DP157" i="6"/>
  <c r="DN157" i="6"/>
  <c r="DM157" i="6"/>
  <c r="DL157" i="6"/>
  <c r="DK157" i="6"/>
  <c r="DJ157" i="6"/>
  <c r="DI157" i="6"/>
  <c r="DH157" i="6"/>
  <c r="DG157" i="6"/>
  <c r="DF157" i="6"/>
  <c r="DE157" i="6"/>
  <c r="DD157" i="6"/>
  <c r="DC157" i="6"/>
  <c r="DB157" i="6"/>
  <c r="DA157" i="6"/>
  <c r="CZ157" i="6"/>
  <c r="CY157" i="6"/>
  <c r="CX157" i="6"/>
  <c r="CW157" i="6"/>
  <c r="CV157" i="6"/>
  <c r="CU157" i="6"/>
  <c r="CT157" i="6"/>
  <c r="CS157" i="6"/>
  <c r="CR157" i="6"/>
  <c r="CQ157" i="6"/>
  <c r="CP157" i="6"/>
  <c r="CO157" i="6"/>
  <c r="CN157" i="6"/>
  <c r="CL157" i="6"/>
  <c r="CK157" i="6"/>
  <c r="CJ157" i="6"/>
  <c r="CI157" i="6"/>
  <c r="CH157" i="6"/>
  <c r="CG157" i="6"/>
  <c r="CF157" i="6"/>
  <c r="CE157" i="6"/>
  <c r="CC157" i="6"/>
  <c r="CA157" i="6"/>
  <c r="BZ157" i="6"/>
  <c r="BY157" i="6"/>
  <c r="BX157" i="6"/>
  <c r="BW157" i="6"/>
  <c r="BV157" i="6"/>
  <c r="BT157" i="6"/>
  <c r="BS157" i="6"/>
  <c r="BR157" i="6"/>
  <c r="BQ157" i="6"/>
  <c r="BP157" i="6"/>
  <c r="BO157" i="6"/>
  <c r="BN157" i="6"/>
  <c r="BM157" i="6"/>
  <c r="BL157" i="6"/>
  <c r="BK157" i="6"/>
  <c r="BJ157" i="6"/>
  <c r="BI157" i="6"/>
  <c r="BH157" i="6"/>
  <c r="BG157" i="6"/>
  <c r="BF157" i="6"/>
  <c r="BE157" i="6"/>
  <c r="BD157" i="6"/>
  <c r="BB157" i="6"/>
  <c r="BA157" i="6"/>
  <c r="AZ157" i="6"/>
  <c r="AY157" i="6"/>
  <c r="AX157" i="6"/>
  <c r="AW157" i="6"/>
  <c r="AV157" i="6"/>
  <c r="AU157" i="6"/>
  <c r="AT157" i="6"/>
  <c r="AS157" i="6"/>
  <c r="AR157" i="6"/>
  <c r="AQ157" i="6"/>
  <c r="AP157" i="6"/>
  <c r="AO157" i="6"/>
  <c r="AN157" i="6"/>
  <c r="AM157" i="6"/>
  <c r="AL157" i="6"/>
  <c r="AK157" i="6"/>
  <c r="AI157" i="6"/>
  <c r="AH157" i="6"/>
  <c r="AF157" i="6"/>
  <c r="AE157" i="6"/>
  <c r="AD157" i="6"/>
  <c r="AB157" i="6"/>
  <c r="AA157" i="6"/>
  <c r="Z157" i="6"/>
  <c r="Y157" i="6"/>
  <c r="X157" i="6"/>
  <c r="W157" i="6"/>
  <c r="U157" i="6"/>
  <c r="T157" i="6"/>
  <c r="S157" i="6"/>
  <c r="R157" i="6"/>
  <c r="Q157" i="6"/>
  <c r="P157" i="6"/>
  <c r="O157" i="6"/>
  <c r="G157" i="6"/>
  <c r="DO156" i="6"/>
  <c r="CM156" i="6"/>
  <c r="CB155" i="6"/>
  <c r="DO154" i="6"/>
  <c r="CM154" i="6"/>
  <c r="AJ154" i="6"/>
  <c r="AJ157" i="6" s="1"/>
  <c r="CB153" i="6"/>
  <c r="AG153" i="6"/>
  <c r="CB151" i="6"/>
  <c r="AG151" i="6"/>
  <c r="H145" i="6"/>
  <c r="FS133" i="6"/>
  <c r="FR133" i="6"/>
  <c r="FQ133" i="6"/>
  <c r="FP133" i="6"/>
  <c r="FO133" i="6"/>
  <c r="FN133" i="6"/>
  <c r="FM133" i="6"/>
  <c r="FL133" i="6"/>
  <c r="FK133" i="6"/>
  <c r="FJ133" i="6"/>
  <c r="FI133" i="6"/>
  <c r="FH133" i="6"/>
  <c r="FG133" i="6"/>
  <c r="FF133" i="6"/>
  <c r="FE133" i="6"/>
  <c r="FD133" i="6"/>
  <c r="FC133" i="6"/>
  <c r="FB133" i="6"/>
  <c r="FA133" i="6"/>
  <c r="EZ133" i="6"/>
  <c r="EY133" i="6"/>
  <c r="EX133" i="6"/>
  <c r="EW133" i="6"/>
  <c r="EV133" i="6"/>
  <c r="EU133" i="6"/>
  <c r="ET133" i="6"/>
  <c r="ES133" i="6"/>
  <c r="ER133" i="6"/>
  <c r="EQ133" i="6"/>
  <c r="EP133" i="6"/>
  <c r="EO133" i="6"/>
  <c r="EN133" i="6"/>
  <c r="EM133" i="6"/>
  <c r="EL133" i="6"/>
  <c r="EK133" i="6"/>
  <c r="EJ133" i="6"/>
  <c r="EI133" i="6"/>
  <c r="EH133" i="6"/>
  <c r="EG133" i="6"/>
  <c r="EF133" i="6"/>
  <c r="EE133" i="6"/>
  <c r="ED133" i="6"/>
  <c r="EC133" i="6"/>
  <c r="EB133" i="6"/>
  <c r="EA133" i="6"/>
  <c r="DZ133" i="6"/>
  <c r="DY133" i="6"/>
  <c r="DX133" i="6"/>
  <c r="DW133" i="6"/>
  <c r="DV133" i="6"/>
  <c r="DU133" i="6"/>
  <c r="DT133" i="6"/>
  <c r="DS133" i="6"/>
  <c r="DR133" i="6"/>
  <c r="DQ133" i="6"/>
  <c r="DP133" i="6"/>
  <c r="DO133" i="6"/>
  <c r="DN133" i="6"/>
  <c r="DM133" i="6"/>
  <c r="DL133" i="6"/>
  <c r="DK133" i="6"/>
  <c r="DJ133" i="6"/>
  <c r="DI133" i="6"/>
  <c r="DH133" i="6"/>
  <c r="DG133" i="6"/>
  <c r="DF133" i="6"/>
  <c r="DE133" i="6"/>
  <c r="DD133" i="6"/>
  <c r="DC133" i="6"/>
  <c r="DB133" i="6"/>
  <c r="DA133" i="6"/>
  <c r="CZ133" i="6"/>
  <c r="CY133" i="6"/>
  <c r="CX133" i="6"/>
  <c r="CW133" i="6"/>
  <c r="CV133" i="6"/>
  <c r="CU133" i="6"/>
  <c r="CT133" i="6"/>
  <c r="CS133" i="6"/>
  <c r="CR133" i="6"/>
  <c r="CQ133" i="6"/>
  <c r="CP133" i="6"/>
  <c r="CO133" i="6"/>
  <c r="CN133" i="6"/>
  <c r="CM133" i="6"/>
  <c r="CL133" i="6"/>
  <c r="CK133" i="6"/>
  <c r="CJ133" i="6"/>
  <c r="CI133" i="6"/>
  <c r="CH133" i="6"/>
  <c r="CG133" i="6"/>
  <c r="CF133" i="6"/>
  <c r="CE133" i="6"/>
  <c r="CD133" i="6"/>
  <c r="CC133" i="6"/>
  <c r="CB133" i="6"/>
  <c r="CA133" i="6"/>
  <c r="BZ133" i="6"/>
  <c r="BY133" i="6"/>
  <c r="BX133" i="6"/>
  <c r="BW133" i="6"/>
  <c r="BV133" i="6"/>
  <c r="BU133" i="6"/>
  <c r="BT133" i="6"/>
  <c r="BS133" i="6"/>
  <c r="BR133" i="6"/>
  <c r="BQ133" i="6"/>
  <c r="BP133" i="6"/>
  <c r="BO133" i="6"/>
  <c r="BN133" i="6"/>
  <c r="BM133" i="6"/>
  <c r="BL133" i="6"/>
  <c r="BK133" i="6"/>
  <c r="BJ133" i="6"/>
  <c r="BI133" i="6"/>
  <c r="BH133" i="6"/>
  <c r="BG133" i="6"/>
  <c r="BF133" i="6"/>
  <c r="BE133" i="6"/>
  <c r="BD133" i="6"/>
  <c r="BC133" i="6"/>
  <c r="BB133" i="6"/>
  <c r="BA133" i="6"/>
  <c r="AZ133" i="6"/>
  <c r="AY133" i="6"/>
  <c r="AX133" i="6"/>
  <c r="AW133" i="6"/>
  <c r="AV133" i="6"/>
  <c r="AU133" i="6"/>
  <c r="AT133" i="6"/>
  <c r="AS133" i="6"/>
  <c r="AR133" i="6"/>
  <c r="AQ133" i="6"/>
  <c r="AP133" i="6"/>
  <c r="AO133" i="6"/>
  <c r="AN133" i="6"/>
  <c r="AM133" i="6"/>
  <c r="AL133" i="6"/>
  <c r="AK133" i="6"/>
  <c r="AJ133" i="6"/>
  <c r="AI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FS131" i="6"/>
  <c r="FR131" i="6"/>
  <c r="FQ131" i="6"/>
  <c r="FP131" i="6"/>
  <c r="FO131" i="6"/>
  <c r="FN131" i="6"/>
  <c r="FM131" i="6"/>
  <c r="FL131" i="6"/>
  <c r="FK131" i="6"/>
  <c r="FJ131" i="6"/>
  <c r="FI131" i="6"/>
  <c r="FH131" i="6"/>
  <c r="FG131" i="6"/>
  <c r="FF131" i="6"/>
  <c r="FE131" i="6"/>
  <c r="FD131" i="6"/>
  <c r="FC131" i="6"/>
  <c r="FB131" i="6"/>
  <c r="FA131" i="6"/>
  <c r="EZ131" i="6"/>
  <c r="EY131" i="6"/>
  <c r="EX131" i="6"/>
  <c r="EW131" i="6"/>
  <c r="EV131" i="6"/>
  <c r="EU131" i="6"/>
  <c r="ET131" i="6"/>
  <c r="ES131" i="6"/>
  <c r="ER131" i="6"/>
  <c r="EQ131" i="6"/>
  <c r="EP131" i="6"/>
  <c r="EO131" i="6"/>
  <c r="EN131" i="6"/>
  <c r="EM131" i="6"/>
  <c r="EL131" i="6"/>
  <c r="EK131" i="6"/>
  <c r="EJ131" i="6"/>
  <c r="EI131" i="6"/>
  <c r="EH131" i="6"/>
  <c r="EG131" i="6"/>
  <c r="EF131" i="6"/>
  <c r="EE131" i="6"/>
  <c r="ED131" i="6"/>
  <c r="EC131" i="6"/>
  <c r="EB131" i="6"/>
  <c r="EA131" i="6"/>
  <c r="DZ131" i="6"/>
  <c r="DY131" i="6"/>
  <c r="DX131" i="6"/>
  <c r="DW131" i="6"/>
  <c r="DV131" i="6"/>
  <c r="DU131" i="6"/>
  <c r="DT131" i="6"/>
  <c r="DS131" i="6"/>
  <c r="DR131" i="6"/>
  <c r="DQ131" i="6"/>
  <c r="DP131" i="6"/>
  <c r="DO131" i="6"/>
  <c r="DN131" i="6"/>
  <c r="DM131" i="6"/>
  <c r="DL131" i="6"/>
  <c r="DK131" i="6"/>
  <c r="DJ131" i="6"/>
  <c r="DI131" i="6"/>
  <c r="DH131" i="6"/>
  <c r="DG131" i="6"/>
  <c r="DF131" i="6"/>
  <c r="DE131" i="6"/>
  <c r="DD131" i="6"/>
  <c r="DC131" i="6"/>
  <c r="DB131" i="6"/>
  <c r="DA131" i="6"/>
  <c r="CZ131" i="6"/>
  <c r="CY131" i="6"/>
  <c r="CX131" i="6"/>
  <c r="CW131" i="6"/>
  <c r="CV131" i="6"/>
  <c r="CU131" i="6"/>
  <c r="CT131" i="6"/>
  <c r="CS131" i="6"/>
  <c r="CR131" i="6"/>
  <c r="CQ131" i="6"/>
  <c r="CP131" i="6"/>
  <c r="CO131" i="6"/>
  <c r="CN131" i="6"/>
  <c r="CM131" i="6"/>
  <c r="CL131" i="6"/>
  <c r="CK131" i="6"/>
  <c r="CJ131" i="6"/>
  <c r="CI131" i="6"/>
  <c r="CH131" i="6"/>
  <c r="CG131" i="6"/>
  <c r="CF131" i="6"/>
  <c r="CE131" i="6"/>
  <c r="CD131" i="6"/>
  <c r="CC131" i="6"/>
  <c r="CB131" i="6"/>
  <c r="CA131" i="6"/>
  <c r="BZ131" i="6"/>
  <c r="BY131" i="6"/>
  <c r="BX131" i="6"/>
  <c r="BW131" i="6"/>
  <c r="BV131" i="6"/>
  <c r="BU131" i="6"/>
  <c r="BT131" i="6"/>
  <c r="BS131" i="6"/>
  <c r="BR131" i="6"/>
  <c r="BQ131" i="6"/>
  <c r="BP131" i="6"/>
  <c r="BO131" i="6"/>
  <c r="BN131" i="6"/>
  <c r="BM131" i="6"/>
  <c r="BL131" i="6"/>
  <c r="BK131" i="6"/>
  <c r="BJ131" i="6"/>
  <c r="BI131" i="6"/>
  <c r="BH131" i="6"/>
  <c r="BG131" i="6"/>
  <c r="BF131" i="6"/>
  <c r="BE131" i="6"/>
  <c r="BD131" i="6"/>
  <c r="BC131" i="6"/>
  <c r="BB131" i="6"/>
  <c r="BA131" i="6"/>
  <c r="AZ131" i="6"/>
  <c r="AY131" i="6"/>
  <c r="AX131" i="6"/>
  <c r="AW131" i="6"/>
  <c r="AV131" i="6"/>
  <c r="AU131" i="6"/>
  <c r="AT131" i="6"/>
  <c r="AS131" i="6"/>
  <c r="AR131" i="6"/>
  <c r="AQ131" i="6"/>
  <c r="AP131" i="6"/>
  <c r="AO131" i="6"/>
  <c r="AN131" i="6"/>
  <c r="AM131" i="6"/>
  <c r="AL131" i="6"/>
  <c r="AK131" i="6"/>
  <c r="AJ131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U131" i="6"/>
  <c r="T131" i="6"/>
  <c r="S131" i="6"/>
  <c r="R131" i="6"/>
  <c r="Q131" i="6"/>
  <c r="P131" i="6"/>
  <c r="O131" i="6"/>
  <c r="FS128" i="6"/>
  <c r="FR128" i="6"/>
  <c r="FQ128" i="6"/>
  <c r="FP128" i="6"/>
  <c r="FO128" i="6"/>
  <c r="FN128" i="6"/>
  <c r="FM128" i="6"/>
  <c r="FL128" i="6"/>
  <c r="FK128" i="6"/>
  <c r="FJ128" i="6"/>
  <c r="FI128" i="6"/>
  <c r="FH128" i="6"/>
  <c r="FG128" i="6"/>
  <c r="FF128" i="6"/>
  <c r="FE128" i="6"/>
  <c r="FD128" i="6"/>
  <c r="FC128" i="6"/>
  <c r="FB128" i="6"/>
  <c r="FA128" i="6"/>
  <c r="EZ128" i="6"/>
  <c r="EY128" i="6"/>
  <c r="EX128" i="6"/>
  <c r="EW128" i="6"/>
  <c r="EV128" i="6"/>
  <c r="EU128" i="6"/>
  <c r="ET128" i="6"/>
  <c r="ES128" i="6"/>
  <c r="ER128" i="6"/>
  <c r="EQ128" i="6"/>
  <c r="EP128" i="6"/>
  <c r="EO128" i="6"/>
  <c r="EN128" i="6"/>
  <c r="EM128" i="6"/>
  <c r="EL128" i="6"/>
  <c r="EK128" i="6"/>
  <c r="EJ128" i="6"/>
  <c r="EI128" i="6"/>
  <c r="EH128" i="6"/>
  <c r="EG128" i="6"/>
  <c r="EF128" i="6"/>
  <c r="EE128" i="6"/>
  <c r="ED128" i="6"/>
  <c r="EC128" i="6"/>
  <c r="EB128" i="6"/>
  <c r="EA128" i="6"/>
  <c r="DZ128" i="6"/>
  <c r="DY128" i="6"/>
  <c r="DX128" i="6"/>
  <c r="DW128" i="6"/>
  <c r="DV128" i="6"/>
  <c r="DU128" i="6"/>
  <c r="DT128" i="6"/>
  <c r="DS128" i="6"/>
  <c r="DR128" i="6"/>
  <c r="DQ128" i="6"/>
  <c r="DP128" i="6"/>
  <c r="DO128" i="6"/>
  <c r="DN128" i="6"/>
  <c r="DM128" i="6"/>
  <c r="DL128" i="6"/>
  <c r="DK128" i="6"/>
  <c r="DJ128" i="6"/>
  <c r="DI128" i="6"/>
  <c r="DH128" i="6"/>
  <c r="DG128" i="6"/>
  <c r="DF128" i="6"/>
  <c r="DE128" i="6"/>
  <c r="DD128" i="6"/>
  <c r="DC128" i="6"/>
  <c r="DB128" i="6"/>
  <c r="DA128" i="6"/>
  <c r="CZ128" i="6"/>
  <c r="CY128" i="6"/>
  <c r="CX128" i="6"/>
  <c r="CW128" i="6"/>
  <c r="CV128" i="6"/>
  <c r="CU128" i="6"/>
  <c r="CT128" i="6"/>
  <c r="CS128" i="6"/>
  <c r="CR128" i="6"/>
  <c r="CQ128" i="6"/>
  <c r="CP128" i="6"/>
  <c r="CO128" i="6"/>
  <c r="CN128" i="6"/>
  <c r="CM128" i="6"/>
  <c r="CL128" i="6"/>
  <c r="CK128" i="6"/>
  <c r="CJ128" i="6"/>
  <c r="CI128" i="6"/>
  <c r="CH128" i="6"/>
  <c r="CG128" i="6"/>
  <c r="CF128" i="6"/>
  <c r="CE128" i="6"/>
  <c r="CD128" i="6"/>
  <c r="CC128" i="6"/>
  <c r="CB128" i="6"/>
  <c r="CA128" i="6"/>
  <c r="BZ128" i="6"/>
  <c r="BY128" i="6"/>
  <c r="BX128" i="6"/>
  <c r="BW128" i="6"/>
  <c r="BV128" i="6"/>
  <c r="BU128" i="6"/>
  <c r="BT128" i="6"/>
  <c r="BS128" i="6"/>
  <c r="BR128" i="6"/>
  <c r="BQ128" i="6"/>
  <c r="BP128" i="6"/>
  <c r="BO128" i="6"/>
  <c r="BN128" i="6"/>
  <c r="BM128" i="6"/>
  <c r="BL128" i="6"/>
  <c r="BK128" i="6"/>
  <c r="BJ128" i="6"/>
  <c r="BI128" i="6"/>
  <c r="BH128" i="6"/>
  <c r="BG128" i="6"/>
  <c r="BF128" i="6"/>
  <c r="BE128" i="6"/>
  <c r="BD128" i="6"/>
  <c r="BC128" i="6"/>
  <c r="BB128" i="6"/>
  <c r="BA128" i="6"/>
  <c r="AZ128" i="6"/>
  <c r="AY128" i="6"/>
  <c r="AX128" i="6"/>
  <c r="AW128" i="6"/>
  <c r="AV128" i="6"/>
  <c r="AU128" i="6"/>
  <c r="AT128" i="6"/>
  <c r="AS128" i="6"/>
  <c r="AR128" i="6"/>
  <c r="AQ128" i="6"/>
  <c r="AP128" i="6"/>
  <c r="AO128" i="6"/>
  <c r="AN128" i="6"/>
  <c r="AM128" i="6"/>
  <c r="AL128" i="6"/>
  <c r="AK128" i="6"/>
  <c r="AJ128" i="6"/>
  <c r="AI128" i="6"/>
  <c r="AH128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U128" i="6"/>
  <c r="T128" i="6"/>
  <c r="S128" i="6"/>
  <c r="R128" i="6"/>
  <c r="Q128" i="6"/>
  <c r="P128" i="6"/>
  <c r="O128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U121" i="6"/>
  <c r="T121" i="6"/>
  <c r="S121" i="6"/>
  <c r="R121" i="6"/>
  <c r="Q121" i="6"/>
  <c r="P121" i="6"/>
  <c r="O121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U120" i="6"/>
  <c r="T120" i="6"/>
  <c r="S120" i="6"/>
  <c r="R120" i="6"/>
  <c r="Q120" i="6"/>
  <c r="P120" i="6"/>
  <c r="O120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O117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U116" i="6"/>
  <c r="T116" i="6"/>
  <c r="S116" i="6"/>
  <c r="R116" i="6"/>
  <c r="Q116" i="6"/>
  <c r="P116" i="6"/>
  <c r="O116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Q104" i="6"/>
  <c r="P104" i="6"/>
  <c r="O104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E79" i="6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S77" i="6"/>
  <c r="U77" i="6" s="1"/>
  <c r="W77" i="6" s="1"/>
  <c r="Y77" i="6" s="1"/>
  <c r="AA77" i="6" s="1"/>
  <c r="AC77" i="6" s="1"/>
  <c r="AE77" i="6" s="1"/>
  <c r="AG77" i="6" s="1"/>
  <c r="AI77" i="6" s="1"/>
  <c r="AK77" i="6" s="1"/>
  <c r="AM77" i="6" s="1"/>
  <c r="AO77" i="6" s="1"/>
  <c r="AQ77" i="6" s="1"/>
  <c r="AS77" i="6" s="1"/>
  <c r="AU77" i="6" s="1"/>
  <c r="AW77" i="6" s="1"/>
  <c r="AY77" i="6" s="1"/>
  <c r="BA77" i="6" s="1"/>
  <c r="BC77" i="6" s="1"/>
  <c r="BE77" i="6" s="1"/>
  <c r="BG77" i="6" s="1"/>
  <c r="BI77" i="6" s="1"/>
  <c r="BK77" i="6" s="1"/>
  <c r="BM77" i="6" s="1"/>
  <c r="BO77" i="6" s="1"/>
  <c r="BQ77" i="6" s="1"/>
  <c r="BS77" i="6" s="1"/>
  <c r="BU77" i="6" s="1"/>
  <c r="BW77" i="6" s="1"/>
  <c r="BY77" i="6" s="1"/>
  <c r="CA77" i="6" s="1"/>
  <c r="CC77" i="6" s="1"/>
  <c r="CE77" i="6" s="1"/>
  <c r="CG77" i="6" s="1"/>
  <c r="CI77" i="6" s="1"/>
  <c r="CK77" i="6" s="1"/>
  <c r="CM77" i="6" s="1"/>
  <c r="CO77" i="6" s="1"/>
  <c r="CQ77" i="6" s="1"/>
  <c r="CS77" i="6" s="1"/>
  <c r="CU77" i="6" s="1"/>
  <c r="CW77" i="6" s="1"/>
  <c r="CY77" i="6" s="1"/>
  <c r="DA77" i="6" s="1"/>
  <c r="DC77" i="6" s="1"/>
  <c r="DE77" i="6" s="1"/>
  <c r="DG77" i="6" s="1"/>
  <c r="DI77" i="6" s="1"/>
  <c r="DK77" i="6" s="1"/>
  <c r="DM77" i="6" s="1"/>
  <c r="DO77" i="6" s="1"/>
  <c r="DQ77" i="6" s="1"/>
  <c r="DS77" i="6" s="1"/>
  <c r="DU77" i="6" s="1"/>
  <c r="DW77" i="6" s="1"/>
  <c r="DY77" i="6" s="1"/>
  <c r="EA77" i="6" s="1"/>
  <c r="EC77" i="6" s="1"/>
  <c r="EE77" i="6" s="1"/>
  <c r="EG77" i="6" s="1"/>
  <c r="EI77" i="6" s="1"/>
  <c r="EK77" i="6" s="1"/>
  <c r="EM77" i="6" s="1"/>
  <c r="EO77" i="6" s="1"/>
  <c r="EQ77" i="6" s="1"/>
  <c r="ES77" i="6" s="1"/>
  <c r="EU77" i="6" s="1"/>
  <c r="EW77" i="6" s="1"/>
  <c r="EY77" i="6" s="1"/>
  <c r="FA77" i="6" s="1"/>
  <c r="FC77" i="6" s="1"/>
  <c r="FE77" i="6" s="1"/>
  <c r="FG77" i="6" s="1"/>
  <c r="FI77" i="6" s="1"/>
  <c r="FK77" i="6" s="1"/>
  <c r="FM77" i="6" s="1"/>
  <c r="FO77" i="6" s="1"/>
  <c r="FQ77" i="6" s="1"/>
  <c r="R77" i="6"/>
  <c r="T77" i="6" s="1"/>
  <c r="V77" i="6" s="1"/>
  <c r="X77" i="6" s="1"/>
  <c r="Z77" i="6" s="1"/>
  <c r="AB77" i="6" s="1"/>
  <c r="AD77" i="6" s="1"/>
  <c r="AF77" i="6" s="1"/>
  <c r="AH77" i="6" s="1"/>
  <c r="AJ77" i="6" s="1"/>
  <c r="AL77" i="6" s="1"/>
  <c r="AN77" i="6" s="1"/>
  <c r="AP77" i="6" s="1"/>
  <c r="AR77" i="6" s="1"/>
  <c r="AT77" i="6" s="1"/>
  <c r="AV77" i="6" s="1"/>
  <c r="AX77" i="6" s="1"/>
  <c r="AZ77" i="6" s="1"/>
  <c r="BB77" i="6" s="1"/>
  <c r="BD77" i="6" s="1"/>
  <c r="BF77" i="6" s="1"/>
  <c r="BH77" i="6" s="1"/>
  <c r="BJ77" i="6" s="1"/>
  <c r="BL77" i="6" s="1"/>
  <c r="BN77" i="6" s="1"/>
  <c r="BP77" i="6" s="1"/>
  <c r="BR77" i="6" s="1"/>
  <c r="BT77" i="6" s="1"/>
  <c r="BV77" i="6" s="1"/>
  <c r="BX77" i="6" s="1"/>
  <c r="BZ77" i="6" s="1"/>
  <c r="CB77" i="6" s="1"/>
  <c r="CD77" i="6" s="1"/>
  <c r="CF77" i="6" s="1"/>
  <c r="CH77" i="6" s="1"/>
  <c r="CJ77" i="6" s="1"/>
  <c r="CL77" i="6" s="1"/>
  <c r="CN77" i="6" s="1"/>
  <c r="CP77" i="6" s="1"/>
  <c r="CR77" i="6" s="1"/>
  <c r="CT77" i="6" s="1"/>
  <c r="CV77" i="6" s="1"/>
  <c r="CX77" i="6" s="1"/>
  <c r="CZ77" i="6" s="1"/>
  <c r="DB77" i="6" s="1"/>
  <c r="DD77" i="6" s="1"/>
  <c r="DF77" i="6" s="1"/>
  <c r="DH77" i="6" s="1"/>
  <c r="DJ77" i="6" s="1"/>
  <c r="DL77" i="6" s="1"/>
  <c r="DN77" i="6" s="1"/>
  <c r="DP77" i="6" s="1"/>
  <c r="DR77" i="6" s="1"/>
  <c r="DT77" i="6" s="1"/>
  <c r="DV77" i="6" s="1"/>
  <c r="DX77" i="6" s="1"/>
  <c r="DZ77" i="6" s="1"/>
  <c r="EB77" i="6" s="1"/>
  <c r="ED77" i="6" s="1"/>
  <c r="EF77" i="6" s="1"/>
  <c r="EH77" i="6" s="1"/>
  <c r="EJ77" i="6" s="1"/>
  <c r="EL77" i="6" s="1"/>
  <c r="EN77" i="6" s="1"/>
  <c r="EP77" i="6" s="1"/>
  <c r="ER77" i="6" s="1"/>
  <c r="ET77" i="6" s="1"/>
  <c r="EV77" i="6" s="1"/>
  <c r="EX77" i="6" s="1"/>
  <c r="EZ77" i="6" s="1"/>
  <c r="FB77" i="6" s="1"/>
  <c r="FD77" i="6" s="1"/>
  <c r="FF77" i="6" s="1"/>
  <c r="FH77" i="6" s="1"/>
  <c r="FJ77" i="6" s="1"/>
  <c r="FL77" i="6" s="1"/>
  <c r="FN77" i="6" s="1"/>
  <c r="FP77" i="6" s="1"/>
  <c r="FQ70" i="6"/>
  <c r="FP70" i="6"/>
  <c r="FO70" i="6"/>
  <c r="FN70" i="6"/>
  <c r="FM70" i="6"/>
  <c r="FL70" i="6"/>
  <c r="FK70" i="6"/>
  <c r="FJ70" i="6"/>
  <c r="FI70" i="6"/>
  <c r="FH70" i="6"/>
  <c r="FG70" i="6"/>
  <c r="FF70" i="6"/>
  <c r="FE70" i="6"/>
  <c r="FD70" i="6"/>
  <c r="FC70" i="6"/>
  <c r="FB70" i="6"/>
  <c r="FA70" i="6"/>
  <c r="EZ70" i="6"/>
  <c r="EY70" i="6"/>
  <c r="EX70" i="6"/>
  <c r="EW70" i="6"/>
  <c r="EV70" i="6"/>
  <c r="EU70" i="6"/>
  <c r="ET70" i="6"/>
  <c r="ES70" i="6"/>
  <c r="ER70" i="6"/>
  <c r="EQ70" i="6"/>
  <c r="EP70" i="6"/>
  <c r="EO70" i="6"/>
  <c r="EN70" i="6"/>
  <c r="EM70" i="6"/>
  <c r="EL70" i="6"/>
  <c r="EK70" i="6"/>
  <c r="EJ70" i="6"/>
  <c r="EI70" i="6"/>
  <c r="EH70" i="6"/>
  <c r="EG70" i="6"/>
  <c r="EF70" i="6"/>
  <c r="EE70" i="6"/>
  <c r="ED70" i="6"/>
  <c r="EC70" i="6"/>
  <c r="EB70" i="6"/>
  <c r="EA70" i="6"/>
  <c r="DZ70" i="6"/>
  <c r="DY70" i="6"/>
  <c r="DX70" i="6"/>
  <c r="DW70" i="6"/>
  <c r="DV70" i="6"/>
  <c r="DU70" i="6"/>
  <c r="DT70" i="6"/>
  <c r="DS70" i="6"/>
  <c r="DR70" i="6"/>
  <c r="DQ70" i="6"/>
  <c r="DP70" i="6"/>
  <c r="DO70" i="6"/>
  <c r="DN70" i="6"/>
  <c r="DM70" i="6"/>
  <c r="DL70" i="6"/>
  <c r="DK70" i="6"/>
  <c r="DJ70" i="6"/>
  <c r="DI70" i="6"/>
  <c r="DH70" i="6"/>
  <c r="DG70" i="6"/>
  <c r="DF70" i="6"/>
  <c r="DE70" i="6"/>
  <c r="DD70" i="6"/>
  <c r="DC70" i="6"/>
  <c r="DB70" i="6"/>
  <c r="DA70" i="6"/>
  <c r="CZ70" i="6"/>
  <c r="CY70" i="6"/>
  <c r="CX70" i="6"/>
  <c r="CW70" i="6"/>
  <c r="CV70" i="6"/>
  <c r="CU70" i="6"/>
  <c r="CT70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Q70" i="6"/>
  <c r="P70" i="6"/>
  <c r="O70" i="6"/>
  <c r="FS68" i="6"/>
  <c r="FR68" i="6"/>
  <c r="FQ68" i="6"/>
  <c r="FP68" i="6"/>
  <c r="FO68" i="6"/>
  <c r="FN68" i="6"/>
  <c r="FM68" i="6"/>
  <c r="FL68" i="6"/>
  <c r="FK68" i="6"/>
  <c r="FJ68" i="6"/>
  <c r="FI68" i="6"/>
  <c r="FH68" i="6"/>
  <c r="FG68" i="6"/>
  <c r="FF68" i="6"/>
  <c r="FE68" i="6"/>
  <c r="FD68" i="6"/>
  <c r="FC68" i="6"/>
  <c r="FB68" i="6"/>
  <c r="FA68" i="6"/>
  <c r="EZ68" i="6"/>
  <c r="EY68" i="6"/>
  <c r="EX68" i="6"/>
  <c r="EW68" i="6"/>
  <c r="EV68" i="6"/>
  <c r="EU68" i="6"/>
  <c r="ET68" i="6"/>
  <c r="ES68" i="6"/>
  <c r="ER68" i="6"/>
  <c r="EQ68" i="6"/>
  <c r="EP68" i="6"/>
  <c r="EO68" i="6"/>
  <c r="EN68" i="6"/>
  <c r="EM68" i="6"/>
  <c r="EL68" i="6"/>
  <c r="EK68" i="6"/>
  <c r="EJ68" i="6"/>
  <c r="EI68" i="6"/>
  <c r="EH68" i="6"/>
  <c r="EG68" i="6"/>
  <c r="EF68" i="6"/>
  <c r="EE68" i="6"/>
  <c r="ED68" i="6"/>
  <c r="EC68" i="6"/>
  <c r="EB68" i="6"/>
  <c r="EA68" i="6"/>
  <c r="DZ68" i="6"/>
  <c r="DY68" i="6"/>
  <c r="DX68" i="6"/>
  <c r="DW68" i="6"/>
  <c r="DV68" i="6"/>
  <c r="DU68" i="6"/>
  <c r="DT68" i="6"/>
  <c r="DS68" i="6"/>
  <c r="DR68" i="6"/>
  <c r="DQ68" i="6"/>
  <c r="DP68" i="6"/>
  <c r="DO68" i="6"/>
  <c r="DN68" i="6"/>
  <c r="DM68" i="6"/>
  <c r="DL68" i="6"/>
  <c r="DK68" i="6"/>
  <c r="DJ68" i="6"/>
  <c r="DI68" i="6"/>
  <c r="DH68" i="6"/>
  <c r="DG68" i="6"/>
  <c r="DF68" i="6"/>
  <c r="DE68" i="6"/>
  <c r="DD68" i="6"/>
  <c r="DC68" i="6"/>
  <c r="DB68" i="6"/>
  <c r="DA68" i="6"/>
  <c r="CZ68" i="6"/>
  <c r="CY68" i="6"/>
  <c r="CX68" i="6"/>
  <c r="CW68" i="6"/>
  <c r="CV68" i="6"/>
  <c r="CU68" i="6"/>
  <c r="CT68" i="6"/>
  <c r="CS68" i="6"/>
  <c r="CR68" i="6"/>
  <c r="CQ68" i="6"/>
  <c r="CP68" i="6"/>
  <c r="CO68" i="6"/>
  <c r="CN68" i="6"/>
  <c r="CM68" i="6"/>
  <c r="CL68" i="6"/>
  <c r="CK68" i="6"/>
  <c r="CJ68" i="6"/>
  <c r="CI68" i="6"/>
  <c r="CH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FS67" i="6"/>
  <c r="FR67" i="6"/>
  <c r="FQ67" i="6"/>
  <c r="FP67" i="6"/>
  <c r="FO67" i="6"/>
  <c r="FN67" i="6"/>
  <c r="FM67" i="6"/>
  <c r="FL67" i="6"/>
  <c r="FK67" i="6"/>
  <c r="FJ67" i="6"/>
  <c r="FI67" i="6"/>
  <c r="FH67" i="6"/>
  <c r="FG67" i="6"/>
  <c r="FF67" i="6"/>
  <c r="FE67" i="6"/>
  <c r="FD67" i="6"/>
  <c r="FC67" i="6"/>
  <c r="FB67" i="6"/>
  <c r="FA67" i="6"/>
  <c r="EZ67" i="6"/>
  <c r="EY67" i="6"/>
  <c r="EX67" i="6"/>
  <c r="EW67" i="6"/>
  <c r="EV67" i="6"/>
  <c r="EU67" i="6"/>
  <c r="ET67" i="6"/>
  <c r="ES67" i="6"/>
  <c r="ER67" i="6"/>
  <c r="EQ67" i="6"/>
  <c r="EP67" i="6"/>
  <c r="EO67" i="6"/>
  <c r="EN67" i="6"/>
  <c r="EM67" i="6"/>
  <c r="EL67" i="6"/>
  <c r="EK67" i="6"/>
  <c r="EJ67" i="6"/>
  <c r="EI67" i="6"/>
  <c r="EH67" i="6"/>
  <c r="EG67" i="6"/>
  <c r="EF67" i="6"/>
  <c r="EE67" i="6"/>
  <c r="ED67" i="6"/>
  <c r="EC67" i="6"/>
  <c r="EB67" i="6"/>
  <c r="EA67" i="6"/>
  <c r="DZ67" i="6"/>
  <c r="DY67" i="6"/>
  <c r="DX67" i="6"/>
  <c r="DW67" i="6"/>
  <c r="DV67" i="6"/>
  <c r="DU67" i="6"/>
  <c r="DT67" i="6"/>
  <c r="DS67" i="6"/>
  <c r="DR67" i="6"/>
  <c r="DQ67" i="6"/>
  <c r="DP67" i="6"/>
  <c r="DO67" i="6"/>
  <c r="DN67" i="6"/>
  <c r="DM67" i="6"/>
  <c r="DL67" i="6"/>
  <c r="DK67" i="6"/>
  <c r="DJ67" i="6"/>
  <c r="DI67" i="6"/>
  <c r="DH67" i="6"/>
  <c r="DG67" i="6"/>
  <c r="DF67" i="6"/>
  <c r="DE67" i="6"/>
  <c r="DD67" i="6"/>
  <c r="DC67" i="6"/>
  <c r="DB67" i="6"/>
  <c r="DA67" i="6"/>
  <c r="CZ67" i="6"/>
  <c r="CY67" i="6"/>
  <c r="CX67" i="6"/>
  <c r="CW67" i="6"/>
  <c r="CV67" i="6"/>
  <c r="CU67" i="6"/>
  <c r="CT67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FQ66" i="6"/>
  <c r="FP66" i="6"/>
  <c r="FO66" i="6"/>
  <c r="FN66" i="6"/>
  <c r="FM66" i="6"/>
  <c r="FL66" i="6"/>
  <c r="FK66" i="6"/>
  <c r="FJ66" i="6"/>
  <c r="FI66" i="6"/>
  <c r="FH66" i="6"/>
  <c r="FG66" i="6"/>
  <c r="FF66" i="6"/>
  <c r="FE66" i="6"/>
  <c r="FD66" i="6"/>
  <c r="FC66" i="6"/>
  <c r="FB66" i="6"/>
  <c r="FA66" i="6"/>
  <c r="EZ66" i="6"/>
  <c r="EY66" i="6"/>
  <c r="EX66" i="6"/>
  <c r="EW66" i="6"/>
  <c r="EV66" i="6"/>
  <c r="EU66" i="6"/>
  <c r="ET66" i="6"/>
  <c r="ES66" i="6"/>
  <c r="ER66" i="6"/>
  <c r="EQ66" i="6"/>
  <c r="EP66" i="6"/>
  <c r="EO66" i="6"/>
  <c r="EN66" i="6"/>
  <c r="EM66" i="6"/>
  <c r="EL66" i="6"/>
  <c r="EK66" i="6"/>
  <c r="EJ66" i="6"/>
  <c r="EI66" i="6"/>
  <c r="EH66" i="6"/>
  <c r="EG66" i="6"/>
  <c r="EF66" i="6"/>
  <c r="EE66" i="6"/>
  <c r="ED66" i="6"/>
  <c r="EC66" i="6"/>
  <c r="EB66" i="6"/>
  <c r="EA66" i="6"/>
  <c r="DZ66" i="6"/>
  <c r="DY66" i="6"/>
  <c r="DX66" i="6"/>
  <c r="DW66" i="6"/>
  <c r="DV66" i="6"/>
  <c r="DU66" i="6"/>
  <c r="DT66" i="6"/>
  <c r="DS66" i="6"/>
  <c r="DR66" i="6"/>
  <c r="DQ66" i="6"/>
  <c r="DP66" i="6"/>
  <c r="DO66" i="6"/>
  <c r="DN66" i="6"/>
  <c r="DM66" i="6"/>
  <c r="DL66" i="6"/>
  <c r="DK66" i="6"/>
  <c r="DJ66" i="6"/>
  <c r="DI66" i="6"/>
  <c r="DH66" i="6"/>
  <c r="DG66" i="6"/>
  <c r="DF66" i="6"/>
  <c r="DE66" i="6"/>
  <c r="DD66" i="6"/>
  <c r="DC66" i="6"/>
  <c r="DB66" i="6"/>
  <c r="DA66" i="6"/>
  <c r="CZ66" i="6"/>
  <c r="CY66" i="6"/>
  <c r="CX66" i="6"/>
  <c r="CW66" i="6"/>
  <c r="CV66" i="6"/>
  <c r="CU66" i="6"/>
  <c r="CT66" i="6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FQ65" i="6"/>
  <c r="FP65" i="6"/>
  <c r="FO65" i="6"/>
  <c r="FN65" i="6"/>
  <c r="FM65" i="6"/>
  <c r="FL65" i="6"/>
  <c r="FK65" i="6"/>
  <c r="FJ65" i="6"/>
  <c r="FI65" i="6"/>
  <c r="FH65" i="6"/>
  <c r="FG65" i="6"/>
  <c r="FF65" i="6"/>
  <c r="FE65" i="6"/>
  <c r="FD65" i="6"/>
  <c r="FC65" i="6"/>
  <c r="FB65" i="6"/>
  <c r="FA65" i="6"/>
  <c r="EZ65" i="6"/>
  <c r="EY65" i="6"/>
  <c r="EX65" i="6"/>
  <c r="EW65" i="6"/>
  <c r="EV65" i="6"/>
  <c r="EU65" i="6"/>
  <c r="ET65" i="6"/>
  <c r="ES65" i="6"/>
  <c r="ER65" i="6"/>
  <c r="EQ65" i="6"/>
  <c r="EP65" i="6"/>
  <c r="EO65" i="6"/>
  <c r="EN65" i="6"/>
  <c r="EM65" i="6"/>
  <c r="EL65" i="6"/>
  <c r="EK65" i="6"/>
  <c r="EJ65" i="6"/>
  <c r="EI65" i="6"/>
  <c r="EH65" i="6"/>
  <c r="EG65" i="6"/>
  <c r="EF65" i="6"/>
  <c r="EE65" i="6"/>
  <c r="ED65" i="6"/>
  <c r="EC65" i="6"/>
  <c r="EB65" i="6"/>
  <c r="EA65" i="6"/>
  <c r="DZ65" i="6"/>
  <c r="DY65" i="6"/>
  <c r="DX65" i="6"/>
  <c r="DW65" i="6"/>
  <c r="DV65" i="6"/>
  <c r="DU65" i="6"/>
  <c r="DT65" i="6"/>
  <c r="DS65" i="6"/>
  <c r="DR65" i="6"/>
  <c r="DQ65" i="6"/>
  <c r="DP65" i="6"/>
  <c r="DO65" i="6"/>
  <c r="DN65" i="6"/>
  <c r="DM65" i="6"/>
  <c r="DL65" i="6"/>
  <c r="DK65" i="6"/>
  <c r="DJ65" i="6"/>
  <c r="DI65" i="6"/>
  <c r="DH65" i="6"/>
  <c r="DG65" i="6"/>
  <c r="DF65" i="6"/>
  <c r="DE65" i="6"/>
  <c r="DD65" i="6"/>
  <c r="DC65" i="6"/>
  <c r="DB65" i="6"/>
  <c r="DA65" i="6"/>
  <c r="CZ65" i="6"/>
  <c r="CY65" i="6"/>
  <c r="CX65" i="6"/>
  <c r="CW65" i="6"/>
  <c r="CV65" i="6"/>
  <c r="CU65" i="6"/>
  <c r="CT65" i="6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Q65" i="6"/>
  <c r="P65" i="6"/>
  <c r="O65" i="6"/>
  <c r="FS64" i="6"/>
  <c r="FR64" i="6"/>
  <c r="FQ64" i="6"/>
  <c r="FP64" i="6"/>
  <c r="FO64" i="6"/>
  <c r="FN64" i="6"/>
  <c r="FM64" i="6"/>
  <c r="FL64" i="6"/>
  <c r="FK64" i="6"/>
  <c r="FJ64" i="6"/>
  <c r="FI64" i="6"/>
  <c r="FH64" i="6"/>
  <c r="FG64" i="6"/>
  <c r="FF64" i="6"/>
  <c r="FE64" i="6"/>
  <c r="FD64" i="6"/>
  <c r="FC64" i="6"/>
  <c r="FB64" i="6"/>
  <c r="FA64" i="6"/>
  <c r="EZ64" i="6"/>
  <c r="EY64" i="6"/>
  <c r="EX64" i="6"/>
  <c r="EW64" i="6"/>
  <c r="EV64" i="6"/>
  <c r="EU64" i="6"/>
  <c r="ET64" i="6"/>
  <c r="ES64" i="6"/>
  <c r="ER64" i="6"/>
  <c r="EQ64" i="6"/>
  <c r="EP64" i="6"/>
  <c r="EO64" i="6"/>
  <c r="EN64" i="6"/>
  <c r="EM64" i="6"/>
  <c r="EL64" i="6"/>
  <c r="EK64" i="6"/>
  <c r="EJ64" i="6"/>
  <c r="EI64" i="6"/>
  <c r="EH64" i="6"/>
  <c r="EG64" i="6"/>
  <c r="EF64" i="6"/>
  <c r="EE64" i="6"/>
  <c r="ED64" i="6"/>
  <c r="EC64" i="6"/>
  <c r="EB64" i="6"/>
  <c r="EA64" i="6"/>
  <c r="DZ64" i="6"/>
  <c r="DY64" i="6"/>
  <c r="DX64" i="6"/>
  <c r="DW64" i="6"/>
  <c r="DV64" i="6"/>
  <c r="DU64" i="6"/>
  <c r="DT64" i="6"/>
  <c r="DS64" i="6"/>
  <c r="DR64" i="6"/>
  <c r="DQ64" i="6"/>
  <c r="DP64" i="6"/>
  <c r="DO64" i="6"/>
  <c r="DN64" i="6"/>
  <c r="DM64" i="6"/>
  <c r="DL64" i="6"/>
  <c r="DK64" i="6"/>
  <c r="DJ64" i="6"/>
  <c r="DI64" i="6"/>
  <c r="DH64" i="6"/>
  <c r="DG64" i="6"/>
  <c r="DF64" i="6"/>
  <c r="DE64" i="6"/>
  <c r="DD64" i="6"/>
  <c r="DC64" i="6"/>
  <c r="DB64" i="6"/>
  <c r="DA64" i="6"/>
  <c r="CZ64" i="6"/>
  <c r="CY64" i="6"/>
  <c r="CX64" i="6"/>
  <c r="CW64" i="6"/>
  <c r="CV64" i="6"/>
  <c r="CU64" i="6"/>
  <c r="CT64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FQ63" i="6"/>
  <c r="FP63" i="6"/>
  <c r="FO63" i="6"/>
  <c r="FN63" i="6"/>
  <c r="FM63" i="6"/>
  <c r="FL63" i="6"/>
  <c r="FK63" i="6"/>
  <c r="FJ63" i="6"/>
  <c r="FI63" i="6"/>
  <c r="FH63" i="6"/>
  <c r="FG63" i="6"/>
  <c r="FF63" i="6"/>
  <c r="FE63" i="6"/>
  <c r="FD63" i="6"/>
  <c r="FC63" i="6"/>
  <c r="FB63" i="6"/>
  <c r="FA63" i="6"/>
  <c r="EZ63" i="6"/>
  <c r="EY63" i="6"/>
  <c r="EX63" i="6"/>
  <c r="EW63" i="6"/>
  <c r="EV63" i="6"/>
  <c r="EU63" i="6"/>
  <c r="ET63" i="6"/>
  <c r="ES63" i="6"/>
  <c r="ER63" i="6"/>
  <c r="EQ63" i="6"/>
  <c r="EP63" i="6"/>
  <c r="EO63" i="6"/>
  <c r="EN63" i="6"/>
  <c r="EM63" i="6"/>
  <c r="EL63" i="6"/>
  <c r="EK63" i="6"/>
  <c r="EJ63" i="6"/>
  <c r="EI63" i="6"/>
  <c r="EH63" i="6"/>
  <c r="EG63" i="6"/>
  <c r="EF63" i="6"/>
  <c r="EE63" i="6"/>
  <c r="ED63" i="6"/>
  <c r="EC63" i="6"/>
  <c r="EB63" i="6"/>
  <c r="EA63" i="6"/>
  <c r="DZ63" i="6"/>
  <c r="DY63" i="6"/>
  <c r="DX63" i="6"/>
  <c r="DW63" i="6"/>
  <c r="DV63" i="6"/>
  <c r="DU63" i="6"/>
  <c r="DT63" i="6"/>
  <c r="DS63" i="6"/>
  <c r="DR63" i="6"/>
  <c r="DQ63" i="6"/>
  <c r="DP63" i="6"/>
  <c r="DO63" i="6"/>
  <c r="DN63" i="6"/>
  <c r="DM63" i="6"/>
  <c r="DL63" i="6"/>
  <c r="DK63" i="6"/>
  <c r="DJ63" i="6"/>
  <c r="DI63" i="6"/>
  <c r="DH63" i="6"/>
  <c r="DG63" i="6"/>
  <c r="DF63" i="6"/>
  <c r="DE63" i="6"/>
  <c r="DD63" i="6"/>
  <c r="DC63" i="6"/>
  <c r="DB63" i="6"/>
  <c r="DA63" i="6"/>
  <c r="CZ63" i="6"/>
  <c r="CY63" i="6"/>
  <c r="CX63" i="6"/>
  <c r="CW63" i="6"/>
  <c r="CV63" i="6"/>
  <c r="CU63" i="6"/>
  <c r="CT63" i="6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FQ62" i="6"/>
  <c r="FP62" i="6"/>
  <c r="FO62" i="6"/>
  <c r="FN62" i="6"/>
  <c r="FM62" i="6"/>
  <c r="FL62" i="6"/>
  <c r="FK62" i="6"/>
  <c r="FJ62" i="6"/>
  <c r="FI62" i="6"/>
  <c r="FH62" i="6"/>
  <c r="FG62" i="6"/>
  <c r="FF62" i="6"/>
  <c r="FE62" i="6"/>
  <c r="FD62" i="6"/>
  <c r="FC62" i="6"/>
  <c r="FB62" i="6"/>
  <c r="FA62" i="6"/>
  <c r="EZ62" i="6"/>
  <c r="EY62" i="6"/>
  <c r="EX62" i="6"/>
  <c r="EW62" i="6"/>
  <c r="EV62" i="6"/>
  <c r="EU62" i="6"/>
  <c r="ET62" i="6"/>
  <c r="ES62" i="6"/>
  <c r="ER62" i="6"/>
  <c r="EQ62" i="6"/>
  <c r="EP62" i="6"/>
  <c r="EO62" i="6"/>
  <c r="EN62" i="6"/>
  <c r="EM62" i="6"/>
  <c r="EL62" i="6"/>
  <c r="EK62" i="6"/>
  <c r="EJ62" i="6"/>
  <c r="EI62" i="6"/>
  <c r="EH62" i="6"/>
  <c r="EG62" i="6"/>
  <c r="EF62" i="6"/>
  <c r="EE62" i="6"/>
  <c r="ED62" i="6"/>
  <c r="EC62" i="6"/>
  <c r="EB62" i="6"/>
  <c r="EA62" i="6"/>
  <c r="DZ62" i="6"/>
  <c r="DY62" i="6"/>
  <c r="DX62" i="6"/>
  <c r="DW62" i="6"/>
  <c r="DV62" i="6"/>
  <c r="DU62" i="6"/>
  <c r="DT62" i="6"/>
  <c r="DS62" i="6"/>
  <c r="DR62" i="6"/>
  <c r="DQ62" i="6"/>
  <c r="DP62" i="6"/>
  <c r="DO62" i="6"/>
  <c r="DN62" i="6"/>
  <c r="DM62" i="6"/>
  <c r="DL62" i="6"/>
  <c r="DK62" i="6"/>
  <c r="DJ62" i="6"/>
  <c r="DI62" i="6"/>
  <c r="DH62" i="6"/>
  <c r="DG62" i="6"/>
  <c r="DF62" i="6"/>
  <c r="DE62" i="6"/>
  <c r="DD62" i="6"/>
  <c r="DC62" i="6"/>
  <c r="DB62" i="6"/>
  <c r="DA62" i="6"/>
  <c r="CZ62" i="6"/>
  <c r="CY62" i="6"/>
  <c r="CX62" i="6"/>
  <c r="CW62" i="6"/>
  <c r="CV62" i="6"/>
  <c r="CU62" i="6"/>
  <c r="CT62" i="6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FQ61" i="6"/>
  <c r="FP61" i="6"/>
  <c r="FO61" i="6"/>
  <c r="FN61" i="6"/>
  <c r="FM61" i="6"/>
  <c r="FL61" i="6"/>
  <c r="FK61" i="6"/>
  <c r="FJ61" i="6"/>
  <c r="FI61" i="6"/>
  <c r="FH61" i="6"/>
  <c r="FG61" i="6"/>
  <c r="FF61" i="6"/>
  <c r="FE61" i="6"/>
  <c r="FD61" i="6"/>
  <c r="FC61" i="6"/>
  <c r="FB61" i="6"/>
  <c r="FA61" i="6"/>
  <c r="EZ61" i="6"/>
  <c r="EY61" i="6"/>
  <c r="EX61" i="6"/>
  <c r="EW61" i="6"/>
  <c r="EV61" i="6"/>
  <c r="EU61" i="6"/>
  <c r="ET61" i="6"/>
  <c r="ES61" i="6"/>
  <c r="ER61" i="6"/>
  <c r="EQ61" i="6"/>
  <c r="EP61" i="6"/>
  <c r="EO61" i="6"/>
  <c r="EN61" i="6"/>
  <c r="EM61" i="6"/>
  <c r="EL61" i="6"/>
  <c r="EK61" i="6"/>
  <c r="EJ61" i="6"/>
  <c r="EI61" i="6"/>
  <c r="EH61" i="6"/>
  <c r="EG61" i="6"/>
  <c r="EF61" i="6"/>
  <c r="EE61" i="6"/>
  <c r="ED61" i="6"/>
  <c r="EC61" i="6"/>
  <c r="EB61" i="6"/>
  <c r="EA61" i="6"/>
  <c r="DZ61" i="6"/>
  <c r="DY61" i="6"/>
  <c r="DX61" i="6"/>
  <c r="DW61" i="6"/>
  <c r="DV61" i="6"/>
  <c r="DU61" i="6"/>
  <c r="DT61" i="6"/>
  <c r="DS61" i="6"/>
  <c r="DR61" i="6"/>
  <c r="DQ61" i="6"/>
  <c r="DP61" i="6"/>
  <c r="DO61" i="6"/>
  <c r="DN61" i="6"/>
  <c r="DM61" i="6"/>
  <c r="DL61" i="6"/>
  <c r="DK61" i="6"/>
  <c r="DJ61" i="6"/>
  <c r="DI61" i="6"/>
  <c r="DH61" i="6"/>
  <c r="DG61" i="6"/>
  <c r="DF61" i="6"/>
  <c r="DE61" i="6"/>
  <c r="DD61" i="6"/>
  <c r="DC61" i="6"/>
  <c r="DB61" i="6"/>
  <c r="DA61" i="6"/>
  <c r="CZ61" i="6"/>
  <c r="CY61" i="6"/>
  <c r="CX61" i="6"/>
  <c r="CW61" i="6"/>
  <c r="CV61" i="6"/>
  <c r="CU61" i="6"/>
  <c r="CT61" i="6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FQ60" i="6"/>
  <c r="FP60" i="6"/>
  <c r="FO60" i="6"/>
  <c r="FN60" i="6"/>
  <c r="FM60" i="6"/>
  <c r="FL60" i="6"/>
  <c r="FK60" i="6"/>
  <c r="FJ60" i="6"/>
  <c r="FI60" i="6"/>
  <c r="FH60" i="6"/>
  <c r="FG60" i="6"/>
  <c r="FF60" i="6"/>
  <c r="FE60" i="6"/>
  <c r="FD60" i="6"/>
  <c r="FC60" i="6"/>
  <c r="FB60" i="6"/>
  <c r="FA60" i="6"/>
  <c r="EZ60" i="6"/>
  <c r="EY60" i="6"/>
  <c r="EX60" i="6"/>
  <c r="EW60" i="6"/>
  <c r="EV60" i="6"/>
  <c r="EU60" i="6"/>
  <c r="ET60" i="6"/>
  <c r="ES60" i="6"/>
  <c r="ER60" i="6"/>
  <c r="EQ60" i="6"/>
  <c r="EP60" i="6"/>
  <c r="EO60" i="6"/>
  <c r="EN60" i="6"/>
  <c r="EM60" i="6"/>
  <c r="EL60" i="6"/>
  <c r="EK60" i="6"/>
  <c r="EJ60" i="6"/>
  <c r="EI60" i="6"/>
  <c r="EH60" i="6"/>
  <c r="EG60" i="6"/>
  <c r="EF60" i="6"/>
  <c r="EE60" i="6"/>
  <c r="ED60" i="6"/>
  <c r="EC60" i="6"/>
  <c r="EB60" i="6"/>
  <c r="EA60" i="6"/>
  <c r="DZ60" i="6"/>
  <c r="DY60" i="6"/>
  <c r="DX60" i="6"/>
  <c r="DW60" i="6"/>
  <c r="DV60" i="6"/>
  <c r="DU60" i="6"/>
  <c r="DT60" i="6"/>
  <c r="DS60" i="6"/>
  <c r="DR60" i="6"/>
  <c r="DQ60" i="6"/>
  <c r="DP60" i="6"/>
  <c r="DO60" i="6"/>
  <c r="DN60" i="6"/>
  <c r="DM60" i="6"/>
  <c r="DL60" i="6"/>
  <c r="DK60" i="6"/>
  <c r="DJ60" i="6"/>
  <c r="DI60" i="6"/>
  <c r="DH60" i="6"/>
  <c r="DG60" i="6"/>
  <c r="DF60" i="6"/>
  <c r="DE60" i="6"/>
  <c r="DD60" i="6"/>
  <c r="DC60" i="6"/>
  <c r="DB60" i="6"/>
  <c r="DA60" i="6"/>
  <c r="CZ60" i="6"/>
  <c r="CY60" i="6"/>
  <c r="CX60" i="6"/>
  <c r="CW60" i="6"/>
  <c r="CV60" i="6"/>
  <c r="CU60" i="6"/>
  <c r="CT60" i="6"/>
  <c r="CS60" i="6"/>
  <c r="CR60" i="6"/>
  <c r="CQ60" i="6"/>
  <c r="CP60" i="6"/>
  <c r="CO60" i="6"/>
  <c r="CN60" i="6"/>
  <c r="CM60" i="6"/>
  <c r="CM169" i="6" s="1"/>
  <c r="CL60" i="6"/>
  <c r="CL169" i="6" s="1"/>
  <c r="CK60" i="6"/>
  <c r="CK169" i="6" s="1"/>
  <c r="CJ60" i="6"/>
  <c r="CJ169" i="6" s="1"/>
  <c r="CI60" i="6"/>
  <c r="CI169" i="6" s="1"/>
  <c r="CH60" i="6"/>
  <c r="CH169" i="6" s="1"/>
  <c r="CG60" i="6"/>
  <c r="CG169" i="6" s="1"/>
  <c r="CF60" i="6"/>
  <c r="CF169" i="6" s="1"/>
  <c r="CE60" i="6"/>
  <c r="CE169" i="6" s="1"/>
  <c r="CD60" i="6"/>
  <c r="CD169" i="6" s="1"/>
  <c r="CC60" i="6"/>
  <c r="CC169" i="6" s="1"/>
  <c r="CB60" i="6"/>
  <c r="CB169" i="6" s="1"/>
  <c r="CA60" i="6"/>
  <c r="CA169" i="6" s="1"/>
  <c r="BZ60" i="6"/>
  <c r="BZ169" i="6" s="1"/>
  <c r="BY60" i="6"/>
  <c r="BY169" i="6" s="1"/>
  <c r="BX60" i="6"/>
  <c r="BX169" i="6" s="1"/>
  <c r="BW60" i="6"/>
  <c r="BW169" i="6" s="1"/>
  <c r="BV60" i="6"/>
  <c r="BU60" i="6"/>
  <c r="BU169" i="6" s="1"/>
  <c r="BT60" i="6"/>
  <c r="BT169" i="6" s="1"/>
  <c r="BS60" i="6"/>
  <c r="BS169" i="6" s="1"/>
  <c r="BR60" i="6"/>
  <c r="BR169" i="6" s="1"/>
  <c r="BQ60" i="6"/>
  <c r="BQ169" i="6" s="1"/>
  <c r="BP60" i="6"/>
  <c r="BP169" i="6" s="1"/>
  <c r="BO60" i="6"/>
  <c r="BO169" i="6" s="1"/>
  <c r="BN60" i="6"/>
  <c r="BN169" i="6" s="1"/>
  <c r="BM60" i="6"/>
  <c r="BM169" i="6" s="1"/>
  <c r="BL60" i="6"/>
  <c r="BL169" i="6" s="1"/>
  <c r="BK60" i="6"/>
  <c r="BK169" i="6" s="1"/>
  <c r="BJ60" i="6"/>
  <c r="BJ169" i="6" s="1"/>
  <c r="BI60" i="6"/>
  <c r="BI169" i="6" s="1"/>
  <c r="BH60" i="6"/>
  <c r="BH169" i="6" s="1"/>
  <c r="BG60" i="6"/>
  <c r="BG169" i="6" s="1"/>
  <c r="BF60" i="6"/>
  <c r="BF169" i="6" s="1"/>
  <c r="BE60" i="6"/>
  <c r="BE169" i="6" s="1"/>
  <c r="BD60" i="6"/>
  <c r="BD169" i="6" s="1"/>
  <c r="BC60" i="6"/>
  <c r="BC169" i="6" s="1"/>
  <c r="BB60" i="6"/>
  <c r="BB169" i="6" s="1"/>
  <c r="BA60" i="6"/>
  <c r="BA169" i="6" s="1"/>
  <c r="AZ60" i="6"/>
  <c r="AZ169" i="6" s="1"/>
  <c r="AY60" i="6"/>
  <c r="AY169" i="6" s="1"/>
  <c r="AX60" i="6"/>
  <c r="AX169" i="6" s="1"/>
  <c r="AW60" i="6"/>
  <c r="AW169" i="6" s="1"/>
  <c r="AV60" i="6"/>
  <c r="AV169" i="6" s="1"/>
  <c r="AU60" i="6"/>
  <c r="AU169" i="6" s="1"/>
  <c r="AT60" i="6"/>
  <c r="AT169" i="6" s="1"/>
  <c r="AS60" i="6"/>
  <c r="AS169" i="6" s="1"/>
  <c r="AR60" i="6"/>
  <c r="AR169" i="6" s="1"/>
  <c r="AQ60" i="6"/>
  <c r="AQ169" i="6" s="1"/>
  <c r="AP60" i="6"/>
  <c r="AP169" i="6" s="1"/>
  <c r="AO60" i="6"/>
  <c r="AO169" i="6" s="1"/>
  <c r="AN60" i="6"/>
  <c r="AN169" i="6" s="1"/>
  <c r="AM60" i="6"/>
  <c r="AM169" i="6" s="1"/>
  <c r="AL60" i="6"/>
  <c r="AL169" i="6" s="1"/>
  <c r="AK60" i="6"/>
  <c r="AK169" i="6" s="1"/>
  <c r="AJ60" i="6"/>
  <c r="AJ169" i="6" s="1"/>
  <c r="AI60" i="6"/>
  <c r="AI169" i="6" s="1"/>
  <c r="AH60" i="6"/>
  <c r="AH169" i="6" s="1"/>
  <c r="AG60" i="6"/>
  <c r="AG169" i="6" s="1"/>
  <c r="AF60" i="6"/>
  <c r="AF169" i="6" s="1"/>
  <c r="AE60" i="6"/>
  <c r="AE169" i="6" s="1"/>
  <c r="AD60" i="6"/>
  <c r="AD169" i="6" s="1"/>
  <c r="AC60" i="6"/>
  <c r="AC169" i="6" s="1"/>
  <c r="AB60" i="6"/>
  <c r="AB169" i="6" s="1"/>
  <c r="AA60" i="6"/>
  <c r="AA169" i="6" s="1"/>
  <c r="Z60" i="6"/>
  <c r="Z169" i="6" s="1"/>
  <c r="Y60" i="6"/>
  <c r="Y169" i="6" s="1"/>
  <c r="X60" i="6"/>
  <c r="X169" i="6" s="1"/>
  <c r="W60" i="6"/>
  <c r="W169" i="6" s="1"/>
  <c r="V60" i="6"/>
  <c r="V169" i="6" s="1"/>
  <c r="U60" i="6"/>
  <c r="U169" i="6" s="1"/>
  <c r="T60" i="6"/>
  <c r="T169" i="6" s="1"/>
  <c r="Q60" i="6"/>
  <c r="Q169" i="6" s="1"/>
  <c r="P60" i="6"/>
  <c r="P169" i="6" s="1"/>
  <c r="O60" i="6"/>
  <c r="O169" i="6" s="1"/>
  <c r="FR59" i="6"/>
  <c r="FS59" i="6" s="1"/>
  <c r="FU59" i="6" s="1"/>
  <c r="FX59" i="6" s="1"/>
  <c r="FR58" i="6"/>
  <c r="FS58" i="6" s="1"/>
  <c r="FU58" i="6" s="1"/>
  <c r="FX58" i="6" s="1"/>
  <c r="FR57" i="6"/>
  <c r="FS57" i="6" s="1"/>
  <c r="FU57" i="6" s="1"/>
  <c r="FX57" i="6" s="1"/>
  <c r="I57" i="6"/>
  <c r="J57" i="6" s="1"/>
  <c r="FR56" i="6"/>
  <c r="FS56" i="6" s="1"/>
  <c r="FU56" i="6" s="1"/>
  <c r="FX56" i="6" s="1"/>
  <c r="I56" i="6"/>
  <c r="J56" i="6" s="1"/>
  <c r="K56" i="6" s="1"/>
  <c r="FR55" i="6"/>
  <c r="FS55" i="6" s="1"/>
  <c r="FU55" i="6" s="1"/>
  <c r="FX55" i="6" s="1"/>
  <c r="FR54" i="6"/>
  <c r="FS54" i="6" s="1"/>
  <c r="FU54" i="6" s="1"/>
  <c r="FX54" i="6" s="1"/>
  <c r="FR53" i="6"/>
  <c r="FS53" i="6" s="1"/>
  <c r="FU53" i="6" s="1"/>
  <c r="FX53" i="6" s="1"/>
  <c r="I53" i="6"/>
  <c r="J53" i="6" s="1"/>
  <c r="FR52" i="6"/>
  <c r="FS52" i="6" s="1"/>
  <c r="FU52" i="6" s="1"/>
  <c r="FX52" i="6" s="1"/>
  <c r="I52" i="6"/>
  <c r="J52" i="6" s="1"/>
  <c r="K52" i="6" s="1"/>
  <c r="FR51" i="6"/>
  <c r="FS51" i="6" s="1"/>
  <c r="FU51" i="6" s="1"/>
  <c r="FX51" i="6" s="1"/>
  <c r="I51" i="6"/>
  <c r="J51" i="6" s="1"/>
  <c r="FR50" i="6"/>
  <c r="FS50" i="6" s="1"/>
  <c r="FU50" i="6" s="1"/>
  <c r="FX50" i="6" s="1"/>
  <c r="FR49" i="6"/>
  <c r="FS49" i="6" s="1"/>
  <c r="FU49" i="6" s="1"/>
  <c r="FX49" i="6" s="1"/>
  <c r="FR48" i="6"/>
  <c r="FS48" i="6" s="1"/>
  <c r="FU48" i="6" s="1"/>
  <c r="FX48" i="6" s="1"/>
  <c r="FR47" i="6"/>
  <c r="FS47" i="6" s="1"/>
  <c r="FU47" i="6" s="1"/>
  <c r="FX47" i="6" s="1"/>
  <c r="FR46" i="6"/>
  <c r="FS46" i="6" s="1"/>
  <c r="FU46" i="6" s="1"/>
  <c r="FX46" i="6" s="1"/>
  <c r="FR45" i="6"/>
  <c r="FS45" i="6" s="1"/>
  <c r="FU45" i="6" s="1"/>
  <c r="FX45" i="6" s="1"/>
  <c r="FR44" i="6"/>
  <c r="FS44" i="6" s="1"/>
  <c r="FU44" i="6" s="1"/>
  <c r="FX44" i="6" s="1"/>
  <c r="FR43" i="6"/>
  <c r="FS43" i="6" s="1"/>
  <c r="FU43" i="6" s="1"/>
  <c r="FX43" i="6" s="1"/>
  <c r="FR42" i="6"/>
  <c r="FS42" i="6" s="1"/>
  <c r="FU42" i="6" s="1"/>
  <c r="FX42" i="6" s="1"/>
  <c r="FR41" i="6"/>
  <c r="FS41" i="6" s="1"/>
  <c r="FU41" i="6" s="1"/>
  <c r="FX41" i="6" s="1"/>
  <c r="S40" i="6"/>
  <c r="S70" i="6" s="1"/>
  <c r="R40" i="6"/>
  <c r="I40" i="6"/>
  <c r="J40" i="6" s="1"/>
  <c r="K40" i="6" s="1"/>
  <c r="FR39" i="6"/>
  <c r="FS39" i="6" s="1"/>
  <c r="FU39" i="6" s="1"/>
  <c r="FX39" i="6" s="1"/>
  <c r="I39" i="6"/>
  <c r="J39" i="6" s="1"/>
  <c r="FR38" i="6"/>
  <c r="FS38" i="6" s="1"/>
  <c r="FU38" i="6" s="1"/>
  <c r="FX38" i="6" s="1"/>
  <c r="I38" i="6"/>
  <c r="J38" i="6" s="1"/>
  <c r="K38" i="6" s="1"/>
  <c r="FR37" i="6"/>
  <c r="FS37" i="6" s="1"/>
  <c r="FU37" i="6" s="1"/>
  <c r="FX37" i="6" s="1"/>
  <c r="FR36" i="6"/>
  <c r="FS36" i="6" s="1"/>
  <c r="FU36" i="6" s="1"/>
  <c r="FX36" i="6" s="1"/>
  <c r="I36" i="6"/>
  <c r="J36" i="6" s="1"/>
  <c r="FR35" i="6"/>
  <c r="FS35" i="6" s="1"/>
  <c r="FU35" i="6" s="1"/>
  <c r="FX35" i="6" s="1"/>
  <c r="FR34" i="6"/>
  <c r="FS34" i="6" s="1"/>
  <c r="FU34" i="6" s="1"/>
  <c r="FX34" i="6" s="1"/>
  <c r="FR33" i="6"/>
  <c r="FS33" i="6" s="1"/>
  <c r="FU33" i="6" s="1"/>
  <c r="FX33" i="6" s="1"/>
  <c r="FR32" i="6"/>
  <c r="FS32" i="6" s="1"/>
  <c r="FU32" i="6" s="1"/>
  <c r="FX32" i="6" s="1"/>
  <c r="FR31" i="6"/>
  <c r="FS31" i="6" s="1"/>
  <c r="FU31" i="6" s="1"/>
  <c r="FX31" i="6" s="1"/>
  <c r="FR30" i="6"/>
  <c r="FS30" i="6" s="1"/>
  <c r="FU30" i="6" s="1"/>
  <c r="FX30" i="6" s="1"/>
  <c r="FR29" i="6"/>
  <c r="FS29" i="6" s="1"/>
  <c r="FU29" i="6" s="1"/>
  <c r="FX29" i="6" s="1"/>
  <c r="FV28" i="6"/>
  <c r="FR28" i="6"/>
  <c r="FS28" i="6" s="1"/>
  <c r="FU28" i="6" s="1"/>
  <c r="FR27" i="6"/>
  <c r="FS27" i="6" s="1"/>
  <c r="FU27" i="6" s="1"/>
  <c r="FX27" i="6" s="1"/>
  <c r="FV26" i="6"/>
  <c r="FR26" i="6"/>
  <c r="FS26" i="6" s="1"/>
  <c r="FU26" i="6" s="1"/>
  <c r="FV25" i="6"/>
  <c r="FR25" i="6"/>
  <c r="FS25" i="6" s="1"/>
  <c r="FR24" i="6"/>
  <c r="FS24" i="6" s="1"/>
  <c r="FR23" i="6"/>
  <c r="FS23" i="6" s="1"/>
  <c r="FU23" i="6" s="1"/>
  <c r="FX23" i="6" s="1"/>
  <c r="FR22" i="6"/>
  <c r="FS22" i="6" s="1"/>
  <c r="FU22" i="6" s="1"/>
  <c r="FX22" i="6" s="1"/>
  <c r="FR21" i="6"/>
  <c r="FS21" i="6" s="1"/>
  <c r="FU21" i="6" s="1"/>
  <c r="FX21" i="6" s="1"/>
  <c r="FR20" i="6"/>
  <c r="FS20" i="6" s="1"/>
  <c r="FU20" i="6" s="1"/>
  <c r="FX20" i="6" s="1"/>
  <c r="FR19" i="6"/>
  <c r="FS19" i="6" s="1"/>
  <c r="FU19" i="6" s="1"/>
  <c r="FX19" i="6" s="1"/>
  <c r="FR18" i="6"/>
  <c r="FS18" i="6" s="1"/>
  <c r="FU18" i="6" s="1"/>
  <c r="FX18" i="6" s="1"/>
  <c r="FR17" i="6"/>
  <c r="FS17" i="6" s="1"/>
  <c r="FU17" i="6" s="1"/>
  <c r="FX17" i="6" s="1"/>
  <c r="FR16" i="6"/>
  <c r="FS16" i="6" s="1"/>
  <c r="FU16" i="6" s="1"/>
  <c r="FX16" i="6" s="1"/>
  <c r="FR15" i="6"/>
  <c r="FS15" i="6" s="1"/>
  <c r="E15" i="6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FR14" i="6"/>
  <c r="FS14" i="6" s="1"/>
  <c r="S13" i="6"/>
  <c r="U13" i="6" s="1"/>
  <c r="W13" i="6" s="1"/>
  <c r="Y13" i="6" s="1"/>
  <c r="AA13" i="6" s="1"/>
  <c r="AC13" i="6" s="1"/>
  <c r="AE13" i="6" s="1"/>
  <c r="AG13" i="6" s="1"/>
  <c r="AI13" i="6" s="1"/>
  <c r="AK13" i="6" s="1"/>
  <c r="AM13" i="6" s="1"/>
  <c r="AO13" i="6" s="1"/>
  <c r="AQ13" i="6" s="1"/>
  <c r="AS13" i="6" s="1"/>
  <c r="AU13" i="6" s="1"/>
  <c r="AW13" i="6" s="1"/>
  <c r="AY13" i="6" s="1"/>
  <c r="BA13" i="6" s="1"/>
  <c r="BC13" i="6" s="1"/>
  <c r="BE13" i="6" s="1"/>
  <c r="BG13" i="6" s="1"/>
  <c r="BI13" i="6" s="1"/>
  <c r="BK13" i="6" s="1"/>
  <c r="BM13" i="6" s="1"/>
  <c r="BO13" i="6" s="1"/>
  <c r="BQ13" i="6" s="1"/>
  <c r="BS13" i="6" s="1"/>
  <c r="BU13" i="6" s="1"/>
  <c r="BW13" i="6" s="1"/>
  <c r="BY13" i="6" s="1"/>
  <c r="CA13" i="6" s="1"/>
  <c r="CC13" i="6" s="1"/>
  <c r="CE13" i="6" s="1"/>
  <c r="CG13" i="6" s="1"/>
  <c r="CI13" i="6" s="1"/>
  <c r="CK13" i="6" s="1"/>
  <c r="CM13" i="6" s="1"/>
  <c r="CO13" i="6" s="1"/>
  <c r="CQ13" i="6" s="1"/>
  <c r="CS13" i="6" s="1"/>
  <c r="CU13" i="6" s="1"/>
  <c r="CW13" i="6" s="1"/>
  <c r="CY13" i="6" s="1"/>
  <c r="DA13" i="6" s="1"/>
  <c r="DC13" i="6" s="1"/>
  <c r="DE13" i="6" s="1"/>
  <c r="DG13" i="6" s="1"/>
  <c r="DI13" i="6" s="1"/>
  <c r="DK13" i="6" s="1"/>
  <c r="DM13" i="6" s="1"/>
  <c r="DO13" i="6" s="1"/>
  <c r="DQ13" i="6" s="1"/>
  <c r="DS13" i="6" s="1"/>
  <c r="DU13" i="6" s="1"/>
  <c r="DW13" i="6" s="1"/>
  <c r="DY13" i="6" s="1"/>
  <c r="EA13" i="6" s="1"/>
  <c r="EC13" i="6" s="1"/>
  <c r="EE13" i="6" s="1"/>
  <c r="EG13" i="6" s="1"/>
  <c r="EI13" i="6" s="1"/>
  <c r="EK13" i="6" s="1"/>
  <c r="EM13" i="6" s="1"/>
  <c r="EO13" i="6" s="1"/>
  <c r="EQ13" i="6" s="1"/>
  <c r="ES13" i="6" s="1"/>
  <c r="EU13" i="6" s="1"/>
  <c r="EW13" i="6" s="1"/>
  <c r="EY13" i="6" s="1"/>
  <c r="FA13" i="6" s="1"/>
  <c r="FC13" i="6" s="1"/>
  <c r="FE13" i="6" s="1"/>
  <c r="FG13" i="6" s="1"/>
  <c r="FI13" i="6" s="1"/>
  <c r="FK13" i="6" s="1"/>
  <c r="FM13" i="6" s="1"/>
  <c r="FO13" i="6" s="1"/>
  <c r="FQ13" i="6" s="1"/>
  <c r="R13" i="6"/>
  <c r="T13" i="6" s="1"/>
  <c r="V13" i="6" s="1"/>
  <c r="X13" i="6" s="1"/>
  <c r="Z13" i="6" s="1"/>
  <c r="AB13" i="6" s="1"/>
  <c r="AD13" i="6" s="1"/>
  <c r="AF13" i="6" s="1"/>
  <c r="AH13" i="6" s="1"/>
  <c r="AJ13" i="6" s="1"/>
  <c r="AL13" i="6" s="1"/>
  <c r="AN13" i="6" s="1"/>
  <c r="AP13" i="6" s="1"/>
  <c r="AR13" i="6" s="1"/>
  <c r="AT13" i="6" s="1"/>
  <c r="AV13" i="6" s="1"/>
  <c r="AX13" i="6" s="1"/>
  <c r="AZ13" i="6" s="1"/>
  <c r="BB13" i="6" s="1"/>
  <c r="BD13" i="6" s="1"/>
  <c r="BF13" i="6" s="1"/>
  <c r="BH13" i="6" s="1"/>
  <c r="BJ13" i="6" s="1"/>
  <c r="BL13" i="6" s="1"/>
  <c r="BN13" i="6" s="1"/>
  <c r="BP13" i="6" s="1"/>
  <c r="BR13" i="6" s="1"/>
  <c r="BT13" i="6" s="1"/>
  <c r="BV13" i="6" s="1"/>
  <c r="BX13" i="6" s="1"/>
  <c r="BZ13" i="6" s="1"/>
  <c r="CB13" i="6" s="1"/>
  <c r="CD13" i="6" s="1"/>
  <c r="CF13" i="6" s="1"/>
  <c r="CH13" i="6" s="1"/>
  <c r="CJ13" i="6" s="1"/>
  <c r="CL13" i="6" s="1"/>
  <c r="CN13" i="6" s="1"/>
  <c r="CP13" i="6" s="1"/>
  <c r="CR13" i="6" s="1"/>
  <c r="CT13" i="6" s="1"/>
  <c r="CV13" i="6" s="1"/>
  <c r="CX13" i="6" s="1"/>
  <c r="CZ13" i="6" s="1"/>
  <c r="DB13" i="6" s="1"/>
  <c r="DD13" i="6" s="1"/>
  <c r="DF13" i="6" s="1"/>
  <c r="DH13" i="6" s="1"/>
  <c r="DJ13" i="6" s="1"/>
  <c r="DL13" i="6" s="1"/>
  <c r="DN13" i="6" s="1"/>
  <c r="DP13" i="6" s="1"/>
  <c r="DR13" i="6" s="1"/>
  <c r="DT13" i="6" s="1"/>
  <c r="DV13" i="6" s="1"/>
  <c r="DX13" i="6" s="1"/>
  <c r="DZ13" i="6" s="1"/>
  <c r="EB13" i="6" s="1"/>
  <c r="ED13" i="6" s="1"/>
  <c r="EF13" i="6" s="1"/>
  <c r="EH13" i="6" s="1"/>
  <c r="EJ13" i="6" s="1"/>
  <c r="EL13" i="6" s="1"/>
  <c r="EN13" i="6" s="1"/>
  <c r="EP13" i="6" s="1"/>
  <c r="ER13" i="6" s="1"/>
  <c r="ET13" i="6" s="1"/>
  <c r="EV13" i="6" s="1"/>
  <c r="EX13" i="6" s="1"/>
  <c r="EZ13" i="6" s="1"/>
  <c r="FB13" i="6" s="1"/>
  <c r="FD13" i="6" s="1"/>
  <c r="FF13" i="6" s="1"/>
  <c r="FH13" i="6" s="1"/>
  <c r="FJ13" i="6" s="1"/>
  <c r="FL13" i="6" s="1"/>
  <c r="FN13" i="6" s="1"/>
  <c r="FP13" i="6" s="1"/>
  <c r="I9" i="6"/>
  <c r="J9" i="6" s="1"/>
  <c r="K9" i="6" s="1"/>
  <c r="I8" i="6"/>
  <c r="J8" i="6" s="1"/>
  <c r="K8" i="6" s="1"/>
  <c r="I7" i="6"/>
  <c r="J7" i="6" s="1"/>
  <c r="K7" i="6" s="1"/>
  <c r="I6" i="6"/>
  <c r="J6" i="6" s="1"/>
  <c r="K6" i="6" s="1"/>
  <c r="I5" i="6"/>
  <c r="J5" i="6" s="1"/>
  <c r="K5" i="6" s="1"/>
  <c r="I4" i="6"/>
  <c r="J4" i="6" s="1"/>
  <c r="K4" i="6" s="1"/>
  <c r="Z3" i="6"/>
  <c r="AA3" i="6" s="1"/>
  <c r="AA5" i="6" s="1"/>
  <c r="I3" i="6"/>
  <c r="J3" i="6" s="1"/>
  <c r="K3" i="6" s="1"/>
  <c r="I2" i="6"/>
  <c r="J2" i="6" s="1"/>
  <c r="K2" i="6" s="1"/>
  <c r="H2" i="5"/>
  <c r="G2" i="5"/>
  <c r="F2" i="5"/>
  <c r="E2" i="5"/>
  <c r="D2" i="5"/>
  <c r="P302" i="4"/>
  <c r="GB301" i="4"/>
  <c r="GA301" i="4"/>
  <c r="FZ301" i="4"/>
  <c r="FY301" i="4"/>
  <c r="FX301" i="4"/>
  <c r="FW301" i="4"/>
  <c r="FV301" i="4"/>
  <c r="FU301" i="4"/>
  <c r="FT301" i="4"/>
  <c r="FS301" i="4"/>
  <c r="FR301" i="4"/>
  <c r="FQ301" i="4"/>
  <c r="FP301" i="4"/>
  <c r="FO301" i="4"/>
  <c r="FN301" i="4"/>
  <c r="FM301" i="4"/>
  <c r="FL301" i="4"/>
  <c r="FK301" i="4"/>
  <c r="FJ301" i="4"/>
  <c r="FI301" i="4"/>
  <c r="FH301" i="4"/>
  <c r="FG301" i="4"/>
  <c r="FF301" i="4"/>
  <c r="FE301" i="4"/>
  <c r="FD301" i="4"/>
  <c r="FC301" i="4"/>
  <c r="FB301" i="4"/>
  <c r="FA301" i="4"/>
  <c r="EZ301" i="4"/>
  <c r="EY301" i="4"/>
  <c r="EX301" i="4"/>
  <c r="EW301" i="4"/>
  <c r="EV301" i="4"/>
  <c r="EU301" i="4"/>
  <c r="ET301" i="4"/>
  <c r="ES301" i="4"/>
  <c r="ER301" i="4"/>
  <c r="EQ301" i="4"/>
  <c r="EP301" i="4"/>
  <c r="EO301" i="4"/>
  <c r="EN301" i="4"/>
  <c r="EM301" i="4"/>
  <c r="EL301" i="4"/>
  <c r="EK301" i="4"/>
  <c r="EJ301" i="4"/>
  <c r="EI301" i="4"/>
  <c r="EH301" i="4"/>
  <c r="EG301" i="4"/>
  <c r="EF301" i="4"/>
  <c r="EE301" i="4"/>
  <c r="ED301" i="4"/>
  <c r="EC301" i="4"/>
  <c r="EB301" i="4"/>
  <c r="EA301" i="4"/>
  <c r="DZ301" i="4"/>
  <c r="DY301" i="4"/>
  <c r="DX301" i="4"/>
  <c r="DW301" i="4"/>
  <c r="DV301" i="4"/>
  <c r="DU301" i="4"/>
  <c r="DT301" i="4"/>
  <c r="DS301" i="4"/>
  <c r="AL301" i="4"/>
  <c r="AK301" i="4"/>
  <c r="AJ301" i="4"/>
  <c r="AI301" i="4"/>
  <c r="AH301" i="4"/>
  <c r="AG301" i="4"/>
  <c r="AF301" i="4"/>
  <c r="AE301" i="4"/>
  <c r="AD301" i="4"/>
  <c r="AC301" i="4"/>
  <c r="AB301" i="4"/>
  <c r="AA301" i="4"/>
  <c r="Z301" i="4"/>
  <c r="Y301" i="4"/>
  <c r="X301" i="4"/>
  <c r="W301" i="4"/>
  <c r="V301" i="4"/>
  <c r="U301" i="4"/>
  <c r="T301" i="4"/>
  <c r="S301" i="4"/>
  <c r="R301" i="4"/>
  <c r="GB300" i="4"/>
  <c r="GA300" i="4"/>
  <c r="FZ300" i="4"/>
  <c r="FY300" i="4"/>
  <c r="FX300" i="4"/>
  <c r="FW300" i="4"/>
  <c r="FV300" i="4"/>
  <c r="FU300" i="4"/>
  <c r="FT300" i="4"/>
  <c r="FS300" i="4"/>
  <c r="FR300" i="4"/>
  <c r="FQ300" i="4"/>
  <c r="FP300" i="4"/>
  <c r="FO300" i="4"/>
  <c r="FN300" i="4"/>
  <c r="FM300" i="4"/>
  <c r="FL300" i="4"/>
  <c r="FK300" i="4"/>
  <c r="FJ300" i="4"/>
  <c r="FI300" i="4"/>
  <c r="FH300" i="4"/>
  <c r="FG300" i="4"/>
  <c r="FF300" i="4"/>
  <c r="FE300" i="4"/>
  <c r="FD300" i="4"/>
  <c r="FC300" i="4"/>
  <c r="FB300" i="4"/>
  <c r="FA300" i="4"/>
  <c r="EZ300" i="4"/>
  <c r="EY300" i="4"/>
  <c r="EX300" i="4"/>
  <c r="EW300" i="4"/>
  <c r="EV300" i="4"/>
  <c r="EU300" i="4"/>
  <c r="ET300" i="4"/>
  <c r="ES300" i="4"/>
  <c r="ER300" i="4"/>
  <c r="EQ300" i="4"/>
  <c r="EP300" i="4"/>
  <c r="EO300" i="4"/>
  <c r="EN300" i="4"/>
  <c r="EM300" i="4"/>
  <c r="EL300" i="4"/>
  <c r="EK300" i="4"/>
  <c r="EJ300" i="4"/>
  <c r="EI300" i="4"/>
  <c r="EH300" i="4"/>
  <c r="EG300" i="4"/>
  <c r="EF300" i="4"/>
  <c r="EE300" i="4"/>
  <c r="ED300" i="4"/>
  <c r="EC300" i="4"/>
  <c r="EB300" i="4"/>
  <c r="EA300" i="4"/>
  <c r="DZ300" i="4"/>
  <c r="DY300" i="4"/>
  <c r="DX300" i="4"/>
  <c r="DW300" i="4"/>
  <c r="DV300" i="4"/>
  <c r="DU300" i="4"/>
  <c r="DT300" i="4"/>
  <c r="DS300" i="4"/>
  <c r="DR300" i="4"/>
  <c r="DQ300" i="4"/>
  <c r="DP300" i="4"/>
  <c r="DO300" i="4"/>
  <c r="DN300" i="4"/>
  <c r="DM300" i="4"/>
  <c r="DL300" i="4"/>
  <c r="DK300" i="4"/>
  <c r="DJ300" i="4"/>
  <c r="DI300" i="4"/>
  <c r="DH300" i="4"/>
  <c r="DG300" i="4"/>
  <c r="DF300" i="4"/>
  <c r="DE300" i="4"/>
  <c r="DD300" i="4"/>
  <c r="DC300" i="4"/>
  <c r="DB300" i="4"/>
  <c r="DA300" i="4"/>
  <c r="CZ300" i="4"/>
  <c r="CY300" i="4"/>
  <c r="CX300" i="4"/>
  <c r="CW300" i="4"/>
  <c r="CV300" i="4"/>
  <c r="CU300" i="4"/>
  <c r="CT300" i="4"/>
  <c r="CS300" i="4"/>
  <c r="CR300" i="4"/>
  <c r="CQ300" i="4"/>
  <c r="CP300" i="4"/>
  <c r="CO300" i="4"/>
  <c r="CN300" i="4"/>
  <c r="CM300" i="4"/>
  <c r="CL300" i="4"/>
  <c r="CK300" i="4"/>
  <c r="CJ300" i="4"/>
  <c r="CI300" i="4"/>
  <c r="CH300" i="4"/>
  <c r="CG300" i="4"/>
  <c r="CF300" i="4"/>
  <c r="CE300" i="4"/>
  <c r="CD300" i="4"/>
  <c r="CC300" i="4"/>
  <c r="CB300" i="4"/>
  <c r="CA300" i="4"/>
  <c r="BZ300" i="4"/>
  <c r="BY300" i="4"/>
  <c r="BX300" i="4"/>
  <c r="BW300" i="4"/>
  <c r="BV300" i="4"/>
  <c r="BU300" i="4"/>
  <c r="BT300" i="4"/>
  <c r="BS300" i="4"/>
  <c r="BR300" i="4"/>
  <c r="BQ300" i="4"/>
  <c r="BP300" i="4"/>
  <c r="BO300" i="4"/>
  <c r="BN300" i="4"/>
  <c r="BM300" i="4"/>
  <c r="BL300" i="4"/>
  <c r="BK300" i="4"/>
  <c r="BJ300" i="4"/>
  <c r="BI300" i="4"/>
  <c r="BH300" i="4"/>
  <c r="BG300" i="4"/>
  <c r="BF300" i="4"/>
  <c r="BE300" i="4"/>
  <c r="BD300" i="4"/>
  <c r="BC300" i="4"/>
  <c r="BB300" i="4"/>
  <c r="BA300" i="4"/>
  <c r="AZ300" i="4"/>
  <c r="AY300" i="4"/>
  <c r="AX300" i="4"/>
  <c r="AW300" i="4"/>
  <c r="AV300" i="4"/>
  <c r="AU300" i="4"/>
  <c r="AT300" i="4"/>
  <c r="AS300" i="4"/>
  <c r="AR300" i="4"/>
  <c r="AQ300" i="4"/>
  <c r="AP300" i="4"/>
  <c r="AO300" i="4"/>
  <c r="AN300" i="4"/>
  <c r="AM300" i="4"/>
  <c r="AL300" i="4"/>
  <c r="AK300" i="4"/>
  <c r="AJ300" i="4"/>
  <c r="AI300" i="4"/>
  <c r="AH300" i="4"/>
  <c r="AG300" i="4"/>
  <c r="AF300" i="4"/>
  <c r="AE300" i="4"/>
  <c r="AD300" i="4"/>
  <c r="AC300" i="4"/>
  <c r="AB300" i="4"/>
  <c r="AA300" i="4"/>
  <c r="Z300" i="4"/>
  <c r="Y300" i="4"/>
  <c r="X300" i="4"/>
  <c r="W300" i="4"/>
  <c r="V300" i="4"/>
  <c r="U300" i="4"/>
  <c r="T300" i="4"/>
  <c r="S300" i="4"/>
  <c r="R300" i="4"/>
  <c r="Q300" i="4"/>
  <c r="GB299" i="4"/>
  <c r="GA299" i="4"/>
  <c r="FZ299" i="4"/>
  <c r="FY299" i="4"/>
  <c r="FX299" i="4"/>
  <c r="FW299" i="4"/>
  <c r="FV299" i="4"/>
  <c r="FU299" i="4"/>
  <c r="FT299" i="4"/>
  <c r="FS299" i="4"/>
  <c r="FR299" i="4"/>
  <c r="FQ299" i="4"/>
  <c r="FP299" i="4"/>
  <c r="FO299" i="4"/>
  <c r="FN299" i="4"/>
  <c r="FM299" i="4"/>
  <c r="FL299" i="4"/>
  <c r="FK299" i="4"/>
  <c r="FJ299" i="4"/>
  <c r="FI299" i="4"/>
  <c r="FH299" i="4"/>
  <c r="FG299" i="4"/>
  <c r="FF299" i="4"/>
  <c r="FE299" i="4"/>
  <c r="FD299" i="4"/>
  <c r="FC299" i="4"/>
  <c r="FB299" i="4"/>
  <c r="FA299" i="4"/>
  <c r="EZ299" i="4"/>
  <c r="EY299" i="4"/>
  <c r="EX299" i="4"/>
  <c r="EW299" i="4"/>
  <c r="EV299" i="4"/>
  <c r="EU299" i="4"/>
  <c r="ET299" i="4"/>
  <c r="ES299" i="4"/>
  <c r="ER299" i="4"/>
  <c r="EQ299" i="4"/>
  <c r="EP299" i="4"/>
  <c r="EO299" i="4"/>
  <c r="EN299" i="4"/>
  <c r="EM299" i="4"/>
  <c r="EL299" i="4"/>
  <c r="EK299" i="4"/>
  <c r="EJ299" i="4"/>
  <c r="EI299" i="4"/>
  <c r="EH299" i="4"/>
  <c r="EG299" i="4"/>
  <c r="EF299" i="4"/>
  <c r="EE299" i="4"/>
  <c r="ED299" i="4"/>
  <c r="EC299" i="4"/>
  <c r="EB299" i="4"/>
  <c r="EA299" i="4"/>
  <c r="DZ299" i="4"/>
  <c r="DY299" i="4"/>
  <c r="DX299" i="4"/>
  <c r="DW299" i="4"/>
  <c r="DV299" i="4"/>
  <c r="DU299" i="4"/>
  <c r="DT299" i="4"/>
  <c r="DS299" i="4"/>
  <c r="DR299" i="4"/>
  <c r="DQ299" i="4"/>
  <c r="DP299" i="4"/>
  <c r="DO299" i="4"/>
  <c r="DN299" i="4"/>
  <c r="DM299" i="4"/>
  <c r="DL299" i="4"/>
  <c r="DK299" i="4"/>
  <c r="DJ299" i="4"/>
  <c r="DI299" i="4"/>
  <c r="DH299" i="4"/>
  <c r="DG299" i="4"/>
  <c r="DF299" i="4"/>
  <c r="DE299" i="4"/>
  <c r="DD299" i="4"/>
  <c r="DC299" i="4"/>
  <c r="DB299" i="4"/>
  <c r="DA299" i="4"/>
  <c r="CZ299" i="4"/>
  <c r="CY299" i="4"/>
  <c r="CX299" i="4"/>
  <c r="CW299" i="4"/>
  <c r="CV299" i="4"/>
  <c r="CU299" i="4"/>
  <c r="CT299" i="4"/>
  <c r="CS299" i="4"/>
  <c r="CR299" i="4"/>
  <c r="CQ299" i="4"/>
  <c r="CP299" i="4"/>
  <c r="CO299" i="4"/>
  <c r="CN299" i="4"/>
  <c r="CM299" i="4"/>
  <c r="CL299" i="4"/>
  <c r="CK299" i="4"/>
  <c r="CJ299" i="4"/>
  <c r="CI299" i="4"/>
  <c r="CH299" i="4"/>
  <c r="CG299" i="4"/>
  <c r="CF299" i="4"/>
  <c r="CE299" i="4"/>
  <c r="CD299" i="4"/>
  <c r="CC299" i="4"/>
  <c r="CB299" i="4"/>
  <c r="CA299" i="4"/>
  <c r="BZ299" i="4"/>
  <c r="BY299" i="4"/>
  <c r="BX299" i="4"/>
  <c r="BW299" i="4"/>
  <c r="BV299" i="4"/>
  <c r="BU299" i="4"/>
  <c r="BT299" i="4"/>
  <c r="BS299" i="4"/>
  <c r="BR299" i="4"/>
  <c r="BQ299" i="4"/>
  <c r="BP299" i="4"/>
  <c r="BO299" i="4"/>
  <c r="BN299" i="4"/>
  <c r="BM299" i="4"/>
  <c r="BL299" i="4"/>
  <c r="BK299" i="4"/>
  <c r="BJ299" i="4"/>
  <c r="BI299" i="4"/>
  <c r="BH299" i="4"/>
  <c r="BG299" i="4"/>
  <c r="BF299" i="4"/>
  <c r="BE299" i="4"/>
  <c r="BD299" i="4"/>
  <c r="BC299" i="4"/>
  <c r="BB299" i="4"/>
  <c r="BA299" i="4"/>
  <c r="AZ299" i="4"/>
  <c r="AY299" i="4"/>
  <c r="AX299" i="4"/>
  <c r="AW299" i="4"/>
  <c r="AV299" i="4"/>
  <c r="AU299" i="4"/>
  <c r="AT299" i="4"/>
  <c r="AS299" i="4"/>
  <c r="AR299" i="4"/>
  <c r="AQ299" i="4"/>
  <c r="AP299" i="4"/>
  <c r="AO299" i="4"/>
  <c r="AN299" i="4"/>
  <c r="AM299" i="4"/>
  <c r="AL299" i="4"/>
  <c r="AK299" i="4"/>
  <c r="AJ299" i="4"/>
  <c r="AI299" i="4"/>
  <c r="AH299" i="4"/>
  <c r="AG299" i="4"/>
  <c r="AF299" i="4"/>
  <c r="AE299" i="4"/>
  <c r="AD299" i="4"/>
  <c r="AC299" i="4"/>
  <c r="AB299" i="4"/>
  <c r="AA299" i="4"/>
  <c r="Z299" i="4"/>
  <c r="Y299" i="4"/>
  <c r="X299" i="4"/>
  <c r="W299" i="4"/>
  <c r="V299" i="4"/>
  <c r="U299" i="4"/>
  <c r="T299" i="4"/>
  <c r="S299" i="4"/>
  <c r="R299" i="4"/>
  <c r="Q299" i="4"/>
  <c r="G284" i="4"/>
  <c r="G286" i="4" s="1"/>
  <c r="GC280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GC272" i="4"/>
  <c r="GD272" i="4" s="1"/>
  <c r="P266" i="4"/>
  <c r="GC263" i="4"/>
  <c r="FC263" i="4"/>
  <c r="FB263" i="4"/>
  <c r="FA263" i="4"/>
  <c r="EZ263" i="4"/>
  <c r="EY263" i="4"/>
  <c r="EX263" i="4"/>
  <c r="EV263" i="4"/>
  <c r="EU263" i="4"/>
  <c r="ET263" i="4"/>
  <c r="ES263" i="4"/>
  <c r="ER263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M263" i="4"/>
  <c r="CL263" i="4"/>
  <c r="CK263" i="4"/>
  <c r="CJ263" i="4"/>
  <c r="CI263" i="4"/>
  <c r="CH263" i="4"/>
  <c r="CG263" i="4"/>
  <c r="CF263" i="4"/>
  <c r="CD263" i="4"/>
  <c r="CB263" i="4"/>
  <c r="CA263" i="4"/>
  <c r="BZ263" i="4"/>
  <c r="BY263" i="4"/>
  <c r="BX263" i="4"/>
  <c r="BW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J263" i="4"/>
  <c r="AI263" i="4"/>
  <c r="AG263" i="4"/>
  <c r="AF263" i="4"/>
  <c r="AE263" i="4"/>
  <c r="AC263" i="4"/>
  <c r="AB263" i="4"/>
  <c r="AA263" i="4"/>
  <c r="Z263" i="4"/>
  <c r="Y263" i="4"/>
  <c r="X263" i="4"/>
  <c r="V263" i="4"/>
  <c r="U263" i="4"/>
  <c r="T263" i="4"/>
  <c r="S263" i="4"/>
  <c r="R263" i="4"/>
  <c r="Q263" i="4"/>
  <c r="P263" i="4"/>
  <c r="G263" i="4"/>
  <c r="DP262" i="4"/>
  <c r="CN262" i="4"/>
  <c r="CC261" i="4"/>
  <c r="DP260" i="4"/>
  <c r="CN260" i="4"/>
  <c r="AK260" i="4"/>
  <c r="AK263" i="4" s="1"/>
  <c r="CC259" i="4"/>
  <c r="AH259" i="4"/>
  <c r="CC257" i="4"/>
  <c r="AH257" i="4"/>
  <c r="H251" i="4"/>
  <c r="H220" i="4"/>
  <c r="I220" i="4" s="1"/>
  <c r="J220" i="4" s="1"/>
  <c r="K220" i="4" s="1"/>
  <c r="L220" i="4" s="1"/>
  <c r="M220" i="4" s="1"/>
  <c r="N220" i="4" s="1"/>
  <c r="O220" i="4" s="1"/>
  <c r="H219" i="4"/>
  <c r="I219" i="4" s="1"/>
  <c r="J219" i="4" s="1"/>
  <c r="K219" i="4" s="1"/>
  <c r="L219" i="4" s="1"/>
  <c r="M219" i="4" s="1"/>
  <c r="N219" i="4" s="1"/>
  <c r="O219" i="4" s="1"/>
  <c r="H218" i="4"/>
  <c r="I218" i="4" s="1"/>
  <c r="J218" i="4" s="1"/>
  <c r="K218" i="4" s="1"/>
  <c r="L218" i="4" s="1"/>
  <c r="M218" i="4" s="1"/>
  <c r="N218" i="4" s="1"/>
  <c r="O218" i="4" s="1"/>
  <c r="H217" i="4"/>
  <c r="I217" i="4" s="1"/>
  <c r="J217" i="4" s="1"/>
  <c r="K217" i="4" s="1"/>
  <c r="L217" i="4" s="1"/>
  <c r="M217" i="4" s="1"/>
  <c r="N217" i="4" s="1"/>
  <c r="O217" i="4" s="1"/>
  <c r="H216" i="4"/>
  <c r="I216" i="4" s="1"/>
  <c r="J216" i="4" s="1"/>
  <c r="K216" i="4" s="1"/>
  <c r="L216" i="4" s="1"/>
  <c r="M216" i="4" s="1"/>
  <c r="N216" i="4" s="1"/>
  <c r="O216" i="4" s="1"/>
  <c r="H215" i="4"/>
  <c r="I215" i="4" s="1"/>
  <c r="J215" i="4" s="1"/>
  <c r="K215" i="4" s="1"/>
  <c r="L215" i="4" s="1"/>
  <c r="M215" i="4" s="1"/>
  <c r="N215" i="4" s="1"/>
  <c r="O215" i="4" s="1"/>
  <c r="H214" i="4"/>
  <c r="I214" i="4" s="1"/>
  <c r="J214" i="4" s="1"/>
  <c r="K214" i="4" s="1"/>
  <c r="L214" i="4" s="1"/>
  <c r="M214" i="4" s="1"/>
  <c r="N214" i="4" s="1"/>
  <c r="O214" i="4" s="1"/>
  <c r="H213" i="4"/>
  <c r="I213" i="4" s="1"/>
  <c r="J213" i="4" s="1"/>
  <c r="K213" i="4" s="1"/>
  <c r="L213" i="4" s="1"/>
  <c r="M213" i="4" s="1"/>
  <c r="N213" i="4" s="1"/>
  <c r="O213" i="4" s="1"/>
  <c r="H212" i="4"/>
  <c r="I212" i="4" s="1"/>
  <c r="J212" i="4" s="1"/>
  <c r="K212" i="4" s="1"/>
  <c r="L212" i="4" s="1"/>
  <c r="M212" i="4" s="1"/>
  <c r="N212" i="4" s="1"/>
  <c r="O212" i="4" s="1"/>
  <c r="H211" i="4"/>
  <c r="I211" i="4" s="1"/>
  <c r="J211" i="4" s="1"/>
  <c r="K211" i="4" s="1"/>
  <c r="L211" i="4" s="1"/>
  <c r="M211" i="4" s="1"/>
  <c r="N211" i="4" s="1"/>
  <c r="O211" i="4" s="1"/>
  <c r="H210" i="4"/>
  <c r="I210" i="4" s="1"/>
  <c r="J210" i="4" s="1"/>
  <c r="K210" i="4" s="1"/>
  <c r="L210" i="4" s="1"/>
  <c r="M210" i="4" s="1"/>
  <c r="N210" i="4" s="1"/>
  <c r="O210" i="4" s="1"/>
  <c r="G209" i="4"/>
  <c r="H209" i="4" s="1"/>
  <c r="I209" i="4" s="1"/>
  <c r="J209" i="4" s="1"/>
  <c r="K209" i="4" s="1"/>
  <c r="L209" i="4" s="1"/>
  <c r="M209" i="4" s="1"/>
  <c r="N209" i="4" s="1"/>
  <c r="O209" i="4" s="1"/>
  <c r="G208" i="4"/>
  <c r="H208" i="4" s="1"/>
  <c r="I208" i="4" s="1"/>
  <c r="J208" i="4" s="1"/>
  <c r="K208" i="4" s="1"/>
  <c r="L208" i="4" s="1"/>
  <c r="M208" i="4" s="1"/>
  <c r="N208" i="4" s="1"/>
  <c r="O208" i="4" s="1"/>
  <c r="G207" i="4"/>
  <c r="H207" i="4" s="1"/>
  <c r="I207" i="4" s="1"/>
  <c r="J207" i="4" s="1"/>
  <c r="K207" i="4" s="1"/>
  <c r="L207" i="4" s="1"/>
  <c r="M207" i="4" s="1"/>
  <c r="N207" i="4" s="1"/>
  <c r="O207" i="4" s="1"/>
  <c r="G206" i="4"/>
  <c r="H206" i="4" s="1"/>
  <c r="I206" i="4" s="1"/>
  <c r="J206" i="4" s="1"/>
  <c r="K206" i="4" s="1"/>
  <c r="L206" i="4" s="1"/>
  <c r="M206" i="4" s="1"/>
  <c r="N206" i="4" s="1"/>
  <c r="O206" i="4" s="1"/>
  <c r="G205" i="4"/>
  <c r="H205" i="4" s="1"/>
  <c r="I205" i="4" s="1"/>
  <c r="J205" i="4" s="1"/>
  <c r="K205" i="4" s="1"/>
  <c r="L205" i="4" s="1"/>
  <c r="M205" i="4" s="1"/>
  <c r="N205" i="4" s="1"/>
  <c r="O205" i="4" s="1"/>
  <c r="G204" i="4"/>
  <c r="H204" i="4" s="1"/>
  <c r="I204" i="4" s="1"/>
  <c r="J204" i="4" s="1"/>
  <c r="K204" i="4" s="1"/>
  <c r="L204" i="4" s="1"/>
  <c r="M204" i="4" s="1"/>
  <c r="N204" i="4" s="1"/>
  <c r="O204" i="4" s="1"/>
  <c r="G203" i="4"/>
  <c r="H203" i="4" s="1"/>
  <c r="I203" i="4" s="1"/>
  <c r="J203" i="4" s="1"/>
  <c r="K203" i="4" s="1"/>
  <c r="L203" i="4" s="1"/>
  <c r="M203" i="4" s="1"/>
  <c r="N203" i="4" s="1"/>
  <c r="O203" i="4" s="1"/>
  <c r="G202" i="4"/>
  <c r="H202" i="4" s="1"/>
  <c r="I202" i="4" s="1"/>
  <c r="J202" i="4" s="1"/>
  <c r="K202" i="4" s="1"/>
  <c r="L202" i="4" s="1"/>
  <c r="M202" i="4" s="1"/>
  <c r="N202" i="4" s="1"/>
  <c r="O202" i="4" s="1"/>
  <c r="G201" i="4"/>
  <c r="H201" i="4" s="1"/>
  <c r="I201" i="4" s="1"/>
  <c r="J201" i="4" s="1"/>
  <c r="K201" i="4" s="1"/>
  <c r="L201" i="4" s="1"/>
  <c r="M201" i="4" s="1"/>
  <c r="N201" i="4" s="1"/>
  <c r="O201" i="4" s="1"/>
  <c r="G200" i="4"/>
  <c r="H200" i="4" s="1"/>
  <c r="I200" i="4" s="1"/>
  <c r="J200" i="4" s="1"/>
  <c r="K200" i="4" s="1"/>
  <c r="L200" i="4" s="1"/>
  <c r="M200" i="4" s="1"/>
  <c r="N200" i="4" s="1"/>
  <c r="O200" i="4" s="1"/>
  <c r="G199" i="4"/>
  <c r="H199" i="4" s="1"/>
  <c r="I199" i="4" s="1"/>
  <c r="J199" i="4" s="1"/>
  <c r="K199" i="4" s="1"/>
  <c r="L199" i="4" s="1"/>
  <c r="M199" i="4" s="1"/>
  <c r="N199" i="4" s="1"/>
  <c r="O199" i="4" s="1"/>
  <c r="H198" i="4"/>
  <c r="I198" i="4" s="1"/>
  <c r="J198" i="4" s="1"/>
  <c r="K198" i="4" s="1"/>
  <c r="L198" i="4" s="1"/>
  <c r="M198" i="4" s="1"/>
  <c r="N198" i="4" s="1"/>
  <c r="O198" i="4" s="1"/>
  <c r="T135" i="4"/>
  <c r="V135" i="4" s="1"/>
  <c r="X135" i="4" s="1"/>
  <c r="Z135" i="4" s="1"/>
  <c r="AB135" i="4" s="1"/>
  <c r="AD135" i="4" s="1"/>
  <c r="AF135" i="4" s="1"/>
  <c r="AH135" i="4" s="1"/>
  <c r="AJ135" i="4" s="1"/>
  <c r="AL135" i="4" s="1"/>
  <c r="AN135" i="4" s="1"/>
  <c r="AP135" i="4" s="1"/>
  <c r="AR135" i="4" s="1"/>
  <c r="AT135" i="4" s="1"/>
  <c r="AV135" i="4" s="1"/>
  <c r="AX135" i="4" s="1"/>
  <c r="AZ135" i="4" s="1"/>
  <c r="BB135" i="4" s="1"/>
  <c r="BD135" i="4" s="1"/>
  <c r="BF135" i="4" s="1"/>
  <c r="BH135" i="4" s="1"/>
  <c r="BJ135" i="4" s="1"/>
  <c r="BL135" i="4" s="1"/>
  <c r="BN135" i="4" s="1"/>
  <c r="BP135" i="4" s="1"/>
  <c r="BR135" i="4" s="1"/>
  <c r="BT135" i="4" s="1"/>
  <c r="BV135" i="4" s="1"/>
  <c r="BX135" i="4" s="1"/>
  <c r="BZ135" i="4" s="1"/>
  <c r="CB135" i="4" s="1"/>
  <c r="CD135" i="4" s="1"/>
  <c r="CF135" i="4" s="1"/>
  <c r="CH135" i="4" s="1"/>
  <c r="CJ135" i="4" s="1"/>
  <c r="CL135" i="4" s="1"/>
  <c r="CN135" i="4" s="1"/>
  <c r="CP135" i="4" s="1"/>
  <c r="CR135" i="4" s="1"/>
  <c r="CT135" i="4" s="1"/>
  <c r="CV135" i="4" s="1"/>
  <c r="CX135" i="4" s="1"/>
  <c r="CZ135" i="4" s="1"/>
  <c r="DB135" i="4" s="1"/>
  <c r="DD135" i="4" s="1"/>
  <c r="DF135" i="4" s="1"/>
  <c r="DH135" i="4" s="1"/>
  <c r="DJ135" i="4" s="1"/>
  <c r="DL135" i="4" s="1"/>
  <c r="DN135" i="4" s="1"/>
  <c r="DP135" i="4" s="1"/>
  <c r="DR135" i="4" s="1"/>
  <c r="DT135" i="4" s="1"/>
  <c r="DV135" i="4" s="1"/>
  <c r="DX135" i="4" s="1"/>
  <c r="DZ135" i="4" s="1"/>
  <c r="EB135" i="4" s="1"/>
  <c r="ED135" i="4" s="1"/>
  <c r="EF135" i="4" s="1"/>
  <c r="EH135" i="4" s="1"/>
  <c r="EJ135" i="4" s="1"/>
  <c r="EL135" i="4" s="1"/>
  <c r="EN135" i="4" s="1"/>
  <c r="EP135" i="4" s="1"/>
  <c r="ER135" i="4" s="1"/>
  <c r="ET135" i="4" s="1"/>
  <c r="EV135" i="4" s="1"/>
  <c r="EX135" i="4" s="1"/>
  <c r="EZ135" i="4" s="1"/>
  <c r="FB135" i="4" s="1"/>
  <c r="FD135" i="4" s="1"/>
  <c r="FF135" i="4" s="1"/>
  <c r="FH135" i="4" s="1"/>
  <c r="FJ135" i="4" s="1"/>
  <c r="FL135" i="4" s="1"/>
  <c r="FN135" i="4" s="1"/>
  <c r="FP135" i="4" s="1"/>
  <c r="FR135" i="4" s="1"/>
  <c r="S135" i="4"/>
  <c r="U135" i="4" s="1"/>
  <c r="W135" i="4" s="1"/>
  <c r="Y135" i="4" s="1"/>
  <c r="AA135" i="4" s="1"/>
  <c r="AC135" i="4" s="1"/>
  <c r="AE135" i="4" s="1"/>
  <c r="AG135" i="4" s="1"/>
  <c r="AI135" i="4" s="1"/>
  <c r="AK135" i="4" s="1"/>
  <c r="AM135" i="4" s="1"/>
  <c r="AO135" i="4" s="1"/>
  <c r="AQ135" i="4" s="1"/>
  <c r="AS135" i="4" s="1"/>
  <c r="AU135" i="4" s="1"/>
  <c r="AW135" i="4" s="1"/>
  <c r="AY135" i="4" s="1"/>
  <c r="BA135" i="4" s="1"/>
  <c r="BC135" i="4" s="1"/>
  <c r="BE135" i="4" s="1"/>
  <c r="BG135" i="4" s="1"/>
  <c r="BI135" i="4" s="1"/>
  <c r="BK135" i="4" s="1"/>
  <c r="BM135" i="4" s="1"/>
  <c r="BO135" i="4" s="1"/>
  <c r="BQ135" i="4" s="1"/>
  <c r="BS135" i="4" s="1"/>
  <c r="BU135" i="4" s="1"/>
  <c r="BW135" i="4" s="1"/>
  <c r="BY135" i="4" s="1"/>
  <c r="CA135" i="4" s="1"/>
  <c r="CC135" i="4" s="1"/>
  <c r="CE135" i="4" s="1"/>
  <c r="CG135" i="4" s="1"/>
  <c r="CI135" i="4" s="1"/>
  <c r="CK135" i="4" s="1"/>
  <c r="CM135" i="4" s="1"/>
  <c r="CO135" i="4" s="1"/>
  <c r="CQ135" i="4" s="1"/>
  <c r="CS135" i="4" s="1"/>
  <c r="CU135" i="4" s="1"/>
  <c r="CW135" i="4" s="1"/>
  <c r="CY135" i="4" s="1"/>
  <c r="DA135" i="4" s="1"/>
  <c r="DC135" i="4" s="1"/>
  <c r="DE135" i="4" s="1"/>
  <c r="DG135" i="4" s="1"/>
  <c r="DI135" i="4" s="1"/>
  <c r="DK135" i="4" s="1"/>
  <c r="DM135" i="4" s="1"/>
  <c r="DO135" i="4" s="1"/>
  <c r="DQ135" i="4" s="1"/>
  <c r="DS135" i="4" s="1"/>
  <c r="DU135" i="4" s="1"/>
  <c r="DW135" i="4" s="1"/>
  <c r="DY135" i="4" s="1"/>
  <c r="EA135" i="4" s="1"/>
  <c r="EC135" i="4" s="1"/>
  <c r="EE135" i="4" s="1"/>
  <c r="EG135" i="4" s="1"/>
  <c r="EI135" i="4" s="1"/>
  <c r="EK135" i="4" s="1"/>
  <c r="EM135" i="4" s="1"/>
  <c r="EO135" i="4" s="1"/>
  <c r="EQ135" i="4" s="1"/>
  <c r="ES135" i="4" s="1"/>
  <c r="EU135" i="4" s="1"/>
  <c r="EW135" i="4" s="1"/>
  <c r="EY135" i="4" s="1"/>
  <c r="FA135" i="4" s="1"/>
  <c r="FC135" i="4" s="1"/>
  <c r="FE135" i="4" s="1"/>
  <c r="FG135" i="4" s="1"/>
  <c r="FI135" i="4" s="1"/>
  <c r="FK135" i="4" s="1"/>
  <c r="FM135" i="4" s="1"/>
  <c r="FO135" i="4" s="1"/>
  <c r="FQ135" i="4" s="1"/>
  <c r="GB128" i="4"/>
  <c r="GA128" i="4"/>
  <c r="FZ128" i="4"/>
  <c r="FY128" i="4"/>
  <c r="FX128" i="4"/>
  <c r="FW128" i="4"/>
  <c r="FV128" i="4"/>
  <c r="FU128" i="4"/>
  <c r="FT128" i="4"/>
  <c r="FS128" i="4"/>
  <c r="FR128" i="4"/>
  <c r="FQ128" i="4"/>
  <c r="FP128" i="4"/>
  <c r="FO128" i="4"/>
  <c r="FN128" i="4"/>
  <c r="FM128" i="4"/>
  <c r="FL128" i="4"/>
  <c r="FK128" i="4"/>
  <c r="FJ128" i="4"/>
  <c r="FI128" i="4"/>
  <c r="FH128" i="4"/>
  <c r="FG128" i="4"/>
  <c r="FF128" i="4"/>
  <c r="FE128" i="4"/>
  <c r="FD128" i="4"/>
  <c r="FC128" i="4"/>
  <c r="FB128" i="4"/>
  <c r="FA128" i="4"/>
  <c r="EZ128" i="4"/>
  <c r="EY128" i="4"/>
  <c r="EX128" i="4"/>
  <c r="EW128" i="4"/>
  <c r="EV128" i="4"/>
  <c r="EU128" i="4"/>
  <c r="ET128" i="4"/>
  <c r="ES128" i="4"/>
  <c r="ER128" i="4"/>
  <c r="EQ128" i="4"/>
  <c r="EP128" i="4"/>
  <c r="EO128" i="4"/>
  <c r="EN128" i="4"/>
  <c r="EM128" i="4"/>
  <c r="EL128" i="4"/>
  <c r="EK128" i="4"/>
  <c r="EJ128" i="4"/>
  <c r="EI128" i="4"/>
  <c r="EH128" i="4"/>
  <c r="EG128" i="4"/>
  <c r="EF128" i="4"/>
  <c r="EE128" i="4"/>
  <c r="ED128" i="4"/>
  <c r="EC128" i="4"/>
  <c r="EB128" i="4"/>
  <c r="EA128" i="4"/>
  <c r="DZ128" i="4"/>
  <c r="DY128" i="4"/>
  <c r="DX128" i="4"/>
  <c r="DW128" i="4"/>
  <c r="DV128" i="4"/>
  <c r="DU128" i="4"/>
  <c r="DT128" i="4"/>
  <c r="DS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GC126" i="4"/>
  <c r="GD125" i="4"/>
  <c r="GB125" i="4"/>
  <c r="GA125" i="4"/>
  <c r="FZ125" i="4"/>
  <c r="FY125" i="4"/>
  <c r="FX125" i="4"/>
  <c r="FW125" i="4"/>
  <c r="FV125" i="4"/>
  <c r="FU125" i="4"/>
  <c r="FT125" i="4"/>
  <c r="FS125" i="4"/>
  <c r="FR125" i="4"/>
  <c r="FQ125" i="4"/>
  <c r="FP125" i="4"/>
  <c r="FO125" i="4"/>
  <c r="FN125" i="4"/>
  <c r="FM125" i="4"/>
  <c r="FL125" i="4"/>
  <c r="FK125" i="4"/>
  <c r="FJ125" i="4"/>
  <c r="FI125" i="4"/>
  <c r="FH125" i="4"/>
  <c r="FG125" i="4"/>
  <c r="FF125" i="4"/>
  <c r="FE125" i="4"/>
  <c r="FD125" i="4"/>
  <c r="FC125" i="4"/>
  <c r="FB125" i="4"/>
  <c r="FA125" i="4"/>
  <c r="EZ125" i="4"/>
  <c r="EY125" i="4"/>
  <c r="EX125" i="4"/>
  <c r="EW125" i="4"/>
  <c r="EV125" i="4"/>
  <c r="EU125" i="4"/>
  <c r="ET125" i="4"/>
  <c r="ES125" i="4"/>
  <c r="ER125" i="4"/>
  <c r="EQ125" i="4"/>
  <c r="EP125" i="4"/>
  <c r="EO125" i="4"/>
  <c r="EN125" i="4"/>
  <c r="EM125" i="4"/>
  <c r="EL125" i="4"/>
  <c r="EK125" i="4"/>
  <c r="EJ125" i="4"/>
  <c r="EI125" i="4"/>
  <c r="EH125" i="4"/>
  <c r="EG125" i="4"/>
  <c r="EF125" i="4"/>
  <c r="EE125" i="4"/>
  <c r="ED125" i="4"/>
  <c r="EC125" i="4"/>
  <c r="EB125" i="4"/>
  <c r="EA125" i="4"/>
  <c r="DZ125" i="4"/>
  <c r="DY125" i="4"/>
  <c r="DX125" i="4"/>
  <c r="DW125" i="4"/>
  <c r="DV125" i="4"/>
  <c r="DU125" i="4"/>
  <c r="DT125" i="4"/>
  <c r="DS125" i="4"/>
  <c r="DR125" i="4"/>
  <c r="DQ125" i="4"/>
  <c r="DP125" i="4"/>
  <c r="DO125" i="4"/>
  <c r="DN125" i="4"/>
  <c r="DM125" i="4"/>
  <c r="DL125" i="4"/>
  <c r="DK125" i="4"/>
  <c r="DJ125" i="4"/>
  <c r="DI125" i="4"/>
  <c r="DH125" i="4"/>
  <c r="DG125" i="4"/>
  <c r="DF125" i="4"/>
  <c r="DE125" i="4"/>
  <c r="DD125" i="4"/>
  <c r="DC125" i="4"/>
  <c r="DB125" i="4"/>
  <c r="DA125" i="4"/>
  <c r="CZ125" i="4"/>
  <c r="CY125" i="4"/>
  <c r="CX125" i="4"/>
  <c r="CW125" i="4"/>
  <c r="CV125" i="4"/>
  <c r="CU125" i="4"/>
  <c r="CT125" i="4"/>
  <c r="CS125" i="4"/>
  <c r="CR125" i="4"/>
  <c r="CQ125" i="4"/>
  <c r="CP125" i="4"/>
  <c r="CO125" i="4"/>
  <c r="CN125" i="4"/>
  <c r="CM125" i="4"/>
  <c r="CL125" i="4"/>
  <c r="CK125" i="4"/>
  <c r="CJ125" i="4"/>
  <c r="CI125" i="4"/>
  <c r="CH125" i="4"/>
  <c r="CG125" i="4"/>
  <c r="CF125" i="4"/>
  <c r="CE125" i="4"/>
  <c r="CD125" i="4"/>
  <c r="CC125" i="4"/>
  <c r="CB125" i="4"/>
  <c r="CA125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E125" i="4"/>
  <c r="BD125" i="4"/>
  <c r="BC125" i="4"/>
  <c r="BB125" i="4"/>
  <c r="BA125" i="4"/>
  <c r="AZ125" i="4"/>
  <c r="AY125" i="4"/>
  <c r="AX125" i="4"/>
  <c r="AW125" i="4"/>
  <c r="AV125" i="4"/>
  <c r="AU125" i="4"/>
  <c r="AT125" i="4"/>
  <c r="AS125" i="4"/>
  <c r="AR125" i="4"/>
  <c r="AQ125" i="4"/>
  <c r="AP125" i="4"/>
  <c r="AO125" i="4"/>
  <c r="AN125" i="4"/>
  <c r="AM125" i="4"/>
  <c r="AL125" i="4"/>
  <c r="AK125" i="4"/>
  <c r="AJ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GD124" i="4"/>
  <c r="GB124" i="4"/>
  <c r="GA124" i="4"/>
  <c r="FZ124" i="4"/>
  <c r="FY124" i="4"/>
  <c r="FX124" i="4"/>
  <c r="FW124" i="4"/>
  <c r="FV124" i="4"/>
  <c r="FU124" i="4"/>
  <c r="FT124" i="4"/>
  <c r="FS124" i="4"/>
  <c r="FR124" i="4"/>
  <c r="FQ124" i="4"/>
  <c r="FP124" i="4"/>
  <c r="FO124" i="4"/>
  <c r="FN124" i="4"/>
  <c r="FM124" i="4"/>
  <c r="FL124" i="4"/>
  <c r="FK124" i="4"/>
  <c r="FJ124" i="4"/>
  <c r="FI124" i="4"/>
  <c r="FH124" i="4"/>
  <c r="FG124" i="4"/>
  <c r="FF124" i="4"/>
  <c r="FE124" i="4"/>
  <c r="FD124" i="4"/>
  <c r="FC124" i="4"/>
  <c r="FB124" i="4"/>
  <c r="FA124" i="4"/>
  <c r="EZ124" i="4"/>
  <c r="EY124" i="4"/>
  <c r="EX124" i="4"/>
  <c r="EW124" i="4"/>
  <c r="EV124" i="4"/>
  <c r="EU124" i="4"/>
  <c r="ET124" i="4"/>
  <c r="ES124" i="4"/>
  <c r="ER124" i="4"/>
  <c r="EQ124" i="4"/>
  <c r="EP124" i="4"/>
  <c r="EO124" i="4"/>
  <c r="EN124" i="4"/>
  <c r="EM124" i="4"/>
  <c r="EL124" i="4"/>
  <c r="EK124" i="4"/>
  <c r="EJ124" i="4"/>
  <c r="EI124" i="4"/>
  <c r="EH124" i="4"/>
  <c r="EG124" i="4"/>
  <c r="EF124" i="4"/>
  <c r="EE124" i="4"/>
  <c r="ED124" i="4"/>
  <c r="EC124" i="4"/>
  <c r="EB124" i="4"/>
  <c r="EA124" i="4"/>
  <c r="DZ124" i="4"/>
  <c r="DY124" i="4"/>
  <c r="DX124" i="4"/>
  <c r="DW124" i="4"/>
  <c r="DV124" i="4"/>
  <c r="DU124" i="4"/>
  <c r="DT124" i="4"/>
  <c r="DS124" i="4"/>
  <c r="DR124" i="4"/>
  <c r="DQ124" i="4"/>
  <c r="DP124" i="4"/>
  <c r="DO124" i="4"/>
  <c r="DN124" i="4"/>
  <c r="DM124" i="4"/>
  <c r="DL124" i="4"/>
  <c r="DK124" i="4"/>
  <c r="DJ124" i="4"/>
  <c r="DI124" i="4"/>
  <c r="DH124" i="4"/>
  <c r="DG124" i="4"/>
  <c r="DF124" i="4"/>
  <c r="DE124" i="4"/>
  <c r="DD124" i="4"/>
  <c r="DC124" i="4"/>
  <c r="DB124" i="4"/>
  <c r="DA124" i="4"/>
  <c r="CZ124" i="4"/>
  <c r="CY124" i="4"/>
  <c r="CX124" i="4"/>
  <c r="CW124" i="4"/>
  <c r="CV124" i="4"/>
  <c r="CU124" i="4"/>
  <c r="CT124" i="4"/>
  <c r="CS124" i="4"/>
  <c r="CR124" i="4"/>
  <c r="CQ124" i="4"/>
  <c r="CP124" i="4"/>
  <c r="CO124" i="4"/>
  <c r="CN124" i="4"/>
  <c r="CM124" i="4"/>
  <c r="CL124" i="4"/>
  <c r="CK124" i="4"/>
  <c r="CJ124" i="4"/>
  <c r="CI124" i="4"/>
  <c r="CH124" i="4"/>
  <c r="CG124" i="4"/>
  <c r="CF124" i="4"/>
  <c r="CE124" i="4"/>
  <c r="CD124" i="4"/>
  <c r="CC124" i="4"/>
  <c r="CB124" i="4"/>
  <c r="CA124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E124" i="4"/>
  <c r="BD124" i="4"/>
  <c r="BC124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GD123" i="4"/>
  <c r="GB123" i="4"/>
  <c r="GA123" i="4"/>
  <c r="FZ123" i="4"/>
  <c r="FY123" i="4"/>
  <c r="FX123" i="4"/>
  <c r="FW123" i="4"/>
  <c r="FV123" i="4"/>
  <c r="FU123" i="4"/>
  <c r="FT123" i="4"/>
  <c r="FS123" i="4"/>
  <c r="FR123" i="4"/>
  <c r="FQ123" i="4"/>
  <c r="FP123" i="4"/>
  <c r="FO123" i="4"/>
  <c r="FN123" i="4"/>
  <c r="FM123" i="4"/>
  <c r="FL123" i="4"/>
  <c r="FK123" i="4"/>
  <c r="FJ123" i="4"/>
  <c r="FI123" i="4"/>
  <c r="FH123" i="4"/>
  <c r="FG123" i="4"/>
  <c r="FF123" i="4"/>
  <c r="FE123" i="4"/>
  <c r="FD123" i="4"/>
  <c r="FC123" i="4"/>
  <c r="FB123" i="4"/>
  <c r="FA123" i="4"/>
  <c r="EZ123" i="4"/>
  <c r="EY123" i="4"/>
  <c r="EX123" i="4"/>
  <c r="EW123" i="4"/>
  <c r="EV123" i="4"/>
  <c r="EU123" i="4"/>
  <c r="ET123" i="4"/>
  <c r="ES123" i="4"/>
  <c r="ER123" i="4"/>
  <c r="EQ123" i="4"/>
  <c r="EP123" i="4"/>
  <c r="EO123" i="4"/>
  <c r="EN123" i="4"/>
  <c r="EM123" i="4"/>
  <c r="EL123" i="4"/>
  <c r="EK123" i="4"/>
  <c r="EJ123" i="4"/>
  <c r="EI123" i="4"/>
  <c r="EH123" i="4"/>
  <c r="EG123" i="4"/>
  <c r="EF123" i="4"/>
  <c r="EE123" i="4"/>
  <c r="ED123" i="4"/>
  <c r="EC123" i="4"/>
  <c r="EB123" i="4"/>
  <c r="EA123" i="4"/>
  <c r="DZ123" i="4"/>
  <c r="DY123" i="4"/>
  <c r="DX123" i="4"/>
  <c r="DW123" i="4"/>
  <c r="DV123" i="4"/>
  <c r="DU123" i="4"/>
  <c r="DT123" i="4"/>
  <c r="DS123" i="4"/>
  <c r="DR123" i="4"/>
  <c r="DQ123" i="4"/>
  <c r="DP123" i="4"/>
  <c r="DO123" i="4"/>
  <c r="DN123" i="4"/>
  <c r="DM123" i="4"/>
  <c r="DL123" i="4"/>
  <c r="DK123" i="4"/>
  <c r="DJ123" i="4"/>
  <c r="DI123" i="4"/>
  <c r="DH123" i="4"/>
  <c r="DG123" i="4"/>
  <c r="DF123" i="4"/>
  <c r="DE123" i="4"/>
  <c r="DD123" i="4"/>
  <c r="DC123" i="4"/>
  <c r="DB123" i="4"/>
  <c r="DA123" i="4"/>
  <c r="CZ123" i="4"/>
  <c r="CY123" i="4"/>
  <c r="CX123" i="4"/>
  <c r="CW123" i="4"/>
  <c r="CV123" i="4"/>
  <c r="CU123" i="4"/>
  <c r="CT123" i="4"/>
  <c r="CS123" i="4"/>
  <c r="CR123" i="4"/>
  <c r="CQ123" i="4"/>
  <c r="CP123" i="4"/>
  <c r="CO123" i="4"/>
  <c r="CN123" i="4"/>
  <c r="CM123" i="4"/>
  <c r="CL123" i="4"/>
  <c r="CK123" i="4"/>
  <c r="CJ123" i="4"/>
  <c r="CI123" i="4"/>
  <c r="CH123" i="4"/>
  <c r="CG123" i="4"/>
  <c r="CF123" i="4"/>
  <c r="CE123" i="4"/>
  <c r="CD123" i="4"/>
  <c r="CC123" i="4"/>
  <c r="CB123" i="4"/>
  <c r="CA123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E123" i="4"/>
  <c r="BD123" i="4"/>
  <c r="BC123" i="4"/>
  <c r="BB123" i="4"/>
  <c r="BA123" i="4"/>
  <c r="AZ123" i="4"/>
  <c r="AY123" i="4"/>
  <c r="AX123" i="4"/>
  <c r="AW123" i="4"/>
  <c r="AV123" i="4"/>
  <c r="AU123" i="4"/>
  <c r="AT123" i="4"/>
  <c r="AS123" i="4"/>
  <c r="AR123" i="4"/>
  <c r="AQ123" i="4"/>
  <c r="AP123" i="4"/>
  <c r="AO123" i="4"/>
  <c r="AN123" i="4"/>
  <c r="AM123" i="4"/>
  <c r="AL123" i="4"/>
  <c r="AK123" i="4"/>
  <c r="AJ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GB122" i="4"/>
  <c r="GA122" i="4"/>
  <c r="FZ122" i="4"/>
  <c r="FY122" i="4"/>
  <c r="FX122" i="4"/>
  <c r="FW122" i="4"/>
  <c r="FV122" i="4"/>
  <c r="FU122" i="4"/>
  <c r="FT122" i="4"/>
  <c r="FS122" i="4"/>
  <c r="FR122" i="4"/>
  <c r="FQ122" i="4"/>
  <c r="FP122" i="4"/>
  <c r="FO122" i="4"/>
  <c r="FN122" i="4"/>
  <c r="FM122" i="4"/>
  <c r="FL122" i="4"/>
  <c r="FK122" i="4"/>
  <c r="FJ122" i="4"/>
  <c r="FI122" i="4"/>
  <c r="FH122" i="4"/>
  <c r="FG122" i="4"/>
  <c r="FF122" i="4"/>
  <c r="FE122" i="4"/>
  <c r="FD122" i="4"/>
  <c r="FC122" i="4"/>
  <c r="FB122" i="4"/>
  <c r="FA122" i="4"/>
  <c r="EZ122" i="4"/>
  <c r="EY122" i="4"/>
  <c r="EX122" i="4"/>
  <c r="EW122" i="4"/>
  <c r="EV122" i="4"/>
  <c r="EU122" i="4"/>
  <c r="ET122" i="4"/>
  <c r="ES122" i="4"/>
  <c r="ER122" i="4"/>
  <c r="EQ122" i="4"/>
  <c r="EP122" i="4"/>
  <c r="EO122" i="4"/>
  <c r="EN122" i="4"/>
  <c r="EM122" i="4"/>
  <c r="EL122" i="4"/>
  <c r="EK122" i="4"/>
  <c r="EJ122" i="4"/>
  <c r="EI122" i="4"/>
  <c r="EH122" i="4"/>
  <c r="EG122" i="4"/>
  <c r="EF122" i="4"/>
  <c r="EE122" i="4"/>
  <c r="ED122" i="4"/>
  <c r="EC122" i="4"/>
  <c r="EB122" i="4"/>
  <c r="EA122" i="4"/>
  <c r="DZ122" i="4"/>
  <c r="DY122" i="4"/>
  <c r="DX122" i="4"/>
  <c r="DW122" i="4"/>
  <c r="DV122" i="4"/>
  <c r="DU122" i="4"/>
  <c r="DT122" i="4"/>
  <c r="DS122" i="4"/>
  <c r="DR122" i="4"/>
  <c r="DQ122" i="4"/>
  <c r="DP122" i="4"/>
  <c r="DO122" i="4"/>
  <c r="DN122" i="4"/>
  <c r="DM122" i="4"/>
  <c r="DL122" i="4"/>
  <c r="DK122" i="4"/>
  <c r="DJ122" i="4"/>
  <c r="DI122" i="4"/>
  <c r="DH122" i="4"/>
  <c r="DG122" i="4"/>
  <c r="DF122" i="4"/>
  <c r="DE122" i="4"/>
  <c r="DD122" i="4"/>
  <c r="DC122" i="4"/>
  <c r="DB122" i="4"/>
  <c r="DA122" i="4"/>
  <c r="CZ122" i="4"/>
  <c r="CY122" i="4"/>
  <c r="CX122" i="4"/>
  <c r="CW122" i="4"/>
  <c r="CV122" i="4"/>
  <c r="CU122" i="4"/>
  <c r="CT122" i="4"/>
  <c r="CS122" i="4"/>
  <c r="CR122" i="4"/>
  <c r="CQ122" i="4"/>
  <c r="CP122" i="4"/>
  <c r="CO122" i="4"/>
  <c r="CN122" i="4"/>
  <c r="CM122" i="4"/>
  <c r="CL122" i="4"/>
  <c r="CK122" i="4"/>
  <c r="CJ122" i="4"/>
  <c r="CI122" i="4"/>
  <c r="CH122" i="4"/>
  <c r="CG122" i="4"/>
  <c r="CF122" i="4"/>
  <c r="CE122" i="4"/>
  <c r="CD122" i="4"/>
  <c r="CC122" i="4"/>
  <c r="CB122" i="4"/>
  <c r="CA122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BE122" i="4"/>
  <c r="BD122" i="4"/>
  <c r="BC122" i="4"/>
  <c r="BB122" i="4"/>
  <c r="BA122" i="4"/>
  <c r="AZ122" i="4"/>
  <c r="AY122" i="4"/>
  <c r="AX122" i="4"/>
  <c r="AW122" i="4"/>
  <c r="AV122" i="4"/>
  <c r="AU122" i="4"/>
  <c r="AT122" i="4"/>
  <c r="AS122" i="4"/>
  <c r="AR122" i="4"/>
  <c r="AQ122" i="4"/>
  <c r="AP122" i="4"/>
  <c r="AO122" i="4"/>
  <c r="AN122" i="4"/>
  <c r="AM122" i="4"/>
  <c r="AL122" i="4"/>
  <c r="AK122" i="4"/>
  <c r="AJ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GB121" i="4"/>
  <c r="GA121" i="4"/>
  <c r="FZ121" i="4"/>
  <c r="FY121" i="4"/>
  <c r="FX121" i="4"/>
  <c r="FW121" i="4"/>
  <c r="FV121" i="4"/>
  <c r="FU121" i="4"/>
  <c r="FT121" i="4"/>
  <c r="FS121" i="4"/>
  <c r="FR121" i="4"/>
  <c r="FQ121" i="4"/>
  <c r="FP121" i="4"/>
  <c r="FO121" i="4"/>
  <c r="FN121" i="4"/>
  <c r="FM121" i="4"/>
  <c r="FL121" i="4"/>
  <c r="FK121" i="4"/>
  <c r="FJ121" i="4"/>
  <c r="FI121" i="4"/>
  <c r="FH121" i="4"/>
  <c r="FG121" i="4"/>
  <c r="FF121" i="4"/>
  <c r="FE121" i="4"/>
  <c r="FD121" i="4"/>
  <c r="FC121" i="4"/>
  <c r="FB121" i="4"/>
  <c r="FA121" i="4"/>
  <c r="EZ121" i="4"/>
  <c r="EY121" i="4"/>
  <c r="EX121" i="4"/>
  <c r="EW121" i="4"/>
  <c r="EV121" i="4"/>
  <c r="EU121" i="4"/>
  <c r="ET121" i="4"/>
  <c r="ES121" i="4"/>
  <c r="ER121" i="4"/>
  <c r="EQ121" i="4"/>
  <c r="EP121" i="4"/>
  <c r="EO121" i="4"/>
  <c r="EN121" i="4"/>
  <c r="EM121" i="4"/>
  <c r="EL121" i="4"/>
  <c r="EK121" i="4"/>
  <c r="EJ121" i="4"/>
  <c r="EI121" i="4"/>
  <c r="EH121" i="4"/>
  <c r="EG121" i="4"/>
  <c r="EF121" i="4"/>
  <c r="EE121" i="4"/>
  <c r="ED121" i="4"/>
  <c r="EC121" i="4"/>
  <c r="EB121" i="4"/>
  <c r="EA121" i="4"/>
  <c r="DZ121" i="4"/>
  <c r="DY121" i="4"/>
  <c r="DX121" i="4"/>
  <c r="DW121" i="4"/>
  <c r="DV121" i="4"/>
  <c r="DU121" i="4"/>
  <c r="DT121" i="4"/>
  <c r="DS121" i="4"/>
  <c r="DR121" i="4"/>
  <c r="DQ121" i="4"/>
  <c r="DP121" i="4"/>
  <c r="DO121" i="4"/>
  <c r="DN121" i="4"/>
  <c r="DM121" i="4"/>
  <c r="DL121" i="4"/>
  <c r="DK121" i="4"/>
  <c r="DJ121" i="4"/>
  <c r="DI121" i="4"/>
  <c r="DH121" i="4"/>
  <c r="DG121" i="4"/>
  <c r="DF121" i="4"/>
  <c r="DE121" i="4"/>
  <c r="DD121" i="4"/>
  <c r="DC121" i="4"/>
  <c r="DB121" i="4"/>
  <c r="DA121" i="4"/>
  <c r="CZ121" i="4"/>
  <c r="CY121" i="4"/>
  <c r="CX121" i="4"/>
  <c r="CW121" i="4"/>
  <c r="CV121" i="4"/>
  <c r="CU121" i="4"/>
  <c r="CT121" i="4"/>
  <c r="CS121" i="4"/>
  <c r="CR121" i="4"/>
  <c r="CQ121" i="4"/>
  <c r="CP121" i="4"/>
  <c r="CO121" i="4"/>
  <c r="CN121" i="4"/>
  <c r="CM121" i="4"/>
  <c r="CL121" i="4"/>
  <c r="CK121" i="4"/>
  <c r="CJ121" i="4"/>
  <c r="CI121" i="4"/>
  <c r="CH121" i="4"/>
  <c r="CG121" i="4"/>
  <c r="CF121" i="4"/>
  <c r="CE121" i="4"/>
  <c r="CD121" i="4"/>
  <c r="CC121" i="4"/>
  <c r="CB121" i="4"/>
  <c r="CA121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BE121" i="4"/>
  <c r="BD121" i="4"/>
  <c r="BC121" i="4"/>
  <c r="BB121" i="4"/>
  <c r="BA121" i="4"/>
  <c r="AZ121" i="4"/>
  <c r="AY121" i="4"/>
  <c r="AX121" i="4"/>
  <c r="AW121" i="4"/>
  <c r="AV121" i="4"/>
  <c r="AU121" i="4"/>
  <c r="AT121" i="4"/>
  <c r="AS121" i="4"/>
  <c r="AR121" i="4"/>
  <c r="AQ121" i="4"/>
  <c r="AP121" i="4"/>
  <c r="AO121" i="4"/>
  <c r="AN121" i="4"/>
  <c r="AM121" i="4"/>
  <c r="AL121" i="4"/>
  <c r="AK121" i="4"/>
  <c r="AJ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GB120" i="4"/>
  <c r="GA120" i="4"/>
  <c r="FZ120" i="4"/>
  <c r="FY120" i="4"/>
  <c r="FX120" i="4"/>
  <c r="FW120" i="4"/>
  <c r="FV120" i="4"/>
  <c r="FU120" i="4"/>
  <c r="FT120" i="4"/>
  <c r="FS120" i="4"/>
  <c r="FR120" i="4"/>
  <c r="FQ120" i="4"/>
  <c r="FP120" i="4"/>
  <c r="FO120" i="4"/>
  <c r="FN120" i="4"/>
  <c r="FM120" i="4"/>
  <c r="FL120" i="4"/>
  <c r="FK120" i="4"/>
  <c r="FJ120" i="4"/>
  <c r="FI120" i="4"/>
  <c r="FH120" i="4"/>
  <c r="FG120" i="4"/>
  <c r="FF120" i="4"/>
  <c r="FE120" i="4"/>
  <c r="FD120" i="4"/>
  <c r="FC120" i="4"/>
  <c r="FB120" i="4"/>
  <c r="FA120" i="4"/>
  <c r="EZ120" i="4"/>
  <c r="EY120" i="4"/>
  <c r="EX120" i="4"/>
  <c r="EW120" i="4"/>
  <c r="EV120" i="4"/>
  <c r="EU120" i="4"/>
  <c r="ET120" i="4"/>
  <c r="ES120" i="4"/>
  <c r="ER120" i="4"/>
  <c r="EQ120" i="4"/>
  <c r="EP120" i="4"/>
  <c r="EO120" i="4"/>
  <c r="EN120" i="4"/>
  <c r="EM120" i="4"/>
  <c r="EL120" i="4"/>
  <c r="EK120" i="4"/>
  <c r="EJ120" i="4"/>
  <c r="EI120" i="4"/>
  <c r="EH120" i="4"/>
  <c r="EG120" i="4"/>
  <c r="EF120" i="4"/>
  <c r="EE120" i="4"/>
  <c r="ED120" i="4"/>
  <c r="EC120" i="4"/>
  <c r="EB120" i="4"/>
  <c r="EA120" i="4"/>
  <c r="DZ120" i="4"/>
  <c r="DY120" i="4"/>
  <c r="DX120" i="4"/>
  <c r="DW120" i="4"/>
  <c r="DV120" i="4"/>
  <c r="DU120" i="4"/>
  <c r="DT120" i="4"/>
  <c r="DS120" i="4"/>
  <c r="DR120" i="4"/>
  <c r="DQ120" i="4"/>
  <c r="DP120" i="4"/>
  <c r="DO120" i="4"/>
  <c r="DN120" i="4"/>
  <c r="DM120" i="4"/>
  <c r="DL120" i="4"/>
  <c r="DK120" i="4"/>
  <c r="DJ120" i="4"/>
  <c r="DI120" i="4"/>
  <c r="DH120" i="4"/>
  <c r="DG120" i="4"/>
  <c r="DF120" i="4"/>
  <c r="DE120" i="4"/>
  <c r="DD120" i="4"/>
  <c r="DC120" i="4"/>
  <c r="DB120" i="4"/>
  <c r="DA120" i="4"/>
  <c r="CZ120" i="4"/>
  <c r="CY120" i="4"/>
  <c r="CX120" i="4"/>
  <c r="CW120" i="4"/>
  <c r="CV120" i="4"/>
  <c r="CU120" i="4"/>
  <c r="AL120" i="4"/>
  <c r="AK120" i="4"/>
  <c r="AJ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GB119" i="4"/>
  <c r="GA119" i="4"/>
  <c r="FZ119" i="4"/>
  <c r="FY119" i="4"/>
  <c r="FX119" i="4"/>
  <c r="FW119" i="4"/>
  <c r="FV119" i="4"/>
  <c r="FU119" i="4"/>
  <c r="FT119" i="4"/>
  <c r="FS119" i="4"/>
  <c r="FR119" i="4"/>
  <c r="FQ119" i="4"/>
  <c r="FP119" i="4"/>
  <c r="FO119" i="4"/>
  <c r="FN119" i="4"/>
  <c r="FM119" i="4"/>
  <c r="FL119" i="4"/>
  <c r="FK119" i="4"/>
  <c r="FJ119" i="4"/>
  <c r="FI119" i="4"/>
  <c r="FH119" i="4"/>
  <c r="FG119" i="4"/>
  <c r="FF119" i="4"/>
  <c r="FE119" i="4"/>
  <c r="FD119" i="4"/>
  <c r="FC119" i="4"/>
  <c r="FB119" i="4"/>
  <c r="FA119" i="4"/>
  <c r="EZ119" i="4"/>
  <c r="EY119" i="4"/>
  <c r="EX119" i="4"/>
  <c r="EW119" i="4"/>
  <c r="EV119" i="4"/>
  <c r="EU119" i="4"/>
  <c r="ET119" i="4"/>
  <c r="ES119" i="4"/>
  <c r="ER119" i="4"/>
  <c r="EQ119" i="4"/>
  <c r="EP119" i="4"/>
  <c r="EO119" i="4"/>
  <c r="EN119" i="4"/>
  <c r="EM119" i="4"/>
  <c r="EL119" i="4"/>
  <c r="EK119" i="4"/>
  <c r="EJ119" i="4"/>
  <c r="EI119" i="4"/>
  <c r="EH119" i="4"/>
  <c r="EG119" i="4"/>
  <c r="EF119" i="4"/>
  <c r="EE119" i="4"/>
  <c r="ED119" i="4"/>
  <c r="EC119" i="4"/>
  <c r="EB119" i="4"/>
  <c r="EA119" i="4"/>
  <c r="DZ119" i="4"/>
  <c r="DY119" i="4"/>
  <c r="DX119" i="4"/>
  <c r="DW119" i="4"/>
  <c r="DV119" i="4"/>
  <c r="DU119" i="4"/>
  <c r="DT119" i="4"/>
  <c r="DS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E119" i="4"/>
  <c r="BD119" i="4"/>
  <c r="BC119" i="4"/>
  <c r="BB119" i="4"/>
  <c r="BA119" i="4"/>
  <c r="AZ119" i="4"/>
  <c r="AY119" i="4"/>
  <c r="AX119" i="4"/>
  <c r="AW119" i="4"/>
  <c r="AV119" i="4"/>
  <c r="AU119" i="4"/>
  <c r="AT119" i="4"/>
  <c r="AS119" i="4"/>
  <c r="AR119" i="4"/>
  <c r="AQ119" i="4"/>
  <c r="AP119" i="4"/>
  <c r="AO119" i="4"/>
  <c r="AN119" i="4"/>
  <c r="AM119" i="4"/>
  <c r="AL119" i="4"/>
  <c r="AK119" i="4"/>
  <c r="AJ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GB118" i="4"/>
  <c r="GA118" i="4"/>
  <c r="FZ118" i="4"/>
  <c r="FY118" i="4"/>
  <c r="FX118" i="4"/>
  <c r="FW118" i="4"/>
  <c r="FV118" i="4"/>
  <c r="FU118" i="4"/>
  <c r="FT118" i="4"/>
  <c r="FS118" i="4"/>
  <c r="FR118" i="4"/>
  <c r="FQ118" i="4"/>
  <c r="FP118" i="4"/>
  <c r="FO118" i="4"/>
  <c r="FN118" i="4"/>
  <c r="FM118" i="4"/>
  <c r="FL118" i="4"/>
  <c r="FK118" i="4"/>
  <c r="FJ118" i="4"/>
  <c r="FI118" i="4"/>
  <c r="FH118" i="4"/>
  <c r="FG118" i="4"/>
  <c r="FF118" i="4"/>
  <c r="FE118" i="4"/>
  <c r="FD118" i="4"/>
  <c r="FC118" i="4"/>
  <c r="FB118" i="4"/>
  <c r="FA118" i="4"/>
  <c r="EZ118" i="4"/>
  <c r="EY118" i="4"/>
  <c r="EX118" i="4"/>
  <c r="EW118" i="4"/>
  <c r="EV118" i="4"/>
  <c r="EU118" i="4"/>
  <c r="ET118" i="4"/>
  <c r="ES118" i="4"/>
  <c r="ER118" i="4"/>
  <c r="EQ118" i="4"/>
  <c r="EP118" i="4"/>
  <c r="EO118" i="4"/>
  <c r="EN118" i="4"/>
  <c r="EM118" i="4"/>
  <c r="EL118" i="4"/>
  <c r="EK118" i="4"/>
  <c r="EJ118" i="4"/>
  <c r="EI118" i="4"/>
  <c r="EH118" i="4"/>
  <c r="EG118" i="4"/>
  <c r="EF118" i="4"/>
  <c r="EE118" i="4"/>
  <c r="ED118" i="4"/>
  <c r="EC118" i="4"/>
  <c r="EB118" i="4"/>
  <c r="EA118" i="4"/>
  <c r="DZ118" i="4"/>
  <c r="DY118" i="4"/>
  <c r="DX118" i="4"/>
  <c r="DW118" i="4"/>
  <c r="DV118" i="4"/>
  <c r="DU118" i="4"/>
  <c r="DT118" i="4"/>
  <c r="DS118" i="4"/>
  <c r="DR118" i="4"/>
  <c r="DQ118" i="4"/>
  <c r="DP118" i="4"/>
  <c r="DO118" i="4"/>
  <c r="DN118" i="4"/>
  <c r="DM118" i="4"/>
  <c r="DL118" i="4"/>
  <c r="DK118" i="4"/>
  <c r="DJ118" i="4"/>
  <c r="DI118" i="4"/>
  <c r="DH118" i="4"/>
  <c r="DG118" i="4"/>
  <c r="DF118" i="4"/>
  <c r="DE118" i="4"/>
  <c r="DD118" i="4"/>
  <c r="DC118" i="4"/>
  <c r="DB118" i="4"/>
  <c r="DA118" i="4"/>
  <c r="CZ118" i="4"/>
  <c r="CY118" i="4"/>
  <c r="CX118" i="4"/>
  <c r="CW118" i="4"/>
  <c r="CV118" i="4"/>
  <c r="CU118" i="4"/>
  <c r="CT118" i="4"/>
  <c r="CS118" i="4"/>
  <c r="CR118" i="4"/>
  <c r="CQ118" i="4"/>
  <c r="CP118" i="4"/>
  <c r="CO118" i="4"/>
  <c r="CN118" i="4"/>
  <c r="CM118" i="4"/>
  <c r="CL118" i="4"/>
  <c r="CK118" i="4"/>
  <c r="CJ118" i="4"/>
  <c r="CI118" i="4"/>
  <c r="CH118" i="4"/>
  <c r="CG118" i="4"/>
  <c r="CF118" i="4"/>
  <c r="CE118" i="4"/>
  <c r="CD118" i="4"/>
  <c r="CC118" i="4"/>
  <c r="CB118" i="4"/>
  <c r="CA118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E118" i="4"/>
  <c r="BD118" i="4"/>
  <c r="BC118" i="4"/>
  <c r="BB118" i="4"/>
  <c r="BA118" i="4"/>
  <c r="AZ118" i="4"/>
  <c r="AY118" i="4"/>
  <c r="AX118" i="4"/>
  <c r="AW118" i="4"/>
  <c r="AV118" i="4"/>
  <c r="AU118" i="4"/>
  <c r="AT118" i="4"/>
  <c r="AS118" i="4"/>
  <c r="AR118" i="4"/>
  <c r="AQ118" i="4"/>
  <c r="AP118" i="4"/>
  <c r="AO118" i="4"/>
  <c r="AN118" i="4"/>
  <c r="AM118" i="4"/>
  <c r="AL118" i="4"/>
  <c r="AK118" i="4"/>
  <c r="AJ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GB117" i="4"/>
  <c r="GA117" i="4"/>
  <c r="FZ117" i="4"/>
  <c r="FY117" i="4"/>
  <c r="FX117" i="4"/>
  <c r="FW117" i="4"/>
  <c r="FV117" i="4"/>
  <c r="FU117" i="4"/>
  <c r="FT117" i="4"/>
  <c r="FS117" i="4"/>
  <c r="FR117" i="4"/>
  <c r="FQ117" i="4"/>
  <c r="FP117" i="4"/>
  <c r="FO117" i="4"/>
  <c r="FN117" i="4"/>
  <c r="FM117" i="4"/>
  <c r="FL117" i="4"/>
  <c r="FK117" i="4"/>
  <c r="FJ117" i="4"/>
  <c r="FI117" i="4"/>
  <c r="FH117" i="4"/>
  <c r="FG117" i="4"/>
  <c r="FF117" i="4"/>
  <c r="FE117" i="4"/>
  <c r="FD117" i="4"/>
  <c r="FC117" i="4"/>
  <c r="FB117" i="4"/>
  <c r="FA117" i="4"/>
  <c r="EZ117" i="4"/>
  <c r="EY117" i="4"/>
  <c r="EX117" i="4"/>
  <c r="EW117" i="4"/>
  <c r="EV117" i="4"/>
  <c r="EU117" i="4"/>
  <c r="ET117" i="4"/>
  <c r="ES117" i="4"/>
  <c r="ER117" i="4"/>
  <c r="EQ117" i="4"/>
  <c r="EP117" i="4"/>
  <c r="EO117" i="4"/>
  <c r="EN117" i="4"/>
  <c r="EM117" i="4"/>
  <c r="EL117" i="4"/>
  <c r="EK117" i="4"/>
  <c r="EJ117" i="4"/>
  <c r="EI117" i="4"/>
  <c r="EH117" i="4"/>
  <c r="EG117" i="4"/>
  <c r="EF117" i="4"/>
  <c r="EE117" i="4"/>
  <c r="ED117" i="4"/>
  <c r="EC117" i="4"/>
  <c r="EB117" i="4"/>
  <c r="EA117" i="4"/>
  <c r="DZ117" i="4"/>
  <c r="DY117" i="4"/>
  <c r="DX117" i="4"/>
  <c r="DW117" i="4"/>
  <c r="DV117" i="4"/>
  <c r="DU117" i="4"/>
  <c r="DT117" i="4"/>
  <c r="DS117" i="4"/>
  <c r="DR117" i="4"/>
  <c r="DQ117" i="4"/>
  <c r="DP117" i="4"/>
  <c r="DO117" i="4"/>
  <c r="DN117" i="4"/>
  <c r="DM117" i="4"/>
  <c r="DL117" i="4"/>
  <c r="DK117" i="4"/>
  <c r="DJ117" i="4"/>
  <c r="DI117" i="4"/>
  <c r="DH117" i="4"/>
  <c r="DG117" i="4"/>
  <c r="DF117" i="4"/>
  <c r="DE117" i="4"/>
  <c r="DD117" i="4"/>
  <c r="DC117" i="4"/>
  <c r="DB117" i="4"/>
  <c r="DA117" i="4"/>
  <c r="CZ117" i="4"/>
  <c r="CY117" i="4"/>
  <c r="CX117" i="4"/>
  <c r="CW117" i="4"/>
  <c r="CV117" i="4"/>
  <c r="CU117" i="4"/>
  <c r="CT117" i="4"/>
  <c r="CS117" i="4"/>
  <c r="CR117" i="4"/>
  <c r="CQ117" i="4"/>
  <c r="CP117" i="4"/>
  <c r="CO117" i="4"/>
  <c r="CN117" i="4"/>
  <c r="CM117" i="4"/>
  <c r="CL117" i="4"/>
  <c r="CK117" i="4"/>
  <c r="CJ117" i="4"/>
  <c r="CI117" i="4"/>
  <c r="CH117" i="4"/>
  <c r="CG117" i="4"/>
  <c r="CF117" i="4"/>
  <c r="CE117" i="4"/>
  <c r="CD117" i="4"/>
  <c r="CC117" i="4"/>
  <c r="CB117" i="4"/>
  <c r="CA117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E117" i="4"/>
  <c r="BD117" i="4"/>
  <c r="BC117" i="4"/>
  <c r="BB117" i="4"/>
  <c r="BA117" i="4"/>
  <c r="AZ117" i="4"/>
  <c r="AY117" i="4"/>
  <c r="AX117" i="4"/>
  <c r="AW117" i="4"/>
  <c r="AV117" i="4"/>
  <c r="AU117" i="4"/>
  <c r="AT117" i="4"/>
  <c r="AS117" i="4"/>
  <c r="AR117" i="4"/>
  <c r="AQ117" i="4"/>
  <c r="AP117" i="4"/>
  <c r="AO117" i="4"/>
  <c r="AN117" i="4"/>
  <c r="AM117" i="4"/>
  <c r="AL117" i="4"/>
  <c r="AK117" i="4"/>
  <c r="AJ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GB116" i="4"/>
  <c r="GA116" i="4"/>
  <c r="FZ116" i="4"/>
  <c r="FY116" i="4"/>
  <c r="FX116" i="4"/>
  <c r="FW116" i="4"/>
  <c r="FV116" i="4"/>
  <c r="FU116" i="4"/>
  <c r="FT116" i="4"/>
  <c r="FS116" i="4"/>
  <c r="FR116" i="4"/>
  <c r="FQ116" i="4"/>
  <c r="FP116" i="4"/>
  <c r="FO116" i="4"/>
  <c r="FN116" i="4"/>
  <c r="FM116" i="4"/>
  <c r="FL116" i="4"/>
  <c r="FK116" i="4"/>
  <c r="FJ116" i="4"/>
  <c r="FI116" i="4"/>
  <c r="FH116" i="4"/>
  <c r="FG116" i="4"/>
  <c r="FF116" i="4"/>
  <c r="FE116" i="4"/>
  <c r="FD116" i="4"/>
  <c r="FC116" i="4"/>
  <c r="FB116" i="4"/>
  <c r="FA116" i="4"/>
  <c r="EZ116" i="4"/>
  <c r="EY116" i="4"/>
  <c r="EX116" i="4"/>
  <c r="EW116" i="4"/>
  <c r="EV116" i="4"/>
  <c r="EU116" i="4"/>
  <c r="ET116" i="4"/>
  <c r="ES116" i="4"/>
  <c r="ER116" i="4"/>
  <c r="EQ116" i="4"/>
  <c r="EP116" i="4"/>
  <c r="EO116" i="4"/>
  <c r="EN116" i="4"/>
  <c r="EM116" i="4"/>
  <c r="EL116" i="4"/>
  <c r="EK116" i="4"/>
  <c r="EJ116" i="4"/>
  <c r="EI116" i="4"/>
  <c r="EH116" i="4"/>
  <c r="EG116" i="4"/>
  <c r="EF116" i="4"/>
  <c r="EE116" i="4"/>
  <c r="ED116" i="4"/>
  <c r="EC116" i="4"/>
  <c r="EB116" i="4"/>
  <c r="EA116" i="4"/>
  <c r="DZ116" i="4"/>
  <c r="DY116" i="4"/>
  <c r="DX116" i="4"/>
  <c r="DW116" i="4"/>
  <c r="DV116" i="4"/>
  <c r="DU116" i="4"/>
  <c r="DT116" i="4"/>
  <c r="DS116" i="4"/>
  <c r="DR116" i="4"/>
  <c r="DQ116" i="4"/>
  <c r="DP116" i="4"/>
  <c r="DO116" i="4"/>
  <c r="DN116" i="4"/>
  <c r="DM116" i="4"/>
  <c r="DL116" i="4"/>
  <c r="DK116" i="4"/>
  <c r="DJ116" i="4"/>
  <c r="DI116" i="4"/>
  <c r="DH116" i="4"/>
  <c r="DG116" i="4"/>
  <c r="DF116" i="4"/>
  <c r="DE116" i="4"/>
  <c r="DD116" i="4"/>
  <c r="DC116" i="4"/>
  <c r="DB116" i="4"/>
  <c r="DA116" i="4"/>
  <c r="CZ116" i="4"/>
  <c r="CY116" i="4"/>
  <c r="CX116" i="4"/>
  <c r="CW116" i="4"/>
  <c r="CV116" i="4"/>
  <c r="CU116" i="4"/>
  <c r="CT116" i="4"/>
  <c r="CS116" i="4"/>
  <c r="CR116" i="4"/>
  <c r="CQ116" i="4"/>
  <c r="CP116" i="4"/>
  <c r="CO116" i="4"/>
  <c r="CN116" i="4"/>
  <c r="CM116" i="4"/>
  <c r="CL116" i="4"/>
  <c r="CK116" i="4"/>
  <c r="CJ116" i="4"/>
  <c r="CI116" i="4"/>
  <c r="CH116" i="4"/>
  <c r="CG116" i="4"/>
  <c r="CF116" i="4"/>
  <c r="CE116" i="4"/>
  <c r="CD116" i="4"/>
  <c r="CC116" i="4"/>
  <c r="CB116" i="4"/>
  <c r="CA116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E116" i="4"/>
  <c r="BD116" i="4"/>
  <c r="BC116" i="4"/>
  <c r="BB116" i="4"/>
  <c r="BA116" i="4"/>
  <c r="AZ116" i="4"/>
  <c r="AY116" i="4"/>
  <c r="AX116" i="4"/>
  <c r="AW116" i="4"/>
  <c r="AV116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GB115" i="4"/>
  <c r="GA115" i="4"/>
  <c r="FZ115" i="4"/>
  <c r="FY115" i="4"/>
  <c r="FX115" i="4"/>
  <c r="FW115" i="4"/>
  <c r="FV115" i="4"/>
  <c r="FU115" i="4"/>
  <c r="FT115" i="4"/>
  <c r="FS115" i="4"/>
  <c r="FR115" i="4"/>
  <c r="FQ115" i="4"/>
  <c r="FP115" i="4"/>
  <c r="FO115" i="4"/>
  <c r="FN115" i="4"/>
  <c r="FM115" i="4"/>
  <c r="FL115" i="4"/>
  <c r="FK115" i="4"/>
  <c r="FJ115" i="4"/>
  <c r="FI115" i="4"/>
  <c r="FH115" i="4"/>
  <c r="FG115" i="4"/>
  <c r="FF115" i="4"/>
  <c r="FE115" i="4"/>
  <c r="FD115" i="4"/>
  <c r="FC115" i="4"/>
  <c r="FB115" i="4"/>
  <c r="FA115" i="4"/>
  <c r="EZ115" i="4"/>
  <c r="EY115" i="4"/>
  <c r="EX115" i="4"/>
  <c r="EW115" i="4"/>
  <c r="EV115" i="4"/>
  <c r="EU115" i="4"/>
  <c r="ET115" i="4"/>
  <c r="ES115" i="4"/>
  <c r="ER115" i="4"/>
  <c r="EQ115" i="4"/>
  <c r="EP115" i="4"/>
  <c r="EO115" i="4"/>
  <c r="EN115" i="4"/>
  <c r="EM115" i="4"/>
  <c r="EL115" i="4"/>
  <c r="EK115" i="4"/>
  <c r="EJ115" i="4"/>
  <c r="EI115" i="4"/>
  <c r="EH115" i="4"/>
  <c r="EG115" i="4"/>
  <c r="EF115" i="4"/>
  <c r="EE115" i="4"/>
  <c r="ED115" i="4"/>
  <c r="EC115" i="4"/>
  <c r="EB115" i="4"/>
  <c r="EA115" i="4"/>
  <c r="DZ115" i="4"/>
  <c r="DY115" i="4"/>
  <c r="DX115" i="4"/>
  <c r="DW115" i="4"/>
  <c r="DV115" i="4"/>
  <c r="DU115" i="4"/>
  <c r="DT115" i="4"/>
  <c r="DS115" i="4"/>
  <c r="DR115" i="4"/>
  <c r="DQ115" i="4"/>
  <c r="DP115" i="4"/>
  <c r="DO115" i="4"/>
  <c r="DN115" i="4"/>
  <c r="DM115" i="4"/>
  <c r="DL115" i="4"/>
  <c r="DK115" i="4"/>
  <c r="DJ115" i="4"/>
  <c r="DI115" i="4"/>
  <c r="DH115" i="4"/>
  <c r="DG115" i="4"/>
  <c r="DF115" i="4"/>
  <c r="DE115" i="4"/>
  <c r="DD115" i="4"/>
  <c r="DC115" i="4"/>
  <c r="DB115" i="4"/>
  <c r="DA115" i="4"/>
  <c r="CZ115" i="4"/>
  <c r="CY115" i="4"/>
  <c r="CX115" i="4"/>
  <c r="CW115" i="4"/>
  <c r="CV115" i="4"/>
  <c r="CU115" i="4"/>
  <c r="CT115" i="4"/>
  <c r="CS115" i="4"/>
  <c r="CR115" i="4"/>
  <c r="CQ115" i="4"/>
  <c r="CP115" i="4"/>
  <c r="CO115" i="4"/>
  <c r="CN115" i="4"/>
  <c r="CM115" i="4"/>
  <c r="CL115" i="4"/>
  <c r="CK115" i="4"/>
  <c r="CJ115" i="4"/>
  <c r="CI115" i="4"/>
  <c r="CH115" i="4"/>
  <c r="CG115" i="4"/>
  <c r="CF115" i="4"/>
  <c r="CE115" i="4"/>
  <c r="CD115" i="4"/>
  <c r="CC115" i="4"/>
  <c r="CB115" i="4"/>
  <c r="CA115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E115" i="4"/>
  <c r="BD115" i="4"/>
  <c r="BC115" i="4"/>
  <c r="BB115" i="4"/>
  <c r="BA115" i="4"/>
  <c r="AZ115" i="4"/>
  <c r="AY115" i="4"/>
  <c r="AX115" i="4"/>
  <c r="AW115" i="4"/>
  <c r="AV115" i="4"/>
  <c r="AU115" i="4"/>
  <c r="AT115" i="4"/>
  <c r="AS115" i="4"/>
  <c r="AR115" i="4"/>
  <c r="AQ115" i="4"/>
  <c r="AP115" i="4"/>
  <c r="AO115" i="4"/>
  <c r="AN115" i="4"/>
  <c r="AM115" i="4"/>
  <c r="AL115" i="4"/>
  <c r="AK115" i="4"/>
  <c r="AJ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GB114" i="4"/>
  <c r="GA114" i="4"/>
  <c r="FZ114" i="4"/>
  <c r="FY114" i="4"/>
  <c r="FX114" i="4"/>
  <c r="FW114" i="4"/>
  <c r="FV114" i="4"/>
  <c r="FU114" i="4"/>
  <c r="FT114" i="4"/>
  <c r="FS114" i="4"/>
  <c r="FR114" i="4"/>
  <c r="FQ114" i="4"/>
  <c r="FP114" i="4"/>
  <c r="FO114" i="4"/>
  <c r="FN114" i="4"/>
  <c r="FM114" i="4"/>
  <c r="FL114" i="4"/>
  <c r="FK114" i="4"/>
  <c r="FJ114" i="4"/>
  <c r="FI114" i="4"/>
  <c r="FH114" i="4"/>
  <c r="FG114" i="4"/>
  <c r="FF114" i="4"/>
  <c r="FE114" i="4"/>
  <c r="FD114" i="4"/>
  <c r="FC114" i="4"/>
  <c r="FB114" i="4"/>
  <c r="FA114" i="4"/>
  <c r="EZ114" i="4"/>
  <c r="EY114" i="4"/>
  <c r="EX114" i="4"/>
  <c r="EW114" i="4"/>
  <c r="EV114" i="4"/>
  <c r="EU114" i="4"/>
  <c r="ET114" i="4"/>
  <c r="ES114" i="4"/>
  <c r="ER114" i="4"/>
  <c r="EQ114" i="4"/>
  <c r="EP114" i="4"/>
  <c r="EO114" i="4"/>
  <c r="EN114" i="4"/>
  <c r="EM114" i="4"/>
  <c r="EL114" i="4"/>
  <c r="EK114" i="4"/>
  <c r="EJ114" i="4"/>
  <c r="EI114" i="4"/>
  <c r="EH114" i="4"/>
  <c r="EG114" i="4"/>
  <c r="EF114" i="4"/>
  <c r="EE114" i="4"/>
  <c r="ED114" i="4"/>
  <c r="EC114" i="4"/>
  <c r="EB114" i="4"/>
  <c r="EA114" i="4"/>
  <c r="DZ114" i="4"/>
  <c r="DY114" i="4"/>
  <c r="DX114" i="4"/>
  <c r="DW114" i="4"/>
  <c r="DV114" i="4"/>
  <c r="DU114" i="4"/>
  <c r="DT114" i="4"/>
  <c r="DS114" i="4"/>
  <c r="DR114" i="4"/>
  <c r="DQ114" i="4"/>
  <c r="DP114" i="4"/>
  <c r="DO114" i="4"/>
  <c r="DN114" i="4"/>
  <c r="DM114" i="4"/>
  <c r="DL114" i="4"/>
  <c r="DK114" i="4"/>
  <c r="DJ114" i="4"/>
  <c r="DI114" i="4"/>
  <c r="DH114" i="4"/>
  <c r="DG114" i="4"/>
  <c r="DF114" i="4"/>
  <c r="DE114" i="4"/>
  <c r="DD114" i="4"/>
  <c r="DC114" i="4"/>
  <c r="DB114" i="4"/>
  <c r="DA114" i="4"/>
  <c r="CZ114" i="4"/>
  <c r="CY114" i="4"/>
  <c r="CX114" i="4"/>
  <c r="CW114" i="4"/>
  <c r="CV114" i="4"/>
  <c r="CU114" i="4"/>
  <c r="CT114" i="4"/>
  <c r="CS114" i="4"/>
  <c r="CR114" i="4"/>
  <c r="CQ114" i="4"/>
  <c r="CP114" i="4"/>
  <c r="CO114" i="4"/>
  <c r="CN114" i="4"/>
  <c r="CM114" i="4"/>
  <c r="CL114" i="4"/>
  <c r="CK114" i="4"/>
  <c r="CJ114" i="4"/>
  <c r="CI114" i="4"/>
  <c r="CH114" i="4"/>
  <c r="CG114" i="4"/>
  <c r="CF114" i="4"/>
  <c r="CE114" i="4"/>
  <c r="CD114" i="4"/>
  <c r="CC114" i="4"/>
  <c r="CB114" i="4"/>
  <c r="CA114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E114" i="4"/>
  <c r="BD114" i="4"/>
  <c r="BC114" i="4"/>
  <c r="BB114" i="4"/>
  <c r="BA114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GB113" i="4"/>
  <c r="GA113" i="4"/>
  <c r="FZ113" i="4"/>
  <c r="FY113" i="4"/>
  <c r="FX113" i="4"/>
  <c r="FW113" i="4"/>
  <c r="FV113" i="4"/>
  <c r="FU113" i="4"/>
  <c r="FT113" i="4"/>
  <c r="FS113" i="4"/>
  <c r="FR113" i="4"/>
  <c r="FQ113" i="4"/>
  <c r="FP113" i="4"/>
  <c r="FO113" i="4"/>
  <c r="FN113" i="4"/>
  <c r="FM113" i="4"/>
  <c r="FL113" i="4"/>
  <c r="FK113" i="4"/>
  <c r="FJ113" i="4"/>
  <c r="FI113" i="4"/>
  <c r="FH113" i="4"/>
  <c r="FG113" i="4"/>
  <c r="FF113" i="4"/>
  <c r="FE113" i="4"/>
  <c r="FD113" i="4"/>
  <c r="FC113" i="4"/>
  <c r="FB113" i="4"/>
  <c r="FA113" i="4"/>
  <c r="EZ113" i="4"/>
  <c r="EY113" i="4"/>
  <c r="EX113" i="4"/>
  <c r="EW113" i="4"/>
  <c r="EV113" i="4"/>
  <c r="EU113" i="4"/>
  <c r="ET113" i="4"/>
  <c r="ES113" i="4"/>
  <c r="ER113" i="4"/>
  <c r="EQ113" i="4"/>
  <c r="EP113" i="4"/>
  <c r="EO113" i="4"/>
  <c r="EN113" i="4"/>
  <c r="EM113" i="4"/>
  <c r="EL113" i="4"/>
  <c r="EK113" i="4"/>
  <c r="EJ113" i="4"/>
  <c r="EI113" i="4"/>
  <c r="EH113" i="4"/>
  <c r="EG113" i="4"/>
  <c r="EF113" i="4"/>
  <c r="EE113" i="4"/>
  <c r="ED113" i="4"/>
  <c r="EC113" i="4"/>
  <c r="EB113" i="4"/>
  <c r="EA113" i="4"/>
  <c r="DZ113" i="4"/>
  <c r="DY113" i="4"/>
  <c r="DX113" i="4"/>
  <c r="DW113" i="4"/>
  <c r="DV113" i="4"/>
  <c r="DU113" i="4"/>
  <c r="DT113" i="4"/>
  <c r="DS113" i="4"/>
  <c r="DR113" i="4"/>
  <c r="DQ113" i="4"/>
  <c r="DP113" i="4"/>
  <c r="DO113" i="4"/>
  <c r="DN113" i="4"/>
  <c r="DM113" i="4"/>
  <c r="DL113" i="4"/>
  <c r="DK113" i="4"/>
  <c r="DJ113" i="4"/>
  <c r="DI113" i="4"/>
  <c r="DH113" i="4"/>
  <c r="DG113" i="4"/>
  <c r="DF113" i="4"/>
  <c r="DE113" i="4"/>
  <c r="DD113" i="4"/>
  <c r="DC113" i="4"/>
  <c r="DB113" i="4"/>
  <c r="DA113" i="4"/>
  <c r="CZ113" i="4"/>
  <c r="CY113" i="4"/>
  <c r="CX113" i="4"/>
  <c r="CW113" i="4"/>
  <c r="CV113" i="4"/>
  <c r="CU113" i="4"/>
  <c r="CT113" i="4"/>
  <c r="CS113" i="4"/>
  <c r="CR113" i="4"/>
  <c r="CQ113" i="4"/>
  <c r="CP113" i="4"/>
  <c r="CO113" i="4"/>
  <c r="CN113" i="4"/>
  <c r="CM113" i="4"/>
  <c r="CL113" i="4"/>
  <c r="CK113" i="4"/>
  <c r="CJ113" i="4"/>
  <c r="CI113" i="4"/>
  <c r="CH113" i="4"/>
  <c r="CG113" i="4"/>
  <c r="CF113" i="4"/>
  <c r="CE113" i="4"/>
  <c r="CD113" i="4"/>
  <c r="CC113" i="4"/>
  <c r="CB113" i="4"/>
  <c r="CA113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E113" i="4"/>
  <c r="BD113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AQ113" i="4"/>
  <c r="AP113" i="4"/>
  <c r="AO113" i="4"/>
  <c r="AN113" i="4"/>
  <c r="AM113" i="4"/>
  <c r="AL113" i="4"/>
  <c r="AK113" i="4"/>
  <c r="AJ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GB112" i="4"/>
  <c r="GA112" i="4"/>
  <c r="FZ112" i="4"/>
  <c r="FY112" i="4"/>
  <c r="FX112" i="4"/>
  <c r="FW112" i="4"/>
  <c r="FV112" i="4"/>
  <c r="FU112" i="4"/>
  <c r="FT112" i="4"/>
  <c r="FS112" i="4"/>
  <c r="FR112" i="4"/>
  <c r="FQ112" i="4"/>
  <c r="FP112" i="4"/>
  <c r="FO112" i="4"/>
  <c r="FN112" i="4"/>
  <c r="FM112" i="4"/>
  <c r="FL112" i="4"/>
  <c r="FK112" i="4"/>
  <c r="FJ112" i="4"/>
  <c r="FI112" i="4"/>
  <c r="FH112" i="4"/>
  <c r="FG112" i="4"/>
  <c r="FF112" i="4"/>
  <c r="FE112" i="4"/>
  <c r="FD112" i="4"/>
  <c r="FC112" i="4"/>
  <c r="FB112" i="4"/>
  <c r="FA112" i="4"/>
  <c r="EZ112" i="4"/>
  <c r="EY112" i="4"/>
  <c r="EX112" i="4"/>
  <c r="EW112" i="4"/>
  <c r="EV112" i="4"/>
  <c r="EU112" i="4"/>
  <c r="ET112" i="4"/>
  <c r="ES112" i="4"/>
  <c r="ER112" i="4"/>
  <c r="EQ112" i="4"/>
  <c r="EP112" i="4"/>
  <c r="EO112" i="4"/>
  <c r="EN112" i="4"/>
  <c r="EM112" i="4"/>
  <c r="EL112" i="4"/>
  <c r="EK112" i="4"/>
  <c r="EJ112" i="4"/>
  <c r="EI112" i="4"/>
  <c r="EH112" i="4"/>
  <c r="EG112" i="4"/>
  <c r="EF112" i="4"/>
  <c r="EE112" i="4"/>
  <c r="ED112" i="4"/>
  <c r="EC112" i="4"/>
  <c r="EB112" i="4"/>
  <c r="EA112" i="4"/>
  <c r="DZ112" i="4"/>
  <c r="DY112" i="4"/>
  <c r="DX112" i="4"/>
  <c r="DW112" i="4"/>
  <c r="DV112" i="4"/>
  <c r="DU112" i="4"/>
  <c r="DT112" i="4"/>
  <c r="DS112" i="4"/>
  <c r="DR112" i="4"/>
  <c r="DQ112" i="4"/>
  <c r="DP112" i="4"/>
  <c r="DO112" i="4"/>
  <c r="DN112" i="4"/>
  <c r="DM112" i="4"/>
  <c r="DL112" i="4"/>
  <c r="DK112" i="4"/>
  <c r="DJ112" i="4"/>
  <c r="DI112" i="4"/>
  <c r="DH112" i="4"/>
  <c r="DG112" i="4"/>
  <c r="DF112" i="4"/>
  <c r="DE112" i="4"/>
  <c r="DD112" i="4"/>
  <c r="DC112" i="4"/>
  <c r="DB112" i="4"/>
  <c r="DA112" i="4"/>
  <c r="CZ112" i="4"/>
  <c r="CY112" i="4"/>
  <c r="CX112" i="4"/>
  <c r="CW112" i="4"/>
  <c r="CV112" i="4"/>
  <c r="CU112" i="4"/>
  <c r="CT112" i="4"/>
  <c r="CS112" i="4"/>
  <c r="CR112" i="4"/>
  <c r="CQ112" i="4"/>
  <c r="CP112" i="4"/>
  <c r="CO112" i="4"/>
  <c r="CN112" i="4"/>
  <c r="CM112" i="4"/>
  <c r="CL112" i="4"/>
  <c r="CK112" i="4"/>
  <c r="CJ112" i="4"/>
  <c r="CI112" i="4"/>
  <c r="CH112" i="4"/>
  <c r="CG112" i="4"/>
  <c r="CF112" i="4"/>
  <c r="CE112" i="4"/>
  <c r="CD112" i="4"/>
  <c r="CC112" i="4"/>
  <c r="CB112" i="4"/>
  <c r="CA112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E112" i="4"/>
  <c r="BD112" i="4"/>
  <c r="BC112" i="4"/>
  <c r="BB112" i="4"/>
  <c r="BA112" i="4"/>
  <c r="AZ112" i="4"/>
  <c r="AY112" i="4"/>
  <c r="AM112" i="4"/>
  <c r="AL112" i="4"/>
  <c r="AK112" i="4"/>
  <c r="AJ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GB111" i="4"/>
  <c r="GA111" i="4"/>
  <c r="FZ111" i="4"/>
  <c r="FY111" i="4"/>
  <c r="FX111" i="4"/>
  <c r="FW111" i="4"/>
  <c r="FV111" i="4"/>
  <c r="FU111" i="4"/>
  <c r="FT111" i="4"/>
  <c r="FS111" i="4"/>
  <c r="FR111" i="4"/>
  <c r="FQ111" i="4"/>
  <c r="FP111" i="4"/>
  <c r="FO111" i="4"/>
  <c r="FN111" i="4"/>
  <c r="FM111" i="4"/>
  <c r="FL111" i="4"/>
  <c r="FK111" i="4"/>
  <c r="FJ111" i="4"/>
  <c r="FI111" i="4"/>
  <c r="FH111" i="4"/>
  <c r="FG111" i="4"/>
  <c r="FF111" i="4"/>
  <c r="FE111" i="4"/>
  <c r="FD111" i="4"/>
  <c r="FC111" i="4"/>
  <c r="FB111" i="4"/>
  <c r="FA111" i="4"/>
  <c r="EZ111" i="4"/>
  <c r="EY111" i="4"/>
  <c r="EX111" i="4"/>
  <c r="EW111" i="4"/>
  <c r="EV111" i="4"/>
  <c r="EU111" i="4"/>
  <c r="ET111" i="4"/>
  <c r="ES111" i="4"/>
  <c r="ER111" i="4"/>
  <c r="EQ111" i="4"/>
  <c r="EP111" i="4"/>
  <c r="EO111" i="4"/>
  <c r="EN111" i="4"/>
  <c r="EM111" i="4"/>
  <c r="EL111" i="4"/>
  <c r="EK111" i="4"/>
  <c r="EJ111" i="4"/>
  <c r="EI111" i="4"/>
  <c r="EH111" i="4"/>
  <c r="EG111" i="4"/>
  <c r="EF111" i="4"/>
  <c r="EE111" i="4"/>
  <c r="ED111" i="4"/>
  <c r="EC111" i="4"/>
  <c r="EB111" i="4"/>
  <c r="EA111" i="4"/>
  <c r="DZ111" i="4"/>
  <c r="DY111" i="4"/>
  <c r="DX111" i="4"/>
  <c r="DW111" i="4"/>
  <c r="DV111" i="4"/>
  <c r="DU111" i="4"/>
  <c r="DT111" i="4"/>
  <c r="DS111" i="4"/>
  <c r="AL111" i="4"/>
  <c r="AK111" i="4"/>
  <c r="AJ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GB110" i="4"/>
  <c r="GA110" i="4"/>
  <c r="FZ110" i="4"/>
  <c r="FY110" i="4"/>
  <c r="FX110" i="4"/>
  <c r="FW110" i="4"/>
  <c r="FV110" i="4"/>
  <c r="FU110" i="4"/>
  <c r="FT110" i="4"/>
  <c r="FS110" i="4"/>
  <c r="FR110" i="4"/>
  <c r="FQ110" i="4"/>
  <c r="FP110" i="4"/>
  <c r="FO110" i="4"/>
  <c r="FN110" i="4"/>
  <c r="FM110" i="4"/>
  <c r="FL110" i="4"/>
  <c r="FK110" i="4"/>
  <c r="FJ110" i="4"/>
  <c r="FI110" i="4"/>
  <c r="FH110" i="4"/>
  <c r="FG110" i="4"/>
  <c r="FF110" i="4"/>
  <c r="FE110" i="4"/>
  <c r="FD110" i="4"/>
  <c r="FC110" i="4"/>
  <c r="FB110" i="4"/>
  <c r="FA110" i="4"/>
  <c r="EZ110" i="4"/>
  <c r="EY110" i="4"/>
  <c r="EX110" i="4"/>
  <c r="EW110" i="4"/>
  <c r="EV110" i="4"/>
  <c r="EU110" i="4"/>
  <c r="ET110" i="4"/>
  <c r="ES110" i="4"/>
  <c r="ER110" i="4"/>
  <c r="EQ110" i="4"/>
  <c r="EP110" i="4"/>
  <c r="EO110" i="4"/>
  <c r="EN110" i="4"/>
  <c r="EM110" i="4"/>
  <c r="EL110" i="4"/>
  <c r="EK110" i="4"/>
  <c r="EJ110" i="4"/>
  <c r="EI110" i="4"/>
  <c r="EH110" i="4"/>
  <c r="EG110" i="4"/>
  <c r="EF110" i="4"/>
  <c r="EE110" i="4"/>
  <c r="ED110" i="4"/>
  <c r="EC110" i="4"/>
  <c r="EB110" i="4"/>
  <c r="EA110" i="4"/>
  <c r="DZ110" i="4"/>
  <c r="DY110" i="4"/>
  <c r="DX110" i="4"/>
  <c r="DW110" i="4"/>
  <c r="DV110" i="4"/>
  <c r="DU110" i="4"/>
  <c r="DT110" i="4"/>
  <c r="DS110" i="4"/>
  <c r="CT110" i="4"/>
  <c r="CS110" i="4"/>
  <c r="CR110" i="4"/>
  <c r="CQ110" i="4"/>
  <c r="CP110" i="4"/>
  <c r="CO110" i="4"/>
  <c r="CN110" i="4"/>
  <c r="CM110" i="4"/>
  <c r="CL110" i="4"/>
  <c r="CK110" i="4"/>
  <c r="CJ110" i="4"/>
  <c r="CI110" i="4"/>
  <c r="CH110" i="4"/>
  <c r="CG110" i="4"/>
  <c r="CF110" i="4"/>
  <c r="CE110" i="4"/>
  <c r="CD110" i="4"/>
  <c r="CC110" i="4"/>
  <c r="CB110" i="4"/>
  <c r="CA110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E110" i="4"/>
  <c r="BD110" i="4"/>
  <c r="BC110" i="4"/>
  <c r="BB110" i="4"/>
  <c r="BA110" i="4"/>
  <c r="AZ110" i="4"/>
  <c r="AY110" i="4"/>
  <c r="AX110" i="4"/>
  <c r="AW110" i="4"/>
  <c r="AV110" i="4"/>
  <c r="AU110" i="4"/>
  <c r="AT110" i="4"/>
  <c r="AS110" i="4"/>
  <c r="AR110" i="4"/>
  <c r="AQ110" i="4"/>
  <c r="AP110" i="4"/>
  <c r="AO110" i="4"/>
  <c r="AN110" i="4"/>
  <c r="AM110" i="4"/>
  <c r="AL110" i="4"/>
  <c r="AK110" i="4"/>
  <c r="AJ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GB109" i="4"/>
  <c r="GA109" i="4"/>
  <c r="FZ109" i="4"/>
  <c r="FY109" i="4"/>
  <c r="FX109" i="4"/>
  <c r="FW109" i="4"/>
  <c r="FV109" i="4"/>
  <c r="FU109" i="4"/>
  <c r="FT109" i="4"/>
  <c r="FS109" i="4"/>
  <c r="FR109" i="4"/>
  <c r="FQ109" i="4"/>
  <c r="FP109" i="4"/>
  <c r="FO109" i="4"/>
  <c r="FN109" i="4"/>
  <c r="FM109" i="4"/>
  <c r="FL109" i="4"/>
  <c r="FK109" i="4"/>
  <c r="FJ109" i="4"/>
  <c r="FI109" i="4"/>
  <c r="FH109" i="4"/>
  <c r="FG109" i="4"/>
  <c r="FF109" i="4"/>
  <c r="FE109" i="4"/>
  <c r="FD109" i="4"/>
  <c r="FC109" i="4"/>
  <c r="FB109" i="4"/>
  <c r="FA109" i="4"/>
  <c r="EZ109" i="4"/>
  <c r="EY109" i="4"/>
  <c r="EX109" i="4"/>
  <c r="EW109" i="4"/>
  <c r="EV109" i="4"/>
  <c r="EU109" i="4"/>
  <c r="ET109" i="4"/>
  <c r="ES109" i="4"/>
  <c r="ER109" i="4"/>
  <c r="EQ109" i="4"/>
  <c r="EP109" i="4"/>
  <c r="EO109" i="4"/>
  <c r="EN109" i="4"/>
  <c r="EM109" i="4"/>
  <c r="EL109" i="4"/>
  <c r="EK109" i="4"/>
  <c r="EJ109" i="4"/>
  <c r="EI109" i="4"/>
  <c r="EH109" i="4"/>
  <c r="EG109" i="4"/>
  <c r="EF109" i="4"/>
  <c r="EE109" i="4"/>
  <c r="ED109" i="4"/>
  <c r="EC109" i="4"/>
  <c r="EB109" i="4"/>
  <c r="EA109" i="4"/>
  <c r="DZ109" i="4"/>
  <c r="DY109" i="4"/>
  <c r="DX109" i="4"/>
  <c r="DW109" i="4"/>
  <c r="DV109" i="4"/>
  <c r="DU109" i="4"/>
  <c r="DT109" i="4"/>
  <c r="DS109" i="4"/>
  <c r="AL109" i="4"/>
  <c r="AL275" i="4" s="1"/>
  <c r="AK109" i="4"/>
  <c r="AK275" i="4" s="1"/>
  <c r="AJ109" i="4"/>
  <c r="AJ275" i="4" s="1"/>
  <c r="AI109" i="4"/>
  <c r="AI275" i="4" s="1"/>
  <c r="AH109" i="4"/>
  <c r="AH275" i="4" s="1"/>
  <c r="AG109" i="4"/>
  <c r="AG275" i="4" s="1"/>
  <c r="AF109" i="4"/>
  <c r="AF275" i="4" s="1"/>
  <c r="AE109" i="4"/>
  <c r="AE275" i="4" s="1"/>
  <c r="AD109" i="4"/>
  <c r="AD275" i="4" s="1"/>
  <c r="AC109" i="4"/>
  <c r="AC275" i="4" s="1"/>
  <c r="AB109" i="4"/>
  <c r="AB275" i="4" s="1"/>
  <c r="AA109" i="4"/>
  <c r="AA275" i="4" s="1"/>
  <c r="Z109" i="4"/>
  <c r="Z275" i="4" s="1"/>
  <c r="Y109" i="4"/>
  <c r="Y275" i="4" s="1"/>
  <c r="X109" i="4"/>
  <c r="X275" i="4" s="1"/>
  <c r="W109" i="4"/>
  <c r="W275" i="4" s="1"/>
  <c r="V109" i="4"/>
  <c r="V275" i="4" s="1"/>
  <c r="U109" i="4"/>
  <c r="U275" i="4" s="1"/>
  <c r="T109" i="4"/>
  <c r="T275" i="4" s="1"/>
  <c r="S109" i="4"/>
  <c r="S275" i="4" s="1"/>
  <c r="R109" i="4"/>
  <c r="R275" i="4" s="1"/>
  <c r="Q109" i="4"/>
  <c r="P109" i="4"/>
  <c r="GC108" i="4"/>
  <c r="GD108" i="4" s="1"/>
  <c r="GI108" i="4" s="1"/>
  <c r="H108" i="4"/>
  <c r="GD107" i="4"/>
  <c r="GI107" i="4" s="1"/>
  <c r="H107" i="4"/>
  <c r="GD106" i="4"/>
  <c r="GI106" i="4" s="1"/>
  <c r="H106" i="4"/>
  <c r="GD105" i="4"/>
  <c r="GI105" i="4" s="1"/>
  <c r="H105" i="4"/>
  <c r="GD104" i="4"/>
  <c r="GI104" i="4" s="1"/>
  <c r="H104" i="4"/>
  <c r="GD103" i="4"/>
  <c r="GI103" i="4" s="1"/>
  <c r="H103" i="4"/>
  <c r="GD102" i="4"/>
  <c r="GI102" i="4" s="1"/>
  <c r="H102" i="4"/>
  <c r="GD101" i="4"/>
  <c r="GI101" i="4" s="1"/>
  <c r="H101" i="4"/>
  <c r="GD100" i="4"/>
  <c r="GI100" i="4" s="1"/>
  <c r="H100" i="4"/>
  <c r="GD99" i="4"/>
  <c r="GI99" i="4" s="1"/>
  <c r="H99" i="4"/>
  <c r="GD98" i="4"/>
  <c r="GI98" i="4" s="1"/>
  <c r="H98" i="4"/>
  <c r="GI97" i="4"/>
  <c r="GI96" i="4"/>
  <c r="GI95" i="4"/>
  <c r="GI94" i="4"/>
  <c r="GI93" i="4"/>
  <c r="GI92" i="4"/>
  <c r="GI91" i="4"/>
  <c r="GI90" i="4"/>
  <c r="GI89" i="4"/>
  <c r="GI88" i="4"/>
  <c r="GI87" i="4"/>
  <c r="GI86" i="4"/>
  <c r="GD122" i="4"/>
  <c r="GC25" i="4"/>
  <c r="GD25" i="4" s="1"/>
  <c r="GC24" i="4"/>
  <c r="GD24" i="4" s="1"/>
  <c r="GC23" i="4"/>
  <c r="GD23" i="4" s="1"/>
  <c r="A23" i="4"/>
  <c r="T22" i="4"/>
  <c r="V22" i="4" s="1"/>
  <c r="X22" i="4" s="1"/>
  <c r="Z22" i="4" s="1"/>
  <c r="AB22" i="4" s="1"/>
  <c r="AD22" i="4" s="1"/>
  <c r="AF22" i="4" s="1"/>
  <c r="AH22" i="4" s="1"/>
  <c r="AJ22" i="4" s="1"/>
  <c r="AL22" i="4" s="1"/>
  <c r="AN22" i="4" s="1"/>
  <c r="AP22" i="4" s="1"/>
  <c r="AR22" i="4" s="1"/>
  <c r="AT22" i="4" s="1"/>
  <c r="AV22" i="4" s="1"/>
  <c r="AX22" i="4" s="1"/>
  <c r="AZ22" i="4" s="1"/>
  <c r="BB22" i="4" s="1"/>
  <c r="BD22" i="4" s="1"/>
  <c r="BF22" i="4" s="1"/>
  <c r="BH22" i="4" s="1"/>
  <c r="BJ22" i="4" s="1"/>
  <c r="BL22" i="4" s="1"/>
  <c r="BN22" i="4" s="1"/>
  <c r="BP22" i="4" s="1"/>
  <c r="BR22" i="4" s="1"/>
  <c r="BT22" i="4" s="1"/>
  <c r="BV22" i="4" s="1"/>
  <c r="BX22" i="4" s="1"/>
  <c r="BZ22" i="4" s="1"/>
  <c r="CB22" i="4" s="1"/>
  <c r="CD22" i="4" s="1"/>
  <c r="CF22" i="4" s="1"/>
  <c r="CH22" i="4" s="1"/>
  <c r="CJ22" i="4" s="1"/>
  <c r="CL22" i="4" s="1"/>
  <c r="CN22" i="4" s="1"/>
  <c r="CP22" i="4" s="1"/>
  <c r="CR22" i="4" s="1"/>
  <c r="CT22" i="4" s="1"/>
  <c r="CV22" i="4" s="1"/>
  <c r="CX22" i="4" s="1"/>
  <c r="CZ22" i="4" s="1"/>
  <c r="DB22" i="4" s="1"/>
  <c r="DD22" i="4" s="1"/>
  <c r="DF22" i="4" s="1"/>
  <c r="DH22" i="4" s="1"/>
  <c r="DJ22" i="4" s="1"/>
  <c r="DL22" i="4" s="1"/>
  <c r="DN22" i="4" s="1"/>
  <c r="DP22" i="4" s="1"/>
  <c r="DR22" i="4" s="1"/>
  <c r="DT22" i="4" s="1"/>
  <c r="DV22" i="4" s="1"/>
  <c r="DX22" i="4" s="1"/>
  <c r="DZ22" i="4" s="1"/>
  <c r="EB22" i="4" s="1"/>
  <c r="ED22" i="4" s="1"/>
  <c r="EF22" i="4" s="1"/>
  <c r="EH22" i="4" s="1"/>
  <c r="EJ22" i="4" s="1"/>
  <c r="EL22" i="4" s="1"/>
  <c r="EN22" i="4" s="1"/>
  <c r="EP22" i="4" s="1"/>
  <c r="ER22" i="4" s="1"/>
  <c r="ET22" i="4" s="1"/>
  <c r="EV22" i="4" s="1"/>
  <c r="EX22" i="4" s="1"/>
  <c r="EZ22" i="4" s="1"/>
  <c r="FB22" i="4" s="1"/>
  <c r="FD22" i="4" s="1"/>
  <c r="FF22" i="4" s="1"/>
  <c r="FH22" i="4" s="1"/>
  <c r="FJ22" i="4" s="1"/>
  <c r="FL22" i="4" s="1"/>
  <c r="FN22" i="4" s="1"/>
  <c r="FP22" i="4" s="1"/>
  <c r="FR22" i="4" s="1"/>
  <c r="FT22" i="4" s="1"/>
  <c r="FV22" i="4" s="1"/>
  <c r="FX22" i="4" s="1"/>
  <c r="FZ22" i="4" s="1"/>
  <c r="GB22" i="4" s="1"/>
  <c r="S22" i="4"/>
  <c r="U22" i="4" s="1"/>
  <c r="W22" i="4" s="1"/>
  <c r="Y22" i="4" s="1"/>
  <c r="AA22" i="4" s="1"/>
  <c r="AC22" i="4" s="1"/>
  <c r="AE22" i="4" s="1"/>
  <c r="AG22" i="4" s="1"/>
  <c r="AI22" i="4" s="1"/>
  <c r="AK22" i="4" s="1"/>
  <c r="AM22" i="4" s="1"/>
  <c r="AO22" i="4" s="1"/>
  <c r="AQ22" i="4" s="1"/>
  <c r="AS22" i="4" s="1"/>
  <c r="AU22" i="4" s="1"/>
  <c r="AW22" i="4" s="1"/>
  <c r="AY22" i="4" s="1"/>
  <c r="BA22" i="4" s="1"/>
  <c r="BC22" i="4" s="1"/>
  <c r="BE22" i="4" s="1"/>
  <c r="BG22" i="4" s="1"/>
  <c r="BI22" i="4" s="1"/>
  <c r="BK22" i="4" s="1"/>
  <c r="BM22" i="4" s="1"/>
  <c r="BO22" i="4" s="1"/>
  <c r="BQ22" i="4" s="1"/>
  <c r="BS22" i="4" s="1"/>
  <c r="BU22" i="4" s="1"/>
  <c r="BW22" i="4" s="1"/>
  <c r="BY22" i="4" s="1"/>
  <c r="CA22" i="4" s="1"/>
  <c r="CC22" i="4" s="1"/>
  <c r="CE22" i="4" s="1"/>
  <c r="CG22" i="4" s="1"/>
  <c r="CI22" i="4" s="1"/>
  <c r="CK22" i="4" s="1"/>
  <c r="CM22" i="4" s="1"/>
  <c r="CO22" i="4" s="1"/>
  <c r="CQ22" i="4" s="1"/>
  <c r="CS22" i="4" s="1"/>
  <c r="CU22" i="4" s="1"/>
  <c r="CW22" i="4" s="1"/>
  <c r="CY22" i="4" s="1"/>
  <c r="DA22" i="4" s="1"/>
  <c r="DC22" i="4" s="1"/>
  <c r="DE22" i="4" s="1"/>
  <c r="DG22" i="4" s="1"/>
  <c r="DI22" i="4" s="1"/>
  <c r="DK22" i="4" s="1"/>
  <c r="DM22" i="4" s="1"/>
  <c r="DO22" i="4" s="1"/>
  <c r="DQ22" i="4" s="1"/>
  <c r="DS22" i="4" s="1"/>
  <c r="DU22" i="4" s="1"/>
  <c r="DW22" i="4" s="1"/>
  <c r="DY22" i="4" s="1"/>
  <c r="EA22" i="4" s="1"/>
  <c r="EC22" i="4" s="1"/>
  <c r="EE22" i="4" s="1"/>
  <c r="EG22" i="4" s="1"/>
  <c r="EI22" i="4" s="1"/>
  <c r="EK22" i="4" s="1"/>
  <c r="EM22" i="4" s="1"/>
  <c r="EO22" i="4" s="1"/>
  <c r="EQ22" i="4" s="1"/>
  <c r="ES22" i="4" s="1"/>
  <c r="EU22" i="4" s="1"/>
  <c r="EW22" i="4" s="1"/>
  <c r="EY22" i="4" s="1"/>
  <c r="FA22" i="4" s="1"/>
  <c r="FC22" i="4" s="1"/>
  <c r="FE22" i="4" s="1"/>
  <c r="FG22" i="4" s="1"/>
  <c r="FI22" i="4" s="1"/>
  <c r="FK22" i="4" s="1"/>
  <c r="FM22" i="4" s="1"/>
  <c r="FO22" i="4" s="1"/>
  <c r="FQ22" i="4" s="1"/>
  <c r="FS22" i="4" s="1"/>
  <c r="FU22" i="4" s="1"/>
  <c r="FW22" i="4" s="1"/>
  <c r="FY22" i="4" s="1"/>
  <c r="GA22" i="4" s="1"/>
  <c r="I17" i="4"/>
  <c r="J17" i="4" s="1"/>
  <c r="I16" i="4"/>
  <c r="J16" i="4" s="1"/>
  <c r="I15" i="4"/>
  <c r="J15" i="4" s="1"/>
  <c r="I14" i="4"/>
  <c r="J14" i="4" s="1"/>
  <c r="I13" i="4"/>
  <c r="J13" i="4" s="1"/>
  <c r="I12" i="4"/>
  <c r="J12" i="4" s="1"/>
  <c r="I11" i="4"/>
  <c r="J11" i="4" s="1"/>
  <c r="I10" i="4"/>
  <c r="J10" i="4" s="1"/>
  <c r="K10" i="4" s="1"/>
  <c r="I9" i="4"/>
  <c r="J9" i="4" s="1"/>
  <c r="K9" i="4" s="1"/>
  <c r="I8" i="4"/>
  <c r="J8" i="4" s="1"/>
  <c r="I7" i="4"/>
  <c r="J7" i="4" s="1"/>
  <c r="I6" i="4"/>
  <c r="J6" i="4" s="1"/>
  <c r="I5" i="4"/>
  <c r="J5" i="4" s="1"/>
  <c r="I4" i="4"/>
  <c r="J4" i="4" s="1"/>
  <c r="I3" i="4"/>
  <c r="J3" i="4" s="1"/>
  <c r="AA2" i="4"/>
  <c r="AB2" i="4" s="1"/>
  <c r="AB4" i="4" s="1"/>
  <c r="I2" i="4"/>
  <c r="J2" i="4" s="1"/>
  <c r="B7" i="3"/>
  <c r="B8" i="3" s="1"/>
  <c r="B12" i="3" s="1"/>
  <c r="B13" i="3" s="1"/>
  <c r="B17" i="3" s="1"/>
  <c r="B18" i="3" s="1"/>
  <c r="B19" i="3" s="1"/>
  <c r="B20" i="3" s="1"/>
  <c r="B24" i="3" s="1"/>
  <c r="B32" i="3" s="1"/>
  <c r="B36" i="3" s="1"/>
  <c r="B37" i="3" s="1"/>
  <c r="B38" i="3" s="1"/>
  <c r="J4" i="3"/>
  <c r="L4" i="3" s="1"/>
  <c r="N4" i="3" s="1"/>
  <c r="P4" i="3" s="1"/>
  <c r="R4" i="3" s="1"/>
  <c r="T4" i="3" s="1"/>
  <c r="V4" i="3" s="1"/>
  <c r="X4" i="3" s="1"/>
  <c r="Z4" i="3" s="1"/>
  <c r="AB4" i="3" s="1"/>
  <c r="AD4" i="3" s="1"/>
  <c r="AF4" i="3" s="1"/>
  <c r="AH4" i="3" s="1"/>
  <c r="AJ4" i="3" s="1"/>
  <c r="AL4" i="3" s="1"/>
  <c r="AN4" i="3" s="1"/>
  <c r="AP4" i="3" s="1"/>
  <c r="AR4" i="3" s="1"/>
  <c r="AT4" i="3" s="1"/>
  <c r="AV4" i="3" s="1"/>
  <c r="AX4" i="3" s="1"/>
  <c r="AZ4" i="3" s="1"/>
  <c r="BB4" i="3" s="1"/>
  <c r="BD4" i="3" s="1"/>
  <c r="BF4" i="3" s="1"/>
  <c r="BH4" i="3" s="1"/>
  <c r="BJ4" i="3" s="1"/>
  <c r="BL4" i="3" s="1"/>
  <c r="BN4" i="3" s="1"/>
  <c r="BP4" i="3" s="1"/>
  <c r="BR4" i="3" s="1"/>
  <c r="BT4" i="3" s="1"/>
  <c r="BV4" i="3" s="1"/>
  <c r="BX4" i="3" s="1"/>
  <c r="BZ4" i="3" s="1"/>
  <c r="CB4" i="3" s="1"/>
  <c r="CD4" i="3" s="1"/>
  <c r="CF4" i="3" s="1"/>
  <c r="CH4" i="3" s="1"/>
  <c r="CJ4" i="3" s="1"/>
  <c r="CL4" i="3" s="1"/>
  <c r="CN4" i="3" s="1"/>
  <c r="CP4" i="3" s="1"/>
  <c r="CR4" i="3" s="1"/>
  <c r="CT4" i="3" s="1"/>
  <c r="CV4" i="3" s="1"/>
  <c r="CX4" i="3" s="1"/>
  <c r="CZ4" i="3" s="1"/>
  <c r="DB4" i="3" s="1"/>
  <c r="DD4" i="3" s="1"/>
  <c r="DF4" i="3" s="1"/>
  <c r="DH4" i="3" s="1"/>
  <c r="DJ4" i="3" s="1"/>
  <c r="DL4" i="3" s="1"/>
  <c r="DN4" i="3" s="1"/>
  <c r="DP4" i="3" s="1"/>
  <c r="DR4" i="3" s="1"/>
  <c r="DT4" i="3" s="1"/>
  <c r="DV4" i="3" s="1"/>
  <c r="DX4" i="3" s="1"/>
  <c r="DZ4" i="3" s="1"/>
  <c r="EB4" i="3" s="1"/>
  <c r="ED4" i="3" s="1"/>
  <c r="EF4" i="3" s="1"/>
  <c r="EH4" i="3" s="1"/>
  <c r="EJ4" i="3" s="1"/>
  <c r="EL4" i="3" s="1"/>
  <c r="EN4" i="3" s="1"/>
  <c r="EP4" i="3" s="1"/>
  <c r="ER4" i="3" s="1"/>
  <c r="ET4" i="3" s="1"/>
  <c r="EV4" i="3" s="1"/>
  <c r="EX4" i="3" s="1"/>
  <c r="EZ4" i="3" s="1"/>
  <c r="FB4" i="3" s="1"/>
  <c r="FD4" i="3" s="1"/>
  <c r="FF4" i="3" s="1"/>
  <c r="FH4" i="3" s="1"/>
  <c r="FJ4" i="3" s="1"/>
  <c r="FL4" i="3" s="1"/>
  <c r="FN4" i="3" s="1"/>
  <c r="FP4" i="3" s="1"/>
  <c r="FR4" i="3" s="1"/>
  <c r="I4" i="3"/>
  <c r="K4" i="3" s="1"/>
  <c r="M4" i="3" s="1"/>
  <c r="O4" i="3" s="1"/>
  <c r="Q4" i="3" s="1"/>
  <c r="S4" i="3" s="1"/>
  <c r="U4" i="3" s="1"/>
  <c r="W4" i="3" s="1"/>
  <c r="Y4" i="3" s="1"/>
  <c r="AA4" i="3" s="1"/>
  <c r="AC4" i="3" s="1"/>
  <c r="AE4" i="3" s="1"/>
  <c r="AG4" i="3" s="1"/>
  <c r="AI4" i="3" s="1"/>
  <c r="AK4" i="3" s="1"/>
  <c r="AM4" i="3" s="1"/>
  <c r="AO4" i="3" s="1"/>
  <c r="AQ4" i="3" s="1"/>
  <c r="AS4" i="3" s="1"/>
  <c r="AU4" i="3" s="1"/>
  <c r="AW4" i="3" s="1"/>
  <c r="AY4" i="3" s="1"/>
  <c r="BA4" i="3" s="1"/>
  <c r="BC4" i="3" s="1"/>
  <c r="BE4" i="3" s="1"/>
  <c r="BG4" i="3" s="1"/>
  <c r="BI4" i="3" s="1"/>
  <c r="BK4" i="3" s="1"/>
  <c r="BM4" i="3" s="1"/>
  <c r="BO4" i="3" s="1"/>
  <c r="BQ4" i="3" s="1"/>
  <c r="BS4" i="3" s="1"/>
  <c r="BU4" i="3" s="1"/>
  <c r="BW4" i="3" s="1"/>
  <c r="BY4" i="3" s="1"/>
  <c r="CA4" i="3" s="1"/>
  <c r="CC4" i="3" s="1"/>
  <c r="CE4" i="3" s="1"/>
  <c r="CG4" i="3" s="1"/>
  <c r="CI4" i="3" s="1"/>
  <c r="CK4" i="3" s="1"/>
  <c r="CM4" i="3" s="1"/>
  <c r="CO4" i="3" s="1"/>
  <c r="CQ4" i="3" s="1"/>
  <c r="CS4" i="3" s="1"/>
  <c r="CU4" i="3" s="1"/>
  <c r="CW4" i="3" s="1"/>
  <c r="CY4" i="3" s="1"/>
  <c r="DA4" i="3" s="1"/>
  <c r="DC4" i="3" s="1"/>
  <c r="DE4" i="3" s="1"/>
  <c r="DG4" i="3" s="1"/>
  <c r="DI4" i="3" s="1"/>
  <c r="DK4" i="3" s="1"/>
  <c r="DM4" i="3" s="1"/>
  <c r="DO4" i="3" s="1"/>
  <c r="DQ4" i="3" s="1"/>
  <c r="DS4" i="3" s="1"/>
  <c r="DU4" i="3" s="1"/>
  <c r="DW4" i="3" s="1"/>
  <c r="DY4" i="3" s="1"/>
  <c r="EA4" i="3" s="1"/>
  <c r="EC4" i="3" s="1"/>
  <c r="EE4" i="3" s="1"/>
  <c r="EG4" i="3" s="1"/>
  <c r="EI4" i="3" s="1"/>
  <c r="EK4" i="3" s="1"/>
  <c r="EM4" i="3" s="1"/>
  <c r="EO4" i="3" s="1"/>
  <c r="EQ4" i="3" s="1"/>
  <c r="ES4" i="3" s="1"/>
  <c r="EU4" i="3" s="1"/>
  <c r="EW4" i="3" s="1"/>
  <c r="EY4" i="3" s="1"/>
  <c r="FA4" i="3" s="1"/>
  <c r="FC4" i="3" s="1"/>
  <c r="FE4" i="3" s="1"/>
  <c r="FG4" i="3" s="1"/>
  <c r="FI4" i="3" s="1"/>
  <c r="FK4" i="3" s="1"/>
  <c r="FM4" i="3" s="1"/>
  <c r="FO4" i="3" s="1"/>
  <c r="FQ4" i="3" s="1"/>
  <c r="W30" i="12" l="1"/>
  <c r="N31" i="12"/>
  <c r="GC142" i="4"/>
  <c r="GK26" i="4"/>
  <c r="GM26" i="4" s="1"/>
  <c r="AM109" i="4"/>
  <c r="AM275" i="4" s="1"/>
  <c r="GK31" i="4"/>
  <c r="GM31" i="4" s="1"/>
  <c r="AM301" i="4"/>
  <c r="AM302" i="4" s="1"/>
  <c r="GC31" i="4"/>
  <c r="GD31" i="4" s="1"/>
  <c r="AN55" i="4"/>
  <c r="AM168" i="4"/>
  <c r="AM111" i="4"/>
  <c r="AM127" i="4" s="1"/>
  <c r="AN34" i="4"/>
  <c r="GC34" i="4" s="1"/>
  <c r="GD34" i="4" s="1"/>
  <c r="AM147" i="4"/>
  <c r="AN56" i="4"/>
  <c r="AM169" i="4"/>
  <c r="AM128" i="4"/>
  <c r="BW27" i="4"/>
  <c r="GC26" i="4"/>
  <c r="GD26" i="4" s="1"/>
  <c r="AN60" i="4"/>
  <c r="AM173" i="4"/>
  <c r="AO68" i="4"/>
  <c r="AN181" i="4"/>
  <c r="AN45" i="4"/>
  <c r="AM158" i="4"/>
  <c r="AN64" i="4"/>
  <c r="AM177" i="4"/>
  <c r="AO72" i="4"/>
  <c r="AN185" i="4"/>
  <c r="AN49" i="4"/>
  <c r="AM162" i="4"/>
  <c r="BX32" i="4"/>
  <c r="BY32" i="4" s="1"/>
  <c r="AN37" i="4"/>
  <c r="AM150" i="4"/>
  <c r="AC20" i="3" s="1"/>
  <c r="I26" i="4"/>
  <c r="J75" i="4"/>
  <c r="S178" i="4"/>
  <c r="T38" i="3"/>
  <c r="X38" i="3"/>
  <c r="AB38" i="3"/>
  <c r="V38" i="3"/>
  <c r="AA38" i="3"/>
  <c r="Y38" i="3"/>
  <c r="R38" i="3"/>
  <c r="W38" i="3"/>
  <c r="AC38" i="3"/>
  <c r="S38" i="3"/>
  <c r="U38" i="3"/>
  <c r="Z38" i="3"/>
  <c r="X178" i="4"/>
  <c r="I67" i="4"/>
  <c r="R178" i="4"/>
  <c r="Z178" i="4"/>
  <c r="U178" i="4"/>
  <c r="W178" i="4"/>
  <c r="Y178" i="4"/>
  <c r="T178" i="4"/>
  <c r="V178" i="4"/>
  <c r="Q178" i="4"/>
  <c r="I42" i="4"/>
  <c r="I46" i="4"/>
  <c r="I50" i="4"/>
  <c r="I82" i="4"/>
  <c r="I62" i="4"/>
  <c r="I57" i="4"/>
  <c r="I39" i="4"/>
  <c r="I44" i="4"/>
  <c r="I48" i="4"/>
  <c r="I66" i="4"/>
  <c r="I83" i="4"/>
  <c r="J60" i="4"/>
  <c r="I71" i="4"/>
  <c r="AU142" i="4"/>
  <c r="AV142" i="4"/>
  <c r="AO142" i="4"/>
  <c r="BE142" i="4"/>
  <c r="BB142" i="4"/>
  <c r="AQ142" i="4"/>
  <c r="J29" i="4"/>
  <c r="AY142" i="4"/>
  <c r="AZ142" i="4"/>
  <c r="AS142" i="4"/>
  <c r="AP142" i="4"/>
  <c r="BF142" i="4"/>
  <c r="AR142" i="4"/>
  <c r="BA142" i="4"/>
  <c r="AX142" i="4"/>
  <c r="BC142" i="4"/>
  <c r="BD142" i="4"/>
  <c r="AW142" i="4"/>
  <c r="AT142" i="4"/>
  <c r="I56" i="4"/>
  <c r="T20" i="3"/>
  <c r="X20" i="3"/>
  <c r="AB20" i="3"/>
  <c r="Q20" i="3"/>
  <c r="V20" i="3"/>
  <c r="AA20" i="3"/>
  <c r="W20" i="3"/>
  <c r="U20" i="3"/>
  <c r="Y20" i="3"/>
  <c r="Z20" i="3"/>
  <c r="R20" i="3"/>
  <c r="S20" i="3"/>
  <c r="I58" i="4"/>
  <c r="I55" i="4"/>
  <c r="R19" i="3"/>
  <c r="V19" i="3"/>
  <c r="Z19" i="3"/>
  <c r="AD19" i="3"/>
  <c r="S19" i="3"/>
  <c r="X19" i="3"/>
  <c r="AC19" i="3"/>
  <c r="U19" i="3"/>
  <c r="AB19" i="3"/>
  <c r="Y19" i="3"/>
  <c r="AA19" i="3"/>
  <c r="T19" i="3"/>
  <c r="W19" i="3"/>
  <c r="I38" i="4"/>
  <c r="I43" i="4"/>
  <c r="I51" i="4"/>
  <c r="I78" i="4"/>
  <c r="I84" i="4"/>
  <c r="J41" i="4"/>
  <c r="AH24" i="3"/>
  <c r="AL24" i="3"/>
  <c r="AP24" i="3"/>
  <c r="AT24" i="3"/>
  <c r="AI24" i="3"/>
  <c r="AN24" i="3"/>
  <c r="AS24" i="3"/>
  <c r="AJ24" i="3"/>
  <c r="AQ24" i="3"/>
  <c r="AE24" i="3"/>
  <c r="AK24" i="3"/>
  <c r="AR24" i="3"/>
  <c r="AM24" i="3"/>
  <c r="AO24" i="3"/>
  <c r="AU24" i="3"/>
  <c r="AV24" i="3"/>
  <c r="AF24" i="3"/>
  <c r="AG24" i="3"/>
  <c r="I61" i="4"/>
  <c r="I70" i="4"/>
  <c r="I30" i="4"/>
  <c r="AA143" i="4"/>
  <c r="Q13" i="3" s="1"/>
  <c r="AE143" i="4"/>
  <c r="AI143" i="4"/>
  <c r="Y13" i="3" s="1"/>
  <c r="AM143" i="4"/>
  <c r="AC13" i="3" s="1"/>
  <c r="AB143" i="4"/>
  <c r="R13" i="3" s="1"/>
  <c r="AG143" i="4"/>
  <c r="W13" i="3" s="1"/>
  <c r="AL143" i="4"/>
  <c r="AB13" i="3" s="1"/>
  <c r="AF143" i="4"/>
  <c r="V13" i="3" s="1"/>
  <c r="AN143" i="4"/>
  <c r="AD13" i="3" s="1"/>
  <c r="AH143" i="4"/>
  <c r="X13" i="3" s="1"/>
  <c r="AJ143" i="4"/>
  <c r="Z13" i="3" s="1"/>
  <c r="AK143" i="4"/>
  <c r="AA13" i="3" s="1"/>
  <c r="AC143" i="4"/>
  <c r="S13" i="3" s="1"/>
  <c r="AD143" i="4"/>
  <c r="T13" i="3" s="1"/>
  <c r="I32" i="4"/>
  <c r="AA145" i="4"/>
  <c r="AE145" i="4"/>
  <c r="AI145" i="4"/>
  <c r="AM145" i="4"/>
  <c r="AB145" i="4"/>
  <c r="AG145" i="4"/>
  <c r="AL145" i="4"/>
  <c r="AF145" i="4"/>
  <c r="AN145" i="4"/>
  <c r="AJ145" i="4"/>
  <c r="AH145" i="4"/>
  <c r="AK145" i="4"/>
  <c r="AC145" i="4"/>
  <c r="AD145" i="4"/>
  <c r="I31" i="4"/>
  <c r="AA144" i="4"/>
  <c r="AE144" i="4"/>
  <c r="AI144" i="4"/>
  <c r="AM144" i="4"/>
  <c r="AB144" i="4"/>
  <c r="AG144" i="4"/>
  <c r="AL144" i="4"/>
  <c r="AC144" i="4"/>
  <c r="AJ144" i="4"/>
  <c r="AD144" i="4"/>
  <c r="AN144" i="4"/>
  <c r="AF144" i="4"/>
  <c r="AH144" i="4"/>
  <c r="AK144" i="4"/>
  <c r="I28" i="4"/>
  <c r="AB141" i="4"/>
  <c r="AF141" i="4"/>
  <c r="AJ141" i="4"/>
  <c r="AN141" i="4"/>
  <c r="AC141" i="4"/>
  <c r="AH141" i="4"/>
  <c r="AM141" i="4"/>
  <c r="AD141" i="4"/>
  <c r="AK141" i="4"/>
  <c r="AA141" i="4"/>
  <c r="AL141" i="4"/>
  <c r="AE141" i="4"/>
  <c r="AG141" i="4"/>
  <c r="AI141" i="4"/>
  <c r="AZ20" i="3"/>
  <c r="BD20" i="3"/>
  <c r="BH20" i="3"/>
  <c r="BL20" i="3"/>
  <c r="AW20" i="3"/>
  <c r="BB20" i="3"/>
  <c r="BG20" i="3"/>
  <c r="BM20" i="3"/>
  <c r="AY20" i="3"/>
  <c r="BF20" i="3"/>
  <c r="BN20" i="3"/>
  <c r="AX20" i="3"/>
  <c r="BI20" i="3"/>
  <c r="BA20" i="3"/>
  <c r="BJ20" i="3"/>
  <c r="BK20" i="3"/>
  <c r="BC20" i="3"/>
  <c r="BE20" i="3"/>
  <c r="AR20" i="3"/>
  <c r="AV20" i="3"/>
  <c r="AQ20" i="3"/>
  <c r="AS20" i="3"/>
  <c r="AO20" i="3"/>
  <c r="AP20" i="3"/>
  <c r="AT20" i="3"/>
  <c r="AU20" i="3"/>
  <c r="I40" i="4"/>
  <c r="I47" i="4"/>
  <c r="I52" i="4"/>
  <c r="I77" i="4"/>
  <c r="I79" i="4"/>
  <c r="I63" i="4"/>
  <c r="I69" i="4"/>
  <c r="AA139" i="4"/>
  <c r="AE139" i="4"/>
  <c r="AI139" i="4"/>
  <c r="AM139" i="4"/>
  <c r="AF139" i="4"/>
  <c r="AK139" i="4"/>
  <c r="AC139" i="4"/>
  <c r="AJ139" i="4"/>
  <c r="AB139" i="4"/>
  <c r="AL139" i="4"/>
  <c r="AN139" i="4"/>
  <c r="AG139" i="4"/>
  <c r="AH139" i="4"/>
  <c r="AD139" i="4"/>
  <c r="I27" i="4"/>
  <c r="AB140" i="4"/>
  <c r="AF140" i="4"/>
  <c r="AJ140" i="4"/>
  <c r="AN140" i="4"/>
  <c r="AC140" i="4"/>
  <c r="AH140" i="4"/>
  <c r="AM140" i="4"/>
  <c r="AE140" i="4"/>
  <c r="AL140" i="4"/>
  <c r="AI140" i="4"/>
  <c r="AG140" i="4"/>
  <c r="AK140" i="4"/>
  <c r="AA140" i="4"/>
  <c r="AD140" i="4"/>
  <c r="I59" i="4"/>
  <c r="GD230" i="4"/>
  <c r="GD238" i="4"/>
  <c r="GD226" i="4"/>
  <c r="GD235" i="4"/>
  <c r="GD239" i="4"/>
  <c r="GD227" i="4"/>
  <c r="GD236" i="4"/>
  <c r="GD229" i="4"/>
  <c r="GD237" i="4"/>
  <c r="K37" i="4"/>
  <c r="B43" i="3"/>
  <c r="B47" i="3" s="1"/>
  <c r="B39" i="3"/>
  <c r="GC114" i="4"/>
  <c r="GC115" i="4"/>
  <c r="GC116" i="4"/>
  <c r="GC117" i="4"/>
  <c r="GC118" i="4"/>
  <c r="GI23" i="4"/>
  <c r="GD116" i="4"/>
  <c r="AO230" i="4"/>
  <c r="AO238" i="4"/>
  <c r="AO229" i="4"/>
  <c r="AO226" i="4"/>
  <c r="AO235" i="4"/>
  <c r="AO239" i="4"/>
  <c r="AO237" i="4"/>
  <c r="AO227" i="4"/>
  <c r="AO236" i="4"/>
  <c r="I36" i="4"/>
  <c r="Q212" i="4"/>
  <c r="Q216" i="4"/>
  <c r="DV302" i="4"/>
  <c r="ED302" i="4"/>
  <c r="EH302" i="4"/>
  <c r="EL302" i="4"/>
  <c r="EP302" i="4"/>
  <c r="ET302" i="4"/>
  <c r="EX302" i="4"/>
  <c r="FB302" i="4"/>
  <c r="FF302" i="4"/>
  <c r="FJ302" i="4"/>
  <c r="FN302" i="4"/>
  <c r="FR302" i="4"/>
  <c r="FZ302" i="4"/>
  <c r="Q213" i="4"/>
  <c r="Q217" i="4"/>
  <c r="Q211" i="4"/>
  <c r="Q215" i="4"/>
  <c r="Q219" i="4"/>
  <c r="Q210" i="4"/>
  <c r="Q214" i="4"/>
  <c r="Q218" i="4"/>
  <c r="AI238" i="4"/>
  <c r="AI227" i="4"/>
  <c r="Q236" i="4"/>
  <c r="AI237" i="4"/>
  <c r="AI230" i="4"/>
  <c r="AI226" i="4"/>
  <c r="Q239" i="4"/>
  <c r="Q235" i="4"/>
  <c r="Q227" i="4"/>
  <c r="AI239" i="4"/>
  <c r="Q229" i="4"/>
  <c r="AI236" i="4"/>
  <c r="AI229" i="4"/>
  <c r="Q238" i="4"/>
  <c r="Q230" i="4"/>
  <c r="Q226" i="4"/>
  <c r="AI235" i="4"/>
  <c r="Q237" i="4"/>
  <c r="R302" i="4"/>
  <c r="V302" i="4"/>
  <c r="Z302" i="4"/>
  <c r="AD302" i="4"/>
  <c r="AL302" i="4"/>
  <c r="I74" i="4"/>
  <c r="Q187" i="4"/>
  <c r="Q220" i="4"/>
  <c r="B51" i="3"/>
  <c r="B55" i="3" s="1"/>
  <c r="B59" i="3" s="1"/>
  <c r="B63" i="3" s="1"/>
  <c r="B64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T302" i="4"/>
  <c r="X302" i="4"/>
  <c r="AB302" i="4"/>
  <c r="AF302" i="4"/>
  <c r="AJ302" i="4"/>
  <c r="DT302" i="4"/>
  <c r="DX302" i="4"/>
  <c r="EB302" i="4"/>
  <c r="EF302" i="4"/>
  <c r="EJ302" i="4"/>
  <c r="EN302" i="4"/>
  <c r="ER302" i="4"/>
  <c r="EV302" i="4"/>
  <c r="EZ302" i="4"/>
  <c r="FD302" i="4"/>
  <c r="FH302" i="4"/>
  <c r="FL302" i="4"/>
  <c r="FP302" i="4"/>
  <c r="FT302" i="4"/>
  <c r="FX302" i="4"/>
  <c r="Y187" i="4"/>
  <c r="T187" i="4"/>
  <c r="P187" i="4"/>
  <c r="W187" i="4"/>
  <c r="V187" i="4"/>
  <c r="R187" i="4"/>
  <c r="X187" i="4"/>
  <c r="Z187" i="4"/>
  <c r="U187" i="4"/>
  <c r="S187" i="4"/>
  <c r="GA302" i="4"/>
  <c r="Q275" i="4"/>
  <c r="I105" i="4"/>
  <c r="I98" i="4"/>
  <c r="I102" i="4"/>
  <c r="I106" i="4"/>
  <c r="I108" i="4"/>
  <c r="I101" i="4"/>
  <c r="I100" i="4"/>
  <c r="I104" i="4"/>
  <c r="I99" i="4"/>
  <c r="I103" i="4"/>
  <c r="I107" i="4"/>
  <c r="U196" i="6"/>
  <c r="AC196" i="6"/>
  <c r="AK196" i="6"/>
  <c r="AS196" i="6"/>
  <c r="BA196" i="6"/>
  <c r="BI196" i="6"/>
  <c r="BQ196" i="6"/>
  <c r="BY196" i="6"/>
  <c r="CG196" i="6"/>
  <c r="CO196" i="6"/>
  <c r="CW196" i="6"/>
  <c r="DE196" i="6"/>
  <c r="DM196" i="6"/>
  <c r="DU196" i="6"/>
  <c r="EC196" i="6"/>
  <c r="EK196" i="6"/>
  <c r="ES196" i="6"/>
  <c r="FA196" i="6"/>
  <c r="FI196" i="6"/>
  <c r="FQ196" i="6"/>
  <c r="CR36" i="7"/>
  <c r="CR40" i="7"/>
  <c r="DZ302" i="4"/>
  <c r="FV302" i="4"/>
  <c r="CR44" i="7"/>
  <c r="CR46" i="7"/>
  <c r="CR31" i="7"/>
  <c r="CR33" i="7"/>
  <c r="CR35" i="7"/>
  <c r="CR37" i="7"/>
  <c r="CR43" i="7"/>
  <c r="Q69" i="6"/>
  <c r="Q71" i="6" s="1"/>
  <c r="U69" i="6"/>
  <c r="U71" i="6" s="1"/>
  <c r="Y69" i="6"/>
  <c r="Y71" i="6" s="1"/>
  <c r="AC69" i="6"/>
  <c r="AC71" i="6" s="1"/>
  <c r="AG69" i="6"/>
  <c r="AG71" i="6" s="1"/>
  <c r="AK69" i="6"/>
  <c r="AK71" i="6" s="1"/>
  <c r="AO69" i="6"/>
  <c r="AO71" i="6" s="1"/>
  <c r="AS69" i="6"/>
  <c r="AS71" i="6" s="1"/>
  <c r="AW69" i="6"/>
  <c r="AW71" i="6" s="1"/>
  <c r="BA69" i="6"/>
  <c r="BA71" i="6" s="1"/>
  <c r="BE69" i="6"/>
  <c r="BE71" i="6" s="1"/>
  <c r="BI69" i="6"/>
  <c r="BI71" i="6" s="1"/>
  <c r="BM69" i="6"/>
  <c r="BM71" i="6" s="1"/>
  <c r="BQ69" i="6"/>
  <c r="BQ71" i="6" s="1"/>
  <c r="BU69" i="6"/>
  <c r="BU71" i="6" s="1"/>
  <c r="BY69" i="6"/>
  <c r="BY71" i="6" s="1"/>
  <c r="CC69" i="6"/>
  <c r="CC71" i="6" s="1"/>
  <c r="CG69" i="6"/>
  <c r="CG71" i="6" s="1"/>
  <c r="CK69" i="6"/>
  <c r="CK71" i="6" s="1"/>
  <c r="CO69" i="6"/>
  <c r="CO71" i="6" s="1"/>
  <c r="CS69" i="6"/>
  <c r="CS71" i="6" s="1"/>
  <c r="CW69" i="6"/>
  <c r="CW71" i="6" s="1"/>
  <c r="DA69" i="6"/>
  <c r="DA71" i="6" s="1"/>
  <c r="DE69" i="6"/>
  <c r="DE71" i="6" s="1"/>
  <c r="DI69" i="6"/>
  <c r="DI71" i="6" s="1"/>
  <c r="DM69" i="6"/>
  <c r="DM71" i="6" s="1"/>
  <c r="DQ69" i="6"/>
  <c r="DQ71" i="6" s="1"/>
  <c r="DU69" i="6"/>
  <c r="DU71" i="6" s="1"/>
  <c r="DY69" i="6"/>
  <c r="DY71" i="6" s="1"/>
  <c r="EC69" i="6"/>
  <c r="EC71" i="6" s="1"/>
  <c r="EG69" i="6"/>
  <c r="EG71" i="6" s="1"/>
  <c r="EK69" i="6"/>
  <c r="EK71" i="6" s="1"/>
  <c r="EO69" i="6"/>
  <c r="EO71" i="6" s="1"/>
  <c r="ES69" i="6"/>
  <c r="ES71" i="6" s="1"/>
  <c r="EW69" i="6"/>
  <c r="EW71" i="6" s="1"/>
  <c r="FA69" i="6"/>
  <c r="FA71" i="6" s="1"/>
  <c r="FE69" i="6"/>
  <c r="FE71" i="6" s="1"/>
  <c r="FI69" i="6"/>
  <c r="FI71" i="6" s="1"/>
  <c r="FM69" i="6"/>
  <c r="FM71" i="6" s="1"/>
  <c r="FQ69" i="6"/>
  <c r="FQ71" i="6" s="1"/>
  <c r="V196" i="6"/>
  <c r="Z196" i="6"/>
  <c r="AD196" i="6"/>
  <c r="AH196" i="6"/>
  <c r="AL196" i="6"/>
  <c r="AP196" i="6"/>
  <c r="AT196" i="6"/>
  <c r="AX196" i="6"/>
  <c r="BB196" i="6"/>
  <c r="BF196" i="6"/>
  <c r="BJ196" i="6"/>
  <c r="BN196" i="6"/>
  <c r="BR196" i="6"/>
  <c r="BV196" i="6"/>
  <c r="BZ196" i="6"/>
  <c r="CD196" i="6"/>
  <c r="CH196" i="6"/>
  <c r="CL196" i="6"/>
  <c r="CP196" i="6"/>
  <c r="CT196" i="6"/>
  <c r="CX196" i="6"/>
  <c r="DB196" i="6"/>
  <c r="DF196" i="6"/>
  <c r="DJ196" i="6"/>
  <c r="DN196" i="6"/>
  <c r="DR196" i="6"/>
  <c r="DV196" i="6"/>
  <c r="DZ196" i="6"/>
  <c r="ED196" i="6"/>
  <c r="EH196" i="6"/>
  <c r="EL196" i="6"/>
  <c r="EP196" i="6"/>
  <c r="ET196" i="6"/>
  <c r="EX196" i="6"/>
  <c r="FB196" i="6"/>
  <c r="FF196" i="6"/>
  <c r="FJ196" i="6"/>
  <c r="FN196" i="6"/>
  <c r="DS127" i="4"/>
  <c r="DW127" i="4"/>
  <c r="DW129" i="4" s="1"/>
  <c r="EA127" i="4"/>
  <c r="EA129" i="4" s="1"/>
  <c r="EE127" i="4"/>
  <c r="EE129" i="4" s="1"/>
  <c r="EI127" i="4"/>
  <c r="EI129" i="4" s="1"/>
  <c r="EM127" i="4"/>
  <c r="EM129" i="4" s="1"/>
  <c r="EQ127" i="4"/>
  <c r="EQ129" i="4" s="1"/>
  <c r="EU127" i="4"/>
  <c r="EU129" i="4" s="1"/>
  <c r="EY127" i="4"/>
  <c r="EY129" i="4" s="1"/>
  <c r="FC127" i="4"/>
  <c r="FC129" i="4" s="1"/>
  <c r="FG127" i="4"/>
  <c r="FG129" i="4" s="1"/>
  <c r="FK127" i="4"/>
  <c r="FK129" i="4" s="1"/>
  <c r="FO127" i="4"/>
  <c r="FO129" i="4" s="1"/>
  <c r="FS127" i="4"/>
  <c r="FS129" i="4" s="1"/>
  <c r="FW127" i="4"/>
  <c r="FW129" i="4" s="1"/>
  <c r="GA127" i="4"/>
  <c r="GA129" i="4" s="1"/>
  <c r="V69" i="6"/>
  <c r="V71" i="6" s="1"/>
  <c r="Z69" i="6"/>
  <c r="Z71" i="6" s="1"/>
  <c r="AD69" i="6"/>
  <c r="AD71" i="6" s="1"/>
  <c r="AH69" i="6"/>
  <c r="AH71" i="6" s="1"/>
  <c r="AL69" i="6"/>
  <c r="AL71" i="6" s="1"/>
  <c r="AP69" i="6"/>
  <c r="AP71" i="6" s="1"/>
  <c r="AT69" i="6"/>
  <c r="AT71" i="6" s="1"/>
  <c r="AX69" i="6"/>
  <c r="AX71" i="6" s="1"/>
  <c r="BB69" i="6"/>
  <c r="BB71" i="6" s="1"/>
  <c r="BF69" i="6"/>
  <c r="BF71" i="6" s="1"/>
  <c r="BJ69" i="6"/>
  <c r="BJ71" i="6" s="1"/>
  <c r="BN69" i="6"/>
  <c r="BN71" i="6" s="1"/>
  <c r="BR69" i="6"/>
  <c r="BR71" i="6" s="1"/>
  <c r="BV69" i="6"/>
  <c r="BV71" i="6" s="1"/>
  <c r="BZ69" i="6"/>
  <c r="BZ71" i="6" s="1"/>
  <c r="CD69" i="6"/>
  <c r="CD71" i="6" s="1"/>
  <c r="CH69" i="6"/>
  <c r="CH71" i="6" s="1"/>
  <c r="CL69" i="6"/>
  <c r="CL71" i="6" s="1"/>
  <c r="CP69" i="6"/>
  <c r="CP71" i="6" s="1"/>
  <c r="CT69" i="6"/>
  <c r="CT71" i="6" s="1"/>
  <c r="CX69" i="6"/>
  <c r="CX71" i="6" s="1"/>
  <c r="DB69" i="6"/>
  <c r="DB71" i="6" s="1"/>
  <c r="DF69" i="6"/>
  <c r="DF71" i="6" s="1"/>
  <c r="DJ69" i="6"/>
  <c r="DJ71" i="6" s="1"/>
  <c r="DN69" i="6"/>
  <c r="DN71" i="6" s="1"/>
  <c r="DR69" i="6"/>
  <c r="DR71" i="6" s="1"/>
  <c r="DV69" i="6"/>
  <c r="DV71" i="6" s="1"/>
  <c r="DZ69" i="6"/>
  <c r="DZ71" i="6" s="1"/>
  <c r="ED69" i="6"/>
  <c r="ED71" i="6" s="1"/>
  <c r="EH69" i="6"/>
  <c r="EH71" i="6" s="1"/>
  <c r="EL69" i="6"/>
  <c r="EL71" i="6" s="1"/>
  <c r="EP69" i="6"/>
  <c r="EP71" i="6" s="1"/>
  <c r="ET69" i="6"/>
  <c r="ET71" i="6" s="1"/>
  <c r="EX69" i="6"/>
  <c r="EX71" i="6" s="1"/>
  <c r="FB69" i="6"/>
  <c r="FB71" i="6" s="1"/>
  <c r="FF69" i="6"/>
  <c r="FF71" i="6" s="1"/>
  <c r="FJ69" i="6"/>
  <c r="FJ71" i="6" s="1"/>
  <c r="FN69" i="6"/>
  <c r="FN71" i="6" s="1"/>
  <c r="O196" i="6"/>
  <c r="W196" i="6"/>
  <c r="AA196" i="6"/>
  <c r="AE196" i="6"/>
  <c r="AI196" i="6"/>
  <c r="AM196" i="6"/>
  <c r="AQ196" i="6"/>
  <c r="AU196" i="6"/>
  <c r="AY196" i="6"/>
  <c r="BC196" i="6"/>
  <c r="BG196" i="6"/>
  <c r="BK196" i="6"/>
  <c r="BO196" i="6"/>
  <c r="BS196" i="6"/>
  <c r="BW196" i="6"/>
  <c r="CA196" i="6"/>
  <c r="CE196" i="6"/>
  <c r="CI196" i="6"/>
  <c r="CM196" i="6"/>
  <c r="CQ196" i="6"/>
  <c r="CU196" i="6"/>
  <c r="CY196" i="6"/>
  <c r="DC196" i="6"/>
  <c r="DG196" i="6"/>
  <c r="DK196" i="6"/>
  <c r="DO196" i="6"/>
  <c r="DS196" i="6"/>
  <c r="DW196" i="6"/>
  <c r="EA196" i="6"/>
  <c r="EE196" i="6"/>
  <c r="EI196" i="6"/>
  <c r="EM196" i="6"/>
  <c r="EQ196" i="6"/>
  <c r="EU196" i="6"/>
  <c r="EY196" i="6"/>
  <c r="FC196" i="6"/>
  <c r="FG196" i="6"/>
  <c r="FK196" i="6"/>
  <c r="FO196" i="6"/>
  <c r="AH263" i="4"/>
  <c r="GD263" i="4" s="1"/>
  <c r="O69" i="6"/>
  <c r="O145" i="6" s="1"/>
  <c r="W69" i="6"/>
  <c r="AA69" i="6"/>
  <c r="AE69" i="6"/>
  <c r="AI69" i="6"/>
  <c r="AM69" i="6"/>
  <c r="AQ69" i="6"/>
  <c r="AU69" i="6"/>
  <c r="AY69" i="6"/>
  <c r="AY145" i="6" s="1"/>
  <c r="BC69" i="6"/>
  <c r="BG69" i="6"/>
  <c r="BK69" i="6"/>
  <c r="BO69" i="6"/>
  <c r="BS69" i="6"/>
  <c r="BW69" i="6"/>
  <c r="CA69" i="6"/>
  <c r="CE69" i="6"/>
  <c r="CE71" i="6" s="1"/>
  <c r="CI69" i="6"/>
  <c r="CI71" i="6" s="1"/>
  <c r="CM69" i="6"/>
  <c r="CM71" i="6" s="1"/>
  <c r="CQ69" i="6"/>
  <c r="CQ71" i="6" s="1"/>
  <c r="CU69" i="6"/>
  <c r="CU71" i="6" s="1"/>
  <c r="CY69" i="6"/>
  <c r="CY71" i="6" s="1"/>
  <c r="DC69" i="6"/>
  <c r="DC71" i="6" s="1"/>
  <c r="DG69" i="6"/>
  <c r="DG71" i="6" s="1"/>
  <c r="DK69" i="6"/>
  <c r="DK71" i="6" s="1"/>
  <c r="DO69" i="6"/>
  <c r="DO71" i="6" s="1"/>
  <c r="DS69" i="6"/>
  <c r="DS71" i="6" s="1"/>
  <c r="DW69" i="6"/>
  <c r="DW71" i="6" s="1"/>
  <c r="EA69" i="6"/>
  <c r="EA71" i="6" s="1"/>
  <c r="EE69" i="6"/>
  <c r="EE71" i="6" s="1"/>
  <c r="EI69" i="6"/>
  <c r="EI71" i="6" s="1"/>
  <c r="EM69" i="6"/>
  <c r="EM71" i="6" s="1"/>
  <c r="EQ69" i="6"/>
  <c r="EQ71" i="6" s="1"/>
  <c r="EU69" i="6"/>
  <c r="EU71" i="6" s="1"/>
  <c r="EY69" i="6"/>
  <c r="EY71" i="6" s="1"/>
  <c r="FC69" i="6"/>
  <c r="FC71" i="6" s="1"/>
  <c r="FG69" i="6"/>
  <c r="FG71" i="6" s="1"/>
  <c r="FK69" i="6"/>
  <c r="FK71" i="6" s="1"/>
  <c r="FO69" i="6"/>
  <c r="FO71" i="6" s="1"/>
  <c r="P196" i="6"/>
  <c r="T196" i="6"/>
  <c r="X196" i="6"/>
  <c r="AB196" i="6"/>
  <c r="AF196" i="6"/>
  <c r="AJ196" i="6"/>
  <c r="AN196" i="6"/>
  <c r="AR196" i="6"/>
  <c r="AV196" i="6"/>
  <c r="AZ196" i="6"/>
  <c r="BD196" i="6"/>
  <c r="BH196" i="6"/>
  <c r="BL196" i="6"/>
  <c r="BP196" i="6"/>
  <c r="BT196" i="6"/>
  <c r="BX196" i="6"/>
  <c r="CB196" i="6"/>
  <c r="CF196" i="6"/>
  <c r="CJ196" i="6"/>
  <c r="CN196" i="6"/>
  <c r="CR196" i="6"/>
  <c r="CV196" i="6"/>
  <c r="CZ196" i="6"/>
  <c r="DD196" i="6"/>
  <c r="DH196" i="6"/>
  <c r="DL196" i="6"/>
  <c r="DP196" i="6"/>
  <c r="DT196" i="6"/>
  <c r="DX196" i="6"/>
  <c r="EB196" i="6"/>
  <c r="EF196" i="6"/>
  <c r="EJ196" i="6"/>
  <c r="EN196" i="6"/>
  <c r="ER196" i="6"/>
  <c r="EV196" i="6"/>
  <c r="EZ196" i="6"/>
  <c r="FD196" i="6"/>
  <c r="FH196" i="6"/>
  <c r="FL196" i="6"/>
  <c r="FP196" i="6"/>
  <c r="DU127" i="4"/>
  <c r="DU129" i="4" s="1"/>
  <c r="DY127" i="4"/>
  <c r="DY129" i="4" s="1"/>
  <c r="EC127" i="4"/>
  <c r="EC129" i="4" s="1"/>
  <c r="EG127" i="4"/>
  <c r="EG129" i="4" s="1"/>
  <c r="EK127" i="4"/>
  <c r="EK129" i="4" s="1"/>
  <c r="EO127" i="4"/>
  <c r="EO129" i="4" s="1"/>
  <c r="ES127" i="4"/>
  <c r="ES129" i="4" s="1"/>
  <c r="EW127" i="4"/>
  <c r="EW129" i="4" s="1"/>
  <c r="FA127" i="4"/>
  <c r="FA129" i="4" s="1"/>
  <c r="FE127" i="4"/>
  <c r="FE129" i="4" s="1"/>
  <c r="FI127" i="4"/>
  <c r="FI129" i="4" s="1"/>
  <c r="FM127" i="4"/>
  <c r="FM129" i="4" s="1"/>
  <c r="FQ127" i="4"/>
  <c r="FQ129" i="4" s="1"/>
  <c r="FU127" i="4"/>
  <c r="FU129" i="4" s="1"/>
  <c r="FY127" i="4"/>
  <c r="FY129" i="4" s="1"/>
  <c r="CN263" i="4"/>
  <c r="Q196" i="6"/>
  <c r="CR29" i="7"/>
  <c r="CR34" i="7"/>
  <c r="CR42" i="7"/>
  <c r="AH302" i="4"/>
  <c r="AK127" i="4"/>
  <c r="AG127" i="4"/>
  <c r="P69" i="6"/>
  <c r="T69" i="6"/>
  <c r="X69" i="6"/>
  <c r="AB69" i="6"/>
  <c r="AF69" i="6"/>
  <c r="AJ69" i="6"/>
  <c r="AJ71" i="6" s="1"/>
  <c r="AN69" i="6"/>
  <c r="AR69" i="6"/>
  <c r="AV69" i="6"/>
  <c r="AZ69" i="6"/>
  <c r="BD69" i="6"/>
  <c r="BH69" i="6"/>
  <c r="BL69" i="6"/>
  <c r="BP69" i="6"/>
  <c r="BP71" i="6" s="1"/>
  <c r="BT69" i="6"/>
  <c r="BX69" i="6"/>
  <c r="CB69" i="6"/>
  <c r="CF69" i="6"/>
  <c r="CJ69" i="6"/>
  <c r="CN69" i="6"/>
  <c r="CN71" i="6" s="1"/>
  <c r="CR69" i="6"/>
  <c r="CR71" i="6" s="1"/>
  <c r="CV69" i="6"/>
  <c r="CV71" i="6" s="1"/>
  <c r="CZ69" i="6"/>
  <c r="CZ71" i="6" s="1"/>
  <c r="DD69" i="6"/>
  <c r="DD71" i="6" s="1"/>
  <c r="DH69" i="6"/>
  <c r="DH71" i="6" s="1"/>
  <c r="DL69" i="6"/>
  <c r="DL71" i="6" s="1"/>
  <c r="DP69" i="6"/>
  <c r="DP71" i="6" s="1"/>
  <c r="DT69" i="6"/>
  <c r="DT71" i="6" s="1"/>
  <c r="DX69" i="6"/>
  <c r="DX71" i="6" s="1"/>
  <c r="EB69" i="6"/>
  <c r="EB71" i="6" s="1"/>
  <c r="EF69" i="6"/>
  <c r="EF71" i="6" s="1"/>
  <c r="EJ69" i="6"/>
  <c r="EJ71" i="6" s="1"/>
  <c r="EN69" i="6"/>
  <c r="EN71" i="6" s="1"/>
  <c r="ER69" i="6"/>
  <c r="ER71" i="6" s="1"/>
  <c r="EV69" i="6"/>
  <c r="EV71" i="6" s="1"/>
  <c r="EZ69" i="6"/>
  <c r="EZ71" i="6" s="1"/>
  <c r="FD69" i="6"/>
  <c r="FD71" i="6" s="1"/>
  <c r="FH69" i="6"/>
  <c r="FH71" i="6" s="1"/>
  <c r="FL69" i="6"/>
  <c r="FL71" i="6" s="1"/>
  <c r="FP69" i="6"/>
  <c r="FP71" i="6" s="1"/>
  <c r="P279" i="4"/>
  <c r="P290" i="4" s="1"/>
  <c r="P294" i="4"/>
  <c r="CM157" i="6"/>
  <c r="FR185" i="6"/>
  <c r="FS185" i="6" s="1"/>
  <c r="CR4" i="7"/>
  <c r="CR45" i="7"/>
  <c r="DO157" i="6"/>
  <c r="CR47" i="7"/>
  <c r="FS172" i="6"/>
  <c r="CR32" i="7"/>
  <c r="CR39" i="7"/>
  <c r="CR41" i="7"/>
  <c r="CR48" i="7"/>
  <c r="R280" i="4"/>
  <c r="Q280" i="4"/>
  <c r="Y127" i="4"/>
  <c r="W127" i="4"/>
  <c r="U127" i="4"/>
  <c r="S127" i="4"/>
  <c r="AE127" i="4"/>
  <c r="AC127" i="4"/>
  <c r="AA127" i="4"/>
  <c r="Q127" i="4"/>
  <c r="Q294" i="4" s="1"/>
  <c r="GD113" i="4"/>
  <c r="GC113" i="4"/>
  <c r="GC121" i="4"/>
  <c r="AI127" i="4"/>
  <c r="F114" i="7"/>
  <c r="G114" i="7"/>
  <c r="F118" i="7"/>
  <c r="G118" i="7"/>
  <c r="F122" i="7"/>
  <c r="G122" i="7"/>
  <c r="F126" i="7"/>
  <c r="G126" i="7"/>
  <c r="F130" i="7"/>
  <c r="G130" i="7"/>
  <c r="F110" i="7"/>
  <c r="F116" i="7"/>
  <c r="G116" i="7"/>
  <c r="F120" i="7"/>
  <c r="G120" i="7"/>
  <c r="F124" i="7"/>
  <c r="G124" i="7"/>
  <c r="F128" i="7"/>
  <c r="G128" i="7"/>
  <c r="F132" i="7"/>
  <c r="G132" i="7"/>
  <c r="P127" i="4"/>
  <c r="P129" i="4" s="1"/>
  <c r="T127" i="4"/>
  <c r="X127" i="4"/>
  <c r="AB127" i="4"/>
  <c r="AF127" i="4"/>
  <c r="AJ127" i="4"/>
  <c r="DT127" i="4"/>
  <c r="DX127" i="4"/>
  <c r="DX129" i="4" s="1"/>
  <c r="EB127" i="4"/>
  <c r="EB129" i="4" s="1"/>
  <c r="EF127" i="4"/>
  <c r="EF251" i="4" s="1"/>
  <c r="EJ127" i="4"/>
  <c r="EJ251" i="4" s="1"/>
  <c r="EN127" i="4"/>
  <c r="EN251" i="4" s="1"/>
  <c r="ER127" i="4"/>
  <c r="ER129" i="4" s="1"/>
  <c r="EV127" i="4"/>
  <c r="EV129" i="4" s="1"/>
  <c r="EZ127" i="4"/>
  <c r="EZ251" i="4" s="1"/>
  <c r="FD127" i="4"/>
  <c r="FD251" i="4" s="1"/>
  <c r="FH127" i="4"/>
  <c r="FH129" i="4" s="1"/>
  <c r="FL127" i="4"/>
  <c r="FL251" i="4" s="1"/>
  <c r="FP127" i="4"/>
  <c r="FP251" i="4" s="1"/>
  <c r="FT127" i="4"/>
  <c r="FT129" i="4" s="1"/>
  <c r="FX127" i="4"/>
  <c r="FX129" i="4" s="1"/>
  <c r="GB127" i="4"/>
  <c r="GB129" i="4" s="1"/>
  <c r="GC122" i="4"/>
  <c r="GC124" i="4"/>
  <c r="DP263" i="4"/>
  <c r="FV60" i="6"/>
  <c r="Q186" i="6"/>
  <c r="U186" i="6"/>
  <c r="Y186" i="6"/>
  <c r="AC186" i="6"/>
  <c r="AG186" i="6"/>
  <c r="AK186" i="6"/>
  <c r="AO186" i="6"/>
  <c r="AS186" i="6"/>
  <c r="AW186" i="6"/>
  <c r="BA186" i="6"/>
  <c r="BE186" i="6"/>
  <c r="BI186" i="6"/>
  <c r="CM50" i="7"/>
  <c r="CC263" i="4"/>
  <c r="FR184" i="6"/>
  <c r="FS184" i="6" s="1"/>
  <c r="P186" i="6"/>
  <c r="T186" i="6"/>
  <c r="X186" i="6"/>
  <c r="AB186" i="6"/>
  <c r="AF186" i="6"/>
  <c r="AJ186" i="6"/>
  <c r="AN186" i="6"/>
  <c r="AR186" i="6"/>
  <c r="AV186" i="6"/>
  <c r="AZ186" i="6"/>
  <c r="BD186" i="6"/>
  <c r="BH186" i="6"/>
  <c r="CR6" i="7"/>
  <c r="CR8" i="7"/>
  <c r="CR10" i="7"/>
  <c r="CR12" i="7"/>
  <c r="CR14" i="7"/>
  <c r="CR16" i="7"/>
  <c r="CR18" i="7"/>
  <c r="CR20" i="7"/>
  <c r="CR22" i="7"/>
  <c r="CR24" i="7"/>
  <c r="CR26" i="7"/>
  <c r="CR28" i="7"/>
  <c r="R127" i="4"/>
  <c r="V127" i="4"/>
  <c r="Z127" i="4"/>
  <c r="AD127" i="4"/>
  <c r="AH127" i="4"/>
  <c r="AL127" i="4"/>
  <c r="DV127" i="4"/>
  <c r="DV129" i="4" s="1"/>
  <c r="DZ127" i="4"/>
  <c r="DZ251" i="4" s="1"/>
  <c r="ED127" i="4"/>
  <c r="ED251" i="4" s="1"/>
  <c r="EH127" i="4"/>
  <c r="EH251" i="4" s="1"/>
  <c r="EL127" i="4"/>
  <c r="EL251" i="4" s="1"/>
  <c r="EP127" i="4"/>
  <c r="EP251" i="4" s="1"/>
  <c r="ET127" i="4"/>
  <c r="ET129" i="4" s="1"/>
  <c r="EX127" i="4"/>
  <c r="EX251" i="4" s="1"/>
  <c r="FB127" i="4"/>
  <c r="FB251" i="4" s="1"/>
  <c r="FF127" i="4"/>
  <c r="FF251" i="4" s="1"/>
  <c r="FJ127" i="4"/>
  <c r="FJ251" i="4" s="1"/>
  <c r="FN127" i="4"/>
  <c r="FN251" i="4" s="1"/>
  <c r="FR127" i="4"/>
  <c r="FR251" i="4" s="1"/>
  <c r="FV127" i="4"/>
  <c r="FV129" i="4" s="1"/>
  <c r="FZ127" i="4"/>
  <c r="FZ129" i="4" s="1"/>
  <c r="GC123" i="4"/>
  <c r="GC125" i="4"/>
  <c r="FX26" i="6"/>
  <c r="AG157" i="6"/>
  <c r="FR162" i="6"/>
  <c r="FS162" i="6" s="1"/>
  <c r="S186" i="6"/>
  <c r="W186" i="6"/>
  <c r="AA186" i="6"/>
  <c r="AE186" i="6"/>
  <c r="AI186" i="6"/>
  <c r="AM186" i="6"/>
  <c r="AQ186" i="6"/>
  <c r="AU186" i="6"/>
  <c r="AY186" i="6"/>
  <c r="BC186" i="6"/>
  <c r="BG186" i="6"/>
  <c r="BK186" i="6"/>
  <c r="FX28" i="6"/>
  <c r="CB157" i="6"/>
  <c r="FS157" i="6"/>
  <c r="R186" i="6"/>
  <c r="V186" i="6"/>
  <c r="Z186" i="6"/>
  <c r="AD186" i="6"/>
  <c r="AH186" i="6"/>
  <c r="AL186" i="6"/>
  <c r="AP186" i="6"/>
  <c r="AT186" i="6"/>
  <c r="AX186" i="6"/>
  <c r="BB186" i="6"/>
  <c r="BF186" i="6"/>
  <c r="BJ186" i="6"/>
  <c r="CR5" i="7"/>
  <c r="CR7" i="7"/>
  <c r="CR9" i="7"/>
  <c r="CR11" i="7"/>
  <c r="CR13" i="7"/>
  <c r="CR15" i="7"/>
  <c r="CR17" i="7"/>
  <c r="CR19" i="7"/>
  <c r="CR21" i="7"/>
  <c r="CR23" i="7"/>
  <c r="CR25" i="7"/>
  <c r="CR27" i="7"/>
  <c r="H110" i="4"/>
  <c r="H222" i="4"/>
  <c r="I222" i="4" s="1"/>
  <c r="J222" i="4" s="1"/>
  <c r="K222" i="4" s="1"/>
  <c r="L222" i="4" s="1"/>
  <c r="M222" i="4" s="1"/>
  <c r="N222" i="4" s="1"/>
  <c r="H94" i="4"/>
  <c r="H92" i="4"/>
  <c r="H91" i="4"/>
  <c r="H90" i="4"/>
  <c r="H87" i="4"/>
  <c r="H223" i="4"/>
  <c r="I223" i="4" s="1"/>
  <c r="J223" i="4" s="1"/>
  <c r="K223" i="4" s="1"/>
  <c r="L223" i="4" s="1"/>
  <c r="M223" i="4" s="1"/>
  <c r="N223" i="4" s="1"/>
  <c r="H111" i="4"/>
  <c r="I111" i="4" s="1"/>
  <c r="J111" i="4" s="1"/>
  <c r="K111" i="4" s="1"/>
  <c r="L111" i="4" s="1"/>
  <c r="M111" i="4" s="1"/>
  <c r="N111" i="4" s="1"/>
  <c r="O111" i="4" s="1"/>
  <c r="H97" i="4"/>
  <c r="H96" i="4"/>
  <c r="H95" i="4"/>
  <c r="H93" i="4"/>
  <c r="H89" i="4"/>
  <c r="H88" i="4"/>
  <c r="H53" i="4"/>
  <c r="H45" i="4"/>
  <c r="H35" i="4"/>
  <c r="H34" i="4"/>
  <c r="H226" i="4"/>
  <c r="I226" i="4" s="1"/>
  <c r="J226" i="4" s="1"/>
  <c r="K226" i="4" s="1"/>
  <c r="L226" i="4" s="1"/>
  <c r="M226" i="4" s="1"/>
  <c r="N226" i="4" s="1"/>
  <c r="H114" i="4"/>
  <c r="I114" i="4" s="1"/>
  <c r="J114" i="4" s="1"/>
  <c r="K114" i="4" s="1"/>
  <c r="L114" i="4" s="1"/>
  <c r="M114" i="4" s="1"/>
  <c r="N114" i="4" s="1"/>
  <c r="O114" i="4" s="1"/>
  <c r="H229" i="4"/>
  <c r="I229" i="4" s="1"/>
  <c r="J229" i="4" s="1"/>
  <c r="K229" i="4" s="1"/>
  <c r="L229" i="4" s="1"/>
  <c r="M229" i="4" s="1"/>
  <c r="N229" i="4" s="1"/>
  <c r="H117" i="4"/>
  <c r="I117" i="4" s="1"/>
  <c r="J117" i="4" s="1"/>
  <c r="K117" i="4" s="1"/>
  <c r="L117" i="4" s="1"/>
  <c r="M117" i="4" s="1"/>
  <c r="N117" i="4" s="1"/>
  <c r="O117" i="4" s="1"/>
  <c r="H234" i="4"/>
  <c r="I234" i="4" s="1"/>
  <c r="J234" i="4" s="1"/>
  <c r="K234" i="4" s="1"/>
  <c r="L234" i="4" s="1"/>
  <c r="M234" i="4" s="1"/>
  <c r="N234" i="4" s="1"/>
  <c r="H122" i="4"/>
  <c r="I122" i="4" s="1"/>
  <c r="J122" i="4" s="1"/>
  <c r="K122" i="4" s="1"/>
  <c r="L122" i="4" s="1"/>
  <c r="M122" i="4" s="1"/>
  <c r="N122" i="4" s="1"/>
  <c r="O122" i="4" s="1"/>
  <c r="H237" i="4"/>
  <c r="I237" i="4" s="1"/>
  <c r="J237" i="4" s="1"/>
  <c r="K237" i="4" s="1"/>
  <c r="L237" i="4" s="1"/>
  <c r="M237" i="4" s="1"/>
  <c r="N237" i="4" s="1"/>
  <c r="H125" i="4"/>
  <c r="I125" i="4" s="1"/>
  <c r="J125" i="4" s="1"/>
  <c r="K125" i="4" s="1"/>
  <c r="L125" i="4" s="1"/>
  <c r="M125" i="4" s="1"/>
  <c r="N125" i="4" s="1"/>
  <c r="O125" i="4" s="1"/>
  <c r="H228" i="4"/>
  <c r="I228" i="4" s="1"/>
  <c r="J228" i="4" s="1"/>
  <c r="K228" i="4" s="1"/>
  <c r="L228" i="4" s="1"/>
  <c r="M228" i="4" s="1"/>
  <c r="N228" i="4" s="1"/>
  <c r="H136" i="4"/>
  <c r="I136" i="4" s="1"/>
  <c r="J136" i="4" s="1"/>
  <c r="K136" i="4" s="1"/>
  <c r="L136" i="4" s="1"/>
  <c r="M136" i="4" s="1"/>
  <c r="N136" i="4" s="1"/>
  <c r="O136" i="4" s="1"/>
  <c r="H116" i="4"/>
  <c r="I116" i="4" s="1"/>
  <c r="J116" i="4" s="1"/>
  <c r="K116" i="4" s="1"/>
  <c r="L116" i="4" s="1"/>
  <c r="M116" i="4" s="1"/>
  <c r="N116" i="4" s="1"/>
  <c r="O116" i="4" s="1"/>
  <c r="H23" i="4"/>
  <c r="H231" i="4"/>
  <c r="I231" i="4" s="1"/>
  <c r="J231" i="4" s="1"/>
  <c r="K231" i="4" s="1"/>
  <c r="L231" i="4" s="1"/>
  <c r="M231" i="4" s="1"/>
  <c r="N231" i="4" s="1"/>
  <c r="H119" i="4"/>
  <c r="I119" i="4" s="1"/>
  <c r="J119" i="4" s="1"/>
  <c r="K119" i="4" s="1"/>
  <c r="L119" i="4" s="1"/>
  <c r="M119" i="4" s="1"/>
  <c r="N119" i="4" s="1"/>
  <c r="O119" i="4" s="1"/>
  <c r="H73" i="4"/>
  <c r="H236" i="4"/>
  <c r="I236" i="4" s="1"/>
  <c r="J236" i="4" s="1"/>
  <c r="K236" i="4" s="1"/>
  <c r="L236" i="4" s="1"/>
  <c r="M236" i="4" s="1"/>
  <c r="N236" i="4" s="1"/>
  <c r="H124" i="4"/>
  <c r="I124" i="4" s="1"/>
  <c r="J124" i="4" s="1"/>
  <c r="K124" i="4" s="1"/>
  <c r="L124" i="4" s="1"/>
  <c r="M124" i="4" s="1"/>
  <c r="N124" i="4" s="1"/>
  <c r="O124" i="4" s="1"/>
  <c r="GD121" i="4"/>
  <c r="H225" i="4"/>
  <c r="I225" i="4" s="1"/>
  <c r="J225" i="4" s="1"/>
  <c r="K225" i="4" s="1"/>
  <c r="L225" i="4" s="1"/>
  <c r="M225" i="4" s="1"/>
  <c r="N225" i="4" s="1"/>
  <c r="H138" i="4"/>
  <c r="I138" i="4" s="1"/>
  <c r="J138" i="4" s="1"/>
  <c r="K138" i="4" s="1"/>
  <c r="L138" i="4" s="1"/>
  <c r="M138" i="4" s="1"/>
  <c r="N138" i="4" s="1"/>
  <c r="O138" i="4" s="1"/>
  <c r="H113" i="4"/>
  <c r="I113" i="4" s="1"/>
  <c r="J113" i="4" s="1"/>
  <c r="K113" i="4" s="1"/>
  <c r="L113" i="4" s="1"/>
  <c r="M113" i="4" s="1"/>
  <c r="N113" i="4" s="1"/>
  <c r="O113" i="4" s="1"/>
  <c r="H25" i="4"/>
  <c r="H230" i="4"/>
  <c r="I230" i="4" s="1"/>
  <c r="J230" i="4" s="1"/>
  <c r="K230" i="4" s="1"/>
  <c r="L230" i="4" s="1"/>
  <c r="M230" i="4" s="1"/>
  <c r="N230" i="4" s="1"/>
  <c r="H118" i="4"/>
  <c r="I118" i="4" s="1"/>
  <c r="J118" i="4" s="1"/>
  <c r="K118" i="4" s="1"/>
  <c r="L118" i="4" s="1"/>
  <c r="M118" i="4" s="1"/>
  <c r="N118" i="4" s="1"/>
  <c r="O118" i="4" s="1"/>
  <c r="H233" i="4"/>
  <c r="I233" i="4" s="1"/>
  <c r="J233" i="4" s="1"/>
  <c r="K233" i="4" s="1"/>
  <c r="L233" i="4" s="1"/>
  <c r="M233" i="4" s="1"/>
  <c r="N233" i="4" s="1"/>
  <c r="H121" i="4"/>
  <c r="I121" i="4" s="1"/>
  <c r="J121" i="4" s="1"/>
  <c r="K121" i="4" s="1"/>
  <c r="L121" i="4" s="1"/>
  <c r="M121" i="4" s="1"/>
  <c r="N121" i="4" s="1"/>
  <c r="O121" i="4" s="1"/>
  <c r="H81" i="4"/>
  <c r="H80" i="4"/>
  <c r="H68" i="4"/>
  <c r="H64" i="4"/>
  <c r="H224" i="4"/>
  <c r="I224" i="4" s="1"/>
  <c r="J224" i="4" s="1"/>
  <c r="K224" i="4" s="1"/>
  <c r="L224" i="4" s="1"/>
  <c r="M224" i="4" s="1"/>
  <c r="N224" i="4" s="1"/>
  <c r="H112" i="4"/>
  <c r="I112" i="4" s="1"/>
  <c r="J112" i="4" s="1"/>
  <c r="K112" i="4" s="1"/>
  <c r="L112" i="4" s="1"/>
  <c r="M112" i="4" s="1"/>
  <c r="N112" i="4" s="1"/>
  <c r="O112" i="4" s="1"/>
  <c r="H49" i="4"/>
  <c r="H24" i="4"/>
  <c r="H227" i="4"/>
  <c r="I227" i="4" s="1"/>
  <c r="J227" i="4" s="1"/>
  <c r="K227" i="4" s="1"/>
  <c r="L227" i="4" s="1"/>
  <c r="M227" i="4" s="1"/>
  <c r="N227" i="4" s="1"/>
  <c r="H115" i="4"/>
  <c r="I115" i="4" s="1"/>
  <c r="J115" i="4" s="1"/>
  <c r="K115" i="4" s="1"/>
  <c r="L115" i="4" s="1"/>
  <c r="M115" i="4" s="1"/>
  <c r="N115" i="4" s="1"/>
  <c r="O115" i="4" s="1"/>
  <c r="H232" i="4"/>
  <c r="I232" i="4" s="1"/>
  <c r="J232" i="4" s="1"/>
  <c r="K232" i="4" s="1"/>
  <c r="L232" i="4" s="1"/>
  <c r="M232" i="4" s="1"/>
  <c r="N232" i="4" s="1"/>
  <c r="H120" i="4"/>
  <c r="I120" i="4" s="1"/>
  <c r="J120" i="4" s="1"/>
  <c r="K120" i="4" s="1"/>
  <c r="L120" i="4" s="1"/>
  <c r="M120" i="4" s="1"/>
  <c r="N120" i="4" s="1"/>
  <c r="O120" i="4" s="1"/>
  <c r="H86" i="4"/>
  <c r="H85" i="4"/>
  <c r="H76" i="4"/>
  <c r="H72" i="4"/>
  <c r="H65" i="4"/>
  <c r="H235" i="4"/>
  <c r="I235" i="4" s="1"/>
  <c r="J235" i="4" s="1"/>
  <c r="K235" i="4" s="1"/>
  <c r="L235" i="4" s="1"/>
  <c r="M235" i="4" s="1"/>
  <c r="N235" i="4" s="1"/>
  <c r="H123" i="4"/>
  <c r="I123" i="4" s="1"/>
  <c r="J123" i="4" s="1"/>
  <c r="K123" i="4" s="1"/>
  <c r="L123" i="4" s="1"/>
  <c r="M123" i="4" s="1"/>
  <c r="N123" i="4" s="1"/>
  <c r="O123" i="4" s="1"/>
  <c r="W218" i="4"/>
  <c r="S218" i="4"/>
  <c r="X218" i="4"/>
  <c r="T218" i="4"/>
  <c r="P218" i="4"/>
  <c r="Y218" i="4"/>
  <c r="U218" i="4"/>
  <c r="Z218" i="4"/>
  <c r="R218" i="4"/>
  <c r="V218" i="4"/>
  <c r="Z210" i="4"/>
  <c r="V210" i="4"/>
  <c r="R210" i="4"/>
  <c r="W210" i="4"/>
  <c r="S210" i="4"/>
  <c r="X210" i="4"/>
  <c r="T210" i="4"/>
  <c r="P210" i="4"/>
  <c r="Y210" i="4"/>
  <c r="U210" i="4"/>
  <c r="Z211" i="4"/>
  <c r="V211" i="4"/>
  <c r="R211" i="4"/>
  <c r="W211" i="4"/>
  <c r="S211" i="4"/>
  <c r="X211" i="4"/>
  <c r="T211" i="4"/>
  <c r="P211" i="4"/>
  <c r="Y211" i="4"/>
  <c r="U211" i="4"/>
  <c r="Z212" i="4"/>
  <c r="V212" i="4"/>
  <c r="R212" i="4"/>
  <c r="W212" i="4"/>
  <c r="S212" i="4"/>
  <c r="X212" i="4"/>
  <c r="T212" i="4"/>
  <c r="P212" i="4"/>
  <c r="Y212" i="4"/>
  <c r="U212" i="4"/>
  <c r="Z213" i="4"/>
  <c r="V213" i="4"/>
  <c r="R213" i="4"/>
  <c r="W213" i="4"/>
  <c r="S213" i="4"/>
  <c r="X213" i="4"/>
  <c r="T213" i="4"/>
  <c r="P213" i="4"/>
  <c r="Y213" i="4"/>
  <c r="U213" i="4"/>
  <c r="W214" i="4"/>
  <c r="S214" i="4"/>
  <c r="Y214" i="4"/>
  <c r="U214" i="4"/>
  <c r="T214" i="4"/>
  <c r="V214" i="4"/>
  <c r="X214" i="4"/>
  <c r="P214" i="4"/>
  <c r="Z214" i="4"/>
  <c r="R214" i="4"/>
  <c r="W215" i="4"/>
  <c r="S215" i="4"/>
  <c r="Y215" i="4"/>
  <c r="U215" i="4"/>
  <c r="X215" i="4"/>
  <c r="P215" i="4"/>
  <c r="Z215" i="4"/>
  <c r="R215" i="4"/>
  <c r="T215" i="4"/>
  <c r="V215" i="4"/>
  <c r="W217" i="4"/>
  <c r="S217" i="4"/>
  <c r="X217" i="4"/>
  <c r="T217" i="4"/>
  <c r="P217" i="4"/>
  <c r="Y217" i="4"/>
  <c r="U217" i="4"/>
  <c r="R217" i="4"/>
  <c r="V217" i="4"/>
  <c r="Z217" i="4"/>
  <c r="GD266" i="4"/>
  <c r="W216" i="4"/>
  <c r="S216" i="4"/>
  <c r="Y216" i="4"/>
  <c r="U216" i="4"/>
  <c r="T216" i="4"/>
  <c r="V216" i="4"/>
  <c r="X216" i="4"/>
  <c r="P216" i="4"/>
  <c r="Z216" i="4"/>
  <c r="R216" i="4"/>
  <c r="W220" i="4"/>
  <c r="S220" i="4"/>
  <c r="X220" i="4"/>
  <c r="T220" i="4"/>
  <c r="P220" i="4"/>
  <c r="Y220" i="4"/>
  <c r="U220" i="4"/>
  <c r="Z220" i="4"/>
  <c r="R220" i="4"/>
  <c r="V220" i="4"/>
  <c r="P275" i="4"/>
  <c r="H137" i="4"/>
  <c r="I137" i="4" s="1"/>
  <c r="J137" i="4" s="1"/>
  <c r="K137" i="4" s="1"/>
  <c r="L137" i="4" s="1"/>
  <c r="M137" i="4" s="1"/>
  <c r="N137" i="4" s="1"/>
  <c r="O137" i="4" s="1"/>
  <c r="W219" i="4"/>
  <c r="S219" i="4"/>
  <c r="X219" i="4"/>
  <c r="T219" i="4"/>
  <c r="P219" i="4"/>
  <c r="Y219" i="4"/>
  <c r="U219" i="4"/>
  <c r="R219" i="4"/>
  <c r="V219" i="4"/>
  <c r="Z219" i="4"/>
  <c r="FY239" i="4"/>
  <c r="FU239" i="4"/>
  <c r="FQ239" i="4"/>
  <c r="FM239" i="4"/>
  <c r="FI239" i="4"/>
  <c r="FE239" i="4"/>
  <c r="FA239" i="4"/>
  <c r="EW239" i="4"/>
  <c r="ES239" i="4"/>
  <c r="EO239" i="4"/>
  <c r="EK239" i="4"/>
  <c r="EG239" i="4"/>
  <c r="EC239" i="4"/>
  <c r="DY239" i="4"/>
  <c r="DU239" i="4"/>
  <c r="DQ239" i="4"/>
  <c r="DM239" i="4"/>
  <c r="DI239" i="4"/>
  <c r="DE239" i="4"/>
  <c r="DA239" i="4"/>
  <c r="CW239" i="4"/>
  <c r="CS239" i="4"/>
  <c r="CO239" i="4"/>
  <c r="CK239" i="4"/>
  <c r="CG239" i="4"/>
  <c r="CC239" i="4"/>
  <c r="BY239" i="4"/>
  <c r="BU239" i="4"/>
  <c r="BQ239" i="4"/>
  <c r="BM239" i="4"/>
  <c r="BI239" i="4"/>
  <c r="BE239" i="4"/>
  <c r="BA239" i="4"/>
  <c r="AW239" i="4"/>
  <c r="AS239" i="4"/>
  <c r="AK239" i="4"/>
  <c r="AG239" i="4"/>
  <c r="AC239" i="4"/>
  <c r="Y239" i="4"/>
  <c r="U239" i="4"/>
  <c r="FY238" i="4"/>
  <c r="FU238" i="4"/>
  <c r="FQ238" i="4"/>
  <c r="FM238" i="4"/>
  <c r="FI238" i="4"/>
  <c r="FE238" i="4"/>
  <c r="FA238" i="4"/>
  <c r="EW238" i="4"/>
  <c r="ES238" i="4"/>
  <c r="EO238" i="4"/>
  <c r="EK238" i="4"/>
  <c r="EG238" i="4"/>
  <c r="EC238" i="4"/>
  <c r="DY238" i="4"/>
  <c r="DU238" i="4"/>
  <c r="DQ238" i="4"/>
  <c r="DM238" i="4"/>
  <c r="DI238" i="4"/>
  <c r="DE238" i="4"/>
  <c r="DA238" i="4"/>
  <c r="CW238" i="4"/>
  <c r="CS238" i="4"/>
  <c r="CO238" i="4"/>
  <c r="CK238" i="4"/>
  <c r="CG238" i="4"/>
  <c r="CC238" i="4"/>
  <c r="BY238" i="4"/>
  <c r="BU238" i="4"/>
  <c r="BQ238" i="4"/>
  <c r="BM238" i="4"/>
  <c r="BI238" i="4"/>
  <c r="BE238" i="4"/>
  <c r="BA238" i="4"/>
  <c r="GA239" i="4"/>
  <c r="FW239" i="4"/>
  <c r="FS239" i="4"/>
  <c r="FO239" i="4"/>
  <c r="FK239" i="4"/>
  <c r="FG239" i="4"/>
  <c r="FC239" i="4"/>
  <c r="EY239" i="4"/>
  <c r="EU239" i="4"/>
  <c r="EQ239" i="4"/>
  <c r="EM239" i="4"/>
  <c r="EI239" i="4"/>
  <c r="EE239" i="4"/>
  <c r="EA239" i="4"/>
  <c r="DW239" i="4"/>
  <c r="DS239" i="4"/>
  <c r="DO239" i="4"/>
  <c r="DK239" i="4"/>
  <c r="DG239" i="4"/>
  <c r="DC239" i="4"/>
  <c r="CY239" i="4"/>
  <c r="CU239" i="4"/>
  <c r="CQ239" i="4"/>
  <c r="CM239" i="4"/>
  <c r="CI239" i="4"/>
  <c r="CE239" i="4"/>
  <c r="CA239" i="4"/>
  <c r="BW239" i="4"/>
  <c r="BS239" i="4"/>
  <c r="BO239" i="4"/>
  <c r="BK239" i="4"/>
  <c r="BG239" i="4"/>
  <c r="BC239" i="4"/>
  <c r="AY239" i="4"/>
  <c r="AU239" i="4"/>
  <c r="AQ239" i="4"/>
  <c r="AM239" i="4"/>
  <c r="AE239" i="4"/>
  <c r="AA239" i="4"/>
  <c r="W239" i="4"/>
  <c r="S239" i="4"/>
  <c r="GA238" i="4"/>
  <c r="FW238" i="4"/>
  <c r="FS238" i="4"/>
  <c r="FO238" i="4"/>
  <c r="FK238" i="4"/>
  <c r="FG238" i="4"/>
  <c r="FC238" i="4"/>
  <c r="EY238" i="4"/>
  <c r="EU238" i="4"/>
  <c r="EQ238" i="4"/>
  <c r="EM238" i="4"/>
  <c r="EI238" i="4"/>
  <c r="EE238" i="4"/>
  <c r="EA238" i="4"/>
  <c r="DW238" i="4"/>
  <c r="DS238" i="4"/>
  <c r="DO238" i="4"/>
  <c r="DK238" i="4"/>
  <c r="DG238" i="4"/>
  <c r="DC238" i="4"/>
  <c r="CY238" i="4"/>
  <c r="CU238" i="4"/>
  <c r="FV239" i="4"/>
  <c r="FN239" i="4"/>
  <c r="FF239" i="4"/>
  <c r="EX239" i="4"/>
  <c r="EP239" i="4"/>
  <c r="EH239" i="4"/>
  <c r="DZ239" i="4"/>
  <c r="DR239" i="4"/>
  <c r="DJ239" i="4"/>
  <c r="DB239" i="4"/>
  <c r="CT239" i="4"/>
  <c r="CL239" i="4"/>
  <c r="CD239" i="4"/>
  <c r="BV239" i="4"/>
  <c r="BN239" i="4"/>
  <c r="BF239" i="4"/>
  <c r="AX239" i="4"/>
  <c r="AP239" i="4"/>
  <c r="AH239" i="4"/>
  <c r="Z239" i="4"/>
  <c r="R239" i="4"/>
  <c r="FZ238" i="4"/>
  <c r="FR238" i="4"/>
  <c r="FJ238" i="4"/>
  <c r="FB238" i="4"/>
  <c r="ET238" i="4"/>
  <c r="EL238" i="4"/>
  <c r="ED238" i="4"/>
  <c r="DV238" i="4"/>
  <c r="DN238" i="4"/>
  <c r="DF238" i="4"/>
  <c r="CX238" i="4"/>
  <c r="CQ238" i="4"/>
  <c r="CL238" i="4"/>
  <c r="CF238" i="4"/>
  <c r="CA238" i="4"/>
  <c r="BV238" i="4"/>
  <c r="BP238" i="4"/>
  <c r="BK238" i="4"/>
  <c r="BF238" i="4"/>
  <c r="AZ238" i="4"/>
  <c r="AV238" i="4"/>
  <c r="AR238" i="4"/>
  <c r="AN238" i="4"/>
  <c r="AJ238" i="4"/>
  <c r="AF238" i="4"/>
  <c r="AB238" i="4"/>
  <c r="X238" i="4"/>
  <c r="T238" i="4"/>
  <c r="P238" i="4"/>
  <c r="GB237" i="4"/>
  <c r="FX237" i="4"/>
  <c r="FT237" i="4"/>
  <c r="FP237" i="4"/>
  <c r="FL237" i="4"/>
  <c r="FH237" i="4"/>
  <c r="FD237" i="4"/>
  <c r="EZ237" i="4"/>
  <c r="EV237" i="4"/>
  <c r="ER237" i="4"/>
  <c r="EN237" i="4"/>
  <c r="EJ237" i="4"/>
  <c r="EF237" i="4"/>
  <c r="EB237" i="4"/>
  <c r="DX237" i="4"/>
  <c r="DT237" i="4"/>
  <c r="DP237" i="4"/>
  <c r="DL237" i="4"/>
  <c r="DH237" i="4"/>
  <c r="DD237" i="4"/>
  <c r="CZ237" i="4"/>
  <c r="CV237" i="4"/>
  <c r="CR237" i="4"/>
  <c r="CN237" i="4"/>
  <c r="CJ237" i="4"/>
  <c r="CF237" i="4"/>
  <c r="CB237" i="4"/>
  <c r="BX237" i="4"/>
  <c r="BT237" i="4"/>
  <c r="BP237" i="4"/>
  <c r="BL237" i="4"/>
  <c r="BH237" i="4"/>
  <c r="BD237" i="4"/>
  <c r="AZ237" i="4"/>
  <c r="AV237" i="4"/>
  <c r="AR237" i="4"/>
  <c r="AN237" i="4"/>
  <c r="AJ237" i="4"/>
  <c r="AF237" i="4"/>
  <c r="AB237" i="4"/>
  <c r="X237" i="4"/>
  <c r="T237" i="4"/>
  <c r="P237" i="4"/>
  <c r="GA236" i="4"/>
  <c r="FW236" i="4"/>
  <c r="FS236" i="4"/>
  <c r="FO236" i="4"/>
  <c r="FK236" i="4"/>
  <c r="FG236" i="4"/>
  <c r="FC236" i="4"/>
  <c r="EY236" i="4"/>
  <c r="EU236" i="4"/>
  <c r="EQ236" i="4"/>
  <c r="EM236" i="4"/>
  <c r="EI236" i="4"/>
  <c r="EE236" i="4"/>
  <c r="EA236" i="4"/>
  <c r="DW236" i="4"/>
  <c r="DS236" i="4"/>
  <c r="DO236" i="4"/>
  <c r="DK236" i="4"/>
  <c r="DG236" i="4"/>
  <c r="DC236" i="4"/>
  <c r="CY236" i="4"/>
  <c r="CU236" i="4"/>
  <c r="CQ236" i="4"/>
  <c r="CM236" i="4"/>
  <c r="CI236" i="4"/>
  <c r="CE236" i="4"/>
  <c r="CA236" i="4"/>
  <c r="BW236" i="4"/>
  <c r="BS236" i="4"/>
  <c r="BO236" i="4"/>
  <c r="BK236" i="4"/>
  <c r="BG236" i="4"/>
  <c r="BC236" i="4"/>
  <c r="AY236" i="4"/>
  <c r="AU236" i="4"/>
  <c r="AQ236" i="4"/>
  <c r="AM236" i="4"/>
  <c r="AE236" i="4"/>
  <c r="AA236" i="4"/>
  <c r="W236" i="4"/>
  <c r="S236" i="4"/>
  <c r="FZ235" i="4"/>
  <c r="FV235" i="4"/>
  <c r="FR235" i="4"/>
  <c r="FN235" i="4"/>
  <c r="FJ235" i="4"/>
  <c r="FF235" i="4"/>
  <c r="FB235" i="4"/>
  <c r="EX235" i="4"/>
  <c r="ET235" i="4"/>
  <c r="EP235" i="4"/>
  <c r="EL235" i="4"/>
  <c r="EH235" i="4"/>
  <c r="ED235" i="4"/>
  <c r="DZ235" i="4"/>
  <c r="DV235" i="4"/>
  <c r="DR235" i="4"/>
  <c r="DN235" i="4"/>
  <c r="DJ235" i="4"/>
  <c r="DF235" i="4"/>
  <c r="DB235" i="4"/>
  <c r="CX235" i="4"/>
  <c r="CT235" i="4"/>
  <c r="CP235" i="4"/>
  <c r="CL235" i="4"/>
  <c r="CH235" i="4"/>
  <c r="CD235" i="4"/>
  <c r="BZ235" i="4"/>
  <c r="BV235" i="4"/>
  <c r="BR235" i="4"/>
  <c r="BN235" i="4"/>
  <c r="BJ235" i="4"/>
  <c r="BF235" i="4"/>
  <c r="BB235" i="4"/>
  <c r="AX235" i="4"/>
  <c r="AT235" i="4"/>
  <c r="AP235" i="4"/>
  <c r="AL235" i="4"/>
  <c r="AH235" i="4"/>
  <c r="AD235" i="4"/>
  <c r="Z235" i="4"/>
  <c r="V235" i="4"/>
  <c r="R235" i="4"/>
  <c r="FY230" i="4"/>
  <c r="FU230" i="4"/>
  <c r="FQ230" i="4"/>
  <c r="FM230" i="4"/>
  <c r="FI230" i="4"/>
  <c r="FE230" i="4"/>
  <c r="FA230" i="4"/>
  <c r="EW230" i="4"/>
  <c r="ES230" i="4"/>
  <c r="EO230" i="4"/>
  <c r="EK230" i="4"/>
  <c r="EG230" i="4"/>
  <c r="EC230" i="4"/>
  <c r="DY230" i="4"/>
  <c r="DU230" i="4"/>
  <c r="DQ230" i="4"/>
  <c r="DM230" i="4"/>
  <c r="DI230" i="4"/>
  <c r="DE230" i="4"/>
  <c r="DA230" i="4"/>
  <c r="CW230" i="4"/>
  <c r="CS230" i="4"/>
  <c r="CO230" i="4"/>
  <c r="CK230" i="4"/>
  <c r="CG230" i="4"/>
  <c r="CC230" i="4"/>
  <c r="BY230" i="4"/>
  <c r="BU230" i="4"/>
  <c r="BQ230" i="4"/>
  <c r="BM230" i="4"/>
  <c r="BI230" i="4"/>
  <c r="BE230" i="4"/>
  <c r="BA230" i="4"/>
  <c r="AW230" i="4"/>
  <c r="AS230" i="4"/>
  <c r="AK230" i="4"/>
  <c r="AG230" i="4"/>
  <c r="AC230" i="4"/>
  <c r="Y230" i="4"/>
  <c r="U230" i="4"/>
  <c r="GB229" i="4"/>
  <c r="FX229" i="4"/>
  <c r="FT229" i="4"/>
  <c r="FP229" i="4"/>
  <c r="FL229" i="4"/>
  <c r="FH229" i="4"/>
  <c r="FD229" i="4"/>
  <c r="EZ229" i="4"/>
  <c r="EV229" i="4"/>
  <c r="ER229" i="4"/>
  <c r="EN229" i="4"/>
  <c r="EJ229" i="4"/>
  <c r="EF229" i="4"/>
  <c r="EB229" i="4"/>
  <c r="DX229" i="4"/>
  <c r="DT229" i="4"/>
  <c r="DP229" i="4"/>
  <c r="DL229" i="4"/>
  <c r="DH229" i="4"/>
  <c r="DD229" i="4"/>
  <c r="CZ229" i="4"/>
  <c r="CV229" i="4"/>
  <c r="CR229" i="4"/>
  <c r="CN229" i="4"/>
  <c r="CJ229" i="4"/>
  <c r="CF229" i="4"/>
  <c r="CB229" i="4"/>
  <c r="BX229" i="4"/>
  <c r="BT229" i="4"/>
  <c r="BP229" i="4"/>
  <c r="BL229" i="4"/>
  <c r="BH229" i="4"/>
  <c r="BD229" i="4"/>
  <c r="AZ229" i="4"/>
  <c r="AV229" i="4"/>
  <c r="AR229" i="4"/>
  <c r="AN229" i="4"/>
  <c r="AJ229" i="4"/>
  <c r="AF229" i="4"/>
  <c r="AB229" i="4"/>
  <c r="X229" i="4"/>
  <c r="T229" i="4"/>
  <c r="P229" i="4"/>
  <c r="FZ227" i="4"/>
  <c r="FV227" i="4"/>
  <c r="FR227" i="4"/>
  <c r="FN227" i="4"/>
  <c r="FJ227" i="4"/>
  <c r="FF227" i="4"/>
  <c r="FB227" i="4"/>
  <c r="EX227" i="4"/>
  <c r="ET227" i="4"/>
  <c r="EP227" i="4"/>
  <c r="EL227" i="4"/>
  <c r="EH227" i="4"/>
  <c r="ED227" i="4"/>
  <c r="DZ227" i="4"/>
  <c r="DV227" i="4"/>
  <c r="DR227" i="4"/>
  <c r="DN227" i="4"/>
  <c r="DJ227" i="4"/>
  <c r="DF227" i="4"/>
  <c r="DB227" i="4"/>
  <c r="CX227" i="4"/>
  <c r="CT227" i="4"/>
  <c r="CP227" i="4"/>
  <c r="CL227" i="4"/>
  <c r="CH227" i="4"/>
  <c r="CD227" i="4"/>
  <c r="BZ227" i="4"/>
  <c r="BV227" i="4"/>
  <c r="BR227" i="4"/>
  <c r="BN227" i="4"/>
  <c r="BJ227" i="4"/>
  <c r="BF227" i="4"/>
  <c r="BB227" i="4"/>
  <c r="AX227" i="4"/>
  <c r="AT227" i="4"/>
  <c r="AP227" i="4"/>
  <c r="AL227" i="4"/>
  <c r="AH227" i="4"/>
  <c r="AD227" i="4"/>
  <c r="Z227" i="4"/>
  <c r="V227" i="4"/>
  <c r="R227" i="4"/>
  <c r="FY226" i="4"/>
  <c r="FU226" i="4"/>
  <c r="FQ226" i="4"/>
  <c r="FM226" i="4"/>
  <c r="FI226" i="4"/>
  <c r="FE226" i="4"/>
  <c r="FA226" i="4"/>
  <c r="EW226" i="4"/>
  <c r="ES226" i="4"/>
  <c r="EO226" i="4"/>
  <c r="EK226" i="4"/>
  <c r="EG226" i="4"/>
  <c r="EC226" i="4"/>
  <c r="DY226" i="4"/>
  <c r="DU226" i="4"/>
  <c r="DQ226" i="4"/>
  <c r="DM226" i="4"/>
  <c r="DI226" i="4"/>
  <c r="DE226" i="4"/>
  <c r="DA226" i="4"/>
  <c r="CW226" i="4"/>
  <c r="CS226" i="4"/>
  <c r="CO226" i="4"/>
  <c r="CK226" i="4"/>
  <c r="CG226" i="4"/>
  <c r="CC226" i="4"/>
  <c r="BY226" i="4"/>
  <c r="BU226" i="4"/>
  <c r="BQ226" i="4"/>
  <c r="BM226" i="4"/>
  <c r="BI226" i="4"/>
  <c r="BE226" i="4"/>
  <c r="BA226" i="4"/>
  <c r="AW226" i="4"/>
  <c r="AS226" i="4"/>
  <c r="AK226" i="4"/>
  <c r="AG226" i="4"/>
  <c r="AC226" i="4"/>
  <c r="Y226" i="4"/>
  <c r="U226" i="4"/>
  <c r="FX239" i="4"/>
  <c r="FP239" i="4"/>
  <c r="FH239" i="4"/>
  <c r="EZ239" i="4"/>
  <c r="ER239" i="4"/>
  <c r="EJ239" i="4"/>
  <c r="EB239" i="4"/>
  <c r="DT239" i="4"/>
  <c r="DL239" i="4"/>
  <c r="DD239" i="4"/>
  <c r="CV239" i="4"/>
  <c r="CN239" i="4"/>
  <c r="CF239" i="4"/>
  <c r="BX239" i="4"/>
  <c r="BP239" i="4"/>
  <c r="BH239" i="4"/>
  <c r="AZ239" i="4"/>
  <c r="AR239" i="4"/>
  <c r="AJ239" i="4"/>
  <c r="AB239" i="4"/>
  <c r="T239" i="4"/>
  <c r="GB238" i="4"/>
  <c r="FT238" i="4"/>
  <c r="FL238" i="4"/>
  <c r="FD238" i="4"/>
  <c r="EV238" i="4"/>
  <c r="EN238" i="4"/>
  <c r="EF238" i="4"/>
  <c r="DX238" i="4"/>
  <c r="DP238" i="4"/>
  <c r="DH238" i="4"/>
  <c r="CZ238" i="4"/>
  <c r="CR238" i="4"/>
  <c r="CM238" i="4"/>
  <c r="CH238" i="4"/>
  <c r="CB238" i="4"/>
  <c r="BW238" i="4"/>
  <c r="BR238" i="4"/>
  <c r="BL238" i="4"/>
  <c r="BG238" i="4"/>
  <c r="BB238" i="4"/>
  <c r="AW238" i="4"/>
  <c r="AS238" i="4"/>
  <c r="AK238" i="4"/>
  <c r="AG238" i="4"/>
  <c r="AC238" i="4"/>
  <c r="Y238" i="4"/>
  <c r="U238" i="4"/>
  <c r="FY237" i="4"/>
  <c r="FU237" i="4"/>
  <c r="FQ237" i="4"/>
  <c r="FM237" i="4"/>
  <c r="FI237" i="4"/>
  <c r="FE237" i="4"/>
  <c r="FA237" i="4"/>
  <c r="EW237" i="4"/>
  <c r="ES237" i="4"/>
  <c r="EO237" i="4"/>
  <c r="EK237" i="4"/>
  <c r="EG237" i="4"/>
  <c r="EC237" i="4"/>
  <c r="DY237" i="4"/>
  <c r="DU237" i="4"/>
  <c r="DQ237" i="4"/>
  <c r="DM237" i="4"/>
  <c r="DI237" i="4"/>
  <c r="DE237" i="4"/>
  <c r="DA237" i="4"/>
  <c r="CW237" i="4"/>
  <c r="CS237" i="4"/>
  <c r="CO237" i="4"/>
  <c r="CK237" i="4"/>
  <c r="CG237" i="4"/>
  <c r="CC237" i="4"/>
  <c r="BY237" i="4"/>
  <c r="BU237" i="4"/>
  <c r="BQ237" i="4"/>
  <c r="BM237" i="4"/>
  <c r="BI237" i="4"/>
  <c r="BE237" i="4"/>
  <c r="BA237" i="4"/>
  <c r="AW237" i="4"/>
  <c r="AS237" i="4"/>
  <c r="AK237" i="4"/>
  <c r="AG237" i="4"/>
  <c r="AC237" i="4"/>
  <c r="Y237" i="4"/>
  <c r="U237" i="4"/>
  <c r="GB236" i="4"/>
  <c r="FX236" i="4"/>
  <c r="FT236" i="4"/>
  <c r="FP236" i="4"/>
  <c r="FL236" i="4"/>
  <c r="FH236" i="4"/>
  <c r="FD236" i="4"/>
  <c r="EZ236" i="4"/>
  <c r="EV236" i="4"/>
  <c r="ER236" i="4"/>
  <c r="EN236" i="4"/>
  <c r="EJ236" i="4"/>
  <c r="EF236" i="4"/>
  <c r="EB236" i="4"/>
  <c r="DX236" i="4"/>
  <c r="DT236" i="4"/>
  <c r="DP236" i="4"/>
  <c r="DL236" i="4"/>
  <c r="DH236" i="4"/>
  <c r="DD236" i="4"/>
  <c r="CZ236" i="4"/>
  <c r="CV236" i="4"/>
  <c r="CR236" i="4"/>
  <c r="CN236" i="4"/>
  <c r="CJ236" i="4"/>
  <c r="CF236" i="4"/>
  <c r="CB236" i="4"/>
  <c r="BX236" i="4"/>
  <c r="BT236" i="4"/>
  <c r="BP236" i="4"/>
  <c r="BL236" i="4"/>
  <c r="BH236" i="4"/>
  <c r="BD236" i="4"/>
  <c r="AZ236" i="4"/>
  <c r="AV236" i="4"/>
  <c r="AR236" i="4"/>
  <c r="AN236" i="4"/>
  <c r="AJ236" i="4"/>
  <c r="AF236" i="4"/>
  <c r="AB236" i="4"/>
  <c r="X236" i="4"/>
  <c r="T236" i="4"/>
  <c r="P236" i="4"/>
  <c r="GA235" i="4"/>
  <c r="FW235" i="4"/>
  <c r="FS235" i="4"/>
  <c r="FO235" i="4"/>
  <c r="FK235" i="4"/>
  <c r="FG235" i="4"/>
  <c r="FC235" i="4"/>
  <c r="EY235" i="4"/>
  <c r="EU235" i="4"/>
  <c r="EQ235" i="4"/>
  <c r="EM235" i="4"/>
  <c r="EI235" i="4"/>
  <c r="EE235" i="4"/>
  <c r="EA235" i="4"/>
  <c r="DW235" i="4"/>
  <c r="DS235" i="4"/>
  <c r="DO235" i="4"/>
  <c r="DK235" i="4"/>
  <c r="DG235" i="4"/>
  <c r="DC235" i="4"/>
  <c r="CY235" i="4"/>
  <c r="CU235" i="4"/>
  <c r="CQ235" i="4"/>
  <c r="CM235" i="4"/>
  <c r="CI235" i="4"/>
  <c r="CE235" i="4"/>
  <c r="CA235" i="4"/>
  <c r="BW235" i="4"/>
  <c r="BS235" i="4"/>
  <c r="BO235" i="4"/>
  <c r="BK235" i="4"/>
  <c r="BG235" i="4"/>
  <c r="BC235" i="4"/>
  <c r="AY235" i="4"/>
  <c r="AU235" i="4"/>
  <c r="AQ235" i="4"/>
  <c r="AM235" i="4"/>
  <c r="AE235" i="4"/>
  <c r="AA235" i="4"/>
  <c r="W235" i="4"/>
  <c r="S235" i="4"/>
  <c r="FZ230" i="4"/>
  <c r="FV230" i="4"/>
  <c r="FR230" i="4"/>
  <c r="FN230" i="4"/>
  <c r="FJ230" i="4"/>
  <c r="FF230" i="4"/>
  <c r="FB230" i="4"/>
  <c r="EX230" i="4"/>
  <c r="ET230" i="4"/>
  <c r="EP230" i="4"/>
  <c r="EL230" i="4"/>
  <c r="EH230" i="4"/>
  <c r="ED230" i="4"/>
  <c r="DZ230" i="4"/>
  <c r="DV230" i="4"/>
  <c r="DR230" i="4"/>
  <c r="DN230" i="4"/>
  <c r="DJ230" i="4"/>
  <c r="DF230" i="4"/>
  <c r="DB230" i="4"/>
  <c r="CX230" i="4"/>
  <c r="CT230" i="4"/>
  <c r="CP230" i="4"/>
  <c r="CL230" i="4"/>
  <c r="CH230" i="4"/>
  <c r="CD230" i="4"/>
  <c r="BZ230" i="4"/>
  <c r="BV230" i="4"/>
  <c r="BR230" i="4"/>
  <c r="BN230" i="4"/>
  <c r="BJ230" i="4"/>
  <c r="BF230" i="4"/>
  <c r="BB230" i="4"/>
  <c r="AX230" i="4"/>
  <c r="AT230" i="4"/>
  <c r="AP230" i="4"/>
  <c r="AL230" i="4"/>
  <c r="AH230" i="4"/>
  <c r="AD230" i="4"/>
  <c r="Z230" i="4"/>
  <c r="V230" i="4"/>
  <c r="R230" i="4"/>
  <c r="FY229" i="4"/>
  <c r="FU229" i="4"/>
  <c r="FQ229" i="4"/>
  <c r="FM229" i="4"/>
  <c r="FI229" i="4"/>
  <c r="FE229" i="4"/>
  <c r="FA229" i="4"/>
  <c r="EW229" i="4"/>
  <c r="ES229" i="4"/>
  <c r="EO229" i="4"/>
  <c r="EK229" i="4"/>
  <c r="EG229" i="4"/>
  <c r="EC229" i="4"/>
  <c r="DY229" i="4"/>
  <c r="DU229" i="4"/>
  <c r="DQ229" i="4"/>
  <c r="DM229" i="4"/>
  <c r="DI229" i="4"/>
  <c r="DE229" i="4"/>
  <c r="DA229" i="4"/>
  <c r="CW229" i="4"/>
  <c r="CS229" i="4"/>
  <c r="CO229" i="4"/>
  <c r="CK229" i="4"/>
  <c r="CG229" i="4"/>
  <c r="CC229" i="4"/>
  <c r="BY229" i="4"/>
  <c r="BU229" i="4"/>
  <c r="BQ229" i="4"/>
  <c r="BM229" i="4"/>
  <c r="BI229" i="4"/>
  <c r="BE229" i="4"/>
  <c r="BA229" i="4"/>
  <c r="AW229" i="4"/>
  <c r="AS229" i="4"/>
  <c r="AK229" i="4"/>
  <c r="AG229" i="4"/>
  <c r="AC229" i="4"/>
  <c r="Y229" i="4"/>
  <c r="U229" i="4"/>
  <c r="GA227" i="4"/>
  <c r="FW227" i="4"/>
  <c r="FS227" i="4"/>
  <c r="FO227" i="4"/>
  <c r="FK227" i="4"/>
  <c r="FG227" i="4"/>
  <c r="FC227" i="4"/>
  <c r="EY227" i="4"/>
  <c r="EU227" i="4"/>
  <c r="EQ227" i="4"/>
  <c r="EM227" i="4"/>
  <c r="EI227" i="4"/>
  <c r="EE227" i="4"/>
  <c r="EA227" i="4"/>
  <c r="DW227" i="4"/>
  <c r="DS227" i="4"/>
  <c r="DO227" i="4"/>
  <c r="DK227" i="4"/>
  <c r="DG227" i="4"/>
  <c r="DC227" i="4"/>
  <c r="CY227" i="4"/>
  <c r="CU227" i="4"/>
  <c r="CQ227" i="4"/>
  <c r="CM227" i="4"/>
  <c r="CI227" i="4"/>
  <c r="CE227" i="4"/>
  <c r="CA227" i="4"/>
  <c r="BW227" i="4"/>
  <c r="BS227" i="4"/>
  <c r="BO227" i="4"/>
  <c r="BK227" i="4"/>
  <c r="BG227" i="4"/>
  <c r="BC227" i="4"/>
  <c r="AY227" i="4"/>
  <c r="AU227" i="4"/>
  <c r="AQ227" i="4"/>
  <c r="AM227" i="4"/>
  <c r="AE227" i="4"/>
  <c r="AA227" i="4"/>
  <c r="W227" i="4"/>
  <c r="S227" i="4"/>
  <c r="FZ226" i="4"/>
  <c r="FV226" i="4"/>
  <c r="FR226" i="4"/>
  <c r="FN226" i="4"/>
  <c r="FJ226" i="4"/>
  <c r="FF226" i="4"/>
  <c r="FB226" i="4"/>
  <c r="EX226" i="4"/>
  <c r="ET226" i="4"/>
  <c r="EP226" i="4"/>
  <c r="EL226" i="4"/>
  <c r="EH226" i="4"/>
  <c r="ED226" i="4"/>
  <c r="DZ226" i="4"/>
  <c r="DV226" i="4"/>
  <c r="DR226" i="4"/>
  <c r="DN226" i="4"/>
  <c r="DJ226" i="4"/>
  <c r="DF226" i="4"/>
  <c r="DB226" i="4"/>
  <c r="CX226" i="4"/>
  <c r="CT226" i="4"/>
  <c r="CP226" i="4"/>
  <c r="CL226" i="4"/>
  <c r="CH226" i="4"/>
  <c r="CD226" i="4"/>
  <c r="BZ226" i="4"/>
  <c r="BV226" i="4"/>
  <c r="BR226" i="4"/>
  <c r="BN226" i="4"/>
  <c r="BJ226" i="4"/>
  <c r="BF226" i="4"/>
  <c r="BB226" i="4"/>
  <c r="AX226" i="4"/>
  <c r="AT226" i="4"/>
  <c r="AP226" i="4"/>
  <c r="AL226" i="4"/>
  <c r="AH226" i="4"/>
  <c r="AD226" i="4"/>
  <c r="Z226" i="4"/>
  <c r="V226" i="4"/>
  <c r="R226" i="4"/>
  <c r="FZ239" i="4"/>
  <c r="FR239" i="4"/>
  <c r="FJ239" i="4"/>
  <c r="FB239" i="4"/>
  <c r="ET239" i="4"/>
  <c r="EL239" i="4"/>
  <c r="ED239" i="4"/>
  <c r="DV239" i="4"/>
  <c r="DN239" i="4"/>
  <c r="DF239" i="4"/>
  <c r="CX239" i="4"/>
  <c r="CP239" i="4"/>
  <c r="CH239" i="4"/>
  <c r="BZ239" i="4"/>
  <c r="BR239" i="4"/>
  <c r="BJ239" i="4"/>
  <c r="BB239" i="4"/>
  <c r="AT239" i="4"/>
  <c r="AL239" i="4"/>
  <c r="AD239" i="4"/>
  <c r="V239" i="4"/>
  <c r="FV238" i="4"/>
  <c r="FN238" i="4"/>
  <c r="FF238" i="4"/>
  <c r="EX238" i="4"/>
  <c r="EP238" i="4"/>
  <c r="EH238" i="4"/>
  <c r="DZ238" i="4"/>
  <c r="DR238" i="4"/>
  <c r="DJ238" i="4"/>
  <c r="DB238" i="4"/>
  <c r="CT238" i="4"/>
  <c r="CN238" i="4"/>
  <c r="CI238" i="4"/>
  <c r="CD238" i="4"/>
  <c r="BX238" i="4"/>
  <c r="BS238" i="4"/>
  <c r="BN238" i="4"/>
  <c r="BH238" i="4"/>
  <c r="BC238" i="4"/>
  <c r="AX238" i="4"/>
  <c r="AT238" i="4"/>
  <c r="AP238" i="4"/>
  <c r="AL238" i="4"/>
  <c r="AH238" i="4"/>
  <c r="AD238" i="4"/>
  <c r="Z238" i="4"/>
  <c r="V238" i="4"/>
  <c r="R238" i="4"/>
  <c r="FZ237" i="4"/>
  <c r="FV237" i="4"/>
  <c r="FR237" i="4"/>
  <c r="FN237" i="4"/>
  <c r="FJ237" i="4"/>
  <c r="FF237" i="4"/>
  <c r="FB237" i="4"/>
  <c r="EX237" i="4"/>
  <c r="ET237" i="4"/>
  <c r="EP237" i="4"/>
  <c r="EL237" i="4"/>
  <c r="EH237" i="4"/>
  <c r="ED237" i="4"/>
  <c r="DZ237" i="4"/>
  <c r="DV237" i="4"/>
  <c r="DR237" i="4"/>
  <c r="DN237" i="4"/>
  <c r="DJ237" i="4"/>
  <c r="DF237" i="4"/>
  <c r="DB237" i="4"/>
  <c r="CX237" i="4"/>
  <c r="CT237" i="4"/>
  <c r="CP237" i="4"/>
  <c r="CL237" i="4"/>
  <c r="CH237" i="4"/>
  <c r="CD237" i="4"/>
  <c r="BZ237" i="4"/>
  <c r="BV237" i="4"/>
  <c r="BR237" i="4"/>
  <c r="BN237" i="4"/>
  <c r="BJ237" i="4"/>
  <c r="BF237" i="4"/>
  <c r="BB237" i="4"/>
  <c r="AX237" i="4"/>
  <c r="AT237" i="4"/>
  <c r="AP237" i="4"/>
  <c r="AL237" i="4"/>
  <c r="AH237" i="4"/>
  <c r="AD237" i="4"/>
  <c r="Z237" i="4"/>
  <c r="V237" i="4"/>
  <c r="R237" i="4"/>
  <c r="FY236" i="4"/>
  <c r="FU236" i="4"/>
  <c r="FQ236" i="4"/>
  <c r="FM236" i="4"/>
  <c r="FI236" i="4"/>
  <c r="FE236" i="4"/>
  <c r="FA236" i="4"/>
  <c r="EW236" i="4"/>
  <c r="ES236" i="4"/>
  <c r="EO236" i="4"/>
  <c r="EK236" i="4"/>
  <c r="EG236" i="4"/>
  <c r="EC236" i="4"/>
  <c r="DY236" i="4"/>
  <c r="DU236" i="4"/>
  <c r="DQ236" i="4"/>
  <c r="DM236" i="4"/>
  <c r="DI236" i="4"/>
  <c r="DE236" i="4"/>
  <c r="DA236" i="4"/>
  <c r="CW236" i="4"/>
  <c r="CS236" i="4"/>
  <c r="CO236" i="4"/>
  <c r="CK236" i="4"/>
  <c r="CG236" i="4"/>
  <c r="CC236" i="4"/>
  <c r="BY236" i="4"/>
  <c r="BU236" i="4"/>
  <c r="BQ236" i="4"/>
  <c r="BM236" i="4"/>
  <c r="BI236" i="4"/>
  <c r="BE236" i="4"/>
  <c r="BA236" i="4"/>
  <c r="AW236" i="4"/>
  <c r="AS236" i="4"/>
  <c r="AK236" i="4"/>
  <c r="AG236" i="4"/>
  <c r="AC236" i="4"/>
  <c r="Y236" i="4"/>
  <c r="U236" i="4"/>
  <c r="GB235" i="4"/>
  <c r="FX235" i="4"/>
  <c r="FT235" i="4"/>
  <c r="FP235" i="4"/>
  <c r="FL235" i="4"/>
  <c r="FH235" i="4"/>
  <c r="FD235" i="4"/>
  <c r="EZ235" i="4"/>
  <c r="EV235" i="4"/>
  <c r="ER235" i="4"/>
  <c r="EN235" i="4"/>
  <c r="EJ235" i="4"/>
  <c r="EF235" i="4"/>
  <c r="EB235" i="4"/>
  <c r="DX235" i="4"/>
  <c r="DT235" i="4"/>
  <c r="DP235" i="4"/>
  <c r="DL235" i="4"/>
  <c r="DH235" i="4"/>
  <c r="DD235" i="4"/>
  <c r="CZ235" i="4"/>
  <c r="CV235" i="4"/>
  <c r="CR235" i="4"/>
  <c r="CN235" i="4"/>
  <c r="CJ235" i="4"/>
  <c r="CF235" i="4"/>
  <c r="CB235" i="4"/>
  <c r="BX235" i="4"/>
  <c r="BT235" i="4"/>
  <c r="BP235" i="4"/>
  <c r="BL235" i="4"/>
  <c r="BH235" i="4"/>
  <c r="BD235" i="4"/>
  <c r="AZ235" i="4"/>
  <c r="AV235" i="4"/>
  <c r="AR235" i="4"/>
  <c r="AN235" i="4"/>
  <c r="AJ235" i="4"/>
  <c r="AF235" i="4"/>
  <c r="AB235" i="4"/>
  <c r="X235" i="4"/>
  <c r="T235" i="4"/>
  <c r="P235" i="4"/>
  <c r="GA230" i="4"/>
  <c r="FW230" i="4"/>
  <c r="FS230" i="4"/>
  <c r="FO230" i="4"/>
  <c r="FK230" i="4"/>
  <c r="FG230" i="4"/>
  <c r="FC230" i="4"/>
  <c r="EY230" i="4"/>
  <c r="EU230" i="4"/>
  <c r="EQ230" i="4"/>
  <c r="EM230" i="4"/>
  <c r="EI230" i="4"/>
  <c r="EE230" i="4"/>
  <c r="EA230" i="4"/>
  <c r="DW230" i="4"/>
  <c r="DS230" i="4"/>
  <c r="DO230" i="4"/>
  <c r="DK230" i="4"/>
  <c r="DG230" i="4"/>
  <c r="DC230" i="4"/>
  <c r="CY230" i="4"/>
  <c r="CU230" i="4"/>
  <c r="CQ230" i="4"/>
  <c r="CM230" i="4"/>
  <c r="CI230" i="4"/>
  <c r="CE230" i="4"/>
  <c r="CA230" i="4"/>
  <c r="BW230" i="4"/>
  <c r="BS230" i="4"/>
  <c r="BO230" i="4"/>
  <c r="BK230" i="4"/>
  <c r="BG230" i="4"/>
  <c r="BC230" i="4"/>
  <c r="AY230" i="4"/>
  <c r="AU230" i="4"/>
  <c r="AQ230" i="4"/>
  <c r="AM230" i="4"/>
  <c r="AE230" i="4"/>
  <c r="AA230" i="4"/>
  <c r="W230" i="4"/>
  <c r="S230" i="4"/>
  <c r="FZ229" i="4"/>
  <c r="FV229" i="4"/>
  <c r="FR229" i="4"/>
  <c r="FN229" i="4"/>
  <c r="FJ229" i="4"/>
  <c r="FF229" i="4"/>
  <c r="FB229" i="4"/>
  <c r="EX229" i="4"/>
  <c r="ET229" i="4"/>
  <c r="EP229" i="4"/>
  <c r="EL229" i="4"/>
  <c r="EH229" i="4"/>
  <c r="ED229" i="4"/>
  <c r="DZ229" i="4"/>
  <c r="DV229" i="4"/>
  <c r="DR229" i="4"/>
  <c r="DN229" i="4"/>
  <c r="DJ229" i="4"/>
  <c r="DF229" i="4"/>
  <c r="DB229" i="4"/>
  <c r="CX229" i="4"/>
  <c r="CT229" i="4"/>
  <c r="CP229" i="4"/>
  <c r="CL229" i="4"/>
  <c r="CH229" i="4"/>
  <c r="CD229" i="4"/>
  <c r="BZ229" i="4"/>
  <c r="BV229" i="4"/>
  <c r="BR229" i="4"/>
  <c r="BN229" i="4"/>
  <c r="BJ229" i="4"/>
  <c r="BF229" i="4"/>
  <c r="BB229" i="4"/>
  <c r="AX229" i="4"/>
  <c r="AT229" i="4"/>
  <c r="AP229" i="4"/>
  <c r="AL229" i="4"/>
  <c r="AH229" i="4"/>
  <c r="AD229" i="4"/>
  <c r="Z229" i="4"/>
  <c r="V229" i="4"/>
  <c r="R229" i="4"/>
  <c r="GB227" i="4"/>
  <c r="FX227" i="4"/>
  <c r="FT227" i="4"/>
  <c r="FP227" i="4"/>
  <c r="FL227" i="4"/>
  <c r="FH227" i="4"/>
  <c r="FD227" i="4"/>
  <c r="EZ227" i="4"/>
  <c r="EV227" i="4"/>
  <c r="ER227" i="4"/>
  <c r="EN227" i="4"/>
  <c r="EJ227" i="4"/>
  <c r="EF227" i="4"/>
  <c r="EB227" i="4"/>
  <c r="DX227" i="4"/>
  <c r="DT227" i="4"/>
  <c r="DP227" i="4"/>
  <c r="DL227" i="4"/>
  <c r="DH227" i="4"/>
  <c r="DD227" i="4"/>
  <c r="CZ227" i="4"/>
  <c r="CV227" i="4"/>
  <c r="CR227" i="4"/>
  <c r="CN227" i="4"/>
  <c r="CJ227" i="4"/>
  <c r="CF227" i="4"/>
  <c r="CB227" i="4"/>
  <c r="BX227" i="4"/>
  <c r="BT227" i="4"/>
  <c r="BP227" i="4"/>
  <c r="BL227" i="4"/>
  <c r="BH227" i="4"/>
  <c r="BD227" i="4"/>
  <c r="AZ227" i="4"/>
  <c r="AV227" i="4"/>
  <c r="AR227" i="4"/>
  <c r="AN227" i="4"/>
  <c r="AJ227" i="4"/>
  <c r="AF227" i="4"/>
  <c r="AB227" i="4"/>
  <c r="X227" i="4"/>
  <c r="T227" i="4"/>
  <c r="P227" i="4"/>
  <c r="GA226" i="4"/>
  <c r="FW226" i="4"/>
  <c r="FS226" i="4"/>
  <c r="FO226" i="4"/>
  <c r="FK226" i="4"/>
  <c r="FG226" i="4"/>
  <c r="FC226" i="4"/>
  <c r="EY226" i="4"/>
  <c r="EU226" i="4"/>
  <c r="EQ226" i="4"/>
  <c r="EM226" i="4"/>
  <c r="EI226" i="4"/>
  <c r="EE226" i="4"/>
  <c r="EA226" i="4"/>
  <c r="DW226" i="4"/>
  <c r="DS226" i="4"/>
  <c r="DO226" i="4"/>
  <c r="DK226" i="4"/>
  <c r="DG226" i="4"/>
  <c r="DC226" i="4"/>
  <c r="CY226" i="4"/>
  <c r="CU226" i="4"/>
  <c r="CQ226" i="4"/>
  <c r="CM226" i="4"/>
  <c r="CI226" i="4"/>
  <c r="CE226" i="4"/>
  <c r="CA226" i="4"/>
  <c r="BW226" i="4"/>
  <c r="BS226" i="4"/>
  <c r="BO226" i="4"/>
  <c r="BK226" i="4"/>
  <c r="BG226" i="4"/>
  <c r="BC226" i="4"/>
  <c r="AY226" i="4"/>
  <c r="AU226" i="4"/>
  <c r="AQ226" i="4"/>
  <c r="AM226" i="4"/>
  <c r="AE226" i="4"/>
  <c r="AA226" i="4"/>
  <c r="W226" i="4"/>
  <c r="S226" i="4"/>
  <c r="GB239" i="4"/>
  <c r="FT239" i="4"/>
  <c r="FL239" i="4"/>
  <c r="FD239" i="4"/>
  <c r="EV239" i="4"/>
  <c r="EN239" i="4"/>
  <c r="EF239" i="4"/>
  <c r="DX239" i="4"/>
  <c r="DP239" i="4"/>
  <c r="DH239" i="4"/>
  <c r="CZ239" i="4"/>
  <c r="CR239" i="4"/>
  <c r="CJ239" i="4"/>
  <c r="CB239" i="4"/>
  <c r="BT239" i="4"/>
  <c r="BL239" i="4"/>
  <c r="BD239" i="4"/>
  <c r="AV239" i="4"/>
  <c r="AN239" i="4"/>
  <c r="AF239" i="4"/>
  <c r="X239" i="4"/>
  <c r="P239" i="4"/>
  <c r="FX238" i="4"/>
  <c r="FP238" i="4"/>
  <c r="FH238" i="4"/>
  <c r="EZ238" i="4"/>
  <c r="ER238" i="4"/>
  <c r="EJ238" i="4"/>
  <c r="EB238" i="4"/>
  <c r="DT238" i="4"/>
  <c r="DL238" i="4"/>
  <c r="DD238" i="4"/>
  <c r="CV238" i="4"/>
  <c r="CP238" i="4"/>
  <c r="CJ238" i="4"/>
  <c r="CE238" i="4"/>
  <c r="BZ238" i="4"/>
  <c r="BT238" i="4"/>
  <c r="BO238" i="4"/>
  <c r="BJ238" i="4"/>
  <c r="BD238" i="4"/>
  <c r="AY238" i="4"/>
  <c r="AU238" i="4"/>
  <c r="AQ238" i="4"/>
  <c r="AM238" i="4"/>
  <c r="AE238" i="4"/>
  <c r="AA238" i="4"/>
  <c r="W238" i="4"/>
  <c r="S238" i="4"/>
  <c r="GA237" i="4"/>
  <c r="FW237" i="4"/>
  <c r="FS237" i="4"/>
  <c r="FO237" i="4"/>
  <c r="FK237" i="4"/>
  <c r="FG237" i="4"/>
  <c r="FC237" i="4"/>
  <c r="EY237" i="4"/>
  <c r="EU237" i="4"/>
  <c r="EQ237" i="4"/>
  <c r="EM237" i="4"/>
  <c r="EI237" i="4"/>
  <c r="EE237" i="4"/>
  <c r="EA237" i="4"/>
  <c r="DW237" i="4"/>
  <c r="DS237" i="4"/>
  <c r="DO237" i="4"/>
  <c r="DK237" i="4"/>
  <c r="DG237" i="4"/>
  <c r="DC237" i="4"/>
  <c r="CY237" i="4"/>
  <c r="CU237" i="4"/>
  <c r="CQ237" i="4"/>
  <c r="CM237" i="4"/>
  <c r="CI237" i="4"/>
  <c r="CE237" i="4"/>
  <c r="CA237" i="4"/>
  <c r="BW237" i="4"/>
  <c r="BS237" i="4"/>
  <c r="BO237" i="4"/>
  <c r="BK237" i="4"/>
  <c r="BG237" i="4"/>
  <c r="BC237" i="4"/>
  <c r="AY237" i="4"/>
  <c r="AU237" i="4"/>
  <c r="AQ237" i="4"/>
  <c r="AM237" i="4"/>
  <c r="AE237" i="4"/>
  <c r="AA237" i="4"/>
  <c r="W237" i="4"/>
  <c r="S237" i="4"/>
  <c r="FZ236" i="4"/>
  <c r="FV236" i="4"/>
  <c r="FR236" i="4"/>
  <c r="FN236" i="4"/>
  <c r="FJ236" i="4"/>
  <c r="FF236" i="4"/>
  <c r="FB236" i="4"/>
  <c r="EX236" i="4"/>
  <c r="ET236" i="4"/>
  <c r="EP236" i="4"/>
  <c r="EL236" i="4"/>
  <c r="EH236" i="4"/>
  <c r="ED236" i="4"/>
  <c r="DZ236" i="4"/>
  <c r="DV236" i="4"/>
  <c r="DR236" i="4"/>
  <c r="DN236" i="4"/>
  <c r="DJ236" i="4"/>
  <c r="DF236" i="4"/>
  <c r="DB236" i="4"/>
  <c r="CX236" i="4"/>
  <c r="CT236" i="4"/>
  <c r="CP236" i="4"/>
  <c r="CL236" i="4"/>
  <c r="CH236" i="4"/>
  <c r="CD236" i="4"/>
  <c r="BZ236" i="4"/>
  <c r="BV236" i="4"/>
  <c r="BR236" i="4"/>
  <c r="BN236" i="4"/>
  <c r="BJ236" i="4"/>
  <c r="BF236" i="4"/>
  <c r="BB236" i="4"/>
  <c r="AX236" i="4"/>
  <c r="AT236" i="4"/>
  <c r="AP236" i="4"/>
  <c r="AL236" i="4"/>
  <c r="AH236" i="4"/>
  <c r="AD236" i="4"/>
  <c r="Z236" i="4"/>
  <c r="V236" i="4"/>
  <c r="R236" i="4"/>
  <c r="FY235" i="4"/>
  <c r="FU235" i="4"/>
  <c r="FQ235" i="4"/>
  <c r="FM235" i="4"/>
  <c r="FI235" i="4"/>
  <c r="FE235" i="4"/>
  <c r="FA235" i="4"/>
  <c r="EW235" i="4"/>
  <c r="ES235" i="4"/>
  <c r="EO235" i="4"/>
  <c r="EK235" i="4"/>
  <c r="EG235" i="4"/>
  <c r="EC235" i="4"/>
  <c r="DY235" i="4"/>
  <c r="DU235" i="4"/>
  <c r="DQ235" i="4"/>
  <c r="DM235" i="4"/>
  <c r="DI235" i="4"/>
  <c r="DE235" i="4"/>
  <c r="DA235" i="4"/>
  <c r="CW235" i="4"/>
  <c r="CS235" i="4"/>
  <c r="CO235" i="4"/>
  <c r="CK235" i="4"/>
  <c r="CG235" i="4"/>
  <c r="CC235" i="4"/>
  <c r="BY235" i="4"/>
  <c r="BU235" i="4"/>
  <c r="BQ235" i="4"/>
  <c r="BM235" i="4"/>
  <c r="BI235" i="4"/>
  <c r="BE235" i="4"/>
  <c r="BA235" i="4"/>
  <c r="AW235" i="4"/>
  <c r="AS235" i="4"/>
  <c r="AK235" i="4"/>
  <c r="AG235" i="4"/>
  <c r="AC235" i="4"/>
  <c r="Y235" i="4"/>
  <c r="U235" i="4"/>
  <c r="GB230" i="4"/>
  <c r="FX230" i="4"/>
  <c r="FT230" i="4"/>
  <c r="FP230" i="4"/>
  <c r="FL230" i="4"/>
  <c r="FH230" i="4"/>
  <c r="FD230" i="4"/>
  <c r="EZ230" i="4"/>
  <c r="EV230" i="4"/>
  <c r="ER230" i="4"/>
  <c r="EN230" i="4"/>
  <c r="EJ230" i="4"/>
  <c r="EF230" i="4"/>
  <c r="EB230" i="4"/>
  <c r="DX230" i="4"/>
  <c r="DT230" i="4"/>
  <c r="DP230" i="4"/>
  <c r="DL230" i="4"/>
  <c r="DH230" i="4"/>
  <c r="DD230" i="4"/>
  <c r="CZ230" i="4"/>
  <c r="CV230" i="4"/>
  <c r="CR230" i="4"/>
  <c r="CN230" i="4"/>
  <c r="CJ230" i="4"/>
  <c r="CF230" i="4"/>
  <c r="CB230" i="4"/>
  <c r="BX230" i="4"/>
  <c r="BT230" i="4"/>
  <c r="BP230" i="4"/>
  <c r="BL230" i="4"/>
  <c r="BH230" i="4"/>
  <c r="BD230" i="4"/>
  <c r="AZ230" i="4"/>
  <c r="AV230" i="4"/>
  <c r="AR230" i="4"/>
  <c r="AN230" i="4"/>
  <c r="AJ230" i="4"/>
  <c r="AF230" i="4"/>
  <c r="AB230" i="4"/>
  <c r="X230" i="4"/>
  <c r="T230" i="4"/>
  <c r="P230" i="4"/>
  <c r="GA229" i="4"/>
  <c r="FW229" i="4"/>
  <c r="FS229" i="4"/>
  <c r="FO229" i="4"/>
  <c r="FK229" i="4"/>
  <c r="FG229" i="4"/>
  <c r="FC229" i="4"/>
  <c r="EY229" i="4"/>
  <c r="EU229" i="4"/>
  <c r="EQ229" i="4"/>
  <c r="EM229" i="4"/>
  <c r="EI229" i="4"/>
  <c r="EE229" i="4"/>
  <c r="EA229" i="4"/>
  <c r="DW229" i="4"/>
  <c r="DS229" i="4"/>
  <c r="DO229" i="4"/>
  <c r="DK229" i="4"/>
  <c r="DG229" i="4"/>
  <c r="DC229" i="4"/>
  <c r="CY229" i="4"/>
  <c r="CU229" i="4"/>
  <c r="CQ229" i="4"/>
  <c r="CM229" i="4"/>
  <c r="CI229" i="4"/>
  <c r="CE229" i="4"/>
  <c r="CA229" i="4"/>
  <c r="BW229" i="4"/>
  <c r="BS229" i="4"/>
  <c r="BO229" i="4"/>
  <c r="BK229" i="4"/>
  <c r="BG229" i="4"/>
  <c r="BC229" i="4"/>
  <c r="AY229" i="4"/>
  <c r="AU229" i="4"/>
  <c r="AQ229" i="4"/>
  <c r="AM229" i="4"/>
  <c r="AE229" i="4"/>
  <c r="AA229" i="4"/>
  <c r="W229" i="4"/>
  <c r="S229" i="4"/>
  <c r="FY227" i="4"/>
  <c r="FU227" i="4"/>
  <c r="FQ227" i="4"/>
  <c r="FM227" i="4"/>
  <c r="FI227" i="4"/>
  <c r="FE227" i="4"/>
  <c r="FA227" i="4"/>
  <c r="EW227" i="4"/>
  <c r="ES227" i="4"/>
  <c r="EO227" i="4"/>
  <c r="EK227" i="4"/>
  <c r="EG227" i="4"/>
  <c r="EC227" i="4"/>
  <c r="DY227" i="4"/>
  <c r="DU227" i="4"/>
  <c r="DQ227" i="4"/>
  <c r="DM227" i="4"/>
  <c r="DI227" i="4"/>
  <c r="DE227" i="4"/>
  <c r="DA227" i="4"/>
  <c r="CW227" i="4"/>
  <c r="CS227" i="4"/>
  <c r="CO227" i="4"/>
  <c r="CK227" i="4"/>
  <c r="CG227" i="4"/>
  <c r="CC227" i="4"/>
  <c r="BY227" i="4"/>
  <c r="BU227" i="4"/>
  <c r="BQ227" i="4"/>
  <c r="BM227" i="4"/>
  <c r="BI227" i="4"/>
  <c r="BE227" i="4"/>
  <c r="BA227" i="4"/>
  <c r="AW227" i="4"/>
  <c r="AS227" i="4"/>
  <c r="AK227" i="4"/>
  <c r="AG227" i="4"/>
  <c r="AC227" i="4"/>
  <c r="Y227" i="4"/>
  <c r="U227" i="4"/>
  <c r="GB226" i="4"/>
  <c r="FX226" i="4"/>
  <c r="FT226" i="4"/>
  <c r="FP226" i="4"/>
  <c r="FL226" i="4"/>
  <c r="FH226" i="4"/>
  <c r="FD226" i="4"/>
  <c r="EZ226" i="4"/>
  <c r="EV226" i="4"/>
  <c r="ER226" i="4"/>
  <c r="EN226" i="4"/>
  <c r="EJ226" i="4"/>
  <c r="EF226" i="4"/>
  <c r="EB226" i="4"/>
  <c r="DX226" i="4"/>
  <c r="DT226" i="4"/>
  <c r="DP226" i="4"/>
  <c r="DL226" i="4"/>
  <c r="DH226" i="4"/>
  <c r="DD226" i="4"/>
  <c r="CZ226" i="4"/>
  <c r="CV226" i="4"/>
  <c r="CR226" i="4"/>
  <c r="CN226" i="4"/>
  <c r="CJ226" i="4"/>
  <c r="CF226" i="4"/>
  <c r="CB226" i="4"/>
  <c r="BX226" i="4"/>
  <c r="BT226" i="4"/>
  <c r="BP226" i="4"/>
  <c r="BL226" i="4"/>
  <c r="BH226" i="4"/>
  <c r="BD226" i="4"/>
  <c r="AZ226" i="4"/>
  <c r="AV226" i="4"/>
  <c r="AR226" i="4"/>
  <c r="AN226" i="4"/>
  <c r="AJ226" i="4"/>
  <c r="AF226" i="4"/>
  <c r="AB226" i="4"/>
  <c r="X226" i="4"/>
  <c r="T226" i="4"/>
  <c r="P226" i="4"/>
  <c r="H130" i="6"/>
  <c r="I130" i="6" s="1"/>
  <c r="J130" i="6" s="1"/>
  <c r="K130" i="6" s="1"/>
  <c r="L130" i="6" s="1"/>
  <c r="M130" i="6" s="1"/>
  <c r="N130" i="6" s="1"/>
  <c r="H66" i="6"/>
  <c r="I66" i="6" s="1"/>
  <c r="J66" i="6" s="1"/>
  <c r="K66" i="6" s="1"/>
  <c r="L66" i="6" s="1"/>
  <c r="M66" i="6" s="1"/>
  <c r="N66" i="6" s="1"/>
  <c r="H32" i="6"/>
  <c r="H25" i="6"/>
  <c r="H44" i="6"/>
  <c r="H42" i="6"/>
  <c r="H26" i="6"/>
  <c r="H55" i="6"/>
  <c r="H54" i="6"/>
  <c r="H28" i="6"/>
  <c r="H27" i="6"/>
  <c r="CB103" i="6"/>
  <c r="BX103" i="6"/>
  <c r="BT103" i="6"/>
  <c r="BP103" i="6"/>
  <c r="BL103" i="6"/>
  <c r="BH103" i="6"/>
  <c r="CC103" i="6"/>
  <c r="BY103" i="6"/>
  <c r="BU103" i="6"/>
  <c r="BQ103" i="6"/>
  <c r="BM103" i="6"/>
  <c r="BI103" i="6"/>
  <c r="BZ103" i="6"/>
  <c r="BV103" i="6"/>
  <c r="BR103" i="6"/>
  <c r="BN103" i="6"/>
  <c r="BJ103" i="6"/>
  <c r="BF103" i="6"/>
  <c r="J103" i="6"/>
  <c r="CA103" i="6"/>
  <c r="BW103" i="6"/>
  <c r="BS103" i="6"/>
  <c r="BO103" i="6"/>
  <c r="BK103" i="6"/>
  <c r="BG103" i="6"/>
  <c r="K39" i="6"/>
  <c r="BZ117" i="6"/>
  <c r="BV117" i="6"/>
  <c r="BR117" i="6"/>
  <c r="BN117" i="6"/>
  <c r="BJ117" i="6"/>
  <c r="BF117" i="6"/>
  <c r="J117" i="6"/>
  <c r="CA117" i="6"/>
  <c r="BW117" i="6"/>
  <c r="BS117" i="6"/>
  <c r="BO117" i="6"/>
  <c r="BK117" i="6"/>
  <c r="BG117" i="6"/>
  <c r="CB117" i="6"/>
  <c r="BX117" i="6"/>
  <c r="BT117" i="6"/>
  <c r="BP117" i="6"/>
  <c r="BL117" i="6"/>
  <c r="BH117" i="6"/>
  <c r="CC117" i="6"/>
  <c r="BY117" i="6"/>
  <c r="BU117" i="6"/>
  <c r="BQ117" i="6"/>
  <c r="BM117" i="6"/>
  <c r="BI117" i="6"/>
  <c r="K53" i="6"/>
  <c r="CB121" i="6"/>
  <c r="BX121" i="6"/>
  <c r="BT121" i="6"/>
  <c r="BP121" i="6"/>
  <c r="BL121" i="6"/>
  <c r="BH121" i="6"/>
  <c r="CC121" i="6"/>
  <c r="BY121" i="6"/>
  <c r="BU121" i="6"/>
  <c r="BQ121" i="6"/>
  <c r="BM121" i="6"/>
  <c r="BI121" i="6"/>
  <c r="BZ121" i="6"/>
  <c r="BV121" i="6"/>
  <c r="BR121" i="6"/>
  <c r="BN121" i="6"/>
  <c r="BJ121" i="6"/>
  <c r="BF121" i="6"/>
  <c r="J121" i="6"/>
  <c r="CA121" i="6"/>
  <c r="BW121" i="6"/>
  <c r="BS121" i="6"/>
  <c r="BO121" i="6"/>
  <c r="BK121" i="6"/>
  <c r="BG121" i="6"/>
  <c r="K57" i="6"/>
  <c r="H125" i="6"/>
  <c r="I125" i="6" s="1"/>
  <c r="J125" i="6" s="1"/>
  <c r="K125" i="6" s="1"/>
  <c r="L125" i="6" s="1"/>
  <c r="M125" i="6" s="1"/>
  <c r="N125" i="6" s="1"/>
  <c r="H61" i="6"/>
  <c r="H24" i="6"/>
  <c r="H37" i="6"/>
  <c r="H127" i="6"/>
  <c r="I127" i="6" s="1"/>
  <c r="J127" i="6" s="1"/>
  <c r="K127" i="6" s="1"/>
  <c r="L127" i="6" s="1"/>
  <c r="M127" i="6" s="1"/>
  <c r="N127" i="6" s="1"/>
  <c r="H63" i="6"/>
  <c r="I63" i="6" s="1"/>
  <c r="J63" i="6" s="1"/>
  <c r="K63" i="6" s="1"/>
  <c r="L63" i="6" s="1"/>
  <c r="M63" i="6" s="1"/>
  <c r="N63" i="6" s="1"/>
  <c r="H34" i="6"/>
  <c r="H59" i="6"/>
  <c r="H58" i="6"/>
  <c r="H20" i="6"/>
  <c r="H14" i="6"/>
  <c r="H43" i="6"/>
  <c r="H41" i="6"/>
  <c r="H129" i="6"/>
  <c r="I129" i="6" s="1"/>
  <c r="J129" i="6" s="1"/>
  <c r="K129" i="6" s="1"/>
  <c r="L129" i="6" s="1"/>
  <c r="M129" i="6" s="1"/>
  <c r="N129" i="6" s="1"/>
  <c r="H65" i="6"/>
  <c r="I65" i="6" s="1"/>
  <c r="J65" i="6" s="1"/>
  <c r="K65" i="6" s="1"/>
  <c r="L65" i="6" s="1"/>
  <c r="M65" i="6" s="1"/>
  <c r="N65" i="6" s="1"/>
  <c r="H35" i="6"/>
  <c r="H131" i="6"/>
  <c r="I131" i="6" s="1"/>
  <c r="J131" i="6" s="1"/>
  <c r="K131" i="6" s="1"/>
  <c r="L131" i="6" s="1"/>
  <c r="M131" i="6" s="1"/>
  <c r="N131" i="6" s="1"/>
  <c r="H67" i="6"/>
  <c r="I67" i="6" s="1"/>
  <c r="J67" i="6" s="1"/>
  <c r="K67" i="6" s="1"/>
  <c r="L67" i="6" s="1"/>
  <c r="M67" i="6" s="1"/>
  <c r="N67" i="6" s="1"/>
  <c r="FU14" i="6"/>
  <c r="FS63" i="6"/>
  <c r="FU25" i="6"/>
  <c r="FX25" i="6" s="1"/>
  <c r="FS66" i="6"/>
  <c r="CZ104" i="6"/>
  <c r="CV104" i="6"/>
  <c r="CR104" i="6"/>
  <c r="CN104" i="6"/>
  <c r="CJ104" i="6"/>
  <c r="CF104" i="6"/>
  <c r="DA104" i="6"/>
  <c r="CW104" i="6"/>
  <c r="CS104" i="6"/>
  <c r="CO104" i="6"/>
  <c r="CK104" i="6"/>
  <c r="CG104" i="6"/>
  <c r="CT104" i="6"/>
  <c r="CL104" i="6"/>
  <c r="CD104" i="6"/>
  <c r="CU104" i="6"/>
  <c r="CM104" i="6"/>
  <c r="CE104" i="6"/>
  <c r="CX104" i="6"/>
  <c r="CP104" i="6"/>
  <c r="CH104" i="6"/>
  <c r="CY104" i="6"/>
  <c r="CQ104" i="6"/>
  <c r="CI104" i="6"/>
  <c r="K104" i="6"/>
  <c r="L40" i="6"/>
  <c r="H132" i="6"/>
  <c r="I132" i="6" s="1"/>
  <c r="J132" i="6" s="1"/>
  <c r="K132" i="6" s="1"/>
  <c r="L132" i="6" s="1"/>
  <c r="M132" i="6" s="1"/>
  <c r="N132" i="6" s="1"/>
  <c r="H68" i="6"/>
  <c r="I68" i="6" s="1"/>
  <c r="J68" i="6" s="1"/>
  <c r="K68" i="6" s="1"/>
  <c r="L68" i="6" s="1"/>
  <c r="M68" i="6" s="1"/>
  <c r="N68" i="6" s="1"/>
  <c r="FU24" i="6"/>
  <c r="FX24" i="6" s="1"/>
  <c r="FS61" i="6"/>
  <c r="BZ115" i="6"/>
  <c r="BV115" i="6"/>
  <c r="BR115" i="6"/>
  <c r="BN115" i="6"/>
  <c r="BJ115" i="6"/>
  <c r="BF115" i="6"/>
  <c r="J115" i="6"/>
  <c r="CA115" i="6"/>
  <c r="BW115" i="6"/>
  <c r="BS115" i="6"/>
  <c r="BO115" i="6"/>
  <c r="BK115" i="6"/>
  <c r="BG115" i="6"/>
  <c r="CB115" i="6"/>
  <c r="BX115" i="6"/>
  <c r="BT115" i="6"/>
  <c r="BP115" i="6"/>
  <c r="BL115" i="6"/>
  <c r="BH115" i="6"/>
  <c r="CC115" i="6"/>
  <c r="BY115" i="6"/>
  <c r="BU115" i="6"/>
  <c r="BQ115" i="6"/>
  <c r="BM115" i="6"/>
  <c r="BI115" i="6"/>
  <c r="K51" i="6"/>
  <c r="P145" i="6"/>
  <c r="P71" i="6"/>
  <c r="T145" i="6"/>
  <c r="T71" i="6"/>
  <c r="X145" i="6"/>
  <c r="X71" i="6"/>
  <c r="AB145" i="6"/>
  <c r="AB71" i="6"/>
  <c r="AF145" i="6"/>
  <c r="AF71" i="6"/>
  <c r="AJ145" i="6"/>
  <c r="AN145" i="6"/>
  <c r="AN71" i="6"/>
  <c r="AR145" i="6"/>
  <c r="AR71" i="6"/>
  <c r="AV145" i="6"/>
  <c r="AV71" i="6"/>
  <c r="AZ145" i="6"/>
  <c r="AZ71" i="6"/>
  <c r="BD145" i="6"/>
  <c r="BD71" i="6"/>
  <c r="BH145" i="6"/>
  <c r="BH71" i="6"/>
  <c r="BL145" i="6"/>
  <c r="BL71" i="6"/>
  <c r="BP145" i="6"/>
  <c r="BT145" i="6"/>
  <c r="BT71" i="6"/>
  <c r="BX145" i="6"/>
  <c r="BX71" i="6"/>
  <c r="CB145" i="6"/>
  <c r="CB71" i="6"/>
  <c r="CF145" i="6"/>
  <c r="CF71" i="6"/>
  <c r="CJ145" i="6"/>
  <c r="CJ71" i="6"/>
  <c r="H126" i="6"/>
  <c r="I126" i="6" s="1"/>
  <c r="J126" i="6" s="1"/>
  <c r="K126" i="6" s="1"/>
  <c r="L126" i="6" s="1"/>
  <c r="M126" i="6" s="1"/>
  <c r="N126" i="6" s="1"/>
  <c r="H62" i="6"/>
  <c r="I62" i="6" s="1"/>
  <c r="J62" i="6" s="1"/>
  <c r="K62" i="6" s="1"/>
  <c r="L62" i="6" s="1"/>
  <c r="M62" i="6" s="1"/>
  <c r="N62" i="6" s="1"/>
  <c r="H33" i="6"/>
  <c r="H31" i="6"/>
  <c r="H30" i="6"/>
  <c r="H29" i="6"/>
  <c r="H23" i="6"/>
  <c r="H22" i="6"/>
  <c r="H21" i="6"/>
  <c r="H19" i="6"/>
  <c r="H18" i="6"/>
  <c r="H17" i="6"/>
  <c r="H16" i="6"/>
  <c r="H15" i="6"/>
  <c r="H50" i="6"/>
  <c r="H49" i="6"/>
  <c r="H48" i="6"/>
  <c r="H47" i="6"/>
  <c r="H46" i="6"/>
  <c r="H45" i="6"/>
  <c r="H128" i="6"/>
  <c r="I128" i="6" s="1"/>
  <c r="J128" i="6" s="1"/>
  <c r="K128" i="6" s="1"/>
  <c r="L128" i="6" s="1"/>
  <c r="M128" i="6" s="1"/>
  <c r="N128" i="6" s="1"/>
  <c r="H64" i="6"/>
  <c r="I64" i="6" s="1"/>
  <c r="J64" i="6" s="1"/>
  <c r="K64" i="6" s="1"/>
  <c r="L64" i="6" s="1"/>
  <c r="M64" i="6" s="1"/>
  <c r="N64" i="6" s="1"/>
  <c r="FU15" i="6"/>
  <c r="FX15" i="6" s="1"/>
  <c r="FS62" i="6"/>
  <c r="CC100" i="6"/>
  <c r="BY100" i="6"/>
  <c r="BU100" i="6"/>
  <c r="BQ100" i="6"/>
  <c r="BM100" i="6"/>
  <c r="BI100" i="6"/>
  <c r="BZ100" i="6"/>
  <c r="BV100" i="6"/>
  <c r="BR100" i="6"/>
  <c r="BN100" i="6"/>
  <c r="BJ100" i="6"/>
  <c r="BF100" i="6"/>
  <c r="J100" i="6"/>
  <c r="CA100" i="6"/>
  <c r="BW100" i="6"/>
  <c r="BS100" i="6"/>
  <c r="BO100" i="6"/>
  <c r="BK100" i="6"/>
  <c r="BG100" i="6"/>
  <c r="CB100" i="6"/>
  <c r="BX100" i="6"/>
  <c r="BT100" i="6"/>
  <c r="BP100" i="6"/>
  <c r="BL100" i="6"/>
  <c r="BH100" i="6"/>
  <c r="K36" i="6"/>
  <c r="CZ102" i="6"/>
  <c r="CV102" i="6"/>
  <c r="CR102" i="6"/>
  <c r="CN102" i="6"/>
  <c r="CJ102" i="6"/>
  <c r="CF102" i="6"/>
  <c r="DA102" i="6"/>
  <c r="CW102" i="6"/>
  <c r="CS102" i="6"/>
  <c r="CO102" i="6"/>
  <c r="CK102" i="6"/>
  <c r="CG102" i="6"/>
  <c r="CX102" i="6"/>
  <c r="CT102" i="6"/>
  <c r="CP102" i="6"/>
  <c r="CL102" i="6"/>
  <c r="CH102" i="6"/>
  <c r="CD102" i="6"/>
  <c r="CY102" i="6"/>
  <c r="CU102" i="6"/>
  <c r="CQ102" i="6"/>
  <c r="CM102" i="6"/>
  <c r="CI102" i="6"/>
  <c r="CE102" i="6"/>
  <c r="K102" i="6"/>
  <c r="L38" i="6"/>
  <c r="CX116" i="6"/>
  <c r="CT116" i="6"/>
  <c r="CP116" i="6"/>
  <c r="CL116" i="6"/>
  <c r="CH116" i="6"/>
  <c r="CD116" i="6"/>
  <c r="CY116" i="6"/>
  <c r="CU116" i="6"/>
  <c r="CQ116" i="6"/>
  <c r="CM116" i="6"/>
  <c r="CI116" i="6"/>
  <c r="CE116" i="6"/>
  <c r="K116" i="6"/>
  <c r="CZ116" i="6"/>
  <c r="CV116" i="6"/>
  <c r="CR116" i="6"/>
  <c r="CN116" i="6"/>
  <c r="CJ116" i="6"/>
  <c r="CF116" i="6"/>
  <c r="DA116" i="6"/>
  <c r="CW116" i="6"/>
  <c r="CS116" i="6"/>
  <c r="CO116" i="6"/>
  <c r="CK116" i="6"/>
  <c r="CG116" i="6"/>
  <c r="L52" i="6"/>
  <c r="CZ120" i="6"/>
  <c r="CV120" i="6"/>
  <c r="CR120" i="6"/>
  <c r="CN120" i="6"/>
  <c r="CJ120" i="6"/>
  <c r="CF120" i="6"/>
  <c r="DA120" i="6"/>
  <c r="CW120" i="6"/>
  <c r="CS120" i="6"/>
  <c r="CO120" i="6"/>
  <c r="CK120" i="6"/>
  <c r="CG120" i="6"/>
  <c r="CX120" i="6"/>
  <c r="CT120" i="6"/>
  <c r="CP120" i="6"/>
  <c r="CL120" i="6"/>
  <c r="CH120" i="6"/>
  <c r="CD120" i="6"/>
  <c r="CY120" i="6"/>
  <c r="CU120" i="6"/>
  <c r="CQ120" i="6"/>
  <c r="CM120" i="6"/>
  <c r="CI120" i="6"/>
  <c r="CE120" i="6"/>
  <c r="K120" i="6"/>
  <c r="L56" i="6"/>
  <c r="W145" i="6"/>
  <c r="W71" i="6"/>
  <c r="AA145" i="6"/>
  <c r="AA71" i="6"/>
  <c r="AE145" i="6"/>
  <c r="AE71" i="6"/>
  <c r="AI145" i="6"/>
  <c r="AI71" i="6"/>
  <c r="AM145" i="6"/>
  <c r="AM71" i="6"/>
  <c r="AQ145" i="6"/>
  <c r="AQ71" i="6"/>
  <c r="AU145" i="6"/>
  <c r="AU71" i="6"/>
  <c r="BC145" i="6"/>
  <c r="BC71" i="6"/>
  <c r="BG145" i="6"/>
  <c r="BG71" i="6"/>
  <c r="BK145" i="6"/>
  <c r="BK71" i="6"/>
  <c r="BO145" i="6"/>
  <c r="BO71" i="6"/>
  <c r="BS145" i="6"/>
  <c r="BS71" i="6"/>
  <c r="BW145" i="6"/>
  <c r="BW71" i="6"/>
  <c r="CA145" i="6"/>
  <c r="CA71" i="6"/>
  <c r="BD102" i="6"/>
  <c r="AZ102" i="6"/>
  <c r="AV102" i="6"/>
  <c r="AR102" i="6"/>
  <c r="AN102" i="6"/>
  <c r="AJ102" i="6"/>
  <c r="BE102" i="6"/>
  <c r="BA102" i="6"/>
  <c r="AW102" i="6"/>
  <c r="AS102" i="6"/>
  <c r="AO102" i="6"/>
  <c r="AK102" i="6"/>
  <c r="I102" i="6"/>
  <c r="BB102" i="6"/>
  <c r="AX102" i="6"/>
  <c r="AT102" i="6"/>
  <c r="AP102" i="6"/>
  <c r="AL102" i="6"/>
  <c r="AH102" i="6"/>
  <c r="BC102" i="6"/>
  <c r="AY102" i="6"/>
  <c r="AU102" i="6"/>
  <c r="AQ102" i="6"/>
  <c r="AM102" i="6"/>
  <c r="AI102" i="6"/>
  <c r="R195" i="6"/>
  <c r="R160" i="6"/>
  <c r="R173" i="6" s="1"/>
  <c r="R174" i="6" s="1"/>
  <c r="R104" i="6"/>
  <c r="BD120" i="6"/>
  <c r="AZ120" i="6"/>
  <c r="AV120" i="6"/>
  <c r="AR120" i="6"/>
  <c r="AN120" i="6"/>
  <c r="AJ120" i="6"/>
  <c r="BE120" i="6"/>
  <c r="BA120" i="6"/>
  <c r="AW120" i="6"/>
  <c r="AS120" i="6"/>
  <c r="AO120" i="6"/>
  <c r="AK120" i="6"/>
  <c r="I120" i="6"/>
  <c r="BB120" i="6"/>
  <c r="AX120" i="6"/>
  <c r="AT120" i="6"/>
  <c r="AP120" i="6"/>
  <c r="AL120" i="6"/>
  <c r="AH120" i="6"/>
  <c r="BC120" i="6"/>
  <c r="AY120" i="6"/>
  <c r="AU120" i="6"/>
  <c r="AQ120" i="6"/>
  <c r="AM120" i="6"/>
  <c r="AI120" i="6"/>
  <c r="BV169" i="6"/>
  <c r="BU153" i="6"/>
  <c r="BU155" i="6"/>
  <c r="BU151" i="6"/>
  <c r="R268" i="4"/>
  <c r="GC291" i="4"/>
  <c r="GD291" i="4" s="1"/>
  <c r="S302" i="4"/>
  <c r="W302" i="4"/>
  <c r="AA302" i="4"/>
  <c r="AE302" i="4"/>
  <c r="AI302" i="4"/>
  <c r="DS302" i="4"/>
  <c r="DW302" i="4"/>
  <c r="EA302" i="4"/>
  <c r="EE302" i="4"/>
  <c r="EI302" i="4"/>
  <c r="EM302" i="4"/>
  <c r="EQ302" i="4"/>
  <c r="EU302" i="4"/>
  <c r="EY302" i="4"/>
  <c r="FC302" i="4"/>
  <c r="FG302" i="4"/>
  <c r="FK302" i="4"/>
  <c r="FO302" i="4"/>
  <c r="FS302" i="4"/>
  <c r="FW302" i="4"/>
  <c r="R60" i="6"/>
  <c r="R169" i="6" s="1"/>
  <c r="S65" i="6"/>
  <c r="S69" i="6" s="1"/>
  <c r="BD103" i="6"/>
  <c r="AZ103" i="6"/>
  <c r="AV103" i="6"/>
  <c r="AR103" i="6"/>
  <c r="AN103" i="6"/>
  <c r="AJ103" i="6"/>
  <c r="BE103" i="6"/>
  <c r="BA103" i="6"/>
  <c r="AW103" i="6"/>
  <c r="AS103" i="6"/>
  <c r="AO103" i="6"/>
  <c r="AK103" i="6"/>
  <c r="I103" i="6"/>
  <c r="BB103" i="6"/>
  <c r="AX103" i="6"/>
  <c r="AT103" i="6"/>
  <c r="AP103" i="6"/>
  <c r="AL103" i="6"/>
  <c r="AH103" i="6"/>
  <c r="BC103" i="6"/>
  <c r="AY103" i="6"/>
  <c r="AU103" i="6"/>
  <c r="AQ103" i="6"/>
  <c r="AM103" i="6"/>
  <c r="AI103" i="6"/>
  <c r="CB104" i="6"/>
  <c r="BX104" i="6"/>
  <c r="BT104" i="6"/>
  <c r="BP104" i="6"/>
  <c r="BL104" i="6"/>
  <c r="BH104" i="6"/>
  <c r="CC104" i="6"/>
  <c r="BY104" i="6"/>
  <c r="BU104" i="6"/>
  <c r="BQ104" i="6"/>
  <c r="BM104" i="6"/>
  <c r="BI104" i="6"/>
  <c r="BV104" i="6"/>
  <c r="BN104" i="6"/>
  <c r="BF104" i="6"/>
  <c r="BW104" i="6"/>
  <c r="BO104" i="6"/>
  <c r="BG104" i="6"/>
  <c r="BZ104" i="6"/>
  <c r="BR104" i="6"/>
  <c r="BJ104" i="6"/>
  <c r="J104" i="6"/>
  <c r="CA104" i="6"/>
  <c r="BS104" i="6"/>
  <c r="BK104" i="6"/>
  <c r="BB115" i="6"/>
  <c r="AX115" i="6"/>
  <c r="AT115" i="6"/>
  <c r="AP115" i="6"/>
  <c r="AL115" i="6"/>
  <c r="AH115" i="6"/>
  <c r="BC115" i="6"/>
  <c r="AY115" i="6"/>
  <c r="AU115" i="6"/>
  <c r="AQ115" i="6"/>
  <c r="AM115" i="6"/>
  <c r="AI115" i="6"/>
  <c r="BD115" i="6"/>
  <c r="AZ115" i="6"/>
  <c r="AV115" i="6"/>
  <c r="AR115" i="6"/>
  <c r="AN115" i="6"/>
  <c r="AJ115" i="6"/>
  <c r="BE115" i="6"/>
  <c r="BA115" i="6"/>
  <c r="AW115" i="6"/>
  <c r="AS115" i="6"/>
  <c r="AO115" i="6"/>
  <c r="AK115" i="6"/>
  <c r="I115" i="6"/>
  <c r="BZ116" i="6"/>
  <c r="BV116" i="6"/>
  <c r="BR116" i="6"/>
  <c r="BN116" i="6"/>
  <c r="BJ116" i="6"/>
  <c r="BF116" i="6"/>
  <c r="J116" i="6"/>
  <c r="CA116" i="6"/>
  <c r="BW116" i="6"/>
  <c r="BS116" i="6"/>
  <c r="BO116" i="6"/>
  <c r="BK116" i="6"/>
  <c r="BG116" i="6"/>
  <c r="CB116" i="6"/>
  <c r="BX116" i="6"/>
  <c r="BT116" i="6"/>
  <c r="BP116" i="6"/>
  <c r="BL116" i="6"/>
  <c r="BH116" i="6"/>
  <c r="CC116" i="6"/>
  <c r="BY116" i="6"/>
  <c r="BU116" i="6"/>
  <c r="BQ116" i="6"/>
  <c r="BM116" i="6"/>
  <c r="BI116" i="6"/>
  <c r="BD121" i="6"/>
  <c r="AZ121" i="6"/>
  <c r="AV121" i="6"/>
  <c r="AR121" i="6"/>
  <c r="AN121" i="6"/>
  <c r="AJ121" i="6"/>
  <c r="BE121" i="6"/>
  <c r="BA121" i="6"/>
  <c r="AW121" i="6"/>
  <c r="AS121" i="6"/>
  <c r="AO121" i="6"/>
  <c r="AK121" i="6"/>
  <c r="I121" i="6"/>
  <c r="BB121" i="6"/>
  <c r="AX121" i="6"/>
  <c r="AT121" i="6"/>
  <c r="AP121" i="6"/>
  <c r="AL121" i="6"/>
  <c r="AH121" i="6"/>
  <c r="BC121" i="6"/>
  <c r="AY121" i="6"/>
  <c r="AU121" i="6"/>
  <c r="AQ121" i="6"/>
  <c r="AM121" i="6"/>
  <c r="AI121" i="6"/>
  <c r="Q268" i="4"/>
  <c r="FR61" i="6"/>
  <c r="FR62" i="6"/>
  <c r="FR63" i="6"/>
  <c r="R65" i="6"/>
  <c r="R69" i="6" s="1"/>
  <c r="FR66" i="6"/>
  <c r="BD104" i="6"/>
  <c r="AZ104" i="6"/>
  <c r="AV104" i="6"/>
  <c r="AR104" i="6"/>
  <c r="AN104" i="6"/>
  <c r="AJ104" i="6"/>
  <c r="BE104" i="6"/>
  <c r="BA104" i="6"/>
  <c r="AW104" i="6"/>
  <c r="AS104" i="6"/>
  <c r="AO104" i="6"/>
  <c r="AK104" i="6"/>
  <c r="I104" i="6"/>
  <c r="AX104" i="6"/>
  <c r="AP104" i="6"/>
  <c r="AH104" i="6"/>
  <c r="AY104" i="6"/>
  <c r="AQ104" i="6"/>
  <c r="AI104" i="6"/>
  <c r="BB104" i="6"/>
  <c r="AT104" i="6"/>
  <c r="AL104" i="6"/>
  <c r="BC104" i="6"/>
  <c r="AU104" i="6"/>
  <c r="AM104" i="6"/>
  <c r="BB116" i="6"/>
  <c r="AX116" i="6"/>
  <c r="AT116" i="6"/>
  <c r="AP116" i="6"/>
  <c r="AL116" i="6"/>
  <c r="AH116" i="6"/>
  <c r="BC116" i="6"/>
  <c r="AY116" i="6"/>
  <c r="AU116" i="6"/>
  <c r="AQ116" i="6"/>
  <c r="AM116" i="6"/>
  <c r="AI116" i="6"/>
  <c r="BD116" i="6"/>
  <c r="AZ116" i="6"/>
  <c r="AV116" i="6"/>
  <c r="AR116" i="6"/>
  <c r="AN116" i="6"/>
  <c r="AJ116" i="6"/>
  <c r="BE116" i="6"/>
  <c r="BA116" i="6"/>
  <c r="AW116" i="6"/>
  <c r="AS116" i="6"/>
  <c r="AO116" i="6"/>
  <c r="AK116" i="6"/>
  <c r="I116" i="6"/>
  <c r="P268" i="4"/>
  <c r="Q302" i="4"/>
  <c r="U302" i="4"/>
  <c r="Y302" i="4"/>
  <c r="AC302" i="4"/>
  <c r="AG302" i="4"/>
  <c r="AK302" i="4"/>
  <c r="DU302" i="4"/>
  <c r="DY302" i="4"/>
  <c r="EC302" i="4"/>
  <c r="EG302" i="4"/>
  <c r="EK302" i="4"/>
  <c r="EO302" i="4"/>
  <c r="ES302" i="4"/>
  <c r="EW302" i="4"/>
  <c r="FA302" i="4"/>
  <c r="FE302" i="4"/>
  <c r="FI302" i="4"/>
  <c r="FM302" i="4"/>
  <c r="FQ302" i="4"/>
  <c r="FU302" i="4"/>
  <c r="FY302" i="4"/>
  <c r="FR40" i="6"/>
  <c r="FS40" i="6" s="1"/>
  <c r="FU40" i="6" s="1"/>
  <c r="FX40" i="6" s="1"/>
  <c r="BE100" i="6"/>
  <c r="BA100" i="6"/>
  <c r="AW100" i="6"/>
  <c r="AS100" i="6"/>
  <c r="AO100" i="6"/>
  <c r="AK100" i="6"/>
  <c r="I100" i="6"/>
  <c r="BB100" i="6"/>
  <c r="AX100" i="6"/>
  <c r="AT100" i="6"/>
  <c r="AP100" i="6"/>
  <c r="AL100" i="6"/>
  <c r="AH100" i="6"/>
  <c r="BC100" i="6"/>
  <c r="AY100" i="6"/>
  <c r="AU100" i="6"/>
  <c r="AQ100" i="6"/>
  <c r="AM100" i="6"/>
  <c r="AI100" i="6"/>
  <c r="BD100" i="6"/>
  <c r="AZ100" i="6"/>
  <c r="AV100" i="6"/>
  <c r="AR100" i="6"/>
  <c r="AN100" i="6"/>
  <c r="AJ100" i="6"/>
  <c r="CB102" i="6"/>
  <c r="BX102" i="6"/>
  <c r="BT102" i="6"/>
  <c r="BP102" i="6"/>
  <c r="BL102" i="6"/>
  <c r="BH102" i="6"/>
  <c r="CC102" i="6"/>
  <c r="BY102" i="6"/>
  <c r="BU102" i="6"/>
  <c r="BQ102" i="6"/>
  <c r="BM102" i="6"/>
  <c r="BI102" i="6"/>
  <c r="BZ102" i="6"/>
  <c r="BV102" i="6"/>
  <c r="BR102" i="6"/>
  <c r="BN102" i="6"/>
  <c r="BJ102" i="6"/>
  <c r="BF102" i="6"/>
  <c r="J102" i="6"/>
  <c r="CA102" i="6"/>
  <c r="BW102" i="6"/>
  <c r="BS102" i="6"/>
  <c r="BO102" i="6"/>
  <c r="BK102" i="6"/>
  <c r="BG102" i="6"/>
  <c r="S160" i="6"/>
  <c r="S173" i="6" s="1"/>
  <c r="S174" i="6" s="1"/>
  <c r="S195" i="6"/>
  <c r="S196" i="6" s="1"/>
  <c r="S104" i="6"/>
  <c r="BB117" i="6"/>
  <c r="AX117" i="6"/>
  <c r="AT117" i="6"/>
  <c r="AP117" i="6"/>
  <c r="AL117" i="6"/>
  <c r="AH117" i="6"/>
  <c r="BC117" i="6"/>
  <c r="AY117" i="6"/>
  <c r="AU117" i="6"/>
  <c r="AQ117" i="6"/>
  <c r="AM117" i="6"/>
  <c r="AI117" i="6"/>
  <c r="BD117" i="6"/>
  <c r="AZ117" i="6"/>
  <c r="AV117" i="6"/>
  <c r="AR117" i="6"/>
  <c r="AN117" i="6"/>
  <c r="AJ117" i="6"/>
  <c r="BE117" i="6"/>
  <c r="BA117" i="6"/>
  <c r="AW117" i="6"/>
  <c r="AS117" i="6"/>
  <c r="AO117" i="6"/>
  <c r="AK117" i="6"/>
  <c r="I117" i="6"/>
  <c r="CB120" i="6"/>
  <c r="BX120" i="6"/>
  <c r="BT120" i="6"/>
  <c r="BP120" i="6"/>
  <c r="BL120" i="6"/>
  <c r="BH120" i="6"/>
  <c r="CC120" i="6"/>
  <c r="BY120" i="6"/>
  <c r="BU120" i="6"/>
  <c r="BQ120" i="6"/>
  <c r="BM120" i="6"/>
  <c r="BI120" i="6"/>
  <c r="BZ120" i="6"/>
  <c r="BV120" i="6"/>
  <c r="BR120" i="6"/>
  <c r="BN120" i="6"/>
  <c r="BJ120" i="6"/>
  <c r="BF120" i="6"/>
  <c r="J120" i="6"/>
  <c r="CA120" i="6"/>
  <c r="BW120" i="6"/>
  <c r="BS120" i="6"/>
  <c r="BO120" i="6"/>
  <c r="BK120" i="6"/>
  <c r="BG120" i="6"/>
  <c r="GB302" i="4"/>
  <c r="S60" i="6"/>
  <c r="S169" i="6" s="1"/>
  <c r="R70" i="6"/>
  <c r="O174" i="6"/>
  <c r="F111" i="7"/>
  <c r="BX174" i="6"/>
  <c r="F109" i="7"/>
  <c r="FF174" i="6"/>
  <c r="F107" i="7"/>
  <c r="EB174" i="6"/>
  <c r="R196" i="6"/>
  <c r="CZ174" i="6"/>
  <c r="Q145" i="6"/>
  <c r="U145" i="6"/>
  <c r="Y145" i="6"/>
  <c r="AC145" i="6"/>
  <c r="AK145" i="6"/>
  <c r="AO145" i="6"/>
  <c r="AS145" i="6"/>
  <c r="AW145" i="6"/>
  <c r="BA145" i="6"/>
  <c r="BE145" i="6"/>
  <c r="BI145" i="6"/>
  <c r="BQ145" i="6"/>
  <c r="BU145" i="6"/>
  <c r="BY145" i="6"/>
  <c r="CC145" i="6"/>
  <c r="CG145" i="6"/>
  <c r="CK145" i="6"/>
  <c r="CO145" i="6"/>
  <c r="CW145" i="6"/>
  <c r="DA145" i="6"/>
  <c r="DE145" i="6"/>
  <c r="DI145" i="6"/>
  <c r="DM145" i="6"/>
  <c r="DQ145" i="6"/>
  <c r="DU145" i="6"/>
  <c r="EC145" i="6"/>
  <c r="EG145" i="6"/>
  <c r="EK145" i="6"/>
  <c r="EO145" i="6"/>
  <c r="ES145" i="6"/>
  <c r="EW145" i="6"/>
  <c r="FA145" i="6"/>
  <c r="FI145" i="6"/>
  <c r="FM145" i="6"/>
  <c r="FQ145" i="6"/>
  <c r="AS174" i="6"/>
  <c r="CN145" i="6"/>
  <c r="CR145" i="6"/>
  <c r="CZ145" i="6"/>
  <c r="DD145" i="6"/>
  <c r="DH145" i="6"/>
  <c r="DL145" i="6"/>
  <c r="DP145" i="6"/>
  <c r="DT145" i="6"/>
  <c r="DX145" i="6"/>
  <c r="EF145" i="6"/>
  <c r="EJ145" i="6"/>
  <c r="EN145" i="6"/>
  <c r="ER145" i="6"/>
  <c r="EV145" i="6"/>
  <c r="EZ145" i="6"/>
  <c r="FD145" i="6"/>
  <c r="FL145" i="6"/>
  <c r="FP145" i="6"/>
  <c r="O186" i="6"/>
  <c r="CI145" i="6"/>
  <c r="CM145" i="6"/>
  <c r="CQ145" i="6"/>
  <c r="CU145" i="6"/>
  <c r="CY145" i="6"/>
  <c r="DC145" i="6"/>
  <c r="DG145" i="6"/>
  <c r="DO145" i="6"/>
  <c r="DS145" i="6"/>
  <c r="DW145" i="6"/>
  <c r="EA145" i="6"/>
  <c r="EE145" i="6"/>
  <c r="EI145" i="6"/>
  <c r="EM145" i="6"/>
  <c r="EU145" i="6"/>
  <c r="EY145" i="6"/>
  <c r="FC145" i="6"/>
  <c r="FG145" i="6"/>
  <c r="FK145" i="6"/>
  <c r="FO145" i="6"/>
  <c r="F113" i="7"/>
  <c r="F115" i="7"/>
  <c r="F117" i="7"/>
  <c r="F119" i="7"/>
  <c r="F121" i="7"/>
  <c r="F123" i="7"/>
  <c r="F125" i="7"/>
  <c r="F127" i="7"/>
  <c r="F129" i="7"/>
  <c r="F131" i="7"/>
  <c r="F133" i="7"/>
  <c r="V145" i="6"/>
  <c r="Z145" i="6"/>
  <c r="AD145" i="6"/>
  <c r="AH145" i="6"/>
  <c r="AL145" i="6"/>
  <c r="AP145" i="6"/>
  <c r="AX145" i="6"/>
  <c r="BB145" i="6"/>
  <c r="BF145" i="6"/>
  <c r="BJ145" i="6"/>
  <c r="BN145" i="6"/>
  <c r="BR145" i="6"/>
  <c r="BV145" i="6"/>
  <c r="CD145" i="6"/>
  <c r="CH145" i="6"/>
  <c r="CL145" i="6"/>
  <c r="CP145" i="6"/>
  <c r="CT145" i="6"/>
  <c r="CX145" i="6"/>
  <c r="DB145" i="6"/>
  <c r="DJ145" i="6"/>
  <c r="DN145" i="6"/>
  <c r="DR145" i="6"/>
  <c r="DV145" i="6"/>
  <c r="DZ145" i="6"/>
  <c r="ED145" i="6"/>
  <c r="EH145" i="6"/>
  <c r="EP145" i="6"/>
  <c r="ET145" i="6"/>
  <c r="EX145" i="6"/>
  <c r="FB145" i="6"/>
  <c r="FF145" i="6"/>
  <c r="FJ145" i="6"/>
  <c r="FN145" i="6"/>
  <c r="F138" i="7"/>
  <c r="F148" i="7"/>
  <c r="F140" i="7"/>
  <c r="F142" i="7"/>
  <c r="F150" i="7"/>
  <c r="F134" i="7"/>
  <c r="F144" i="7"/>
  <c r="F136" i="7"/>
  <c r="G139" i="7"/>
  <c r="F146" i="7"/>
  <c r="G102" i="7"/>
  <c r="AD198" i="4" l="1"/>
  <c r="AH198" i="4"/>
  <c r="X68" i="3" s="1"/>
  <c r="AL198" i="4"/>
  <c r="AF198" i="4"/>
  <c r="V68" i="3" s="1"/>
  <c r="AN198" i="4"/>
  <c r="AC198" i="4"/>
  <c r="AA198" i="4"/>
  <c r="AE198" i="4"/>
  <c r="U68" i="3" s="1"/>
  <c r="AI198" i="4"/>
  <c r="Y68" i="3" s="1"/>
  <c r="AM198" i="4"/>
  <c r="AC68" i="3" s="1"/>
  <c r="AB198" i="4"/>
  <c r="AJ198" i="4"/>
  <c r="Z68" i="3" s="1"/>
  <c r="AG198" i="4"/>
  <c r="W68" i="3" s="1"/>
  <c r="AK198" i="4"/>
  <c r="AA68" i="3" s="1"/>
  <c r="C22" i="11"/>
  <c r="C40" i="11"/>
  <c r="W31" i="12"/>
  <c r="N32" i="12"/>
  <c r="BZ32" i="4"/>
  <c r="BY145" i="4"/>
  <c r="AO64" i="4"/>
  <c r="AN177" i="4"/>
  <c r="AD47" i="3" s="1"/>
  <c r="AO37" i="4"/>
  <c r="AN150" i="4"/>
  <c r="AD20" i="3" s="1"/>
  <c r="AO60" i="4"/>
  <c r="AN173" i="4"/>
  <c r="AD43" i="3" s="1"/>
  <c r="AN120" i="4"/>
  <c r="AO49" i="4"/>
  <c r="AN162" i="4"/>
  <c r="AD32" i="3" s="1"/>
  <c r="AP72" i="4"/>
  <c r="AO185" i="4"/>
  <c r="AO45" i="4"/>
  <c r="AN158" i="4"/>
  <c r="AD28" i="3" s="1"/>
  <c r="AN111" i="4"/>
  <c r="AO35" i="4"/>
  <c r="AN147" i="4"/>
  <c r="GC147" i="4" s="1"/>
  <c r="GK34" i="4"/>
  <c r="GM34" i="4" s="1"/>
  <c r="AN128" i="4"/>
  <c r="AN112" i="4"/>
  <c r="AN109" i="4"/>
  <c r="AN301" i="4"/>
  <c r="AN302" i="4" s="1"/>
  <c r="AP68" i="4"/>
  <c r="AO181" i="4"/>
  <c r="BX27" i="4"/>
  <c r="AO56" i="4"/>
  <c r="AN169" i="4"/>
  <c r="AD39" i="3" s="1"/>
  <c r="AO55" i="4"/>
  <c r="AN168" i="4"/>
  <c r="AD38" i="3" s="1"/>
  <c r="U13" i="3"/>
  <c r="C15" i="11" s="1"/>
  <c r="W42" i="10"/>
  <c r="AM137" i="4"/>
  <c r="AC7" i="3" s="1"/>
  <c r="F113" i="11"/>
  <c r="J26" i="4"/>
  <c r="S68" i="3"/>
  <c r="AB68" i="3"/>
  <c r="Q68" i="3"/>
  <c r="AD68" i="3"/>
  <c r="R68" i="3"/>
  <c r="AP65" i="3"/>
  <c r="AT65" i="3"/>
  <c r="AM65" i="3"/>
  <c r="AQ65" i="3"/>
  <c r="AU65" i="3"/>
  <c r="AN65" i="3"/>
  <c r="AV65" i="3"/>
  <c r="AR65" i="3"/>
  <c r="AS65" i="3"/>
  <c r="AO65" i="3"/>
  <c r="D26" i="11"/>
  <c r="Q63" i="3"/>
  <c r="U63" i="3"/>
  <c r="AC63" i="3"/>
  <c r="R63" i="3"/>
  <c r="V63" i="3"/>
  <c r="AD63" i="3"/>
  <c r="S63" i="3"/>
  <c r="W63" i="3"/>
  <c r="X63" i="3"/>
  <c r="AB64" i="3"/>
  <c r="Y64" i="3"/>
  <c r="AC64" i="3"/>
  <c r="V64" i="3"/>
  <c r="AD64" i="3"/>
  <c r="AA64" i="3"/>
  <c r="X59" i="3"/>
  <c r="AB59" i="3"/>
  <c r="R59" i="3"/>
  <c r="U59" i="3"/>
  <c r="Y59" i="3"/>
  <c r="W59" i="3"/>
  <c r="Q59" i="3"/>
  <c r="AP60" i="3"/>
  <c r="AT60" i="3"/>
  <c r="AR60" i="3"/>
  <c r="AV60" i="3"/>
  <c r="AQ60" i="3"/>
  <c r="AS60" i="3"/>
  <c r="AU60" i="3"/>
  <c r="AO60" i="3"/>
  <c r="J67" i="4"/>
  <c r="R51" i="3"/>
  <c r="V51" i="3"/>
  <c r="Z51" i="3"/>
  <c r="AD51" i="3"/>
  <c r="T51" i="3"/>
  <c r="X51" i="3"/>
  <c r="AB51" i="3"/>
  <c r="W51" i="3"/>
  <c r="Q51" i="3"/>
  <c r="Y51" i="3"/>
  <c r="U51" i="3"/>
  <c r="AA51" i="3"/>
  <c r="AC51" i="3"/>
  <c r="S51" i="3"/>
  <c r="R55" i="3"/>
  <c r="S55" i="3"/>
  <c r="U55" i="3"/>
  <c r="Y55" i="3"/>
  <c r="AC55" i="3"/>
  <c r="Q55" i="3"/>
  <c r="W55" i="3"/>
  <c r="AA55" i="3"/>
  <c r="X55" i="3"/>
  <c r="Z55" i="3"/>
  <c r="T55" i="3"/>
  <c r="AB55" i="3"/>
  <c r="V55" i="3"/>
  <c r="AD55" i="3"/>
  <c r="K75" i="4"/>
  <c r="Y47" i="3"/>
  <c r="AC47" i="3"/>
  <c r="R47" i="3"/>
  <c r="Z47" i="3"/>
  <c r="S47" i="3"/>
  <c r="X47" i="3"/>
  <c r="AB47" i="3"/>
  <c r="Q32" i="3"/>
  <c r="U32" i="3"/>
  <c r="Y32" i="3"/>
  <c r="AC32" i="3"/>
  <c r="R32" i="3"/>
  <c r="V32" i="3"/>
  <c r="Z32" i="3"/>
  <c r="S32" i="3"/>
  <c r="W32" i="3"/>
  <c r="AA32" i="3"/>
  <c r="T32" i="3"/>
  <c r="X32" i="3"/>
  <c r="AB32" i="3"/>
  <c r="T36" i="3"/>
  <c r="X36" i="3"/>
  <c r="AB36" i="3"/>
  <c r="Q36" i="3"/>
  <c r="U36" i="3"/>
  <c r="Y36" i="3"/>
  <c r="AC36" i="3"/>
  <c r="R36" i="3"/>
  <c r="Z36" i="3"/>
  <c r="AD36" i="3"/>
  <c r="S36" i="3"/>
  <c r="V36" i="3"/>
  <c r="W36" i="3"/>
  <c r="Q38" i="3"/>
  <c r="Q19" i="3"/>
  <c r="AD137" i="4"/>
  <c r="T7" i="3" s="1"/>
  <c r="AH137" i="4"/>
  <c r="X7" i="3" s="1"/>
  <c r="AL137" i="4"/>
  <c r="AB7" i="3" s="1"/>
  <c r="AA137" i="4"/>
  <c r="Q7" i="3" s="1"/>
  <c r="AE137" i="4"/>
  <c r="U7" i="3" s="1"/>
  <c r="AI137" i="4"/>
  <c r="Y7" i="3" s="1"/>
  <c r="AB137" i="4"/>
  <c r="R7" i="3" s="1"/>
  <c r="AJ137" i="4"/>
  <c r="Z7" i="3" s="1"/>
  <c r="AC137" i="4"/>
  <c r="S7" i="3" s="1"/>
  <c r="AN137" i="4"/>
  <c r="AD7" i="3" s="1"/>
  <c r="AF137" i="4"/>
  <c r="V7" i="3" s="1"/>
  <c r="AK137" i="4"/>
  <c r="AA7" i="3" s="1"/>
  <c r="AG137" i="4"/>
  <c r="W7" i="3" s="1"/>
  <c r="T18" i="3"/>
  <c r="X18" i="3"/>
  <c r="AB18" i="3"/>
  <c r="U18" i="3"/>
  <c r="Z18" i="3"/>
  <c r="S18" i="3"/>
  <c r="AA18" i="3"/>
  <c r="R18" i="3"/>
  <c r="AC18" i="3"/>
  <c r="V18" i="3"/>
  <c r="AD18" i="3"/>
  <c r="Q18" i="3"/>
  <c r="W18" i="3"/>
  <c r="Y18" i="3"/>
  <c r="AD220" i="4"/>
  <c r="AH220" i="4"/>
  <c r="AL220" i="4"/>
  <c r="AE220" i="4"/>
  <c r="AJ220" i="4"/>
  <c r="AF220" i="4"/>
  <c r="AG220" i="4"/>
  <c r="AC220" i="4"/>
  <c r="AI220" i="4"/>
  <c r="AN220" i="4"/>
  <c r="AA220" i="4"/>
  <c r="AK220" i="4"/>
  <c r="AB220" i="4"/>
  <c r="AM220" i="4"/>
  <c r="AH19" i="3"/>
  <c r="AL19" i="3"/>
  <c r="AP19" i="3"/>
  <c r="AT19" i="3"/>
  <c r="AI19" i="3"/>
  <c r="AN19" i="3"/>
  <c r="AS19" i="3"/>
  <c r="AJ19" i="3"/>
  <c r="AQ19" i="3"/>
  <c r="AG19" i="3"/>
  <c r="AR19" i="3"/>
  <c r="AK19" i="3"/>
  <c r="AU19" i="3"/>
  <c r="AE19" i="3"/>
  <c r="AV19" i="3"/>
  <c r="AF19" i="3"/>
  <c r="AM19" i="3"/>
  <c r="AO19" i="3"/>
  <c r="J59" i="4"/>
  <c r="J63" i="4"/>
  <c r="J47" i="4"/>
  <c r="J30" i="4"/>
  <c r="AQ143" i="4"/>
  <c r="AG13" i="3" s="1"/>
  <c r="AU143" i="4"/>
  <c r="AK13" i="3" s="1"/>
  <c r="AY143" i="4"/>
  <c r="AO13" i="3" s="1"/>
  <c r="BC143" i="4"/>
  <c r="AS13" i="3" s="1"/>
  <c r="AR143" i="4"/>
  <c r="AH13" i="3" s="1"/>
  <c r="AW143" i="4"/>
  <c r="AM13" i="3" s="1"/>
  <c r="BB143" i="4"/>
  <c r="AR13" i="3" s="1"/>
  <c r="AT143" i="4"/>
  <c r="AJ13" i="3" s="1"/>
  <c r="BA143" i="4"/>
  <c r="AQ13" i="3" s="1"/>
  <c r="AP143" i="4"/>
  <c r="AF13" i="3" s="1"/>
  <c r="AZ143" i="4"/>
  <c r="AP13" i="3" s="1"/>
  <c r="AV143" i="4"/>
  <c r="AL13" i="3" s="1"/>
  <c r="BF143" i="4"/>
  <c r="AV13" i="3" s="1"/>
  <c r="AX143" i="4"/>
  <c r="AN13" i="3" s="1"/>
  <c r="AO143" i="4"/>
  <c r="AE13" i="3" s="1"/>
  <c r="AS143" i="4"/>
  <c r="AI13" i="3" s="1"/>
  <c r="BD143" i="4"/>
  <c r="AT13" i="3" s="1"/>
  <c r="BE143" i="4"/>
  <c r="AU13" i="3" s="1"/>
  <c r="J84" i="4"/>
  <c r="J38" i="4"/>
  <c r="J58" i="4"/>
  <c r="J66" i="4"/>
  <c r="J57" i="4"/>
  <c r="J62" i="4"/>
  <c r="J82" i="4"/>
  <c r="R28" i="3"/>
  <c r="V28" i="3"/>
  <c r="Z28" i="3"/>
  <c r="U28" i="3"/>
  <c r="AA28" i="3"/>
  <c r="T28" i="3"/>
  <c r="AB28" i="3"/>
  <c r="W28" i="3"/>
  <c r="AC28" i="3"/>
  <c r="Q28" i="3"/>
  <c r="S28" i="3"/>
  <c r="X28" i="3"/>
  <c r="Y28" i="3"/>
  <c r="BP20" i="3"/>
  <c r="BT20" i="3"/>
  <c r="BX20" i="3"/>
  <c r="CB20" i="3"/>
  <c r="CF20" i="3"/>
  <c r="CJ20" i="3"/>
  <c r="BR20" i="3"/>
  <c r="BW20" i="3"/>
  <c r="CC20" i="3"/>
  <c r="CH20" i="3"/>
  <c r="BU20" i="3"/>
  <c r="CA20" i="3"/>
  <c r="CI20" i="3"/>
  <c r="BQ20" i="3"/>
  <c r="BZ20" i="3"/>
  <c r="CK20" i="3"/>
  <c r="BS20" i="3"/>
  <c r="CD20" i="3"/>
  <c r="CL20" i="3"/>
  <c r="CE20" i="3"/>
  <c r="BO20" i="3"/>
  <c r="CG20" i="3"/>
  <c r="BV20" i="3"/>
  <c r="BY20" i="3"/>
  <c r="J69" i="4"/>
  <c r="J52" i="4"/>
  <c r="J32" i="4"/>
  <c r="AQ145" i="4"/>
  <c r="AU145" i="4"/>
  <c r="AY145" i="4"/>
  <c r="BC145" i="4"/>
  <c r="AR145" i="4"/>
  <c r="AW145" i="4"/>
  <c r="BB145" i="4"/>
  <c r="AT145" i="4"/>
  <c r="BA145" i="4"/>
  <c r="AS145" i="4"/>
  <c r="BD145" i="4"/>
  <c r="AV145" i="4"/>
  <c r="BF145" i="4"/>
  <c r="AX145" i="4"/>
  <c r="AZ145" i="4"/>
  <c r="BE145" i="4"/>
  <c r="AO145" i="4"/>
  <c r="AP145" i="4"/>
  <c r="K41" i="4"/>
  <c r="AX24" i="3"/>
  <c r="BB24" i="3"/>
  <c r="BF24" i="3"/>
  <c r="BJ24" i="3"/>
  <c r="BN24" i="3"/>
  <c r="AY24" i="3"/>
  <c r="BD24" i="3"/>
  <c r="BI24" i="3"/>
  <c r="AW24" i="3"/>
  <c r="BE24" i="3"/>
  <c r="BL24" i="3"/>
  <c r="AZ24" i="3"/>
  <c r="BG24" i="3"/>
  <c r="BM24" i="3"/>
  <c r="BA24" i="3"/>
  <c r="BC24" i="3"/>
  <c r="BH24" i="3"/>
  <c r="BK24" i="3"/>
  <c r="J43" i="4"/>
  <c r="J55" i="4"/>
  <c r="J56" i="4"/>
  <c r="J83" i="4"/>
  <c r="J39" i="4"/>
  <c r="J42" i="4"/>
  <c r="AR25" i="3"/>
  <c r="AV25" i="3"/>
  <c r="AS25" i="3"/>
  <c r="AT25" i="3"/>
  <c r="AU25" i="3"/>
  <c r="Z59" i="3"/>
  <c r="AD59" i="3"/>
  <c r="AC59" i="3"/>
  <c r="T59" i="3"/>
  <c r="AA59" i="3"/>
  <c r="S37" i="3"/>
  <c r="W37" i="3"/>
  <c r="AA37" i="3"/>
  <c r="U37" i="3"/>
  <c r="Z37" i="3"/>
  <c r="Q37" i="3"/>
  <c r="V37" i="3"/>
  <c r="AB37" i="3"/>
  <c r="X37" i="3"/>
  <c r="Y37" i="3"/>
  <c r="R37" i="3"/>
  <c r="T37" i="3"/>
  <c r="AC37" i="3"/>
  <c r="AD37" i="3"/>
  <c r="AQ139" i="4"/>
  <c r="AR139" i="4"/>
  <c r="AP139" i="4"/>
  <c r="BF139" i="4"/>
  <c r="AV9" i="3" s="1"/>
  <c r="AW139" i="4"/>
  <c r="BD139" i="4"/>
  <c r="AT9" i="3" s="1"/>
  <c r="AU139" i="4"/>
  <c r="AV139" i="4"/>
  <c r="AT139" i="4"/>
  <c r="BA139" i="4"/>
  <c r="AQ9" i="3" s="1"/>
  <c r="BC139" i="4"/>
  <c r="AS9" i="3" s="1"/>
  <c r="AS139" i="4"/>
  <c r="AY139" i="4"/>
  <c r="AZ139" i="4"/>
  <c r="AP9" i="3" s="1"/>
  <c r="AX139" i="4"/>
  <c r="AO139" i="4"/>
  <c r="BE139" i="4"/>
  <c r="AU9" i="3" s="1"/>
  <c r="BB139" i="4"/>
  <c r="AR9" i="3" s="1"/>
  <c r="J77" i="4"/>
  <c r="J31" i="4"/>
  <c r="AQ144" i="4"/>
  <c r="AU144" i="4"/>
  <c r="AY144" i="4"/>
  <c r="BC144" i="4"/>
  <c r="AS14" i="3" s="1"/>
  <c r="AR144" i="4"/>
  <c r="AW144" i="4"/>
  <c r="BB144" i="4"/>
  <c r="AR14" i="3" s="1"/>
  <c r="AP144" i="4"/>
  <c r="AX144" i="4"/>
  <c r="BE144" i="4"/>
  <c r="AU14" i="3" s="1"/>
  <c r="AV144" i="4"/>
  <c r="BF144" i="4"/>
  <c r="AV14" i="3" s="1"/>
  <c r="AO144" i="4"/>
  <c r="BA144" i="4"/>
  <c r="AQ14" i="3" s="1"/>
  <c r="AS144" i="4"/>
  <c r="BD144" i="4"/>
  <c r="AT14" i="3" s="1"/>
  <c r="AT144" i="4"/>
  <c r="AZ144" i="4"/>
  <c r="AP14" i="3" s="1"/>
  <c r="J61" i="4"/>
  <c r="J51" i="4"/>
  <c r="BX142" i="4"/>
  <c r="BU142" i="4"/>
  <c r="BR142" i="4"/>
  <c r="BW142" i="4"/>
  <c r="BQ142" i="4"/>
  <c r="BO142" i="4"/>
  <c r="K29" i="4"/>
  <c r="BV142" i="4"/>
  <c r="BS142" i="4"/>
  <c r="BP142" i="4"/>
  <c r="BM142" i="4"/>
  <c r="BT142" i="4"/>
  <c r="BN142" i="4"/>
  <c r="K60" i="4"/>
  <c r="J44" i="4"/>
  <c r="J46" i="4"/>
  <c r="AB138" i="4"/>
  <c r="R8" i="3" s="1"/>
  <c r="AF138" i="4"/>
  <c r="V8" i="3" s="1"/>
  <c r="AJ138" i="4"/>
  <c r="Z8" i="3" s="1"/>
  <c r="AN138" i="4"/>
  <c r="AD8" i="3" s="1"/>
  <c r="AC138" i="4"/>
  <c r="S8" i="3" s="1"/>
  <c r="AG138" i="4"/>
  <c r="W8" i="3" s="1"/>
  <c r="AK138" i="4"/>
  <c r="AA8" i="3" s="1"/>
  <c r="AH138" i="4"/>
  <c r="X8" i="3" s="1"/>
  <c r="AA138" i="4"/>
  <c r="Q8" i="3" s="1"/>
  <c r="AL138" i="4"/>
  <c r="AB8" i="3" s="1"/>
  <c r="AE138" i="4"/>
  <c r="AI138" i="4"/>
  <c r="Y8" i="3" s="1"/>
  <c r="AM138" i="4"/>
  <c r="AC8" i="3" s="1"/>
  <c r="AD138" i="4"/>
  <c r="T8" i="3" s="1"/>
  <c r="Q17" i="3"/>
  <c r="U17" i="3"/>
  <c r="Y17" i="3"/>
  <c r="AC17" i="3"/>
  <c r="R17" i="3"/>
  <c r="W17" i="3"/>
  <c r="AB17" i="3"/>
  <c r="S17" i="3"/>
  <c r="Z17" i="3"/>
  <c r="V17" i="3"/>
  <c r="AD17" i="3"/>
  <c r="T17" i="3"/>
  <c r="X17" i="3"/>
  <c r="AA17" i="3"/>
  <c r="BD140" i="4"/>
  <c r="AR140" i="4"/>
  <c r="AZ140" i="4"/>
  <c r="AO140" i="4"/>
  <c r="BE140" i="4"/>
  <c r="BB140" i="4"/>
  <c r="AU140" i="4"/>
  <c r="AX140" i="4"/>
  <c r="AV140" i="4"/>
  <c r="AS140" i="4"/>
  <c r="AP140" i="4"/>
  <c r="BF140" i="4"/>
  <c r="AY140" i="4"/>
  <c r="BA140" i="4"/>
  <c r="AQ140" i="4"/>
  <c r="AW140" i="4"/>
  <c r="AT140" i="4"/>
  <c r="J27" i="4"/>
  <c r="BC140" i="4"/>
  <c r="J79" i="4"/>
  <c r="J40" i="4"/>
  <c r="BB141" i="4"/>
  <c r="BF141" i="4"/>
  <c r="AX141" i="4"/>
  <c r="AT141" i="4"/>
  <c r="AP141" i="4"/>
  <c r="AY141" i="4"/>
  <c r="AZ141" i="4"/>
  <c r="AS141" i="4"/>
  <c r="AU141" i="4"/>
  <c r="BE141" i="4"/>
  <c r="BC141" i="4"/>
  <c r="BD141" i="4"/>
  <c r="AW141" i="4"/>
  <c r="AO141" i="4"/>
  <c r="AQ141" i="4"/>
  <c r="AR141" i="4"/>
  <c r="J28" i="4"/>
  <c r="BA141" i="4"/>
  <c r="AV141" i="4"/>
  <c r="J70" i="4"/>
  <c r="J78" i="4"/>
  <c r="J71" i="4"/>
  <c r="J48" i="4"/>
  <c r="J50" i="4"/>
  <c r="T43" i="3"/>
  <c r="X43" i="3"/>
  <c r="AB43" i="3"/>
  <c r="Q43" i="3"/>
  <c r="U43" i="3"/>
  <c r="Y43" i="3"/>
  <c r="AC43" i="3"/>
  <c r="R43" i="3"/>
  <c r="V43" i="3"/>
  <c r="Z43" i="3"/>
  <c r="W43" i="3"/>
  <c r="AA43" i="3"/>
  <c r="S43" i="3"/>
  <c r="V59" i="3"/>
  <c r="S59" i="3"/>
  <c r="AA36" i="3"/>
  <c r="S12" i="3"/>
  <c r="W12" i="3"/>
  <c r="AA12" i="3"/>
  <c r="T12" i="3"/>
  <c r="X12" i="3"/>
  <c r="AB12" i="3"/>
  <c r="Q12" i="3"/>
  <c r="U12" i="3"/>
  <c r="Y12" i="3"/>
  <c r="AC12" i="3"/>
  <c r="V12" i="3"/>
  <c r="Z12" i="3"/>
  <c r="AD12" i="3"/>
  <c r="R12" i="3"/>
  <c r="Y63" i="3"/>
  <c r="Z63" i="3"/>
  <c r="AA63" i="3"/>
  <c r="T63" i="3"/>
  <c r="AB63" i="3"/>
  <c r="V47" i="3"/>
  <c r="W47" i="3"/>
  <c r="AA47" i="3"/>
  <c r="U47" i="3"/>
  <c r="Q47" i="3"/>
  <c r="R193" i="4"/>
  <c r="V193" i="4"/>
  <c r="Z193" i="4"/>
  <c r="S193" i="4"/>
  <c r="W193" i="4"/>
  <c r="P193" i="4"/>
  <c r="T193" i="4"/>
  <c r="X193" i="4"/>
  <c r="Q193" i="4"/>
  <c r="U193" i="4"/>
  <c r="Y193" i="4"/>
  <c r="S64" i="3"/>
  <c r="W64" i="3"/>
  <c r="T64" i="3"/>
  <c r="X64" i="3"/>
  <c r="Q64" i="3"/>
  <c r="U64" i="3"/>
  <c r="R64" i="3"/>
  <c r="Z64" i="3"/>
  <c r="R39" i="3"/>
  <c r="V39" i="3"/>
  <c r="Z39" i="3"/>
  <c r="S39" i="3"/>
  <c r="W39" i="3"/>
  <c r="AA39" i="3"/>
  <c r="T39" i="3"/>
  <c r="X39" i="3"/>
  <c r="AB39" i="3"/>
  <c r="Y39" i="3"/>
  <c r="AC39" i="3"/>
  <c r="Q39" i="3"/>
  <c r="U39" i="3"/>
  <c r="L37" i="4"/>
  <c r="Z129" i="4"/>
  <c r="Z294" i="4"/>
  <c r="AF251" i="4"/>
  <c r="AF294" i="4"/>
  <c r="V97" i="3" s="1"/>
  <c r="AI129" i="4"/>
  <c r="AI294" i="4"/>
  <c r="Y97" i="3" s="1"/>
  <c r="U251" i="4"/>
  <c r="U294" i="4"/>
  <c r="AL251" i="4"/>
  <c r="AL294" i="4"/>
  <c r="AB97" i="3" s="1"/>
  <c r="V251" i="4"/>
  <c r="V294" i="4"/>
  <c r="DT129" i="4"/>
  <c r="DT294" i="4"/>
  <c r="AB251" i="4"/>
  <c r="AB294" i="4"/>
  <c r="R97" i="3" s="1"/>
  <c r="AC251" i="4"/>
  <c r="AC294" i="4"/>
  <c r="S97" i="3" s="1"/>
  <c r="W129" i="4"/>
  <c r="W294" i="4"/>
  <c r="Y129" i="4"/>
  <c r="Y294" i="4"/>
  <c r="AH251" i="4"/>
  <c r="AH294" i="4"/>
  <c r="X97" i="3" s="1"/>
  <c r="R251" i="4"/>
  <c r="R294" i="4"/>
  <c r="X251" i="4"/>
  <c r="X294" i="4"/>
  <c r="AA129" i="4"/>
  <c r="AA294" i="4"/>
  <c r="Q97" i="3" s="1"/>
  <c r="AE129" i="4"/>
  <c r="AE294" i="4"/>
  <c r="U97" i="3" s="1"/>
  <c r="AM129" i="4"/>
  <c r="AM294" i="4"/>
  <c r="AC97" i="3" s="1"/>
  <c r="AG251" i="4"/>
  <c r="AG294" i="4"/>
  <c r="W97" i="3" s="1"/>
  <c r="DS129" i="4"/>
  <c r="DS294" i="4"/>
  <c r="AD251" i="4"/>
  <c r="AD294" i="4"/>
  <c r="T97" i="3" s="1"/>
  <c r="AJ251" i="4"/>
  <c r="AJ294" i="4"/>
  <c r="Z97" i="3" s="1"/>
  <c r="T251" i="4"/>
  <c r="T294" i="4"/>
  <c r="S129" i="4"/>
  <c r="S294" i="4"/>
  <c r="AK129" i="4"/>
  <c r="AK294" i="4"/>
  <c r="AA97" i="3" s="1"/>
  <c r="GC235" i="4"/>
  <c r="GE235" i="4" s="1"/>
  <c r="GC229" i="4"/>
  <c r="GE229" i="4" s="1"/>
  <c r="GC226" i="4"/>
  <c r="GE226" i="4" s="1"/>
  <c r="GC230" i="4"/>
  <c r="GE230" i="4" s="1"/>
  <c r="GC227" i="4"/>
  <c r="GE227" i="4" s="1"/>
  <c r="GC238" i="4"/>
  <c r="GE238" i="4" s="1"/>
  <c r="GC236" i="4"/>
  <c r="GE236" i="4" s="1"/>
  <c r="GC239" i="4"/>
  <c r="GE239" i="4" s="1"/>
  <c r="GC237" i="4"/>
  <c r="GE237" i="4" s="1"/>
  <c r="K67" i="4"/>
  <c r="J103" i="4"/>
  <c r="J101" i="4"/>
  <c r="J98" i="4"/>
  <c r="J99" i="4"/>
  <c r="J108" i="4"/>
  <c r="J105" i="4"/>
  <c r="J104" i="4"/>
  <c r="J106" i="4"/>
  <c r="J107" i="4"/>
  <c r="J100" i="4"/>
  <c r="J102" i="4"/>
  <c r="J36" i="4"/>
  <c r="AI136" i="4"/>
  <c r="Y6" i="3" s="1"/>
  <c r="Q194" i="4"/>
  <c r="Q201" i="4"/>
  <c r="Q203" i="4"/>
  <c r="AL241" i="4"/>
  <c r="AI241" i="4"/>
  <c r="AM241" i="4"/>
  <c r="AJ241" i="4"/>
  <c r="Q241" i="4"/>
  <c r="AK241" i="4"/>
  <c r="Q200" i="4"/>
  <c r="Q185" i="4"/>
  <c r="Q198" i="4"/>
  <c r="Q179" i="4"/>
  <c r="Q186" i="4"/>
  <c r="Q205" i="4"/>
  <c r="Q204" i="4"/>
  <c r="Q190" i="4"/>
  <c r="Q208" i="4"/>
  <c r="Q202" i="4"/>
  <c r="Q189" i="4"/>
  <c r="Q207" i="4"/>
  <c r="Q199" i="4"/>
  <c r="Q206" i="4"/>
  <c r="J74" i="4"/>
  <c r="P251" i="4"/>
  <c r="AJ129" i="4"/>
  <c r="Q209" i="4"/>
  <c r="S251" i="4"/>
  <c r="FF129" i="4"/>
  <c r="P178" i="4"/>
  <c r="Q251" i="4"/>
  <c r="EB251" i="4"/>
  <c r="I65" i="4"/>
  <c r="I85" i="4"/>
  <c r="I35" i="4"/>
  <c r="I88" i="4"/>
  <c r="I96" i="4"/>
  <c r="I90" i="4"/>
  <c r="I72" i="4"/>
  <c r="I86" i="4"/>
  <c r="Q137" i="4"/>
  <c r="I80" i="4"/>
  <c r="I25" i="4"/>
  <c r="I45" i="4"/>
  <c r="I89" i="4"/>
  <c r="I97" i="4"/>
  <c r="I91" i="4"/>
  <c r="I110" i="4"/>
  <c r="AE241" i="4"/>
  <c r="AF241" i="4"/>
  <c r="AG241" i="4"/>
  <c r="AC241" i="4"/>
  <c r="AD241" i="4"/>
  <c r="AH241" i="4"/>
  <c r="I76" i="4"/>
  <c r="I64" i="4"/>
  <c r="I81" i="4"/>
  <c r="I53" i="4"/>
  <c r="I93" i="4"/>
  <c r="I92" i="4"/>
  <c r="I49" i="4"/>
  <c r="I68" i="4"/>
  <c r="I73" i="4"/>
  <c r="I23" i="4"/>
  <c r="AF136" i="4"/>
  <c r="V6" i="3" s="1"/>
  <c r="AJ136" i="4"/>
  <c r="Z6" i="3" s="1"/>
  <c r="AN136" i="4"/>
  <c r="AD6" i="3" s="1"/>
  <c r="AC136" i="4"/>
  <c r="S6" i="3" s="1"/>
  <c r="AG136" i="4"/>
  <c r="W6" i="3" s="1"/>
  <c r="AK136" i="4"/>
  <c r="AA6" i="3" s="1"/>
  <c r="AD136" i="4"/>
  <c r="T6" i="3" s="1"/>
  <c r="AH136" i="4"/>
  <c r="X6" i="3" s="1"/>
  <c r="AL136" i="4"/>
  <c r="AB6" i="3" s="1"/>
  <c r="AM136" i="4"/>
  <c r="AC6" i="3" s="1"/>
  <c r="AE136" i="4"/>
  <c r="U6" i="3" s="1"/>
  <c r="I34" i="4"/>
  <c r="I54" i="4"/>
  <c r="I95" i="4"/>
  <c r="I87" i="4"/>
  <c r="I94" i="4"/>
  <c r="I24" i="4"/>
  <c r="DZ129" i="4"/>
  <c r="W251" i="4"/>
  <c r="FL129" i="4"/>
  <c r="FJ129" i="4"/>
  <c r="FH251" i="4"/>
  <c r="Q129" i="4"/>
  <c r="Q242" i="4" s="1"/>
  <c r="AE251" i="4"/>
  <c r="CR50" i="7"/>
  <c r="CE145" i="6"/>
  <c r="ET251" i="4"/>
  <c r="EV251" i="4"/>
  <c r="EQ145" i="6"/>
  <c r="FR186" i="6"/>
  <c r="FS186" i="6" s="1"/>
  <c r="AG129" i="4"/>
  <c r="DY145" i="6"/>
  <c r="BM145" i="6"/>
  <c r="FE145" i="6"/>
  <c r="CS145" i="6"/>
  <c r="AG145" i="6"/>
  <c r="EL145" i="6"/>
  <c r="DF145" i="6"/>
  <c r="BZ145" i="6"/>
  <c r="AT145" i="6"/>
  <c r="FH145" i="6"/>
  <c r="EB145" i="6"/>
  <c r="CV145" i="6"/>
  <c r="FM251" i="4"/>
  <c r="AY71" i="6"/>
  <c r="O71" i="6"/>
  <c r="DK145" i="6"/>
  <c r="EQ251" i="4"/>
  <c r="EA251" i="4"/>
  <c r="EW251" i="4"/>
  <c r="ED129" i="4"/>
  <c r="EF129" i="4"/>
  <c r="EG251" i="4"/>
  <c r="FG251" i="4"/>
  <c r="Z251" i="4"/>
  <c r="EE251" i="4"/>
  <c r="DT251" i="4"/>
  <c r="FK251" i="4"/>
  <c r="AA251" i="4"/>
  <c r="DU251" i="4"/>
  <c r="AM251" i="4"/>
  <c r="FA251" i="4"/>
  <c r="EU251" i="4"/>
  <c r="AI251" i="4"/>
  <c r="FQ251" i="4"/>
  <c r="EK251" i="4"/>
  <c r="EX129" i="4"/>
  <c r="EP129" i="4"/>
  <c r="FP129" i="4"/>
  <c r="EZ129" i="4"/>
  <c r="ER251" i="4"/>
  <c r="EH129" i="4"/>
  <c r="EJ129" i="4"/>
  <c r="FN129" i="4"/>
  <c r="DX251" i="4"/>
  <c r="FO251" i="4"/>
  <c r="DY251" i="4"/>
  <c r="DS251" i="4"/>
  <c r="EO251" i="4"/>
  <c r="DV251" i="4"/>
  <c r="EN129" i="4"/>
  <c r="EI251" i="4"/>
  <c r="FE251" i="4"/>
  <c r="EY251" i="4"/>
  <c r="Y251" i="4"/>
  <c r="EL129" i="4"/>
  <c r="AC129" i="4"/>
  <c r="FB129" i="4"/>
  <c r="FD129" i="4"/>
  <c r="FR129" i="4"/>
  <c r="FI251" i="4"/>
  <c r="R129" i="4"/>
  <c r="ES251" i="4"/>
  <c r="EC251" i="4"/>
  <c r="FC251" i="4"/>
  <c r="EM251" i="4"/>
  <c r="DW251" i="4"/>
  <c r="AK251" i="4"/>
  <c r="U129" i="4"/>
  <c r="T129" i="4"/>
  <c r="FS169" i="6"/>
  <c r="FS173" i="6"/>
  <c r="FS174" i="6" s="1"/>
  <c r="AH129" i="4"/>
  <c r="AL129" i="4"/>
  <c r="X129" i="4"/>
  <c r="V129" i="4"/>
  <c r="Q290" i="4"/>
  <c r="P280" i="4"/>
  <c r="AF129" i="4"/>
  <c r="AD129" i="4"/>
  <c r="AB129" i="4"/>
  <c r="FR160" i="6"/>
  <c r="FS160" i="6" s="1"/>
  <c r="R290" i="4"/>
  <c r="G108" i="7"/>
  <c r="G112" i="7"/>
  <c r="G110" i="7"/>
  <c r="R71" i="6"/>
  <c r="R145" i="6"/>
  <c r="S145" i="6"/>
  <c r="S71" i="6"/>
  <c r="H126" i="7"/>
  <c r="G151" i="7"/>
  <c r="H102" i="7"/>
  <c r="G143" i="7"/>
  <c r="H130" i="7"/>
  <c r="H122" i="7"/>
  <c r="H114" i="7"/>
  <c r="G142" i="7"/>
  <c r="G138" i="7"/>
  <c r="G107" i="7"/>
  <c r="G111" i="7"/>
  <c r="DX120" i="6"/>
  <c r="DT120" i="6"/>
  <c r="DP120" i="6"/>
  <c r="DL120" i="6"/>
  <c r="DH120" i="6"/>
  <c r="DD120" i="6"/>
  <c r="L120" i="6"/>
  <c r="DY120" i="6"/>
  <c r="DU120" i="6"/>
  <c r="DQ120" i="6"/>
  <c r="DM120" i="6"/>
  <c r="DI120" i="6"/>
  <c r="DE120" i="6"/>
  <c r="DV120" i="6"/>
  <c r="DR120" i="6"/>
  <c r="DN120" i="6"/>
  <c r="DJ120" i="6"/>
  <c r="DF120" i="6"/>
  <c r="DB120" i="6"/>
  <c r="DW120" i="6"/>
  <c r="DS120" i="6"/>
  <c r="DO120" i="6"/>
  <c r="DK120" i="6"/>
  <c r="DG120" i="6"/>
  <c r="DC120" i="6"/>
  <c r="M56" i="6"/>
  <c r="DX102" i="6"/>
  <c r="DT102" i="6"/>
  <c r="DP102" i="6"/>
  <c r="DL102" i="6"/>
  <c r="DH102" i="6"/>
  <c r="DD102" i="6"/>
  <c r="L102" i="6"/>
  <c r="DY102" i="6"/>
  <c r="DU102" i="6"/>
  <c r="DQ102" i="6"/>
  <c r="DM102" i="6"/>
  <c r="DI102" i="6"/>
  <c r="DE102" i="6"/>
  <c r="DV102" i="6"/>
  <c r="DR102" i="6"/>
  <c r="DN102" i="6"/>
  <c r="DJ102" i="6"/>
  <c r="DF102" i="6"/>
  <c r="DB102" i="6"/>
  <c r="DW102" i="6"/>
  <c r="DS102" i="6"/>
  <c r="DO102" i="6"/>
  <c r="DK102" i="6"/>
  <c r="DG102" i="6"/>
  <c r="DC102" i="6"/>
  <c r="M38" i="6"/>
  <c r="AE109" i="6"/>
  <c r="AA109" i="6"/>
  <c r="W109" i="6"/>
  <c r="S109" i="6"/>
  <c r="O109" i="6"/>
  <c r="AF109" i="6"/>
  <c r="AB109" i="6"/>
  <c r="X109" i="6"/>
  <c r="T109" i="6"/>
  <c r="P109" i="6"/>
  <c r="H109" i="6"/>
  <c r="AG109" i="6"/>
  <c r="AC109" i="6"/>
  <c r="Y109" i="6"/>
  <c r="U109" i="6"/>
  <c r="Q109" i="6"/>
  <c r="AD109" i="6"/>
  <c r="Z109" i="6"/>
  <c r="V109" i="6"/>
  <c r="R109" i="6"/>
  <c r="I45" i="6"/>
  <c r="AE113" i="6"/>
  <c r="AA113" i="6"/>
  <c r="W113" i="6"/>
  <c r="S113" i="6"/>
  <c r="O113" i="6"/>
  <c r="AF113" i="6"/>
  <c r="AB113" i="6"/>
  <c r="X113" i="6"/>
  <c r="T113" i="6"/>
  <c r="P113" i="6"/>
  <c r="H113" i="6"/>
  <c r="AG113" i="6"/>
  <c r="AC113" i="6"/>
  <c r="Y113" i="6"/>
  <c r="U113" i="6"/>
  <c r="Q113" i="6"/>
  <c r="AD113" i="6"/>
  <c r="Z113" i="6"/>
  <c r="V113" i="6"/>
  <c r="R113" i="6"/>
  <c r="I49" i="6"/>
  <c r="AF81" i="6"/>
  <c r="AB81" i="6"/>
  <c r="X81" i="6"/>
  <c r="T81" i="6"/>
  <c r="P81" i="6"/>
  <c r="H81" i="6"/>
  <c r="AD81" i="6"/>
  <c r="Z81" i="6"/>
  <c r="V81" i="6"/>
  <c r="R81" i="6"/>
  <c r="AC81" i="6"/>
  <c r="U81" i="6"/>
  <c r="AE81" i="6"/>
  <c r="W81" i="6"/>
  <c r="O81" i="6"/>
  <c r="AG81" i="6"/>
  <c r="Y81" i="6"/>
  <c r="Q81" i="6"/>
  <c r="I17" i="6"/>
  <c r="AA81" i="6"/>
  <c r="S81" i="6"/>
  <c r="AD86" i="6"/>
  <c r="Z86" i="6"/>
  <c r="V86" i="6"/>
  <c r="R86" i="6"/>
  <c r="AE86" i="6"/>
  <c r="AA86" i="6"/>
  <c r="W86" i="6"/>
  <c r="S86" i="6"/>
  <c r="O86" i="6"/>
  <c r="AF86" i="6"/>
  <c r="AB86" i="6"/>
  <c r="X86" i="6"/>
  <c r="T86" i="6"/>
  <c r="P86" i="6"/>
  <c r="H86" i="6"/>
  <c r="AG86" i="6"/>
  <c r="AC86" i="6"/>
  <c r="Y86" i="6"/>
  <c r="U86" i="6"/>
  <c r="Q86" i="6"/>
  <c r="I22" i="6"/>
  <c r="AG95" i="6"/>
  <c r="AC95" i="6"/>
  <c r="Y95" i="6"/>
  <c r="U95" i="6"/>
  <c r="Q95" i="6"/>
  <c r="AD95" i="6"/>
  <c r="Z95" i="6"/>
  <c r="V95" i="6"/>
  <c r="R95" i="6"/>
  <c r="AE95" i="6"/>
  <c r="AA95" i="6"/>
  <c r="W95" i="6"/>
  <c r="S95" i="6"/>
  <c r="O95" i="6"/>
  <c r="AF95" i="6"/>
  <c r="AB95" i="6"/>
  <c r="X95" i="6"/>
  <c r="T95" i="6"/>
  <c r="P95" i="6"/>
  <c r="H95" i="6"/>
  <c r="I31" i="6"/>
  <c r="AG78" i="6"/>
  <c r="AC78" i="6"/>
  <c r="Y78" i="6"/>
  <c r="U78" i="6"/>
  <c r="Q78" i="6"/>
  <c r="AD78" i="6"/>
  <c r="Z78" i="6"/>
  <c r="V78" i="6"/>
  <c r="R78" i="6"/>
  <c r="AE78" i="6"/>
  <c r="AA78" i="6"/>
  <c r="W78" i="6"/>
  <c r="S78" i="6"/>
  <c r="O78" i="6"/>
  <c r="I14" i="6"/>
  <c r="AF78" i="6"/>
  <c r="AB78" i="6"/>
  <c r="X78" i="6"/>
  <c r="T78" i="6"/>
  <c r="P78" i="6"/>
  <c r="H78" i="6"/>
  <c r="AD98" i="6"/>
  <c r="AD132" i="6" s="1"/>
  <c r="Z98" i="6"/>
  <c r="Z132" i="6" s="1"/>
  <c r="V98" i="6"/>
  <c r="V132" i="6" s="1"/>
  <c r="R98" i="6"/>
  <c r="R132" i="6" s="1"/>
  <c r="AE98" i="6"/>
  <c r="AE132" i="6" s="1"/>
  <c r="AA98" i="6"/>
  <c r="AA132" i="6" s="1"/>
  <c r="W98" i="6"/>
  <c r="W132" i="6" s="1"/>
  <c r="S98" i="6"/>
  <c r="S132" i="6" s="1"/>
  <c r="O98" i="6"/>
  <c r="AF98" i="6"/>
  <c r="AF132" i="6" s="1"/>
  <c r="AB98" i="6"/>
  <c r="AB132" i="6" s="1"/>
  <c r="X98" i="6"/>
  <c r="X132" i="6" s="1"/>
  <c r="T98" i="6"/>
  <c r="T132" i="6" s="1"/>
  <c r="P98" i="6"/>
  <c r="P132" i="6" s="1"/>
  <c r="H98" i="6"/>
  <c r="AG98" i="6"/>
  <c r="AG132" i="6" s="1"/>
  <c r="AC98" i="6"/>
  <c r="AC132" i="6" s="1"/>
  <c r="Y98" i="6"/>
  <c r="Y132" i="6" s="1"/>
  <c r="U98" i="6"/>
  <c r="U132" i="6" s="1"/>
  <c r="Q98" i="6"/>
  <c r="Q132" i="6" s="1"/>
  <c r="I34" i="6"/>
  <c r="AF88" i="6"/>
  <c r="AB88" i="6"/>
  <c r="X88" i="6"/>
  <c r="T88" i="6"/>
  <c r="P88" i="6"/>
  <c r="H88" i="6"/>
  <c r="AG88" i="6"/>
  <c r="AC88" i="6"/>
  <c r="Y88" i="6"/>
  <c r="U88" i="6"/>
  <c r="Q88" i="6"/>
  <c r="AD88" i="6"/>
  <c r="Z88" i="6"/>
  <c r="V88" i="6"/>
  <c r="R88" i="6"/>
  <c r="AE88" i="6"/>
  <c r="AA88" i="6"/>
  <c r="W88" i="6"/>
  <c r="S88" i="6"/>
  <c r="O88" i="6"/>
  <c r="I24" i="6"/>
  <c r="AF92" i="6"/>
  <c r="AB92" i="6"/>
  <c r="X92" i="6"/>
  <c r="T92" i="6"/>
  <c r="P92" i="6"/>
  <c r="H92" i="6"/>
  <c r="AG92" i="6"/>
  <c r="AC92" i="6"/>
  <c r="Y92" i="6"/>
  <c r="U92" i="6"/>
  <c r="Q92" i="6"/>
  <c r="AD92" i="6"/>
  <c r="Z92" i="6"/>
  <c r="V92" i="6"/>
  <c r="R92" i="6"/>
  <c r="AE92" i="6"/>
  <c r="AA92" i="6"/>
  <c r="W92" i="6"/>
  <c r="S92" i="6"/>
  <c r="O92" i="6"/>
  <c r="I28" i="6"/>
  <c r="AD106" i="6"/>
  <c r="Z106" i="6"/>
  <c r="V106" i="6"/>
  <c r="R106" i="6"/>
  <c r="AE106" i="6"/>
  <c r="AA106" i="6"/>
  <c r="W106" i="6"/>
  <c r="S106" i="6"/>
  <c r="O106" i="6"/>
  <c r="AF106" i="6"/>
  <c r="AB106" i="6"/>
  <c r="X106" i="6"/>
  <c r="T106" i="6"/>
  <c r="P106" i="6"/>
  <c r="H106" i="6"/>
  <c r="AG106" i="6"/>
  <c r="AC106" i="6"/>
  <c r="Y106" i="6"/>
  <c r="U106" i="6"/>
  <c r="Q106" i="6"/>
  <c r="I42" i="6"/>
  <c r="Y190" i="4"/>
  <c r="U190" i="4"/>
  <c r="Z190" i="4"/>
  <c r="V190" i="4"/>
  <c r="R190" i="4"/>
  <c r="W190" i="4"/>
  <c r="S190" i="4"/>
  <c r="X190" i="4"/>
  <c r="T190" i="4"/>
  <c r="P190" i="4"/>
  <c r="Z138" i="4"/>
  <c r="V138" i="4"/>
  <c r="R138" i="4"/>
  <c r="W138" i="4"/>
  <c r="S138" i="4"/>
  <c r="X138" i="4"/>
  <c r="T138" i="4"/>
  <c r="P138" i="4"/>
  <c r="Y138" i="4"/>
  <c r="U138" i="4"/>
  <c r="Q138" i="4"/>
  <c r="Z201" i="4"/>
  <c r="V201" i="4"/>
  <c r="R201" i="4"/>
  <c r="W201" i="4"/>
  <c r="S201" i="4"/>
  <c r="X201" i="4"/>
  <c r="T201" i="4"/>
  <c r="P201" i="4"/>
  <c r="Y201" i="4"/>
  <c r="U201" i="4"/>
  <c r="Z209" i="4"/>
  <c r="V209" i="4"/>
  <c r="R209" i="4"/>
  <c r="W209" i="4"/>
  <c r="S209" i="4"/>
  <c r="X209" i="4"/>
  <c r="T209" i="4"/>
  <c r="P209" i="4"/>
  <c r="Y209" i="4"/>
  <c r="U209" i="4"/>
  <c r="X203" i="4"/>
  <c r="T203" i="4"/>
  <c r="P203" i="4"/>
  <c r="Y203" i="4"/>
  <c r="U203" i="4"/>
  <c r="Z203" i="4"/>
  <c r="V203" i="4"/>
  <c r="R203" i="4"/>
  <c r="W203" i="4"/>
  <c r="S203" i="4"/>
  <c r="Y241" i="4"/>
  <c r="U241" i="4"/>
  <c r="AA241" i="4"/>
  <c r="W241" i="4"/>
  <c r="S241" i="4"/>
  <c r="Z241" i="4"/>
  <c r="R241" i="4"/>
  <c r="AB241" i="4"/>
  <c r="T241" i="4"/>
  <c r="V241" i="4"/>
  <c r="X241" i="4"/>
  <c r="P241" i="4"/>
  <c r="FR60" i="6"/>
  <c r="BU157" i="6"/>
  <c r="FS60" i="6"/>
  <c r="H118" i="7"/>
  <c r="G150" i="7"/>
  <c r="G145" i="7"/>
  <c r="G146" i="7"/>
  <c r="G136" i="7"/>
  <c r="H132" i="7"/>
  <c r="H124" i="7"/>
  <c r="H116" i="7"/>
  <c r="G134" i="7"/>
  <c r="G131" i="7"/>
  <c r="G127" i="7"/>
  <c r="G123" i="7"/>
  <c r="G119" i="7"/>
  <c r="G115" i="7"/>
  <c r="AF112" i="6"/>
  <c r="AB112" i="6"/>
  <c r="X112" i="6"/>
  <c r="T112" i="6"/>
  <c r="P112" i="6"/>
  <c r="H112" i="6"/>
  <c r="AG112" i="6"/>
  <c r="AC112" i="6"/>
  <c r="Y112" i="6"/>
  <c r="U112" i="6"/>
  <c r="Q112" i="6"/>
  <c r="AD112" i="6"/>
  <c r="Z112" i="6"/>
  <c r="V112" i="6"/>
  <c r="R112" i="6"/>
  <c r="AE112" i="6"/>
  <c r="AA112" i="6"/>
  <c r="W112" i="6"/>
  <c r="S112" i="6"/>
  <c r="O112" i="6"/>
  <c r="I48" i="6"/>
  <c r="AG80" i="6"/>
  <c r="AC80" i="6"/>
  <c r="Y80" i="6"/>
  <c r="U80" i="6"/>
  <c r="Q80" i="6"/>
  <c r="AE80" i="6"/>
  <c r="AA80" i="6"/>
  <c r="W80" i="6"/>
  <c r="S80" i="6"/>
  <c r="O80" i="6"/>
  <c r="AD80" i="6"/>
  <c r="V80" i="6"/>
  <c r="AF80" i="6"/>
  <c r="X80" i="6"/>
  <c r="P80" i="6"/>
  <c r="H80" i="6"/>
  <c r="Z80" i="6"/>
  <c r="R80" i="6"/>
  <c r="I16" i="6"/>
  <c r="AB80" i="6"/>
  <c r="T80" i="6"/>
  <c r="AE85" i="6"/>
  <c r="AA85" i="6"/>
  <c r="W85" i="6"/>
  <c r="S85" i="6"/>
  <c r="O85" i="6"/>
  <c r="AF85" i="6"/>
  <c r="AB85" i="6"/>
  <c r="X85" i="6"/>
  <c r="T85" i="6"/>
  <c r="P85" i="6"/>
  <c r="H85" i="6"/>
  <c r="AG85" i="6"/>
  <c r="AC85" i="6"/>
  <c r="Y85" i="6"/>
  <c r="U85" i="6"/>
  <c r="Q85" i="6"/>
  <c r="AD85" i="6"/>
  <c r="Z85" i="6"/>
  <c r="V85" i="6"/>
  <c r="R85" i="6"/>
  <c r="I21" i="6"/>
  <c r="AD94" i="6"/>
  <c r="Z94" i="6"/>
  <c r="V94" i="6"/>
  <c r="R94" i="6"/>
  <c r="AE94" i="6"/>
  <c r="AA94" i="6"/>
  <c r="W94" i="6"/>
  <c r="S94" i="6"/>
  <c r="O94" i="6"/>
  <c r="AF94" i="6"/>
  <c r="AB94" i="6"/>
  <c r="X94" i="6"/>
  <c r="T94" i="6"/>
  <c r="P94" i="6"/>
  <c r="H94" i="6"/>
  <c r="AG94" i="6"/>
  <c r="AC94" i="6"/>
  <c r="Y94" i="6"/>
  <c r="U94" i="6"/>
  <c r="Q94" i="6"/>
  <c r="I30" i="6"/>
  <c r="CX115" i="6"/>
  <c r="CT115" i="6"/>
  <c r="CP115" i="6"/>
  <c r="CL115" i="6"/>
  <c r="CH115" i="6"/>
  <c r="CD115" i="6"/>
  <c r="CY115" i="6"/>
  <c r="CU115" i="6"/>
  <c r="CQ115" i="6"/>
  <c r="CM115" i="6"/>
  <c r="CI115" i="6"/>
  <c r="CE115" i="6"/>
  <c r="K115" i="6"/>
  <c r="CZ115" i="6"/>
  <c r="CV115" i="6"/>
  <c r="CR115" i="6"/>
  <c r="CN115" i="6"/>
  <c r="CJ115" i="6"/>
  <c r="CF115" i="6"/>
  <c r="DA115" i="6"/>
  <c r="CW115" i="6"/>
  <c r="CS115" i="6"/>
  <c r="CO115" i="6"/>
  <c r="CK115" i="6"/>
  <c r="CG115" i="6"/>
  <c r="L51" i="6"/>
  <c r="FU60" i="6"/>
  <c r="FX14" i="6"/>
  <c r="FX60" i="6" s="1"/>
  <c r="AG99" i="6"/>
  <c r="AG129" i="6" s="1"/>
  <c r="AC99" i="6"/>
  <c r="AC129" i="6" s="1"/>
  <c r="Y99" i="6"/>
  <c r="Y129" i="6" s="1"/>
  <c r="U99" i="6"/>
  <c r="U129" i="6" s="1"/>
  <c r="Q99" i="6"/>
  <c r="Q129" i="6" s="1"/>
  <c r="AD99" i="6"/>
  <c r="AD129" i="6" s="1"/>
  <c r="Z99" i="6"/>
  <c r="Z129" i="6" s="1"/>
  <c r="V99" i="6"/>
  <c r="V129" i="6" s="1"/>
  <c r="R99" i="6"/>
  <c r="R129" i="6" s="1"/>
  <c r="AE99" i="6"/>
  <c r="AE129" i="6" s="1"/>
  <c r="AA99" i="6"/>
  <c r="AA129" i="6" s="1"/>
  <c r="W99" i="6"/>
  <c r="W129" i="6" s="1"/>
  <c r="S99" i="6"/>
  <c r="S129" i="6" s="1"/>
  <c r="O99" i="6"/>
  <c r="AF99" i="6"/>
  <c r="AF129" i="6" s="1"/>
  <c r="AB99" i="6"/>
  <c r="AB129" i="6" s="1"/>
  <c r="X99" i="6"/>
  <c r="X129" i="6" s="1"/>
  <c r="T99" i="6"/>
  <c r="T129" i="6" s="1"/>
  <c r="P99" i="6"/>
  <c r="P129" i="6" s="1"/>
  <c r="H99" i="6"/>
  <c r="I35" i="6"/>
  <c r="AG107" i="6"/>
  <c r="AC107" i="6"/>
  <c r="Y107" i="6"/>
  <c r="U107" i="6"/>
  <c r="Q107" i="6"/>
  <c r="AD107" i="6"/>
  <c r="Z107" i="6"/>
  <c r="V107" i="6"/>
  <c r="R107" i="6"/>
  <c r="AE107" i="6"/>
  <c r="AA107" i="6"/>
  <c r="W107" i="6"/>
  <c r="S107" i="6"/>
  <c r="O107" i="6"/>
  <c r="AF107" i="6"/>
  <c r="AB107" i="6"/>
  <c r="X107" i="6"/>
  <c r="T107" i="6"/>
  <c r="P107" i="6"/>
  <c r="H107" i="6"/>
  <c r="I43" i="6"/>
  <c r="AD123" i="6"/>
  <c r="Z123" i="6"/>
  <c r="V123" i="6"/>
  <c r="R123" i="6"/>
  <c r="AE123" i="6"/>
  <c r="AA123" i="6"/>
  <c r="W123" i="6"/>
  <c r="S123" i="6"/>
  <c r="O123" i="6"/>
  <c r="AF123" i="6"/>
  <c r="AB123" i="6"/>
  <c r="X123" i="6"/>
  <c r="T123" i="6"/>
  <c r="P123" i="6"/>
  <c r="H123" i="6"/>
  <c r="AG123" i="6"/>
  <c r="AC123" i="6"/>
  <c r="Y123" i="6"/>
  <c r="U123" i="6"/>
  <c r="Q123" i="6"/>
  <c r="I59" i="6"/>
  <c r="AF101" i="6"/>
  <c r="AB101" i="6"/>
  <c r="X101" i="6"/>
  <c r="T101" i="6"/>
  <c r="P101" i="6"/>
  <c r="H101" i="6"/>
  <c r="AG101" i="6"/>
  <c r="AC101" i="6"/>
  <c r="Y101" i="6"/>
  <c r="U101" i="6"/>
  <c r="Q101" i="6"/>
  <c r="AD101" i="6"/>
  <c r="Z101" i="6"/>
  <c r="V101" i="6"/>
  <c r="R101" i="6"/>
  <c r="AE101" i="6"/>
  <c r="AA101" i="6"/>
  <c r="W101" i="6"/>
  <c r="S101" i="6"/>
  <c r="O101" i="6"/>
  <c r="I37" i="6"/>
  <c r="CX117" i="6"/>
  <c r="CT117" i="6"/>
  <c r="CP117" i="6"/>
  <c r="CL117" i="6"/>
  <c r="CH117" i="6"/>
  <c r="CD117" i="6"/>
  <c r="CY117" i="6"/>
  <c r="CU117" i="6"/>
  <c r="CQ117" i="6"/>
  <c r="CM117" i="6"/>
  <c r="CI117" i="6"/>
  <c r="CE117" i="6"/>
  <c r="K117" i="6"/>
  <c r="CZ117" i="6"/>
  <c r="CV117" i="6"/>
  <c r="CR117" i="6"/>
  <c r="CN117" i="6"/>
  <c r="CJ117" i="6"/>
  <c r="CF117" i="6"/>
  <c r="DA117" i="6"/>
  <c r="CW117" i="6"/>
  <c r="CS117" i="6"/>
  <c r="CO117" i="6"/>
  <c r="CK117" i="6"/>
  <c r="CG117" i="6"/>
  <c r="L53" i="6"/>
  <c r="AG91" i="6"/>
  <c r="AC91" i="6"/>
  <c r="Y91" i="6"/>
  <c r="U91" i="6"/>
  <c r="Q91" i="6"/>
  <c r="AD91" i="6"/>
  <c r="Z91" i="6"/>
  <c r="V91" i="6"/>
  <c r="R91" i="6"/>
  <c r="AE91" i="6"/>
  <c r="AA91" i="6"/>
  <c r="W91" i="6"/>
  <c r="S91" i="6"/>
  <c r="O91" i="6"/>
  <c r="AF91" i="6"/>
  <c r="AB91" i="6"/>
  <c r="X91" i="6"/>
  <c r="T91" i="6"/>
  <c r="P91" i="6"/>
  <c r="H91" i="6"/>
  <c r="I27" i="6"/>
  <c r="AD90" i="6"/>
  <c r="Z90" i="6"/>
  <c r="V90" i="6"/>
  <c r="R90" i="6"/>
  <c r="AE90" i="6"/>
  <c r="AA90" i="6"/>
  <c r="W90" i="6"/>
  <c r="S90" i="6"/>
  <c r="O90" i="6"/>
  <c r="AF90" i="6"/>
  <c r="AB90" i="6"/>
  <c r="X90" i="6"/>
  <c r="T90" i="6"/>
  <c r="P90" i="6"/>
  <c r="H90" i="6"/>
  <c r="AG90" i="6"/>
  <c r="AC90" i="6"/>
  <c r="Y90" i="6"/>
  <c r="U90" i="6"/>
  <c r="Q90" i="6"/>
  <c r="I26" i="6"/>
  <c r="AF96" i="6"/>
  <c r="AB96" i="6"/>
  <c r="X96" i="6"/>
  <c r="T96" i="6"/>
  <c r="P96" i="6"/>
  <c r="H96" i="6"/>
  <c r="AG96" i="6"/>
  <c r="AC96" i="6"/>
  <c r="Y96" i="6"/>
  <c r="U96" i="6"/>
  <c r="Q96" i="6"/>
  <c r="AD96" i="6"/>
  <c r="Z96" i="6"/>
  <c r="V96" i="6"/>
  <c r="R96" i="6"/>
  <c r="AE96" i="6"/>
  <c r="AA96" i="6"/>
  <c r="W96" i="6"/>
  <c r="S96" i="6"/>
  <c r="O96" i="6"/>
  <c r="I32" i="6"/>
  <c r="Z189" i="4"/>
  <c r="V189" i="4"/>
  <c r="R189" i="4"/>
  <c r="W189" i="4"/>
  <c r="S189" i="4"/>
  <c r="X189" i="4"/>
  <c r="T189" i="4"/>
  <c r="P189" i="4"/>
  <c r="Y189" i="4"/>
  <c r="U189" i="4"/>
  <c r="Y142" i="4"/>
  <c r="U142" i="4"/>
  <c r="Q142" i="4"/>
  <c r="Z142" i="4"/>
  <c r="V142" i="4"/>
  <c r="R142" i="4"/>
  <c r="W142" i="4"/>
  <c r="S142" i="4"/>
  <c r="X142" i="4"/>
  <c r="T142" i="4"/>
  <c r="P142" i="4"/>
  <c r="X186" i="4"/>
  <c r="T186" i="4"/>
  <c r="P186" i="4"/>
  <c r="Y186" i="4"/>
  <c r="U186" i="4"/>
  <c r="Z186" i="4"/>
  <c r="V186" i="4"/>
  <c r="R186" i="4"/>
  <c r="W186" i="4"/>
  <c r="S186" i="4"/>
  <c r="AB136" i="4"/>
  <c r="R6" i="3" s="1"/>
  <c r="X136" i="4"/>
  <c r="T136" i="4"/>
  <c r="P136" i="4"/>
  <c r="Y136" i="4"/>
  <c r="U136" i="4"/>
  <c r="Q136" i="4"/>
  <c r="Z136" i="4"/>
  <c r="V136" i="4"/>
  <c r="R136" i="4"/>
  <c r="AA136" i="4"/>
  <c r="Q6" i="3" s="1"/>
  <c r="W136" i="4"/>
  <c r="S136" i="4"/>
  <c r="W148" i="4"/>
  <c r="S148" i="4"/>
  <c r="X148" i="4"/>
  <c r="T148" i="4"/>
  <c r="P148" i="4"/>
  <c r="Y148" i="4"/>
  <c r="U148" i="4"/>
  <c r="Q148" i="4"/>
  <c r="Z148" i="4"/>
  <c r="V148" i="4"/>
  <c r="R148" i="4"/>
  <c r="W200" i="4"/>
  <c r="S200" i="4"/>
  <c r="X200" i="4"/>
  <c r="T200" i="4"/>
  <c r="P200" i="4"/>
  <c r="Y200" i="4"/>
  <c r="U200" i="4"/>
  <c r="Z200" i="4"/>
  <c r="V200" i="4"/>
  <c r="R200" i="4"/>
  <c r="W208" i="4"/>
  <c r="S208" i="4"/>
  <c r="X208" i="4"/>
  <c r="T208" i="4"/>
  <c r="P208" i="4"/>
  <c r="Y208" i="4"/>
  <c r="U208" i="4"/>
  <c r="Z208" i="4"/>
  <c r="V208" i="4"/>
  <c r="R208" i="4"/>
  <c r="Y202" i="4"/>
  <c r="U202" i="4"/>
  <c r="Z202" i="4"/>
  <c r="V202" i="4"/>
  <c r="R202" i="4"/>
  <c r="W202" i="4"/>
  <c r="S202" i="4"/>
  <c r="X202" i="4"/>
  <c r="T202" i="4"/>
  <c r="P202" i="4"/>
  <c r="FR65" i="6"/>
  <c r="FR69" i="6" s="1"/>
  <c r="FR145" i="6" s="1"/>
  <c r="G148" i="7"/>
  <c r="G106" i="7"/>
  <c r="DV116" i="6"/>
  <c r="DR116" i="6"/>
  <c r="DN116" i="6"/>
  <c r="DJ116" i="6"/>
  <c r="DF116" i="6"/>
  <c r="DB116" i="6"/>
  <c r="DW116" i="6"/>
  <c r="DS116" i="6"/>
  <c r="DO116" i="6"/>
  <c r="DK116" i="6"/>
  <c r="DG116" i="6"/>
  <c r="DC116" i="6"/>
  <c r="DX116" i="6"/>
  <c r="DT116" i="6"/>
  <c r="DP116" i="6"/>
  <c r="DL116" i="6"/>
  <c r="DH116" i="6"/>
  <c r="DD116" i="6"/>
  <c r="L116" i="6"/>
  <c r="DY116" i="6"/>
  <c r="DU116" i="6"/>
  <c r="DQ116" i="6"/>
  <c r="DM116" i="6"/>
  <c r="DI116" i="6"/>
  <c r="DE116" i="6"/>
  <c r="M52" i="6"/>
  <c r="DA100" i="6"/>
  <c r="CW100" i="6"/>
  <c r="CS100" i="6"/>
  <c r="CO100" i="6"/>
  <c r="CK100" i="6"/>
  <c r="CG100" i="6"/>
  <c r="CX100" i="6"/>
  <c r="CT100" i="6"/>
  <c r="CP100" i="6"/>
  <c r="CL100" i="6"/>
  <c r="CH100" i="6"/>
  <c r="CD100" i="6"/>
  <c r="CY100" i="6"/>
  <c r="CU100" i="6"/>
  <c r="CQ100" i="6"/>
  <c r="CM100" i="6"/>
  <c r="CI100" i="6"/>
  <c r="CE100" i="6"/>
  <c r="K100" i="6"/>
  <c r="CZ100" i="6"/>
  <c r="CV100" i="6"/>
  <c r="CR100" i="6"/>
  <c r="CN100" i="6"/>
  <c r="CJ100" i="6"/>
  <c r="CF100" i="6"/>
  <c r="L36" i="6"/>
  <c r="AG111" i="6"/>
  <c r="AC111" i="6"/>
  <c r="Y111" i="6"/>
  <c r="U111" i="6"/>
  <c r="Q111" i="6"/>
  <c r="AD111" i="6"/>
  <c r="Z111" i="6"/>
  <c r="V111" i="6"/>
  <c r="R111" i="6"/>
  <c r="AE111" i="6"/>
  <c r="AA111" i="6"/>
  <c r="W111" i="6"/>
  <c r="S111" i="6"/>
  <c r="O111" i="6"/>
  <c r="AF111" i="6"/>
  <c r="AB111" i="6"/>
  <c r="X111" i="6"/>
  <c r="T111" i="6"/>
  <c r="P111" i="6"/>
  <c r="H111" i="6"/>
  <c r="I47" i="6"/>
  <c r="AF79" i="6"/>
  <c r="AB79" i="6"/>
  <c r="X79" i="6"/>
  <c r="T79" i="6"/>
  <c r="P79" i="6"/>
  <c r="H79" i="6"/>
  <c r="AG79" i="6"/>
  <c r="AC79" i="6"/>
  <c r="Y79" i="6"/>
  <c r="U79" i="6"/>
  <c r="Q79" i="6"/>
  <c r="AD79" i="6"/>
  <c r="Z79" i="6"/>
  <c r="V79" i="6"/>
  <c r="R79" i="6"/>
  <c r="I15" i="6"/>
  <c r="AE79" i="6"/>
  <c r="AA79" i="6"/>
  <c r="W79" i="6"/>
  <c r="S79" i="6"/>
  <c r="O79" i="6"/>
  <c r="AG83" i="6"/>
  <c r="AC83" i="6"/>
  <c r="Y83" i="6"/>
  <c r="U83" i="6"/>
  <c r="Q83" i="6"/>
  <c r="AD83" i="6"/>
  <c r="Z83" i="6"/>
  <c r="V83" i="6"/>
  <c r="R83" i="6"/>
  <c r="AE83" i="6"/>
  <c r="AA83" i="6"/>
  <c r="W83" i="6"/>
  <c r="S83" i="6"/>
  <c r="O83" i="6"/>
  <c r="AF83" i="6"/>
  <c r="AB83" i="6"/>
  <c r="X83" i="6"/>
  <c r="T83" i="6"/>
  <c r="P83" i="6"/>
  <c r="H83" i="6"/>
  <c r="I19" i="6"/>
  <c r="AE93" i="6"/>
  <c r="AA93" i="6"/>
  <c r="W93" i="6"/>
  <c r="S93" i="6"/>
  <c r="O93" i="6"/>
  <c r="AF93" i="6"/>
  <c r="AB93" i="6"/>
  <c r="X93" i="6"/>
  <c r="T93" i="6"/>
  <c r="P93" i="6"/>
  <c r="H93" i="6"/>
  <c r="AG93" i="6"/>
  <c r="AC93" i="6"/>
  <c r="Y93" i="6"/>
  <c r="U93" i="6"/>
  <c r="Q93" i="6"/>
  <c r="AD93" i="6"/>
  <c r="Z93" i="6"/>
  <c r="V93" i="6"/>
  <c r="R93" i="6"/>
  <c r="I29" i="6"/>
  <c r="DX104" i="6"/>
  <c r="DT104" i="6"/>
  <c r="DP104" i="6"/>
  <c r="DL104" i="6"/>
  <c r="DH104" i="6"/>
  <c r="DD104" i="6"/>
  <c r="L104" i="6"/>
  <c r="DY104" i="6"/>
  <c r="DU104" i="6"/>
  <c r="DQ104" i="6"/>
  <c r="DM104" i="6"/>
  <c r="DI104" i="6"/>
  <c r="DE104" i="6"/>
  <c r="DR104" i="6"/>
  <c r="DJ104" i="6"/>
  <c r="DB104" i="6"/>
  <c r="DS104" i="6"/>
  <c r="DK104" i="6"/>
  <c r="DC104" i="6"/>
  <c r="DV104" i="6"/>
  <c r="DN104" i="6"/>
  <c r="DF104" i="6"/>
  <c r="DW104" i="6"/>
  <c r="DO104" i="6"/>
  <c r="DG104" i="6"/>
  <c r="M40" i="6"/>
  <c r="AE105" i="6"/>
  <c r="AA105" i="6"/>
  <c r="W105" i="6"/>
  <c r="S105" i="6"/>
  <c r="O105" i="6"/>
  <c r="AF105" i="6"/>
  <c r="AB105" i="6"/>
  <c r="X105" i="6"/>
  <c r="T105" i="6"/>
  <c r="P105" i="6"/>
  <c r="H105" i="6"/>
  <c r="AG105" i="6"/>
  <c r="AC105" i="6"/>
  <c r="Y105" i="6"/>
  <c r="U105" i="6"/>
  <c r="Q105" i="6"/>
  <c r="AD105" i="6"/>
  <c r="Z105" i="6"/>
  <c r="V105" i="6"/>
  <c r="R105" i="6"/>
  <c r="I41" i="6"/>
  <c r="AE122" i="6"/>
  <c r="AA122" i="6"/>
  <c r="W122" i="6"/>
  <c r="S122" i="6"/>
  <c r="O122" i="6"/>
  <c r="AF122" i="6"/>
  <c r="AB122" i="6"/>
  <c r="X122" i="6"/>
  <c r="T122" i="6"/>
  <c r="P122" i="6"/>
  <c r="H122" i="6"/>
  <c r="AG122" i="6"/>
  <c r="AC122" i="6"/>
  <c r="Y122" i="6"/>
  <c r="U122" i="6"/>
  <c r="Q122" i="6"/>
  <c r="AD122" i="6"/>
  <c r="Z122" i="6"/>
  <c r="V122" i="6"/>
  <c r="R122" i="6"/>
  <c r="I58" i="6"/>
  <c r="AF119" i="6"/>
  <c r="AB119" i="6"/>
  <c r="X119" i="6"/>
  <c r="T119" i="6"/>
  <c r="P119" i="6"/>
  <c r="H119" i="6"/>
  <c r="AG119" i="6"/>
  <c r="AC119" i="6"/>
  <c r="Y119" i="6"/>
  <c r="U119" i="6"/>
  <c r="Q119" i="6"/>
  <c r="AD119" i="6"/>
  <c r="Z119" i="6"/>
  <c r="V119" i="6"/>
  <c r="R119" i="6"/>
  <c r="AE119" i="6"/>
  <c r="AA119" i="6"/>
  <c r="W119" i="6"/>
  <c r="S119" i="6"/>
  <c r="O119" i="6"/>
  <c r="I55" i="6"/>
  <c r="AE89" i="6"/>
  <c r="AA89" i="6"/>
  <c r="W89" i="6"/>
  <c r="S89" i="6"/>
  <c r="O89" i="6"/>
  <c r="AF89" i="6"/>
  <c r="AB89" i="6"/>
  <c r="X89" i="6"/>
  <c r="T89" i="6"/>
  <c r="P89" i="6"/>
  <c r="H89" i="6"/>
  <c r="AG89" i="6"/>
  <c r="AC89" i="6"/>
  <c r="Y89" i="6"/>
  <c r="U89" i="6"/>
  <c r="Q89" i="6"/>
  <c r="AD89" i="6"/>
  <c r="Z89" i="6"/>
  <c r="V89" i="6"/>
  <c r="R89" i="6"/>
  <c r="I25" i="6"/>
  <c r="Y185" i="4"/>
  <c r="U185" i="4"/>
  <c r="Z185" i="4"/>
  <c r="V185" i="4"/>
  <c r="R185" i="4"/>
  <c r="W185" i="4"/>
  <c r="S185" i="4"/>
  <c r="X185" i="4"/>
  <c r="T185" i="4"/>
  <c r="P185" i="4"/>
  <c r="Y198" i="4"/>
  <c r="U198" i="4"/>
  <c r="Z198" i="4"/>
  <c r="V198" i="4"/>
  <c r="R198" i="4"/>
  <c r="W198" i="4"/>
  <c r="S198" i="4"/>
  <c r="X198" i="4"/>
  <c r="T198" i="4"/>
  <c r="P198" i="4"/>
  <c r="W137" i="4"/>
  <c r="S137" i="4"/>
  <c r="X137" i="4"/>
  <c r="T137" i="4"/>
  <c r="P137" i="4"/>
  <c r="Y137" i="4"/>
  <c r="U137" i="4"/>
  <c r="Z137" i="4"/>
  <c r="V137" i="4"/>
  <c r="R137" i="4"/>
  <c r="Y169" i="4"/>
  <c r="U169" i="4"/>
  <c r="Q169" i="4"/>
  <c r="Z169" i="4"/>
  <c r="V169" i="4"/>
  <c r="R169" i="4"/>
  <c r="W169" i="4"/>
  <c r="S169" i="4"/>
  <c r="X169" i="4"/>
  <c r="T169" i="4"/>
  <c r="P169" i="4"/>
  <c r="Z179" i="4"/>
  <c r="V179" i="4"/>
  <c r="R179" i="4"/>
  <c r="W179" i="4"/>
  <c r="S179" i="4"/>
  <c r="X179" i="4"/>
  <c r="T179" i="4"/>
  <c r="P179" i="4"/>
  <c r="Y179" i="4"/>
  <c r="U179" i="4"/>
  <c r="X147" i="4"/>
  <c r="T147" i="4"/>
  <c r="P147" i="4"/>
  <c r="Y147" i="4"/>
  <c r="U147" i="4"/>
  <c r="Q147" i="4"/>
  <c r="Z147" i="4"/>
  <c r="V147" i="4"/>
  <c r="R147" i="4"/>
  <c r="W147" i="4"/>
  <c r="S147" i="4"/>
  <c r="W166" i="4"/>
  <c r="S166" i="4"/>
  <c r="X166" i="4"/>
  <c r="T166" i="4"/>
  <c r="P166" i="4"/>
  <c r="Y166" i="4"/>
  <c r="U166" i="4"/>
  <c r="Q166" i="4"/>
  <c r="Z166" i="4"/>
  <c r="V166" i="4"/>
  <c r="R166" i="4"/>
  <c r="X207" i="4"/>
  <c r="T207" i="4"/>
  <c r="P207" i="4"/>
  <c r="Y207" i="4"/>
  <c r="U207" i="4"/>
  <c r="Z207" i="4"/>
  <c r="V207" i="4"/>
  <c r="R207" i="4"/>
  <c r="W207" i="4"/>
  <c r="S207" i="4"/>
  <c r="X199" i="4"/>
  <c r="T199" i="4"/>
  <c r="P199" i="4"/>
  <c r="Y199" i="4"/>
  <c r="U199" i="4"/>
  <c r="Z199" i="4"/>
  <c r="V199" i="4"/>
  <c r="R199" i="4"/>
  <c r="W199" i="4"/>
  <c r="S199" i="4"/>
  <c r="Y206" i="4"/>
  <c r="U206" i="4"/>
  <c r="Z206" i="4"/>
  <c r="V206" i="4"/>
  <c r="R206" i="4"/>
  <c r="W206" i="4"/>
  <c r="S206" i="4"/>
  <c r="X206" i="4"/>
  <c r="T206" i="4"/>
  <c r="P206" i="4"/>
  <c r="FS65" i="6"/>
  <c r="FS69" i="6" s="1"/>
  <c r="G147" i="7"/>
  <c r="G140" i="7"/>
  <c r="G149" i="7"/>
  <c r="G141" i="7"/>
  <c r="H139" i="7"/>
  <c r="G137" i="7"/>
  <c r="H128" i="7"/>
  <c r="H120" i="7"/>
  <c r="G144" i="7"/>
  <c r="G135" i="7"/>
  <c r="G133" i="7"/>
  <c r="G129" i="7"/>
  <c r="G125" i="7"/>
  <c r="G121" i="7"/>
  <c r="G117" i="7"/>
  <c r="G113" i="7"/>
  <c r="G109" i="7"/>
  <c r="AD110" i="6"/>
  <c r="Z110" i="6"/>
  <c r="V110" i="6"/>
  <c r="R110" i="6"/>
  <c r="AE110" i="6"/>
  <c r="AA110" i="6"/>
  <c r="W110" i="6"/>
  <c r="S110" i="6"/>
  <c r="O110" i="6"/>
  <c r="AF110" i="6"/>
  <c r="AB110" i="6"/>
  <c r="X110" i="6"/>
  <c r="T110" i="6"/>
  <c r="P110" i="6"/>
  <c r="H110" i="6"/>
  <c r="AG110" i="6"/>
  <c r="AC110" i="6"/>
  <c r="Y110" i="6"/>
  <c r="U110" i="6"/>
  <c r="Q110" i="6"/>
  <c r="I46" i="6"/>
  <c r="AD114" i="6"/>
  <c r="Z114" i="6"/>
  <c r="V114" i="6"/>
  <c r="R114" i="6"/>
  <c r="AE114" i="6"/>
  <c r="AA114" i="6"/>
  <c r="W114" i="6"/>
  <c r="S114" i="6"/>
  <c r="O114" i="6"/>
  <c r="AF114" i="6"/>
  <c r="AB114" i="6"/>
  <c r="X114" i="6"/>
  <c r="T114" i="6"/>
  <c r="P114" i="6"/>
  <c r="H114" i="6"/>
  <c r="AG114" i="6"/>
  <c r="AC114" i="6"/>
  <c r="Y114" i="6"/>
  <c r="U114" i="6"/>
  <c r="Q114" i="6"/>
  <c r="I50" i="6"/>
  <c r="AE82" i="6"/>
  <c r="AA82" i="6"/>
  <c r="W82" i="6"/>
  <c r="S82" i="6"/>
  <c r="O82" i="6"/>
  <c r="AG82" i="6"/>
  <c r="AC82" i="6"/>
  <c r="Y82" i="6"/>
  <c r="U82" i="6"/>
  <c r="Q82" i="6"/>
  <c r="AB82" i="6"/>
  <c r="T82" i="6"/>
  <c r="AD82" i="6"/>
  <c r="V82" i="6"/>
  <c r="AF82" i="6"/>
  <c r="X82" i="6"/>
  <c r="P82" i="6"/>
  <c r="H82" i="6"/>
  <c r="I18" i="6"/>
  <c r="Z82" i="6"/>
  <c r="R82" i="6"/>
  <c r="AG87" i="6"/>
  <c r="AC87" i="6"/>
  <c r="Y87" i="6"/>
  <c r="U87" i="6"/>
  <c r="Q87" i="6"/>
  <c r="AD87" i="6"/>
  <c r="Z87" i="6"/>
  <c r="V87" i="6"/>
  <c r="R87" i="6"/>
  <c r="AE87" i="6"/>
  <c r="AA87" i="6"/>
  <c r="W87" i="6"/>
  <c r="S87" i="6"/>
  <c r="O87" i="6"/>
  <c r="AF87" i="6"/>
  <c r="AB87" i="6"/>
  <c r="X87" i="6"/>
  <c r="T87" i="6"/>
  <c r="P87" i="6"/>
  <c r="H87" i="6"/>
  <c r="I23" i="6"/>
  <c r="AE97" i="6"/>
  <c r="AA97" i="6"/>
  <c r="W97" i="6"/>
  <c r="S97" i="6"/>
  <c r="O97" i="6"/>
  <c r="AF97" i="6"/>
  <c r="AB97" i="6"/>
  <c r="X97" i="6"/>
  <c r="T97" i="6"/>
  <c r="P97" i="6"/>
  <c r="H97" i="6"/>
  <c r="AG97" i="6"/>
  <c r="AC97" i="6"/>
  <c r="Y97" i="6"/>
  <c r="U97" i="6"/>
  <c r="Q97" i="6"/>
  <c r="AD97" i="6"/>
  <c r="Z97" i="6"/>
  <c r="V97" i="6"/>
  <c r="R97" i="6"/>
  <c r="I33" i="6"/>
  <c r="AF84" i="6"/>
  <c r="AB84" i="6"/>
  <c r="X84" i="6"/>
  <c r="T84" i="6"/>
  <c r="P84" i="6"/>
  <c r="H84" i="6"/>
  <c r="AG84" i="6"/>
  <c r="AC84" i="6"/>
  <c r="Y84" i="6"/>
  <c r="U84" i="6"/>
  <c r="Q84" i="6"/>
  <c r="AD84" i="6"/>
  <c r="Z84" i="6"/>
  <c r="V84" i="6"/>
  <c r="R84" i="6"/>
  <c r="AE84" i="6"/>
  <c r="AA84" i="6"/>
  <c r="W84" i="6"/>
  <c r="S84" i="6"/>
  <c r="O84" i="6"/>
  <c r="I20" i="6"/>
  <c r="AE135" i="6"/>
  <c r="AA135" i="6"/>
  <c r="W135" i="6"/>
  <c r="S135" i="6"/>
  <c r="O135" i="6"/>
  <c r="AF135" i="6"/>
  <c r="AB135" i="6"/>
  <c r="X135" i="6"/>
  <c r="T135" i="6"/>
  <c r="P135" i="6"/>
  <c r="AG135" i="6"/>
  <c r="AC135" i="6"/>
  <c r="Y135" i="6"/>
  <c r="U135" i="6"/>
  <c r="Q135" i="6"/>
  <c r="AD135" i="6"/>
  <c r="Z135" i="6"/>
  <c r="V135" i="6"/>
  <c r="R135" i="6"/>
  <c r="I61" i="6"/>
  <c r="CZ121" i="6"/>
  <c r="CV121" i="6"/>
  <c r="CR121" i="6"/>
  <c r="CN121" i="6"/>
  <c r="CJ121" i="6"/>
  <c r="CF121" i="6"/>
  <c r="DA121" i="6"/>
  <c r="CW121" i="6"/>
  <c r="CS121" i="6"/>
  <c r="CO121" i="6"/>
  <c r="CK121" i="6"/>
  <c r="CG121" i="6"/>
  <c r="CX121" i="6"/>
  <c r="CT121" i="6"/>
  <c r="CP121" i="6"/>
  <c r="CL121" i="6"/>
  <c r="CH121" i="6"/>
  <c r="CD121" i="6"/>
  <c r="CY121" i="6"/>
  <c r="CU121" i="6"/>
  <c r="CQ121" i="6"/>
  <c r="CM121" i="6"/>
  <c r="CI121" i="6"/>
  <c r="CE121" i="6"/>
  <c r="K121" i="6"/>
  <c r="L57" i="6"/>
  <c r="CZ103" i="6"/>
  <c r="CV103" i="6"/>
  <c r="CR103" i="6"/>
  <c r="CN103" i="6"/>
  <c r="CJ103" i="6"/>
  <c r="CF103" i="6"/>
  <c r="DA103" i="6"/>
  <c r="CW103" i="6"/>
  <c r="CS103" i="6"/>
  <c r="CO103" i="6"/>
  <c r="CK103" i="6"/>
  <c r="CG103" i="6"/>
  <c r="CX103" i="6"/>
  <c r="CT103" i="6"/>
  <c r="CP103" i="6"/>
  <c r="CL103" i="6"/>
  <c r="CH103" i="6"/>
  <c r="CD103" i="6"/>
  <c r="CY103" i="6"/>
  <c r="CU103" i="6"/>
  <c r="CQ103" i="6"/>
  <c r="CM103" i="6"/>
  <c r="CI103" i="6"/>
  <c r="CE103" i="6"/>
  <c r="K103" i="6"/>
  <c r="L39" i="6"/>
  <c r="AG118" i="6"/>
  <c r="AC118" i="6"/>
  <c r="Y118" i="6"/>
  <c r="U118" i="6"/>
  <c r="Q118" i="6"/>
  <c r="AD118" i="6"/>
  <c r="Z118" i="6"/>
  <c r="V118" i="6"/>
  <c r="R118" i="6"/>
  <c r="AE118" i="6"/>
  <c r="AA118" i="6"/>
  <c r="W118" i="6"/>
  <c r="S118" i="6"/>
  <c r="O118" i="6"/>
  <c r="AF118" i="6"/>
  <c r="AB118" i="6"/>
  <c r="X118" i="6"/>
  <c r="T118" i="6"/>
  <c r="P118" i="6"/>
  <c r="H118" i="6"/>
  <c r="I54" i="6"/>
  <c r="AF108" i="6"/>
  <c r="AB108" i="6"/>
  <c r="X108" i="6"/>
  <c r="T108" i="6"/>
  <c r="P108" i="6"/>
  <c r="H108" i="6"/>
  <c r="AG108" i="6"/>
  <c r="AC108" i="6"/>
  <c r="Y108" i="6"/>
  <c r="U108" i="6"/>
  <c r="Q108" i="6"/>
  <c r="AD108" i="6"/>
  <c r="Z108" i="6"/>
  <c r="V108" i="6"/>
  <c r="R108" i="6"/>
  <c r="AE108" i="6"/>
  <c r="AA108" i="6"/>
  <c r="W108" i="6"/>
  <c r="S108" i="6"/>
  <c r="O108" i="6"/>
  <c r="I44" i="6"/>
  <c r="W177" i="4"/>
  <c r="S177" i="4"/>
  <c r="X177" i="4"/>
  <c r="T177" i="4"/>
  <c r="P177" i="4"/>
  <c r="Y177" i="4"/>
  <c r="U177" i="4"/>
  <c r="Q177" i="4"/>
  <c r="Z177" i="4"/>
  <c r="V177" i="4"/>
  <c r="R177" i="4"/>
  <c r="Z194" i="4"/>
  <c r="V194" i="4"/>
  <c r="R194" i="4"/>
  <c r="W194" i="4"/>
  <c r="S194" i="4"/>
  <c r="X194" i="4"/>
  <c r="T194" i="4"/>
  <c r="P194" i="4"/>
  <c r="Y194" i="4"/>
  <c r="U194" i="4"/>
  <c r="Z168" i="4"/>
  <c r="V168" i="4"/>
  <c r="R168" i="4"/>
  <c r="W168" i="4"/>
  <c r="S168" i="4"/>
  <c r="X168" i="4"/>
  <c r="T168" i="4"/>
  <c r="P168" i="4"/>
  <c r="Y168" i="4"/>
  <c r="U168" i="4"/>
  <c r="Q168" i="4"/>
  <c r="X162" i="4"/>
  <c r="T162" i="4"/>
  <c r="P162" i="4"/>
  <c r="Y162" i="4"/>
  <c r="U162" i="4"/>
  <c r="Q162" i="4"/>
  <c r="Z162" i="4"/>
  <c r="V162" i="4"/>
  <c r="R162" i="4"/>
  <c r="W162" i="4"/>
  <c r="S162" i="4"/>
  <c r="Z205" i="4"/>
  <c r="V205" i="4"/>
  <c r="R205" i="4"/>
  <c r="W205" i="4"/>
  <c r="S205" i="4"/>
  <c r="X205" i="4"/>
  <c r="T205" i="4"/>
  <c r="P205" i="4"/>
  <c r="Y205" i="4"/>
  <c r="U205" i="4"/>
  <c r="W204" i="4"/>
  <c r="S204" i="4"/>
  <c r="X204" i="4"/>
  <c r="T204" i="4"/>
  <c r="P204" i="4"/>
  <c r="Y204" i="4"/>
  <c r="U204" i="4"/>
  <c r="Z204" i="4"/>
  <c r="V204" i="4"/>
  <c r="R204" i="4"/>
  <c r="F152" i="7"/>
  <c r="GC194" i="4" l="1"/>
  <c r="BI198" i="4"/>
  <c r="BK198" i="4"/>
  <c r="BL198" i="4"/>
  <c r="BH198" i="4"/>
  <c r="BG198" i="4"/>
  <c r="BJ198" i="4"/>
  <c r="AP198" i="4"/>
  <c r="AF68" i="3" s="1"/>
  <c r="AT198" i="4"/>
  <c r="AX198" i="4"/>
  <c r="AN68" i="3" s="1"/>
  <c r="BB198" i="4"/>
  <c r="BF198" i="4"/>
  <c r="AV68" i="3" s="1"/>
  <c r="AV198" i="4"/>
  <c r="BD198" i="4"/>
  <c r="AT68" i="3" s="1"/>
  <c r="AO198" i="4"/>
  <c r="AW198" i="4"/>
  <c r="AM68" i="3" s="1"/>
  <c r="BE198" i="4"/>
  <c r="AQ198" i="4"/>
  <c r="AG68" i="3" s="1"/>
  <c r="AU198" i="4"/>
  <c r="AY198" i="4"/>
  <c r="BC198" i="4"/>
  <c r="AR198" i="4"/>
  <c r="AZ198" i="4"/>
  <c r="AS198" i="4"/>
  <c r="AI68" i="3" s="1"/>
  <c r="BA198" i="4"/>
  <c r="AQ68" i="3" s="1"/>
  <c r="E15" i="11"/>
  <c r="C95" i="11"/>
  <c r="C30" i="11"/>
  <c r="C49" i="11"/>
  <c r="C19" i="11"/>
  <c r="C53" i="11"/>
  <c r="C34" i="11"/>
  <c r="C41" i="11"/>
  <c r="C14" i="11"/>
  <c r="C45" i="11"/>
  <c r="E19" i="11"/>
  <c r="C57" i="11"/>
  <c r="AN241" i="4"/>
  <c r="W32" i="12"/>
  <c r="N33" i="12"/>
  <c r="BY27" i="4"/>
  <c r="AQ72" i="4"/>
  <c r="AP185" i="4"/>
  <c r="AP49" i="4"/>
  <c r="AO162" i="4"/>
  <c r="AE32" i="3" s="1"/>
  <c r="AP64" i="4"/>
  <c r="AO177" i="4"/>
  <c r="AP55" i="4"/>
  <c r="AO168" i="4"/>
  <c r="AP56" i="4"/>
  <c r="AO169" i="4"/>
  <c r="AN275" i="4"/>
  <c r="AP37" i="4"/>
  <c r="AO150" i="4"/>
  <c r="AE20" i="3" s="1"/>
  <c r="AO112" i="4"/>
  <c r="AQ68" i="4"/>
  <c r="AP181" i="4"/>
  <c r="AP35" i="4"/>
  <c r="AO148" i="4"/>
  <c r="AO111" i="4"/>
  <c r="AO109" i="4"/>
  <c r="AO275" i="4" s="1"/>
  <c r="AO301" i="4"/>
  <c r="AO302" i="4" s="1"/>
  <c r="AO128" i="4"/>
  <c r="AP45" i="4"/>
  <c r="AO158" i="4"/>
  <c r="AP60" i="4"/>
  <c r="AO173" i="4"/>
  <c r="AO120" i="4"/>
  <c r="CA32" i="4"/>
  <c r="BZ145" i="4"/>
  <c r="AN127" i="4"/>
  <c r="F112" i="11"/>
  <c r="E118" i="11"/>
  <c r="X39" i="10"/>
  <c r="X31" i="10"/>
  <c r="X34" i="10" s="1"/>
  <c r="AO14" i="3"/>
  <c r="GC143" i="4"/>
  <c r="AO9" i="3"/>
  <c r="U8" i="3"/>
  <c r="C10" i="11" s="1"/>
  <c r="W34" i="10"/>
  <c r="V34" i="10"/>
  <c r="D18" i="11"/>
  <c r="C118" i="11"/>
  <c r="V42" i="10"/>
  <c r="D112" i="11"/>
  <c r="AX65" i="3"/>
  <c r="BB65" i="3"/>
  <c r="BF65" i="3"/>
  <c r="BJ65" i="3"/>
  <c r="BN65" i="3"/>
  <c r="AY65" i="3"/>
  <c r="BC65" i="3"/>
  <c r="BG65" i="3"/>
  <c r="BK65" i="3"/>
  <c r="BD65" i="3"/>
  <c r="BL65" i="3"/>
  <c r="AZ65" i="3"/>
  <c r="BH65" i="3"/>
  <c r="AW65" i="3"/>
  <c r="BM65" i="3"/>
  <c r="BA65" i="3"/>
  <c r="BE65" i="3"/>
  <c r="BI65" i="3"/>
  <c r="AP64" i="3"/>
  <c r="AT64" i="3"/>
  <c r="AI64" i="3"/>
  <c r="AM64" i="3"/>
  <c r="AU64" i="3"/>
  <c r="AR63" i="3"/>
  <c r="AV63" i="3"/>
  <c r="AE68" i="3"/>
  <c r="AU68" i="3"/>
  <c r="AJ68" i="3"/>
  <c r="AR68" i="3"/>
  <c r="AK68" i="3"/>
  <c r="AO68" i="3"/>
  <c r="AS68" i="3"/>
  <c r="AP68" i="3"/>
  <c r="AH68" i="3"/>
  <c r="AL68" i="3"/>
  <c r="D22" i="11"/>
  <c r="T68" i="3"/>
  <c r="C70" i="11" s="1"/>
  <c r="BM66" i="3"/>
  <c r="BN66" i="3"/>
  <c r="D21" i="11"/>
  <c r="D15" i="11"/>
  <c r="AF59" i="3"/>
  <c r="AN59" i="3"/>
  <c r="AR59" i="3"/>
  <c r="AV59" i="3"/>
  <c r="AH59" i="3"/>
  <c r="AL59" i="3"/>
  <c r="AP59" i="3"/>
  <c r="AT59" i="3"/>
  <c r="AE59" i="3"/>
  <c r="AM59" i="3"/>
  <c r="AU59" i="3"/>
  <c r="AO59" i="3"/>
  <c r="AI59" i="3"/>
  <c r="AQ59" i="3"/>
  <c r="BN61" i="3"/>
  <c r="BM61" i="3"/>
  <c r="AX60" i="3"/>
  <c r="BB60" i="3"/>
  <c r="BF60" i="3"/>
  <c r="BJ60" i="3"/>
  <c r="BN60" i="3"/>
  <c r="AZ60" i="3"/>
  <c r="BD60" i="3"/>
  <c r="BH60" i="3"/>
  <c r="BL60" i="3"/>
  <c r="AY60" i="3"/>
  <c r="BG60" i="3"/>
  <c r="BC60" i="3"/>
  <c r="BA60" i="3"/>
  <c r="BI60" i="3"/>
  <c r="BK60" i="3"/>
  <c r="AW60" i="3"/>
  <c r="BE60" i="3"/>
  <c r="BM60" i="3"/>
  <c r="AP51" i="3"/>
  <c r="AF51" i="3"/>
  <c r="AE51" i="3"/>
  <c r="AO51" i="3"/>
  <c r="AQ51" i="3"/>
  <c r="AO55" i="3"/>
  <c r="AS55" i="3"/>
  <c r="AE55" i="3"/>
  <c r="AQ55" i="3"/>
  <c r="AU55" i="3"/>
  <c r="AF55" i="3"/>
  <c r="AV55" i="3"/>
  <c r="AP55" i="3"/>
  <c r="AR55" i="3"/>
  <c r="L75" i="4"/>
  <c r="AK47" i="3"/>
  <c r="AO47" i="3"/>
  <c r="AL47" i="3"/>
  <c r="AI47" i="3"/>
  <c r="AQ47" i="3"/>
  <c r="AJ47" i="3"/>
  <c r="AR47" i="3"/>
  <c r="AE47" i="3"/>
  <c r="AU47" i="3"/>
  <c r="T47" i="3"/>
  <c r="AS32" i="3"/>
  <c r="AT32" i="3"/>
  <c r="AQ32" i="3"/>
  <c r="AU32" i="3"/>
  <c r="AV32" i="3"/>
  <c r="AR32" i="3"/>
  <c r="AH37" i="3"/>
  <c r="AL37" i="3"/>
  <c r="AP37" i="3"/>
  <c r="AT37" i="3"/>
  <c r="AE37" i="3"/>
  <c r="AI37" i="3"/>
  <c r="AM37" i="3"/>
  <c r="AQ37" i="3"/>
  <c r="AU37" i="3"/>
  <c r="AF37" i="3"/>
  <c r="AV37" i="3"/>
  <c r="AR37" i="3"/>
  <c r="AG37" i="3"/>
  <c r="AO37" i="3"/>
  <c r="AJ37" i="3"/>
  <c r="AK37" i="3"/>
  <c r="AS37" i="3"/>
  <c r="AJ36" i="3"/>
  <c r="AN36" i="3"/>
  <c r="AR36" i="3"/>
  <c r="AG36" i="3"/>
  <c r="AK36" i="3"/>
  <c r="AO36" i="3"/>
  <c r="AH36" i="3"/>
  <c r="AT36" i="3"/>
  <c r="AQ36" i="3"/>
  <c r="AL36" i="3"/>
  <c r="AE36" i="3"/>
  <c r="AU36" i="3"/>
  <c r="AT28" i="3"/>
  <c r="AQ28" i="3"/>
  <c r="AV28" i="3"/>
  <c r="AR28" i="3"/>
  <c r="AE28" i="3"/>
  <c r="AS28" i="3"/>
  <c r="AU28" i="3"/>
  <c r="K78" i="4"/>
  <c r="K79" i="4"/>
  <c r="K46" i="4"/>
  <c r="BM29" i="3"/>
  <c r="BN29" i="3"/>
  <c r="K51" i="4"/>
  <c r="K39" i="4"/>
  <c r="K43" i="4"/>
  <c r="K69" i="4"/>
  <c r="K62" i="4"/>
  <c r="K38" i="4"/>
  <c r="BN21" i="3"/>
  <c r="BM21" i="3"/>
  <c r="AR138" i="4"/>
  <c r="AH8" i="3" s="1"/>
  <c r="AV138" i="4"/>
  <c r="AL8" i="3" s="1"/>
  <c r="AZ138" i="4"/>
  <c r="AP8" i="3" s="1"/>
  <c r="BD138" i="4"/>
  <c r="AT8" i="3" s="1"/>
  <c r="AO138" i="4"/>
  <c r="AE8" i="3" s="1"/>
  <c r="AS138" i="4"/>
  <c r="AI8" i="3" s="1"/>
  <c r="AW138" i="4"/>
  <c r="AM8" i="3" s="1"/>
  <c r="BA138" i="4"/>
  <c r="AQ8" i="3" s="1"/>
  <c r="BE138" i="4"/>
  <c r="AU8" i="3" s="1"/>
  <c r="AP138" i="4"/>
  <c r="AF8" i="3" s="1"/>
  <c r="AX138" i="4"/>
  <c r="AN8" i="3" s="1"/>
  <c r="BF138" i="4"/>
  <c r="AV8" i="3" s="1"/>
  <c r="AU138" i="4"/>
  <c r="AK8" i="3" s="1"/>
  <c r="AT138" i="4"/>
  <c r="AJ8" i="3" s="1"/>
  <c r="BB138" i="4"/>
  <c r="AR8" i="3" s="1"/>
  <c r="AQ138" i="4"/>
  <c r="AG8" i="3" s="1"/>
  <c r="AY138" i="4"/>
  <c r="AO8" i="3" s="1"/>
  <c r="BC138" i="4"/>
  <c r="AS8" i="3" s="1"/>
  <c r="AE18" i="3"/>
  <c r="AX19" i="3"/>
  <c r="BB19" i="3"/>
  <c r="BF19" i="3"/>
  <c r="BJ19" i="3"/>
  <c r="BN19" i="3"/>
  <c r="AY19" i="3"/>
  <c r="BD19" i="3"/>
  <c r="BI19" i="3"/>
  <c r="AW19" i="3"/>
  <c r="BE19" i="3"/>
  <c r="BL19" i="3"/>
  <c r="BA19" i="3"/>
  <c r="BC19" i="3"/>
  <c r="BM19" i="3"/>
  <c r="AZ19" i="3"/>
  <c r="BG19" i="3"/>
  <c r="BH19" i="3"/>
  <c r="K40" i="4"/>
  <c r="K77" i="4"/>
  <c r="K42" i="4"/>
  <c r="AZ25" i="3"/>
  <c r="BD25" i="3"/>
  <c r="BH25" i="3"/>
  <c r="BL25" i="3"/>
  <c r="AW25" i="3"/>
  <c r="BB25" i="3"/>
  <c r="BG25" i="3"/>
  <c r="BM25" i="3"/>
  <c r="AY25" i="3"/>
  <c r="BF25" i="3"/>
  <c r="BN25" i="3"/>
  <c r="BA25" i="3"/>
  <c r="BI25" i="3"/>
  <c r="BC25" i="3"/>
  <c r="BE25" i="3"/>
  <c r="BJ25" i="3"/>
  <c r="BK25" i="3"/>
  <c r="AX25" i="3"/>
  <c r="K55" i="4"/>
  <c r="K52" i="4"/>
  <c r="K82" i="4"/>
  <c r="K58" i="4"/>
  <c r="K47" i="4"/>
  <c r="K63" i="4"/>
  <c r="AP137" i="4"/>
  <c r="AF7" i="3" s="1"/>
  <c r="AT137" i="4"/>
  <c r="AJ7" i="3" s="1"/>
  <c r="AX137" i="4"/>
  <c r="AN7" i="3" s="1"/>
  <c r="BB137" i="4"/>
  <c r="AR7" i="3" s="1"/>
  <c r="BF137" i="4"/>
  <c r="AV7" i="3" s="1"/>
  <c r="AQ137" i="4"/>
  <c r="AG7" i="3" s="1"/>
  <c r="AU137" i="4"/>
  <c r="AK7" i="3" s="1"/>
  <c r="AY137" i="4"/>
  <c r="BC137" i="4"/>
  <c r="AS7" i="3" s="1"/>
  <c r="AR137" i="4"/>
  <c r="AH7" i="3" s="1"/>
  <c r="AZ137" i="4"/>
  <c r="AP7" i="3" s="1"/>
  <c r="AW137" i="4"/>
  <c r="AM7" i="3" s="1"/>
  <c r="AS137" i="4"/>
  <c r="AI7" i="3" s="1"/>
  <c r="BE137" i="4"/>
  <c r="AU7" i="3" s="1"/>
  <c r="BD137" i="4"/>
  <c r="AT7" i="3" s="1"/>
  <c r="AO137" i="4"/>
  <c r="AE7" i="3" s="1"/>
  <c r="AV137" i="4"/>
  <c r="AL7" i="3" s="1"/>
  <c r="BA137" i="4"/>
  <c r="AQ7" i="3" s="1"/>
  <c r="AE38" i="3"/>
  <c r="AP220" i="4"/>
  <c r="AT220" i="4"/>
  <c r="AX220" i="4"/>
  <c r="BB220" i="4"/>
  <c r="BF220" i="4"/>
  <c r="AO220" i="4"/>
  <c r="AU220" i="4"/>
  <c r="AZ220" i="4"/>
  <c r="BE220" i="4"/>
  <c r="AQ220" i="4"/>
  <c r="BA220" i="4"/>
  <c r="AR220" i="4"/>
  <c r="BC220" i="4"/>
  <c r="AS220" i="4"/>
  <c r="AY220" i="4"/>
  <c r="BD220" i="4"/>
  <c r="AV220" i="4"/>
  <c r="AW220" i="4"/>
  <c r="K48" i="4"/>
  <c r="BW141" i="4"/>
  <c r="BT141" i="4"/>
  <c r="BM141" i="4"/>
  <c r="BR141" i="4"/>
  <c r="BS141" i="4"/>
  <c r="BX141" i="4"/>
  <c r="BQ141" i="4"/>
  <c r="BV141" i="4"/>
  <c r="BO141" i="4"/>
  <c r="K28" i="4"/>
  <c r="BU141" i="4"/>
  <c r="BP141" i="4"/>
  <c r="BN141" i="4"/>
  <c r="BU140" i="4"/>
  <c r="BR140" i="4"/>
  <c r="BO140" i="4"/>
  <c r="BP140" i="4"/>
  <c r="BN140" i="4"/>
  <c r="K27" i="4"/>
  <c r="BV140" i="4"/>
  <c r="BS140" i="4"/>
  <c r="BT140" i="4"/>
  <c r="BM140" i="4"/>
  <c r="BW140" i="4"/>
  <c r="BQ140" i="4"/>
  <c r="BX140" i="4"/>
  <c r="BN10" i="3" s="1"/>
  <c r="BR144" i="4"/>
  <c r="BH14" i="3" s="1"/>
  <c r="AW14" i="3"/>
  <c r="BW144" i="4"/>
  <c r="BM14" i="3" s="1"/>
  <c r="BT144" i="4"/>
  <c r="BJ14" i="3" s="1"/>
  <c r="BU144" i="4"/>
  <c r="BK14" i="3" s="1"/>
  <c r="BV144" i="4"/>
  <c r="BL14" i="3" s="1"/>
  <c r="BA14" i="3"/>
  <c r="AX14" i="3"/>
  <c r="BX144" i="4"/>
  <c r="BN14" i="3" s="1"/>
  <c r="AZ14" i="3"/>
  <c r="AY14" i="3"/>
  <c r="BO144" i="4"/>
  <c r="BE14" i="3" s="1"/>
  <c r="BB14" i="3"/>
  <c r="K31" i="4"/>
  <c r="BS144" i="4"/>
  <c r="BI14" i="3" s="1"/>
  <c r="BQ144" i="4"/>
  <c r="BG14" i="3" s="1"/>
  <c r="BP144" i="4"/>
  <c r="BF14" i="3" s="1"/>
  <c r="BN144" i="4"/>
  <c r="BD14" i="3" s="1"/>
  <c r="BM144" i="4"/>
  <c r="BC14" i="3" s="1"/>
  <c r="K56" i="4"/>
  <c r="BT145" i="4"/>
  <c r="BS145" i="4"/>
  <c r="BU145" i="4"/>
  <c r="BV145" i="4"/>
  <c r="BX145" i="4"/>
  <c r="BN15" i="3" s="1"/>
  <c r="K32" i="4"/>
  <c r="BM145" i="4"/>
  <c r="BN145" i="4"/>
  <c r="BO145" i="4"/>
  <c r="BW145" i="4"/>
  <c r="BQ145" i="4"/>
  <c r="BP145" i="4"/>
  <c r="BR145" i="4"/>
  <c r="K66" i="4"/>
  <c r="AX13" i="3"/>
  <c r="BX143" i="4"/>
  <c r="BN13" i="3" s="1"/>
  <c r="BB13" i="3"/>
  <c r="BP143" i="4"/>
  <c r="BF13" i="3" s="1"/>
  <c r="BT143" i="4"/>
  <c r="BJ13" i="3" s="1"/>
  <c r="AY13" i="3"/>
  <c r="AZ13" i="3"/>
  <c r="AW13" i="3"/>
  <c r="BU143" i="4"/>
  <c r="BK13" i="3" s="1"/>
  <c r="K30" i="4"/>
  <c r="BM143" i="4"/>
  <c r="BC13" i="3" s="1"/>
  <c r="BN143" i="4"/>
  <c r="BD13" i="3" s="1"/>
  <c r="BO143" i="4"/>
  <c r="BE13" i="3" s="1"/>
  <c r="BS143" i="4"/>
  <c r="BI13" i="3" s="1"/>
  <c r="BV143" i="4"/>
  <c r="BL13" i="3" s="1"/>
  <c r="BA13" i="3"/>
  <c r="BQ143" i="4"/>
  <c r="BG13" i="3" s="1"/>
  <c r="BR143" i="4"/>
  <c r="BH13" i="3" s="1"/>
  <c r="BW143" i="4"/>
  <c r="BM13" i="3" s="1"/>
  <c r="AG17" i="3"/>
  <c r="AH17" i="3"/>
  <c r="AL17" i="3"/>
  <c r="AP17" i="3"/>
  <c r="AT17" i="3"/>
  <c r="AF17" i="3"/>
  <c r="AM17" i="3"/>
  <c r="AR17" i="3"/>
  <c r="AE17" i="3"/>
  <c r="AN17" i="3"/>
  <c r="AU17" i="3"/>
  <c r="AO17" i="3"/>
  <c r="AI17" i="3"/>
  <c r="AQ17" i="3"/>
  <c r="AJ17" i="3"/>
  <c r="AK17" i="3"/>
  <c r="AS17" i="3"/>
  <c r="AV17" i="3"/>
  <c r="AS59" i="3"/>
  <c r="AJ59" i="3"/>
  <c r="AG59" i="3"/>
  <c r="AK59" i="3"/>
  <c r="CN20" i="3"/>
  <c r="CR20" i="3"/>
  <c r="CV20" i="3"/>
  <c r="CZ20" i="3"/>
  <c r="DD20" i="3"/>
  <c r="DH20" i="3"/>
  <c r="CM20" i="3"/>
  <c r="CS20" i="3"/>
  <c r="CX20" i="3"/>
  <c r="DC20" i="3"/>
  <c r="CP20" i="3"/>
  <c r="CW20" i="3"/>
  <c r="DE20" i="3"/>
  <c r="CT20" i="3"/>
  <c r="DB20" i="3"/>
  <c r="CU20" i="3"/>
  <c r="DF20" i="3"/>
  <c r="CY20" i="3"/>
  <c r="DA20" i="3"/>
  <c r="DG20" i="3"/>
  <c r="CO20" i="3"/>
  <c r="CQ20" i="3"/>
  <c r="K50" i="4"/>
  <c r="K71" i="4"/>
  <c r="K70" i="4"/>
  <c r="K44" i="4"/>
  <c r="CK27" i="3" s="1"/>
  <c r="L60" i="4"/>
  <c r="CU142" i="4"/>
  <c r="CN142" i="4"/>
  <c r="CS142" i="4"/>
  <c r="CL142" i="4"/>
  <c r="CR142" i="4"/>
  <c r="CP142" i="4"/>
  <c r="CO142" i="4"/>
  <c r="L29" i="4"/>
  <c r="CM142" i="4"/>
  <c r="CK142" i="4"/>
  <c r="CT142" i="4"/>
  <c r="CQ142" i="4"/>
  <c r="K61" i="4"/>
  <c r="BO139" i="4"/>
  <c r="BE9" i="3" s="1"/>
  <c r="BB9" i="3"/>
  <c r="AZ9" i="3"/>
  <c r="AY9" i="3"/>
  <c r="K26" i="4"/>
  <c r="BA9" i="3"/>
  <c r="BX139" i="4"/>
  <c r="BN9" i="3" s="1"/>
  <c r="BU139" i="4"/>
  <c r="BK9" i="3" s="1"/>
  <c r="BS139" i="4"/>
  <c r="BI9" i="3" s="1"/>
  <c r="BP139" i="4"/>
  <c r="BF9" i="3" s="1"/>
  <c r="BN139" i="4"/>
  <c r="BD9" i="3" s="1"/>
  <c r="BM139" i="4"/>
  <c r="BC9" i="3" s="1"/>
  <c r="AW9" i="3"/>
  <c r="BW139" i="4"/>
  <c r="BM9" i="3" s="1"/>
  <c r="BT139" i="4"/>
  <c r="BJ9" i="3" s="1"/>
  <c r="BR139" i="4"/>
  <c r="BH9" i="3" s="1"/>
  <c r="BQ139" i="4"/>
  <c r="BG9" i="3" s="1"/>
  <c r="AX9" i="3"/>
  <c r="BV139" i="4"/>
  <c r="BL9" i="3" s="1"/>
  <c r="K83" i="4"/>
  <c r="L41" i="4"/>
  <c r="BR24" i="3"/>
  <c r="BV24" i="3"/>
  <c r="BZ24" i="3"/>
  <c r="CD24" i="3"/>
  <c r="CH24" i="3"/>
  <c r="CL24" i="3"/>
  <c r="BO24" i="3"/>
  <c r="BT24" i="3"/>
  <c r="BY24" i="3"/>
  <c r="CE24" i="3"/>
  <c r="CJ24" i="3"/>
  <c r="BS24" i="3"/>
  <c r="CA24" i="3"/>
  <c r="CG24" i="3"/>
  <c r="BU24" i="3"/>
  <c r="CB24" i="3"/>
  <c r="CI24" i="3"/>
  <c r="BP24" i="3"/>
  <c r="CC24" i="3"/>
  <c r="BQ24" i="3"/>
  <c r="CF24" i="3"/>
  <c r="BW24" i="3"/>
  <c r="BX24" i="3"/>
  <c r="CK24" i="3"/>
  <c r="K57" i="4"/>
  <c r="K84" i="4"/>
  <c r="K59" i="4"/>
  <c r="AI234" i="4"/>
  <c r="AA234" i="4"/>
  <c r="AI228" i="4"/>
  <c r="AB234" i="4"/>
  <c r="W234" i="4"/>
  <c r="Z234" i="4"/>
  <c r="T234" i="4"/>
  <c r="AO7" i="3"/>
  <c r="AN37" i="3"/>
  <c r="AR51" i="3"/>
  <c r="AU51" i="3"/>
  <c r="AF36" i="3"/>
  <c r="AV36" i="3"/>
  <c r="AS36" i="3"/>
  <c r="AP36" i="3"/>
  <c r="AI36" i="3"/>
  <c r="AM36" i="3"/>
  <c r="AT39" i="3"/>
  <c r="AE39" i="3"/>
  <c r="AQ39" i="3"/>
  <c r="AU39" i="3"/>
  <c r="AR39" i="3"/>
  <c r="AV39" i="3"/>
  <c r="AS39" i="3"/>
  <c r="Q234" i="4"/>
  <c r="U234" i="4"/>
  <c r="AQ64" i="3"/>
  <c r="AF64" i="3"/>
  <c r="AJ64" i="3"/>
  <c r="AN64" i="3"/>
  <c r="AR64" i="3"/>
  <c r="AV64" i="3"/>
  <c r="AG64" i="3"/>
  <c r="AK64" i="3"/>
  <c r="AO64" i="3"/>
  <c r="AS64" i="3"/>
  <c r="AH64" i="3"/>
  <c r="AL64" i="3"/>
  <c r="R234" i="4"/>
  <c r="Y234" i="4"/>
  <c r="AP47" i="3"/>
  <c r="AT47" i="3"/>
  <c r="AM47" i="3"/>
  <c r="AN47" i="3"/>
  <c r="AV47" i="3"/>
  <c r="AS47" i="3"/>
  <c r="AG63" i="3"/>
  <c r="AK63" i="3"/>
  <c r="AO63" i="3"/>
  <c r="AS63" i="3"/>
  <c r="AH63" i="3"/>
  <c r="AL63" i="3"/>
  <c r="AP63" i="3"/>
  <c r="AT63" i="3"/>
  <c r="AE63" i="3"/>
  <c r="AI63" i="3"/>
  <c r="AM63" i="3"/>
  <c r="AQ63" i="3"/>
  <c r="AU63" i="3"/>
  <c r="AF63" i="3"/>
  <c r="AJ63" i="3"/>
  <c r="AN63" i="3"/>
  <c r="AI231" i="4"/>
  <c r="X234" i="4"/>
  <c r="S234" i="4"/>
  <c r="V234" i="4"/>
  <c r="AE12" i="3"/>
  <c r="AI12" i="3"/>
  <c r="AM12" i="3"/>
  <c r="AQ12" i="3"/>
  <c r="AU12" i="3"/>
  <c r="AF12" i="3"/>
  <c r="AJ12" i="3"/>
  <c r="AN12" i="3"/>
  <c r="AR12" i="3"/>
  <c r="AV12" i="3"/>
  <c r="AG12" i="3"/>
  <c r="AK12" i="3"/>
  <c r="AO12" i="3"/>
  <c r="AS12" i="3"/>
  <c r="AL12" i="3"/>
  <c r="AP12" i="3"/>
  <c r="AT12" i="3"/>
  <c r="AH12" i="3"/>
  <c r="AR43" i="3"/>
  <c r="AV43" i="3"/>
  <c r="AS43" i="3"/>
  <c r="AT43" i="3"/>
  <c r="AQ43" i="3"/>
  <c r="AE43" i="3"/>
  <c r="AU43" i="3"/>
  <c r="K36" i="4"/>
  <c r="BK19" i="3"/>
  <c r="M37" i="4"/>
  <c r="N37" i="4" s="1"/>
  <c r="O37" i="4" s="1"/>
  <c r="K107" i="4"/>
  <c r="K108" i="4"/>
  <c r="K103" i="4"/>
  <c r="AA222" i="4"/>
  <c r="K100" i="4"/>
  <c r="K105" i="4"/>
  <c r="K101" i="4"/>
  <c r="L67" i="4"/>
  <c r="K74" i="4"/>
  <c r="K102" i="4"/>
  <c r="K98" i="4"/>
  <c r="K99" i="4"/>
  <c r="AI224" i="4"/>
  <c r="J89" i="4"/>
  <c r="J96" i="4"/>
  <c r="K106" i="4"/>
  <c r="J94" i="4"/>
  <c r="BC136" i="4"/>
  <c r="AS6" i="3" s="1"/>
  <c r="AY136" i="4"/>
  <c r="AO6" i="3" s="1"/>
  <c r="AU136" i="4"/>
  <c r="AK6" i="3" s="1"/>
  <c r="AQ136" i="4"/>
  <c r="AG6" i="3" s="1"/>
  <c r="BD136" i="4"/>
  <c r="AT6" i="3" s="1"/>
  <c r="AR136" i="4"/>
  <c r="AH6" i="3" s="1"/>
  <c r="BF136" i="4"/>
  <c r="AV6" i="3" s="1"/>
  <c r="BB136" i="4"/>
  <c r="AR6" i="3" s="1"/>
  <c r="AX136" i="4"/>
  <c r="AN6" i="3" s="1"/>
  <c r="AT136" i="4"/>
  <c r="AJ6" i="3" s="1"/>
  <c r="AP136" i="4"/>
  <c r="AF6" i="3" s="1"/>
  <c r="AZ136" i="4"/>
  <c r="AP6" i="3" s="1"/>
  <c r="BE136" i="4"/>
  <c r="AU6" i="3" s="1"/>
  <c r="BA136" i="4"/>
  <c r="AQ6" i="3" s="1"/>
  <c r="AW136" i="4"/>
  <c r="AM6" i="3" s="1"/>
  <c r="AS136" i="4"/>
  <c r="AI6" i="3" s="1"/>
  <c r="AO136" i="4"/>
  <c r="AE6" i="3" s="1"/>
  <c r="AV136" i="4"/>
  <c r="AL6" i="3" s="1"/>
  <c r="J76" i="4"/>
  <c r="J86" i="4"/>
  <c r="J88" i="4"/>
  <c r="J85" i="4"/>
  <c r="J87" i="4"/>
  <c r="J92" i="4"/>
  <c r="J81" i="4"/>
  <c r="J91" i="4"/>
  <c r="J95" i="4"/>
  <c r="J93" i="4"/>
  <c r="J64" i="4"/>
  <c r="J97" i="4"/>
  <c r="J80" i="4"/>
  <c r="J90" i="4"/>
  <c r="K104" i="4"/>
  <c r="Q232" i="4"/>
  <c r="AI225" i="4"/>
  <c r="J54" i="4"/>
  <c r="J34" i="4"/>
  <c r="J49" i="4"/>
  <c r="J45" i="4"/>
  <c r="J35" i="4"/>
  <c r="P234" i="4"/>
  <c r="J53" i="4"/>
  <c r="J25" i="4"/>
  <c r="Q231" i="4"/>
  <c r="AI222" i="4"/>
  <c r="AI233" i="4"/>
  <c r="AI223" i="4"/>
  <c r="AI232" i="4"/>
  <c r="Q221" i="4"/>
  <c r="Q228" i="4"/>
  <c r="Q224" i="4"/>
  <c r="Q233" i="4"/>
  <c r="Q223" i="4"/>
  <c r="Q225" i="4"/>
  <c r="Q222" i="4"/>
  <c r="AI221" i="4"/>
  <c r="J73" i="4"/>
  <c r="J65" i="4"/>
  <c r="J72" i="4"/>
  <c r="J68" i="4"/>
  <c r="J23" i="4"/>
  <c r="J110" i="4"/>
  <c r="K110" i="4" s="1"/>
  <c r="J24" i="4"/>
  <c r="T268" i="4"/>
  <c r="H108" i="7"/>
  <c r="H110" i="7"/>
  <c r="AD130" i="6"/>
  <c r="AC130" i="6"/>
  <c r="T130" i="6"/>
  <c r="AE130" i="6"/>
  <c r="Z126" i="6"/>
  <c r="Y126" i="6"/>
  <c r="P126" i="6"/>
  <c r="H112" i="7"/>
  <c r="U232" i="4"/>
  <c r="AA232" i="4"/>
  <c r="BD84" i="6"/>
  <c r="AZ84" i="6"/>
  <c r="AV84" i="6"/>
  <c r="AR84" i="6"/>
  <c r="AN84" i="6"/>
  <c r="AJ84" i="6"/>
  <c r="BE84" i="6"/>
  <c r="BA84" i="6"/>
  <c r="AW84" i="6"/>
  <c r="AS84" i="6"/>
  <c r="AO84" i="6"/>
  <c r="AK84" i="6"/>
  <c r="I84" i="6"/>
  <c r="BB84" i="6"/>
  <c r="AX84" i="6"/>
  <c r="AT84" i="6"/>
  <c r="AP84" i="6"/>
  <c r="AL84" i="6"/>
  <c r="AH84" i="6"/>
  <c r="BC84" i="6"/>
  <c r="AY84" i="6"/>
  <c r="AU84" i="6"/>
  <c r="AQ84" i="6"/>
  <c r="AM84" i="6"/>
  <c r="AI84" i="6"/>
  <c r="J20" i="6"/>
  <c r="Y222" i="4"/>
  <c r="R224" i="4"/>
  <c r="AA221" i="4"/>
  <c r="AA228" i="4"/>
  <c r="T221" i="4"/>
  <c r="T228" i="4"/>
  <c r="AA231" i="4"/>
  <c r="BD96" i="6"/>
  <c r="AZ96" i="6"/>
  <c r="AV96" i="6"/>
  <c r="AR96" i="6"/>
  <c r="AN96" i="6"/>
  <c r="AJ96" i="6"/>
  <c r="BE96" i="6"/>
  <c r="BA96" i="6"/>
  <c r="AW96" i="6"/>
  <c r="AS96" i="6"/>
  <c r="AO96" i="6"/>
  <c r="AK96" i="6"/>
  <c r="I96" i="6"/>
  <c r="BB96" i="6"/>
  <c r="AX96" i="6"/>
  <c r="AT96" i="6"/>
  <c r="AP96" i="6"/>
  <c r="AL96" i="6"/>
  <c r="AH96" i="6"/>
  <c r="BC96" i="6"/>
  <c r="AY96" i="6"/>
  <c r="AU96" i="6"/>
  <c r="AQ96" i="6"/>
  <c r="AM96" i="6"/>
  <c r="AI96" i="6"/>
  <c r="J32" i="6"/>
  <c r="BE99" i="6"/>
  <c r="BE129" i="6" s="1"/>
  <c r="BA99" i="6"/>
  <c r="BA129" i="6" s="1"/>
  <c r="AW99" i="6"/>
  <c r="AW129" i="6" s="1"/>
  <c r="AS99" i="6"/>
  <c r="AS129" i="6" s="1"/>
  <c r="AO99" i="6"/>
  <c r="AO129" i="6" s="1"/>
  <c r="AK99" i="6"/>
  <c r="AK129" i="6" s="1"/>
  <c r="I99" i="6"/>
  <c r="BB99" i="6"/>
  <c r="BB129" i="6" s="1"/>
  <c r="AX99" i="6"/>
  <c r="AX129" i="6" s="1"/>
  <c r="AT99" i="6"/>
  <c r="AT129" i="6" s="1"/>
  <c r="AP99" i="6"/>
  <c r="AP129" i="6" s="1"/>
  <c r="AL99" i="6"/>
  <c r="AL129" i="6" s="1"/>
  <c r="AH99" i="6"/>
  <c r="AH129" i="6" s="1"/>
  <c r="BC99" i="6"/>
  <c r="BC129" i="6" s="1"/>
  <c r="AY99" i="6"/>
  <c r="AY129" i="6" s="1"/>
  <c r="AU99" i="6"/>
  <c r="AU129" i="6" s="1"/>
  <c r="AQ99" i="6"/>
  <c r="AQ129" i="6" s="1"/>
  <c r="AM99" i="6"/>
  <c r="AM129" i="6" s="1"/>
  <c r="AI99" i="6"/>
  <c r="AI129" i="6" s="1"/>
  <c r="BD99" i="6"/>
  <c r="BD129" i="6" s="1"/>
  <c r="AZ99" i="6"/>
  <c r="AZ129" i="6" s="1"/>
  <c r="AV99" i="6"/>
  <c r="AV129" i="6" s="1"/>
  <c r="AR99" i="6"/>
  <c r="AR129" i="6" s="1"/>
  <c r="AN99" i="6"/>
  <c r="AN129" i="6" s="1"/>
  <c r="AJ99" i="6"/>
  <c r="AJ129" i="6" s="1"/>
  <c r="J35" i="6"/>
  <c r="U268" i="4"/>
  <c r="W233" i="4"/>
  <c r="P233" i="4"/>
  <c r="BE118" i="6"/>
  <c r="BA118" i="6"/>
  <c r="AW118" i="6"/>
  <c r="AS118" i="6"/>
  <c r="AO118" i="6"/>
  <c r="AK118" i="6"/>
  <c r="I118" i="6"/>
  <c r="BB118" i="6"/>
  <c r="AX118" i="6"/>
  <c r="AT118" i="6"/>
  <c r="AP118" i="6"/>
  <c r="AL118" i="6"/>
  <c r="AH118" i="6"/>
  <c r="BC118" i="6"/>
  <c r="AY118" i="6"/>
  <c r="AU118" i="6"/>
  <c r="AQ118" i="6"/>
  <c r="AM118" i="6"/>
  <c r="AI118" i="6"/>
  <c r="BD118" i="6"/>
  <c r="AZ118" i="6"/>
  <c r="AV118" i="6"/>
  <c r="AR118" i="6"/>
  <c r="AN118" i="6"/>
  <c r="AJ118" i="6"/>
  <c r="J54" i="6"/>
  <c r="H113" i="7"/>
  <c r="H129" i="7"/>
  <c r="I120" i="7"/>
  <c r="H141" i="7"/>
  <c r="R222" i="4"/>
  <c r="X222" i="4"/>
  <c r="Z223" i="4"/>
  <c r="T224" i="4"/>
  <c r="BE83" i="6"/>
  <c r="BA83" i="6"/>
  <c r="AW83" i="6"/>
  <c r="AS83" i="6"/>
  <c r="AO83" i="6"/>
  <c r="AK83" i="6"/>
  <c r="I83" i="6"/>
  <c r="BB83" i="6"/>
  <c r="AX83" i="6"/>
  <c r="AT83" i="6"/>
  <c r="AP83" i="6"/>
  <c r="AL83" i="6"/>
  <c r="AH83" i="6"/>
  <c r="BC83" i="6"/>
  <c r="AY83" i="6"/>
  <c r="AU83" i="6"/>
  <c r="AQ83" i="6"/>
  <c r="AM83" i="6"/>
  <c r="AI83" i="6"/>
  <c r="BD83" i="6"/>
  <c r="AZ83" i="6"/>
  <c r="AV83" i="6"/>
  <c r="AR83" i="6"/>
  <c r="AN83" i="6"/>
  <c r="AJ83" i="6"/>
  <c r="J19" i="6"/>
  <c r="V268" i="4"/>
  <c r="O129" i="6"/>
  <c r="H134" i="7"/>
  <c r="H136" i="7"/>
  <c r="Y233" i="4"/>
  <c r="P232" i="4"/>
  <c r="BD108" i="6"/>
  <c r="AZ108" i="6"/>
  <c r="AV108" i="6"/>
  <c r="AR108" i="6"/>
  <c r="AN108" i="6"/>
  <c r="AJ108" i="6"/>
  <c r="BE108" i="6"/>
  <c r="BA108" i="6"/>
  <c r="AW108" i="6"/>
  <c r="AS108" i="6"/>
  <c r="AO108" i="6"/>
  <c r="AK108" i="6"/>
  <c r="I108" i="6"/>
  <c r="BB108" i="6"/>
  <c r="AX108" i="6"/>
  <c r="AT108" i="6"/>
  <c r="AP108" i="6"/>
  <c r="AL108" i="6"/>
  <c r="AH108" i="6"/>
  <c r="BC108" i="6"/>
  <c r="AY108" i="6"/>
  <c r="AU108" i="6"/>
  <c r="AQ108" i="6"/>
  <c r="AM108" i="6"/>
  <c r="AI108" i="6"/>
  <c r="J44" i="6"/>
  <c r="T222" i="4"/>
  <c r="S223" i="4"/>
  <c r="V223" i="4"/>
  <c r="Y223" i="4"/>
  <c r="AB223" i="4"/>
  <c r="Z224" i="4"/>
  <c r="P224" i="4"/>
  <c r="S224" i="4"/>
  <c r="BC122" i="6"/>
  <c r="AY122" i="6"/>
  <c r="AU122" i="6"/>
  <c r="AQ122" i="6"/>
  <c r="AM122" i="6"/>
  <c r="AI122" i="6"/>
  <c r="BD122" i="6"/>
  <c r="AZ122" i="6"/>
  <c r="AV122" i="6"/>
  <c r="AR122" i="6"/>
  <c r="AN122" i="6"/>
  <c r="AJ122" i="6"/>
  <c r="BE122" i="6"/>
  <c r="BA122" i="6"/>
  <c r="AW122" i="6"/>
  <c r="AS122" i="6"/>
  <c r="AO122" i="6"/>
  <c r="AK122" i="6"/>
  <c r="I122" i="6"/>
  <c r="BB122" i="6"/>
  <c r="AX122" i="6"/>
  <c r="AT122" i="6"/>
  <c r="AP122" i="6"/>
  <c r="AL122" i="6"/>
  <c r="AH122" i="6"/>
  <c r="J58" i="6"/>
  <c r="BC93" i="6"/>
  <c r="AY93" i="6"/>
  <c r="AU93" i="6"/>
  <c r="AQ93" i="6"/>
  <c r="AM93" i="6"/>
  <c r="AI93" i="6"/>
  <c r="BD93" i="6"/>
  <c r="AZ93" i="6"/>
  <c r="AV93" i="6"/>
  <c r="AR93" i="6"/>
  <c r="AN93" i="6"/>
  <c r="AJ93" i="6"/>
  <c r="BE93" i="6"/>
  <c r="BA93" i="6"/>
  <c r="AW93" i="6"/>
  <c r="AS93" i="6"/>
  <c r="AO93" i="6"/>
  <c r="AK93" i="6"/>
  <c r="I93" i="6"/>
  <c r="BB93" i="6"/>
  <c r="AX93" i="6"/>
  <c r="AT93" i="6"/>
  <c r="AP93" i="6"/>
  <c r="AL93" i="6"/>
  <c r="AH93" i="6"/>
  <c r="J29" i="6"/>
  <c r="DY100" i="6"/>
  <c r="DU100" i="6"/>
  <c r="DQ100" i="6"/>
  <c r="DM100" i="6"/>
  <c r="DI100" i="6"/>
  <c r="DE100" i="6"/>
  <c r="DV100" i="6"/>
  <c r="DR100" i="6"/>
  <c r="DN100" i="6"/>
  <c r="DJ100" i="6"/>
  <c r="DF100" i="6"/>
  <c r="DB100" i="6"/>
  <c r="DW100" i="6"/>
  <c r="DS100" i="6"/>
  <c r="DO100" i="6"/>
  <c r="DK100" i="6"/>
  <c r="DG100" i="6"/>
  <c r="DC100" i="6"/>
  <c r="DX100" i="6"/>
  <c r="DT100" i="6"/>
  <c r="DP100" i="6"/>
  <c r="DL100" i="6"/>
  <c r="DH100" i="6"/>
  <c r="DD100" i="6"/>
  <c r="L100" i="6"/>
  <c r="M36" i="6"/>
  <c r="H106" i="7"/>
  <c r="S268" i="4"/>
  <c r="S221" i="4"/>
  <c r="S228" i="4"/>
  <c r="V221" i="4"/>
  <c r="V228" i="4"/>
  <c r="Y221" i="4"/>
  <c r="Y228" i="4"/>
  <c r="AB221" i="4"/>
  <c r="AB228" i="4"/>
  <c r="S231" i="4"/>
  <c r="V231" i="4"/>
  <c r="Y231" i="4"/>
  <c r="AB231" i="4"/>
  <c r="BE91" i="6"/>
  <c r="BA91" i="6"/>
  <c r="AW91" i="6"/>
  <c r="AS91" i="6"/>
  <c r="AO91" i="6"/>
  <c r="AK91" i="6"/>
  <c r="I91" i="6"/>
  <c r="BB91" i="6"/>
  <c r="AX91" i="6"/>
  <c r="AT91" i="6"/>
  <c r="AP91" i="6"/>
  <c r="AL91" i="6"/>
  <c r="AH91" i="6"/>
  <c r="BC91" i="6"/>
  <c r="AY91" i="6"/>
  <c r="AU91" i="6"/>
  <c r="AQ91" i="6"/>
  <c r="AM91" i="6"/>
  <c r="AI91" i="6"/>
  <c r="BD91" i="6"/>
  <c r="AZ91" i="6"/>
  <c r="AV91" i="6"/>
  <c r="AR91" i="6"/>
  <c r="AN91" i="6"/>
  <c r="AJ91" i="6"/>
  <c r="J27" i="6"/>
  <c r="BB123" i="6"/>
  <c r="AX123" i="6"/>
  <c r="AT123" i="6"/>
  <c r="AP123" i="6"/>
  <c r="AL123" i="6"/>
  <c r="AH123" i="6"/>
  <c r="BC123" i="6"/>
  <c r="AY123" i="6"/>
  <c r="AU123" i="6"/>
  <c r="AQ123" i="6"/>
  <c r="AM123" i="6"/>
  <c r="AI123" i="6"/>
  <c r="BD123" i="6"/>
  <c r="AZ123" i="6"/>
  <c r="AV123" i="6"/>
  <c r="AR123" i="6"/>
  <c r="AN123" i="6"/>
  <c r="AJ123" i="6"/>
  <c r="BE123" i="6"/>
  <c r="BA123" i="6"/>
  <c r="AW123" i="6"/>
  <c r="AS123" i="6"/>
  <c r="AO123" i="6"/>
  <c r="AK123" i="6"/>
  <c r="I123" i="6"/>
  <c r="J59" i="6"/>
  <c r="BC85" i="6"/>
  <c r="AY85" i="6"/>
  <c r="AU85" i="6"/>
  <c r="AQ85" i="6"/>
  <c r="AM85" i="6"/>
  <c r="AI85" i="6"/>
  <c r="BD85" i="6"/>
  <c r="AZ85" i="6"/>
  <c r="AV85" i="6"/>
  <c r="AR85" i="6"/>
  <c r="AN85" i="6"/>
  <c r="AJ85" i="6"/>
  <c r="BE85" i="6"/>
  <c r="BA85" i="6"/>
  <c r="AW85" i="6"/>
  <c r="AS85" i="6"/>
  <c r="AO85" i="6"/>
  <c r="AK85" i="6"/>
  <c r="I85" i="6"/>
  <c r="BB85" i="6"/>
  <c r="AX85" i="6"/>
  <c r="AT85" i="6"/>
  <c r="AP85" i="6"/>
  <c r="AL85" i="6"/>
  <c r="AH85" i="6"/>
  <c r="J21" i="6"/>
  <c r="H150" i="7"/>
  <c r="P225" i="4"/>
  <c r="S225" i="4"/>
  <c r="V225" i="4"/>
  <c r="BB106" i="6"/>
  <c r="AX106" i="6"/>
  <c r="AT106" i="6"/>
  <c r="AP106" i="6"/>
  <c r="AL106" i="6"/>
  <c r="AH106" i="6"/>
  <c r="BC106" i="6"/>
  <c r="AY106" i="6"/>
  <c r="AU106" i="6"/>
  <c r="AQ106" i="6"/>
  <c r="AM106" i="6"/>
  <c r="AI106" i="6"/>
  <c r="BD106" i="6"/>
  <c r="AZ106" i="6"/>
  <c r="AV106" i="6"/>
  <c r="AR106" i="6"/>
  <c r="AN106" i="6"/>
  <c r="AJ106" i="6"/>
  <c r="BE106" i="6"/>
  <c r="BA106" i="6"/>
  <c r="AW106" i="6"/>
  <c r="AS106" i="6"/>
  <c r="AO106" i="6"/>
  <c r="AK106" i="6"/>
  <c r="I106" i="6"/>
  <c r="J42" i="6"/>
  <c r="AB127" i="6"/>
  <c r="AB124" i="6"/>
  <c r="S127" i="6"/>
  <c r="S124" i="6"/>
  <c r="R127" i="6"/>
  <c r="R124" i="6"/>
  <c r="Q127" i="6"/>
  <c r="Q124" i="6"/>
  <c r="AG127" i="6"/>
  <c r="AG124" i="6"/>
  <c r="BC113" i="6"/>
  <c r="AY113" i="6"/>
  <c r="AU113" i="6"/>
  <c r="AQ113" i="6"/>
  <c r="AM113" i="6"/>
  <c r="AI113" i="6"/>
  <c r="BD113" i="6"/>
  <c r="AZ113" i="6"/>
  <c r="AV113" i="6"/>
  <c r="AR113" i="6"/>
  <c r="AN113" i="6"/>
  <c r="AJ113" i="6"/>
  <c r="BE113" i="6"/>
  <c r="BA113" i="6"/>
  <c r="AW113" i="6"/>
  <c r="AS113" i="6"/>
  <c r="AO113" i="6"/>
  <c r="AK113" i="6"/>
  <c r="I113" i="6"/>
  <c r="BB113" i="6"/>
  <c r="AX113" i="6"/>
  <c r="AT113" i="6"/>
  <c r="AP113" i="6"/>
  <c r="AL113" i="6"/>
  <c r="AH113" i="6"/>
  <c r="J49" i="6"/>
  <c r="EV120" i="6"/>
  <c r="ER120" i="6"/>
  <c r="EN120" i="6"/>
  <c r="EJ120" i="6"/>
  <c r="EF120" i="6"/>
  <c r="EB120" i="6"/>
  <c r="EW120" i="6"/>
  <c r="ES120" i="6"/>
  <c r="EO120" i="6"/>
  <c r="EK120" i="6"/>
  <c r="EG120" i="6"/>
  <c r="EC120" i="6"/>
  <c r="M120" i="6"/>
  <c r="ET120" i="6"/>
  <c r="EP120" i="6"/>
  <c r="EL120" i="6"/>
  <c r="EH120" i="6"/>
  <c r="ED120" i="6"/>
  <c r="DZ120" i="6"/>
  <c r="EU120" i="6"/>
  <c r="EQ120" i="6"/>
  <c r="EM120" i="6"/>
  <c r="EI120" i="6"/>
  <c r="EE120" i="6"/>
  <c r="EA120" i="6"/>
  <c r="N56" i="6"/>
  <c r="H107" i="7"/>
  <c r="H142" i="7"/>
  <c r="I122" i="7"/>
  <c r="H143" i="7"/>
  <c r="AE126" i="6"/>
  <c r="Y130" i="6"/>
  <c r="U126" i="6"/>
  <c r="V130" i="6"/>
  <c r="U130" i="6"/>
  <c r="AB130" i="6"/>
  <c r="W130" i="6"/>
  <c r="W126" i="6"/>
  <c r="R126" i="6"/>
  <c r="Q126" i="6"/>
  <c r="AG126" i="6"/>
  <c r="X126" i="6"/>
  <c r="S125" i="6"/>
  <c r="R125" i="6"/>
  <c r="Q125" i="6"/>
  <c r="AG125" i="6"/>
  <c r="X125" i="6"/>
  <c r="AA233" i="4"/>
  <c r="T233" i="4"/>
  <c r="R232" i="4"/>
  <c r="X232" i="4"/>
  <c r="DX103" i="6"/>
  <c r="DT103" i="6"/>
  <c r="DP103" i="6"/>
  <c r="DL103" i="6"/>
  <c r="DH103" i="6"/>
  <c r="DD103" i="6"/>
  <c r="L103" i="6"/>
  <c r="DY103" i="6"/>
  <c r="DU103" i="6"/>
  <c r="DQ103" i="6"/>
  <c r="DM103" i="6"/>
  <c r="DI103" i="6"/>
  <c r="DE103" i="6"/>
  <c r="DV103" i="6"/>
  <c r="DR103" i="6"/>
  <c r="DN103" i="6"/>
  <c r="DJ103" i="6"/>
  <c r="DF103" i="6"/>
  <c r="DB103" i="6"/>
  <c r="DW103" i="6"/>
  <c r="DS103" i="6"/>
  <c r="DO103" i="6"/>
  <c r="DK103" i="6"/>
  <c r="DG103" i="6"/>
  <c r="DC103" i="6"/>
  <c r="M39" i="6"/>
  <c r="BC135" i="6"/>
  <c r="AY135" i="6"/>
  <c r="AU135" i="6"/>
  <c r="AQ135" i="6"/>
  <c r="AM135" i="6"/>
  <c r="AI135" i="6"/>
  <c r="BD135" i="6"/>
  <c r="AZ135" i="6"/>
  <c r="AV135" i="6"/>
  <c r="AR135" i="6"/>
  <c r="AN135" i="6"/>
  <c r="AJ135" i="6"/>
  <c r="BE135" i="6"/>
  <c r="BA135" i="6"/>
  <c r="AW135" i="6"/>
  <c r="AS135" i="6"/>
  <c r="AO135" i="6"/>
  <c r="AK135" i="6"/>
  <c r="BB135" i="6"/>
  <c r="AX135" i="6"/>
  <c r="AT135" i="6"/>
  <c r="AP135" i="6"/>
  <c r="AL135" i="6"/>
  <c r="AH135" i="6"/>
  <c r="J61" i="6"/>
  <c r="BC97" i="6"/>
  <c r="AY97" i="6"/>
  <c r="AU97" i="6"/>
  <c r="AQ97" i="6"/>
  <c r="AM97" i="6"/>
  <c r="AI97" i="6"/>
  <c r="BD97" i="6"/>
  <c r="AZ97" i="6"/>
  <c r="AV97" i="6"/>
  <c r="AR97" i="6"/>
  <c r="AN97" i="6"/>
  <c r="AJ97" i="6"/>
  <c r="BE97" i="6"/>
  <c r="BA97" i="6"/>
  <c r="AW97" i="6"/>
  <c r="AS97" i="6"/>
  <c r="AO97" i="6"/>
  <c r="AK97" i="6"/>
  <c r="I97" i="6"/>
  <c r="BB97" i="6"/>
  <c r="AX97" i="6"/>
  <c r="AT97" i="6"/>
  <c r="AP97" i="6"/>
  <c r="AL97" i="6"/>
  <c r="AH97" i="6"/>
  <c r="J33" i="6"/>
  <c r="BC82" i="6"/>
  <c r="AY82" i="6"/>
  <c r="AU82" i="6"/>
  <c r="AQ82" i="6"/>
  <c r="AM82" i="6"/>
  <c r="AI82" i="6"/>
  <c r="BE82" i="6"/>
  <c r="BA82" i="6"/>
  <c r="AW82" i="6"/>
  <c r="AS82" i="6"/>
  <c r="AO82" i="6"/>
  <c r="AK82" i="6"/>
  <c r="I82" i="6"/>
  <c r="AZ82" i="6"/>
  <c r="AR82" i="6"/>
  <c r="AJ82" i="6"/>
  <c r="BB82" i="6"/>
  <c r="AT82" i="6"/>
  <c r="AL82" i="6"/>
  <c r="BD82" i="6"/>
  <c r="AV82" i="6"/>
  <c r="AN82" i="6"/>
  <c r="AX82" i="6"/>
  <c r="AP82" i="6"/>
  <c r="AH82" i="6"/>
  <c r="J18" i="6"/>
  <c r="BB110" i="6"/>
  <c r="AX110" i="6"/>
  <c r="AT110" i="6"/>
  <c r="AP110" i="6"/>
  <c r="AL110" i="6"/>
  <c r="AH110" i="6"/>
  <c r="BC110" i="6"/>
  <c r="AY110" i="6"/>
  <c r="AU110" i="6"/>
  <c r="AQ110" i="6"/>
  <c r="AM110" i="6"/>
  <c r="AI110" i="6"/>
  <c r="BD110" i="6"/>
  <c r="AZ110" i="6"/>
  <c r="AV110" i="6"/>
  <c r="AR110" i="6"/>
  <c r="AN110" i="6"/>
  <c r="AJ110" i="6"/>
  <c r="BE110" i="6"/>
  <c r="BA110" i="6"/>
  <c r="AW110" i="6"/>
  <c r="AS110" i="6"/>
  <c r="AO110" i="6"/>
  <c r="AK110" i="6"/>
  <c r="I110" i="6"/>
  <c r="J46" i="6"/>
  <c r="H140" i="7"/>
  <c r="S222" i="4"/>
  <c r="V222" i="4"/>
  <c r="AB222" i="4"/>
  <c r="AA223" i="4"/>
  <c r="T223" i="4"/>
  <c r="U224" i="4"/>
  <c r="X224" i="4"/>
  <c r="AA224" i="4"/>
  <c r="BC89" i="6"/>
  <c r="AY89" i="6"/>
  <c r="AU89" i="6"/>
  <c r="AQ89" i="6"/>
  <c r="AM89" i="6"/>
  <c r="AI89" i="6"/>
  <c r="BD89" i="6"/>
  <c r="AZ89" i="6"/>
  <c r="AV89" i="6"/>
  <c r="AR89" i="6"/>
  <c r="AN89" i="6"/>
  <c r="AJ89" i="6"/>
  <c r="BE89" i="6"/>
  <c r="BA89" i="6"/>
  <c r="AW89" i="6"/>
  <c r="AS89" i="6"/>
  <c r="AO89" i="6"/>
  <c r="AK89" i="6"/>
  <c r="I89" i="6"/>
  <c r="BB89" i="6"/>
  <c r="AX89" i="6"/>
  <c r="AT89" i="6"/>
  <c r="AP89" i="6"/>
  <c r="AL89" i="6"/>
  <c r="AH89" i="6"/>
  <c r="J25" i="6"/>
  <c r="O130" i="6"/>
  <c r="EV104" i="6"/>
  <c r="ER104" i="6"/>
  <c r="EN104" i="6"/>
  <c r="EJ104" i="6"/>
  <c r="EF104" i="6"/>
  <c r="EB104" i="6"/>
  <c r="EW104" i="6"/>
  <c r="ES104" i="6"/>
  <c r="EO104" i="6"/>
  <c r="EK104" i="6"/>
  <c r="EG104" i="6"/>
  <c r="EC104" i="6"/>
  <c r="M104" i="6"/>
  <c r="EP104" i="6"/>
  <c r="EH104" i="6"/>
  <c r="DZ104" i="6"/>
  <c r="EQ104" i="6"/>
  <c r="EI104" i="6"/>
  <c r="EA104" i="6"/>
  <c r="ET104" i="6"/>
  <c r="EL104" i="6"/>
  <c r="ED104" i="6"/>
  <c r="EU104" i="6"/>
  <c r="EM104" i="6"/>
  <c r="EE104" i="6"/>
  <c r="N40" i="6"/>
  <c r="O126" i="6"/>
  <c r="ET116" i="6"/>
  <c r="EP116" i="6"/>
  <c r="EL116" i="6"/>
  <c r="EH116" i="6"/>
  <c r="ED116" i="6"/>
  <c r="DZ116" i="6"/>
  <c r="EU116" i="6"/>
  <c r="EQ116" i="6"/>
  <c r="EM116" i="6"/>
  <c r="EI116" i="6"/>
  <c r="EE116" i="6"/>
  <c r="EA116" i="6"/>
  <c r="EV116" i="6"/>
  <c r="ER116" i="6"/>
  <c r="EN116" i="6"/>
  <c r="EJ116" i="6"/>
  <c r="EF116" i="6"/>
  <c r="EB116" i="6"/>
  <c r="EW116" i="6"/>
  <c r="ES116" i="6"/>
  <c r="EO116" i="6"/>
  <c r="EK116" i="6"/>
  <c r="EG116" i="6"/>
  <c r="EC116" i="6"/>
  <c r="M116" i="6"/>
  <c r="N52" i="6"/>
  <c r="H148" i="7"/>
  <c r="T231" i="4"/>
  <c r="BD112" i="6"/>
  <c r="AZ112" i="6"/>
  <c r="AV112" i="6"/>
  <c r="AR112" i="6"/>
  <c r="AN112" i="6"/>
  <c r="AJ112" i="6"/>
  <c r="BE112" i="6"/>
  <c r="BA112" i="6"/>
  <c r="AW112" i="6"/>
  <c r="AS112" i="6"/>
  <c r="AO112" i="6"/>
  <c r="AK112" i="6"/>
  <c r="I112" i="6"/>
  <c r="BB112" i="6"/>
  <c r="AX112" i="6"/>
  <c r="AT112" i="6"/>
  <c r="AP112" i="6"/>
  <c r="AL112" i="6"/>
  <c r="AH112" i="6"/>
  <c r="BC112" i="6"/>
  <c r="AY112" i="6"/>
  <c r="AU112" i="6"/>
  <c r="AQ112" i="6"/>
  <c r="AM112" i="6"/>
  <c r="AI112" i="6"/>
  <c r="J48" i="6"/>
  <c r="I118" i="7"/>
  <c r="Z233" i="4"/>
  <c r="T232" i="4"/>
  <c r="W232" i="4"/>
  <c r="BB114" i="6"/>
  <c r="AX114" i="6"/>
  <c r="AT114" i="6"/>
  <c r="AP114" i="6"/>
  <c r="AL114" i="6"/>
  <c r="AH114" i="6"/>
  <c r="BC114" i="6"/>
  <c r="AY114" i="6"/>
  <c r="AU114" i="6"/>
  <c r="AQ114" i="6"/>
  <c r="AM114" i="6"/>
  <c r="AI114" i="6"/>
  <c r="BD114" i="6"/>
  <c r="AZ114" i="6"/>
  <c r="AV114" i="6"/>
  <c r="AR114" i="6"/>
  <c r="AN114" i="6"/>
  <c r="AJ114" i="6"/>
  <c r="BE114" i="6"/>
  <c r="BA114" i="6"/>
  <c r="AW114" i="6"/>
  <c r="AS114" i="6"/>
  <c r="AO114" i="6"/>
  <c r="AK114" i="6"/>
  <c r="I114" i="6"/>
  <c r="J50" i="6"/>
  <c r="H109" i="7"/>
  <c r="H121" i="7"/>
  <c r="H135" i="7"/>
  <c r="H137" i="7"/>
  <c r="U222" i="4"/>
  <c r="W223" i="4"/>
  <c r="P223" i="4"/>
  <c r="W224" i="4"/>
  <c r="BC105" i="6"/>
  <c r="AY105" i="6"/>
  <c r="AU105" i="6"/>
  <c r="AQ105" i="6"/>
  <c r="AM105" i="6"/>
  <c r="AI105" i="6"/>
  <c r="BD105" i="6"/>
  <c r="AZ105" i="6"/>
  <c r="AV105" i="6"/>
  <c r="AR105" i="6"/>
  <c r="AN105" i="6"/>
  <c r="AJ105" i="6"/>
  <c r="BE105" i="6"/>
  <c r="BA105" i="6"/>
  <c r="AW105" i="6"/>
  <c r="AS105" i="6"/>
  <c r="AO105" i="6"/>
  <c r="AK105" i="6"/>
  <c r="BB105" i="6"/>
  <c r="AX105" i="6"/>
  <c r="AT105" i="6"/>
  <c r="AP105" i="6"/>
  <c r="AL105" i="6"/>
  <c r="AH105" i="6"/>
  <c r="I105" i="6"/>
  <c r="J41" i="6"/>
  <c r="G152" i="7"/>
  <c r="W221" i="4"/>
  <c r="W228" i="4"/>
  <c r="Z221" i="4"/>
  <c r="Z228" i="4"/>
  <c r="P221" i="4"/>
  <c r="P228" i="4"/>
  <c r="W231" i="4"/>
  <c r="Z231" i="4"/>
  <c r="P231" i="4"/>
  <c r="DV117" i="6"/>
  <c r="DR117" i="6"/>
  <c r="DN117" i="6"/>
  <c r="DJ117" i="6"/>
  <c r="DF117" i="6"/>
  <c r="DB117" i="6"/>
  <c r="DW117" i="6"/>
  <c r="DS117" i="6"/>
  <c r="DO117" i="6"/>
  <c r="DK117" i="6"/>
  <c r="DG117" i="6"/>
  <c r="DC117" i="6"/>
  <c r="DX117" i="6"/>
  <c r="DT117" i="6"/>
  <c r="DP117" i="6"/>
  <c r="DL117" i="6"/>
  <c r="DH117" i="6"/>
  <c r="DD117" i="6"/>
  <c r="L117" i="6"/>
  <c r="DY117" i="6"/>
  <c r="DU117" i="6"/>
  <c r="DQ117" i="6"/>
  <c r="DM117" i="6"/>
  <c r="DI117" i="6"/>
  <c r="DE117" i="6"/>
  <c r="M53" i="6"/>
  <c r="BE107" i="6"/>
  <c r="BA107" i="6"/>
  <c r="AW107" i="6"/>
  <c r="AS107" i="6"/>
  <c r="AO107" i="6"/>
  <c r="AK107" i="6"/>
  <c r="I107" i="6"/>
  <c r="BB107" i="6"/>
  <c r="AX107" i="6"/>
  <c r="AT107" i="6"/>
  <c r="AP107" i="6"/>
  <c r="AL107" i="6"/>
  <c r="AH107" i="6"/>
  <c r="BC107" i="6"/>
  <c r="AY107" i="6"/>
  <c r="AU107" i="6"/>
  <c r="AQ107" i="6"/>
  <c r="AM107" i="6"/>
  <c r="AI107" i="6"/>
  <c r="BD107" i="6"/>
  <c r="AZ107" i="6"/>
  <c r="AV107" i="6"/>
  <c r="AR107" i="6"/>
  <c r="AN107" i="6"/>
  <c r="AJ107" i="6"/>
  <c r="J43" i="6"/>
  <c r="DV115" i="6"/>
  <c r="DR115" i="6"/>
  <c r="DN115" i="6"/>
  <c r="DJ115" i="6"/>
  <c r="DF115" i="6"/>
  <c r="DB115" i="6"/>
  <c r="DW115" i="6"/>
  <c r="DS115" i="6"/>
  <c r="DO115" i="6"/>
  <c r="DK115" i="6"/>
  <c r="DG115" i="6"/>
  <c r="DC115" i="6"/>
  <c r="DX115" i="6"/>
  <c r="DT115" i="6"/>
  <c r="DP115" i="6"/>
  <c r="DL115" i="6"/>
  <c r="DH115" i="6"/>
  <c r="DD115" i="6"/>
  <c r="L115" i="6"/>
  <c r="DY115" i="6"/>
  <c r="DU115" i="6"/>
  <c r="DQ115" i="6"/>
  <c r="DM115" i="6"/>
  <c r="DI115" i="6"/>
  <c r="DE115" i="6"/>
  <c r="M51" i="6"/>
  <c r="H119" i="7"/>
  <c r="H127" i="7"/>
  <c r="I124" i="7"/>
  <c r="H145" i="7"/>
  <c r="S233" i="4"/>
  <c r="V233" i="4"/>
  <c r="AB233" i="4"/>
  <c r="Z232" i="4"/>
  <c r="S232" i="4"/>
  <c r="DX121" i="6"/>
  <c r="DT121" i="6"/>
  <c r="DP121" i="6"/>
  <c r="DL121" i="6"/>
  <c r="DH121" i="6"/>
  <c r="DD121" i="6"/>
  <c r="L121" i="6"/>
  <c r="DY121" i="6"/>
  <c r="DU121" i="6"/>
  <c r="DQ121" i="6"/>
  <c r="DM121" i="6"/>
  <c r="DI121" i="6"/>
  <c r="DE121" i="6"/>
  <c r="DV121" i="6"/>
  <c r="DR121" i="6"/>
  <c r="DN121" i="6"/>
  <c r="DJ121" i="6"/>
  <c r="DF121" i="6"/>
  <c r="DB121" i="6"/>
  <c r="DW121" i="6"/>
  <c r="DS121" i="6"/>
  <c r="DO121" i="6"/>
  <c r="DK121" i="6"/>
  <c r="DG121" i="6"/>
  <c r="DC121" i="6"/>
  <c r="M57" i="6"/>
  <c r="H147" i="7"/>
  <c r="R233" i="4"/>
  <c r="U233" i="4"/>
  <c r="X233" i="4"/>
  <c r="V232" i="4"/>
  <c r="Y232" i="4"/>
  <c r="AB232" i="4"/>
  <c r="BE87" i="6"/>
  <c r="BA87" i="6"/>
  <c r="AW87" i="6"/>
  <c r="AS87" i="6"/>
  <c r="AO87" i="6"/>
  <c r="AK87" i="6"/>
  <c r="I87" i="6"/>
  <c r="BB87" i="6"/>
  <c r="AX87" i="6"/>
  <c r="AT87" i="6"/>
  <c r="AP87" i="6"/>
  <c r="AL87" i="6"/>
  <c r="AH87" i="6"/>
  <c r="BC87" i="6"/>
  <c r="AY87" i="6"/>
  <c r="AU87" i="6"/>
  <c r="AQ87" i="6"/>
  <c r="AM87" i="6"/>
  <c r="AI87" i="6"/>
  <c r="BD87" i="6"/>
  <c r="AZ87" i="6"/>
  <c r="AV87" i="6"/>
  <c r="AR87" i="6"/>
  <c r="AN87" i="6"/>
  <c r="AJ87" i="6"/>
  <c r="J23" i="6"/>
  <c r="H117" i="7"/>
  <c r="H125" i="7"/>
  <c r="H133" i="7"/>
  <c r="H144" i="7"/>
  <c r="I128" i="7"/>
  <c r="I139" i="7"/>
  <c r="H149" i="7"/>
  <c r="W222" i="4"/>
  <c r="Z222" i="4"/>
  <c r="P222" i="4"/>
  <c r="R223" i="4"/>
  <c r="U223" i="4"/>
  <c r="X223" i="4"/>
  <c r="V224" i="4"/>
  <c r="Y224" i="4"/>
  <c r="AB224" i="4"/>
  <c r="BD119" i="6"/>
  <c r="AZ119" i="6"/>
  <c r="AV119" i="6"/>
  <c r="AR119" i="6"/>
  <c r="AN119" i="6"/>
  <c r="AJ119" i="6"/>
  <c r="BE119" i="6"/>
  <c r="BA119" i="6"/>
  <c r="AW119" i="6"/>
  <c r="AS119" i="6"/>
  <c r="AO119" i="6"/>
  <c r="AK119" i="6"/>
  <c r="I119" i="6"/>
  <c r="BB119" i="6"/>
  <c r="AX119" i="6"/>
  <c r="AT119" i="6"/>
  <c r="AP119" i="6"/>
  <c r="AL119" i="6"/>
  <c r="AH119" i="6"/>
  <c r="BC119" i="6"/>
  <c r="AY119" i="6"/>
  <c r="AU119" i="6"/>
  <c r="AQ119" i="6"/>
  <c r="AM119" i="6"/>
  <c r="AI119" i="6"/>
  <c r="J55" i="6"/>
  <c r="BD79" i="6"/>
  <c r="AZ79" i="6"/>
  <c r="AV79" i="6"/>
  <c r="AR79" i="6"/>
  <c r="AN79" i="6"/>
  <c r="AJ79" i="6"/>
  <c r="BE79" i="6"/>
  <c r="BA79" i="6"/>
  <c r="AW79" i="6"/>
  <c r="AS79" i="6"/>
  <c r="AO79" i="6"/>
  <c r="AK79" i="6"/>
  <c r="I79" i="6"/>
  <c r="BB79" i="6"/>
  <c r="AX79" i="6"/>
  <c r="AT79" i="6"/>
  <c r="AP79" i="6"/>
  <c r="AL79" i="6"/>
  <c r="AH79" i="6"/>
  <c r="BC79" i="6"/>
  <c r="AY79" i="6"/>
  <c r="AU79" i="6"/>
  <c r="AQ79" i="6"/>
  <c r="AM79" i="6"/>
  <c r="AI79" i="6"/>
  <c r="J15" i="6"/>
  <c r="BE111" i="6"/>
  <c r="BA111" i="6"/>
  <c r="AW111" i="6"/>
  <c r="AS111" i="6"/>
  <c r="AO111" i="6"/>
  <c r="AK111" i="6"/>
  <c r="I111" i="6"/>
  <c r="BB111" i="6"/>
  <c r="AX111" i="6"/>
  <c r="AT111" i="6"/>
  <c r="AP111" i="6"/>
  <c r="AL111" i="6"/>
  <c r="AH111" i="6"/>
  <c r="BC111" i="6"/>
  <c r="AY111" i="6"/>
  <c r="AU111" i="6"/>
  <c r="AQ111" i="6"/>
  <c r="AM111" i="6"/>
  <c r="AI111" i="6"/>
  <c r="BD111" i="6"/>
  <c r="AZ111" i="6"/>
  <c r="AV111" i="6"/>
  <c r="AR111" i="6"/>
  <c r="AN111" i="6"/>
  <c r="AJ111" i="6"/>
  <c r="J47" i="6"/>
  <c r="R221" i="4"/>
  <c r="R228" i="4"/>
  <c r="U221" i="4"/>
  <c r="U228" i="4"/>
  <c r="X221" i="4"/>
  <c r="X228" i="4"/>
  <c r="AR234" i="4"/>
  <c r="AN234" i="4"/>
  <c r="AJ234" i="4"/>
  <c r="AF234" i="4"/>
  <c r="AK234" i="4"/>
  <c r="AG234" i="4"/>
  <c r="AC234" i="4"/>
  <c r="AL234" i="4"/>
  <c r="AH234" i="4"/>
  <c r="AD234" i="4"/>
  <c r="AM234" i="4"/>
  <c r="AE234" i="4"/>
  <c r="R231" i="4"/>
  <c r="U231" i="4"/>
  <c r="X231" i="4"/>
  <c r="BB90" i="6"/>
  <c r="AX90" i="6"/>
  <c r="AT90" i="6"/>
  <c r="AP90" i="6"/>
  <c r="AL90" i="6"/>
  <c r="AH90" i="6"/>
  <c r="BC90" i="6"/>
  <c r="AY90" i="6"/>
  <c r="AU90" i="6"/>
  <c r="AQ90" i="6"/>
  <c r="AM90" i="6"/>
  <c r="AI90" i="6"/>
  <c r="BD90" i="6"/>
  <c r="AZ90" i="6"/>
  <c r="AV90" i="6"/>
  <c r="AR90" i="6"/>
  <c r="AN90" i="6"/>
  <c r="AJ90" i="6"/>
  <c r="BE90" i="6"/>
  <c r="BA90" i="6"/>
  <c r="AW90" i="6"/>
  <c r="AS90" i="6"/>
  <c r="AO90" i="6"/>
  <c r="AK90" i="6"/>
  <c r="I90" i="6"/>
  <c r="J26" i="6"/>
  <c r="BD101" i="6"/>
  <c r="AZ101" i="6"/>
  <c r="AV101" i="6"/>
  <c r="AR101" i="6"/>
  <c r="AN101" i="6"/>
  <c r="AJ101" i="6"/>
  <c r="BE101" i="6"/>
  <c r="BA101" i="6"/>
  <c r="AW101" i="6"/>
  <c r="AS101" i="6"/>
  <c r="AO101" i="6"/>
  <c r="AK101" i="6"/>
  <c r="I101" i="6"/>
  <c r="BB101" i="6"/>
  <c r="AX101" i="6"/>
  <c r="AT101" i="6"/>
  <c r="AP101" i="6"/>
  <c r="AL101" i="6"/>
  <c r="AH101" i="6"/>
  <c r="BC101" i="6"/>
  <c r="AY101" i="6"/>
  <c r="AU101" i="6"/>
  <c r="AQ101" i="6"/>
  <c r="AM101" i="6"/>
  <c r="AI101" i="6"/>
  <c r="J37" i="6"/>
  <c r="BB94" i="6"/>
  <c r="AX94" i="6"/>
  <c r="AT94" i="6"/>
  <c r="AP94" i="6"/>
  <c r="AL94" i="6"/>
  <c r="AH94" i="6"/>
  <c r="BC94" i="6"/>
  <c r="AY94" i="6"/>
  <c r="AU94" i="6"/>
  <c r="AQ94" i="6"/>
  <c r="AM94" i="6"/>
  <c r="AI94" i="6"/>
  <c r="BD94" i="6"/>
  <c r="AZ94" i="6"/>
  <c r="AV94" i="6"/>
  <c r="AR94" i="6"/>
  <c r="AN94" i="6"/>
  <c r="AJ94" i="6"/>
  <c r="BE94" i="6"/>
  <c r="BA94" i="6"/>
  <c r="AW94" i="6"/>
  <c r="AS94" i="6"/>
  <c r="AO94" i="6"/>
  <c r="AK94" i="6"/>
  <c r="I94" i="6"/>
  <c r="J30" i="6"/>
  <c r="BE80" i="6"/>
  <c r="BA80" i="6"/>
  <c r="AW80" i="6"/>
  <c r="AS80" i="6"/>
  <c r="AO80" i="6"/>
  <c r="AK80" i="6"/>
  <c r="I80" i="6"/>
  <c r="BC80" i="6"/>
  <c r="AY80" i="6"/>
  <c r="AU80" i="6"/>
  <c r="AQ80" i="6"/>
  <c r="AM80" i="6"/>
  <c r="AI80" i="6"/>
  <c r="BB80" i="6"/>
  <c r="AT80" i="6"/>
  <c r="AL80" i="6"/>
  <c r="BD80" i="6"/>
  <c r="AV80" i="6"/>
  <c r="AN80" i="6"/>
  <c r="AX80" i="6"/>
  <c r="AP80" i="6"/>
  <c r="AH80" i="6"/>
  <c r="AZ80" i="6"/>
  <c r="AR80" i="6"/>
  <c r="AJ80" i="6"/>
  <c r="J16" i="6"/>
  <c r="H115" i="7"/>
  <c r="H123" i="7"/>
  <c r="H131" i="7"/>
  <c r="I116" i="7"/>
  <c r="I132" i="7"/>
  <c r="H146" i="7"/>
  <c r="Y225" i="4"/>
  <c r="AB225" i="4"/>
  <c r="R225" i="4"/>
  <c r="O125" i="6"/>
  <c r="BB98" i="6"/>
  <c r="BB132" i="6" s="1"/>
  <c r="AX98" i="6"/>
  <c r="AX132" i="6" s="1"/>
  <c r="AT98" i="6"/>
  <c r="AT132" i="6" s="1"/>
  <c r="AP98" i="6"/>
  <c r="AP132" i="6" s="1"/>
  <c r="AL98" i="6"/>
  <c r="AL132" i="6" s="1"/>
  <c r="AH98" i="6"/>
  <c r="AH132" i="6" s="1"/>
  <c r="BC98" i="6"/>
  <c r="BC132" i="6" s="1"/>
  <c r="AY98" i="6"/>
  <c r="AY132" i="6" s="1"/>
  <c r="AU98" i="6"/>
  <c r="AU132" i="6" s="1"/>
  <c r="AQ98" i="6"/>
  <c r="AQ132" i="6" s="1"/>
  <c r="AM98" i="6"/>
  <c r="AM132" i="6" s="1"/>
  <c r="AI98" i="6"/>
  <c r="AI132" i="6" s="1"/>
  <c r="BD98" i="6"/>
  <c r="BD132" i="6" s="1"/>
  <c r="AZ98" i="6"/>
  <c r="AZ132" i="6" s="1"/>
  <c r="AV98" i="6"/>
  <c r="AV132" i="6" s="1"/>
  <c r="AR98" i="6"/>
  <c r="AR132" i="6" s="1"/>
  <c r="AN98" i="6"/>
  <c r="AN132" i="6" s="1"/>
  <c r="AJ98" i="6"/>
  <c r="AJ132" i="6" s="1"/>
  <c r="BE98" i="6"/>
  <c r="BE132" i="6" s="1"/>
  <c r="BA98" i="6"/>
  <c r="BA132" i="6" s="1"/>
  <c r="AW98" i="6"/>
  <c r="AW132" i="6" s="1"/>
  <c r="AS98" i="6"/>
  <c r="AS132" i="6" s="1"/>
  <c r="AO98" i="6"/>
  <c r="AO132" i="6" s="1"/>
  <c r="AK98" i="6"/>
  <c r="AK132" i="6" s="1"/>
  <c r="I98" i="6"/>
  <c r="J34" i="6"/>
  <c r="O132" i="6"/>
  <c r="X127" i="6"/>
  <c r="X124" i="6"/>
  <c r="O127" i="6"/>
  <c r="O124" i="6"/>
  <c r="AE127" i="6"/>
  <c r="AE124" i="6"/>
  <c r="AD127" i="6"/>
  <c r="AD124" i="6"/>
  <c r="AC127" i="6"/>
  <c r="AC124" i="6"/>
  <c r="AF126" i="6"/>
  <c r="Z130" i="6"/>
  <c r="P130" i="6"/>
  <c r="AF130" i="6"/>
  <c r="AA130" i="6"/>
  <c r="AA126" i="6"/>
  <c r="V126" i="6"/>
  <c r="AB126" i="6"/>
  <c r="R130" i="6"/>
  <c r="Q130" i="6"/>
  <c r="AG130" i="6"/>
  <c r="X130" i="6"/>
  <c r="S130" i="6"/>
  <c r="S126" i="6"/>
  <c r="AD126" i="6"/>
  <c r="AC126" i="6"/>
  <c r="T126" i="6"/>
  <c r="AE125" i="6"/>
  <c r="AD125" i="6"/>
  <c r="AC125" i="6"/>
  <c r="T125" i="6"/>
  <c r="U225" i="4"/>
  <c r="X225" i="4"/>
  <c r="AA225" i="4"/>
  <c r="BD88" i="6"/>
  <c r="AZ88" i="6"/>
  <c r="AV88" i="6"/>
  <c r="AR88" i="6"/>
  <c r="AR125" i="6" s="1"/>
  <c r="AN88" i="6"/>
  <c r="AJ88" i="6"/>
  <c r="BE88" i="6"/>
  <c r="BA88" i="6"/>
  <c r="BA125" i="6" s="1"/>
  <c r="AW88" i="6"/>
  <c r="AS88" i="6"/>
  <c r="AO88" i="6"/>
  <c r="AK88" i="6"/>
  <c r="AK125" i="6" s="1"/>
  <c r="I88" i="6"/>
  <c r="BB88" i="6"/>
  <c r="AX88" i="6"/>
  <c r="AT88" i="6"/>
  <c r="AT125" i="6" s="1"/>
  <c r="AP88" i="6"/>
  <c r="AL88" i="6"/>
  <c r="AH88" i="6"/>
  <c r="BC88" i="6"/>
  <c r="BC125" i="6" s="1"/>
  <c r="AY88" i="6"/>
  <c r="AU88" i="6"/>
  <c r="AQ88" i="6"/>
  <c r="AM88" i="6"/>
  <c r="AM125" i="6" s="1"/>
  <c r="AI88" i="6"/>
  <c r="J24" i="6"/>
  <c r="T127" i="6"/>
  <c r="T124" i="6"/>
  <c r="BE78" i="6"/>
  <c r="BA78" i="6"/>
  <c r="AW78" i="6"/>
  <c r="AS78" i="6"/>
  <c r="AO78" i="6"/>
  <c r="AK78" i="6"/>
  <c r="I78" i="6"/>
  <c r="BB78" i="6"/>
  <c r="AX78" i="6"/>
  <c r="AT78" i="6"/>
  <c r="AP78" i="6"/>
  <c r="AL78" i="6"/>
  <c r="AH78" i="6"/>
  <c r="BC78" i="6"/>
  <c r="AY78" i="6"/>
  <c r="AU78" i="6"/>
  <c r="AQ78" i="6"/>
  <c r="AM78" i="6"/>
  <c r="AI78" i="6"/>
  <c r="BD78" i="6"/>
  <c r="AZ78" i="6"/>
  <c r="AV78" i="6"/>
  <c r="AR78" i="6"/>
  <c r="AN78" i="6"/>
  <c r="AJ78" i="6"/>
  <c r="J14" i="6"/>
  <c r="AA127" i="6"/>
  <c r="AA124" i="6"/>
  <c r="Z127" i="6"/>
  <c r="Z124" i="6"/>
  <c r="Y127" i="6"/>
  <c r="Y124" i="6"/>
  <c r="BB86" i="6"/>
  <c r="AX86" i="6"/>
  <c r="AT86" i="6"/>
  <c r="AP86" i="6"/>
  <c r="AL86" i="6"/>
  <c r="AH86" i="6"/>
  <c r="BC86" i="6"/>
  <c r="AY86" i="6"/>
  <c r="AU86" i="6"/>
  <c r="AQ86" i="6"/>
  <c r="AM86" i="6"/>
  <c r="AI86" i="6"/>
  <c r="BD86" i="6"/>
  <c r="AZ86" i="6"/>
  <c r="AV86" i="6"/>
  <c r="AR86" i="6"/>
  <c r="AN86" i="6"/>
  <c r="AJ86" i="6"/>
  <c r="BE86" i="6"/>
  <c r="BA86" i="6"/>
  <c r="AW86" i="6"/>
  <c r="AS86" i="6"/>
  <c r="AO86" i="6"/>
  <c r="AK86" i="6"/>
  <c r="I86" i="6"/>
  <c r="J22" i="6"/>
  <c r="EV102" i="6"/>
  <c r="ER102" i="6"/>
  <c r="EN102" i="6"/>
  <c r="EJ102" i="6"/>
  <c r="EF102" i="6"/>
  <c r="EB102" i="6"/>
  <c r="EW102" i="6"/>
  <c r="ES102" i="6"/>
  <c r="EO102" i="6"/>
  <c r="EK102" i="6"/>
  <c r="EG102" i="6"/>
  <c r="EC102" i="6"/>
  <c r="M102" i="6"/>
  <c r="ET102" i="6"/>
  <c r="EP102" i="6"/>
  <c r="EL102" i="6"/>
  <c r="EH102" i="6"/>
  <c r="ED102" i="6"/>
  <c r="DZ102" i="6"/>
  <c r="EU102" i="6"/>
  <c r="EQ102" i="6"/>
  <c r="EM102" i="6"/>
  <c r="EI102" i="6"/>
  <c r="EE102" i="6"/>
  <c r="EA102" i="6"/>
  <c r="N38" i="6"/>
  <c r="H111" i="7"/>
  <c r="H138" i="7"/>
  <c r="I114" i="7"/>
  <c r="I130" i="7"/>
  <c r="H151" i="7"/>
  <c r="I102" i="7"/>
  <c r="AA125" i="6"/>
  <c r="Z125" i="6"/>
  <c r="Y125" i="6"/>
  <c r="P125" i="6"/>
  <c r="AF125" i="6"/>
  <c r="T225" i="4"/>
  <c r="W225" i="4"/>
  <c r="Z225" i="4"/>
  <c r="BD92" i="6"/>
  <c r="AZ92" i="6"/>
  <c r="AV92" i="6"/>
  <c r="AR92" i="6"/>
  <c r="AN92" i="6"/>
  <c r="AJ92" i="6"/>
  <c r="BE92" i="6"/>
  <c r="BA92" i="6"/>
  <c r="AW92" i="6"/>
  <c r="AS92" i="6"/>
  <c r="AO92" i="6"/>
  <c r="AK92" i="6"/>
  <c r="I92" i="6"/>
  <c r="BB92" i="6"/>
  <c r="AX92" i="6"/>
  <c r="AT92" i="6"/>
  <c r="AP92" i="6"/>
  <c r="AL92" i="6"/>
  <c r="AH92" i="6"/>
  <c r="BC92" i="6"/>
  <c r="AY92" i="6"/>
  <c r="AU92" i="6"/>
  <c r="AQ92" i="6"/>
  <c r="AM92" i="6"/>
  <c r="AI92" i="6"/>
  <c r="J28" i="6"/>
  <c r="P127" i="6"/>
  <c r="P124" i="6"/>
  <c r="AF127" i="6"/>
  <c r="AF124" i="6"/>
  <c r="W127" i="6"/>
  <c r="W124" i="6"/>
  <c r="V127" i="6"/>
  <c r="V124" i="6"/>
  <c r="U127" i="6"/>
  <c r="U124" i="6"/>
  <c r="BE95" i="6"/>
  <c r="BA95" i="6"/>
  <c r="AW95" i="6"/>
  <c r="AS95" i="6"/>
  <c r="AO95" i="6"/>
  <c r="AK95" i="6"/>
  <c r="I95" i="6"/>
  <c r="BB95" i="6"/>
  <c r="AX95" i="6"/>
  <c r="AT95" i="6"/>
  <c r="AP95" i="6"/>
  <c r="AL95" i="6"/>
  <c r="AH95" i="6"/>
  <c r="BC95" i="6"/>
  <c r="AY95" i="6"/>
  <c r="AU95" i="6"/>
  <c r="AQ95" i="6"/>
  <c r="AM95" i="6"/>
  <c r="AI95" i="6"/>
  <c r="BD95" i="6"/>
  <c r="AZ95" i="6"/>
  <c r="AV95" i="6"/>
  <c r="AR95" i="6"/>
  <c r="AN95" i="6"/>
  <c r="AJ95" i="6"/>
  <c r="J31" i="6"/>
  <c r="BD81" i="6"/>
  <c r="AZ81" i="6"/>
  <c r="AV81" i="6"/>
  <c r="AR81" i="6"/>
  <c r="AN81" i="6"/>
  <c r="AJ81" i="6"/>
  <c r="BB81" i="6"/>
  <c r="AX81" i="6"/>
  <c r="AT81" i="6"/>
  <c r="AP81" i="6"/>
  <c r="AL81" i="6"/>
  <c r="AH81" i="6"/>
  <c r="BA81" i="6"/>
  <c r="AS81" i="6"/>
  <c r="AK81" i="6"/>
  <c r="BC81" i="6"/>
  <c r="AU81" i="6"/>
  <c r="AM81" i="6"/>
  <c r="BE81" i="6"/>
  <c r="AW81" i="6"/>
  <c r="AO81" i="6"/>
  <c r="I81" i="6"/>
  <c r="AY81" i="6"/>
  <c r="AQ81" i="6"/>
  <c r="AI81" i="6"/>
  <c r="J17" i="6"/>
  <c r="BC109" i="6"/>
  <c r="AY109" i="6"/>
  <c r="AU109" i="6"/>
  <c r="AQ109" i="6"/>
  <c r="AM109" i="6"/>
  <c r="AI109" i="6"/>
  <c r="BD109" i="6"/>
  <c r="AZ109" i="6"/>
  <c r="AV109" i="6"/>
  <c r="AR109" i="6"/>
  <c r="AN109" i="6"/>
  <c r="AJ109" i="6"/>
  <c r="BE109" i="6"/>
  <c r="BA109" i="6"/>
  <c r="AW109" i="6"/>
  <c r="AS109" i="6"/>
  <c r="AO109" i="6"/>
  <c r="AK109" i="6"/>
  <c r="I109" i="6"/>
  <c r="BB109" i="6"/>
  <c r="AX109" i="6"/>
  <c r="AT109" i="6"/>
  <c r="AP109" i="6"/>
  <c r="AL109" i="6"/>
  <c r="AH109" i="6"/>
  <c r="J45" i="6"/>
  <c r="I126" i="7"/>
  <c r="W125" i="6"/>
  <c r="V125" i="6"/>
  <c r="U125" i="6"/>
  <c r="AB125" i="6"/>
  <c r="AB134" i="6" s="1"/>
  <c r="AB136" i="6" s="1"/>
  <c r="CG198" i="4" l="1"/>
  <c r="CC198" i="4"/>
  <c r="BY198" i="4"/>
  <c r="CI198" i="4"/>
  <c r="CA198" i="4"/>
  <c r="CH198" i="4"/>
  <c r="CD198" i="4"/>
  <c r="BZ198" i="4"/>
  <c r="CJ198" i="4"/>
  <c r="CF198" i="4"/>
  <c r="CB198" i="4"/>
  <c r="CE198" i="4"/>
  <c r="BP198" i="4"/>
  <c r="BT198" i="4"/>
  <c r="BJ68" i="3" s="1"/>
  <c r="BX198" i="4"/>
  <c r="BR198" i="4"/>
  <c r="BH68" i="3" s="1"/>
  <c r="BS198" i="4"/>
  <c r="BM198" i="4"/>
  <c r="BC68" i="3" s="1"/>
  <c r="BQ198" i="4"/>
  <c r="BU198" i="4"/>
  <c r="BK68" i="3" s="1"/>
  <c r="BN198" i="4"/>
  <c r="BV198" i="4"/>
  <c r="BL68" i="3" s="1"/>
  <c r="BO198" i="4"/>
  <c r="BW198" i="4"/>
  <c r="BM68" i="3" s="1"/>
  <c r="E10" i="11"/>
  <c r="E11" i="11"/>
  <c r="D95" i="11"/>
  <c r="G11" i="11"/>
  <c r="E16" i="11"/>
  <c r="W33" i="12"/>
  <c r="N34" i="12"/>
  <c r="O7" i="12"/>
  <c r="O4" i="12"/>
  <c r="O10" i="12"/>
  <c r="O6" i="12"/>
  <c r="O8" i="12"/>
  <c r="O9" i="12"/>
  <c r="O5" i="12"/>
  <c r="O18" i="12"/>
  <c r="O14" i="12"/>
  <c r="O22" i="12"/>
  <c r="O19" i="12"/>
  <c r="O15" i="12"/>
  <c r="O21" i="12"/>
  <c r="O17" i="12"/>
  <c r="O13" i="12"/>
  <c r="O11" i="12"/>
  <c r="O20" i="12"/>
  <c r="O16" i="12"/>
  <c r="O12" i="12"/>
  <c r="AO241" i="4"/>
  <c r="AQ60" i="4"/>
  <c r="AP173" i="4"/>
  <c r="AF43" i="3" s="1"/>
  <c r="AP120" i="4"/>
  <c r="AQ37" i="4"/>
  <c r="AP150" i="4"/>
  <c r="AF20" i="3" s="1"/>
  <c r="AP112" i="4"/>
  <c r="AQ49" i="4"/>
  <c r="AP162" i="4"/>
  <c r="AF32" i="3" s="1"/>
  <c r="BZ27" i="4"/>
  <c r="BY140" i="4"/>
  <c r="BO10" i="3" s="1"/>
  <c r="CB32" i="4"/>
  <c r="CA145" i="4"/>
  <c r="BQ15" i="3" s="1"/>
  <c r="AR68" i="4"/>
  <c r="AQ181" i="4"/>
  <c r="AG51" i="3" s="1"/>
  <c r="AQ56" i="4"/>
  <c r="AP169" i="4"/>
  <c r="AF39" i="3" s="1"/>
  <c r="AQ45" i="4"/>
  <c r="AP158" i="4"/>
  <c r="AF28" i="3" s="1"/>
  <c r="AO127" i="4"/>
  <c r="AQ35" i="4"/>
  <c r="AP148" i="4"/>
  <c r="AF18" i="3" s="1"/>
  <c r="AP301" i="4"/>
  <c r="AP302" i="4" s="1"/>
  <c r="AP111" i="4"/>
  <c r="AP109" i="4"/>
  <c r="AP128" i="4"/>
  <c r="AQ64" i="4"/>
  <c r="AP177" i="4"/>
  <c r="AF47" i="3" s="1"/>
  <c r="AN251" i="4"/>
  <c r="AN294" i="4"/>
  <c r="AD97" i="3" s="1"/>
  <c r="AN129" i="4"/>
  <c r="AQ55" i="4"/>
  <c r="AP168" i="4"/>
  <c r="AF38" i="3" s="1"/>
  <c r="AR72" i="4"/>
  <c r="AQ185" i="4"/>
  <c r="AG55" i="3" s="1"/>
  <c r="G113" i="11"/>
  <c r="H113" i="11" s="1"/>
  <c r="G112" i="11"/>
  <c r="D118" i="11"/>
  <c r="F118" i="11"/>
  <c r="F27" i="11"/>
  <c r="F21" i="11"/>
  <c r="Y31" i="10"/>
  <c r="K112" i="11" s="1"/>
  <c r="Y39" i="10"/>
  <c r="K113" i="11" s="1"/>
  <c r="L113" i="11" s="1"/>
  <c r="BM15" i="3"/>
  <c r="BM10" i="3"/>
  <c r="GC138" i="4"/>
  <c r="D8" i="11"/>
  <c r="AS51" i="3"/>
  <c r="AV51" i="3"/>
  <c r="X42" i="10"/>
  <c r="D113" i="11"/>
  <c r="F26" i="11"/>
  <c r="H25" i="11"/>
  <c r="L110" i="4"/>
  <c r="M110" i="4" s="1"/>
  <c r="N110" i="4" s="1"/>
  <c r="O110" i="4" s="1"/>
  <c r="BP66" i="3"/>
  <c r="BT66" i="3"/>
  <c r="BX66" i="3"/>
  <c r="CB66" i="3"/>
  <c r="CF66" i="3"/>
  <c r="CJ66" i="3"/>
  <c r="BQ66" i="3"/>
  <c r="BU66" i="3"/>
  <c r="BY66" i="3"/>
  <c r="CC66" i="3"/>
  <c r="CG66" i="3"/>
  <c r="CK66" i="3"/>
  <c r="BR66" i="3"/>
  <c r="BZ66" i="3"/>
  <c r="CH66" i="3"/>
  <c r="BV66" i="3"/>
  <c r="CD66" i="3"/>
  <c r="CL66" i="3"/>
  <c r="CA66" i="3"/>
  <c r="BO66" i="3"/>
  <c r="CE66" i="3"/>
  <c r="BS66" i="3"/>
  <c r="CI66" i="3"/>
  <c r="BW66" i="3"/>
  <c r="AW63" i="3"/>
  <c r="BA63" i="3"/>
  <c r="BM63" i="3"/>
  <c r="AX63" i="3"/>
  <c r="BJ63" i="3"/>
  <c r="BN63" i="3"/>
  <c r="BG63" i="3"/>
  <c r="BK63" i="3"/>
  <c r="BD63" i="3"/>
  <c r="BL63" i="3"/>
  <c r="AE64" i="3"/>
  <c r="CL67" i="3"/>
  <c r="CK67" i="3"/>
  <c r="BR65" i="3"/>
  <c r="BV65" i="3"/>
  <c r="BZ65" i="3"/>
  <c r="CD65" i="3"/>
  <c r="CH65" i="3"/>
  <c r="CL65" i="3"/>
  <c r="BO65" i="3"/>
  <c r="BS65" i="3"/>
  <c r="BW65" i="3"/>
  <c r="CA65" i="3"/>
  <c r="CE65" i="3"/>
  <c r="CI65" i="3"/>
  <c r="BT65" i="3"/>
  <c r="CB65" i="3"/>
  <c r="CJ65" i="3"/>
  <c r="BP65" i="3"/>
  <c r="BX65" i="3"/>
  <c r="CF65" i="3"/>
  <c r="CC65" i="3"/>
  <c r="CG65" i="3"/>
  <c r="BQ65" i="3"/>
  <c r="BU65" i="3"/>
  <c r="CK65" i="3"/>
  <c r="BY65" i="3"/>
  <c r="AT51" i="3"/>
  <c r="AT55" i="3"/>
  <c r="D34" i="11"/>
  <c r="AY68" i="3"/>
  <c r="BG68" i="3"/>
  <c r="AZ68" i="3"/>
  <c r="BD68" i="3"/>
  <c r="BA68" i="3"/>
  <c r="BE68" i="3"/>
  <c r="BI68" i="3"/>
  <c r="BF68" i="3"/>
  <c r="AX68" i="3"/>
  <c r="BN68" i="3"/>
  <c r="BB68" i="3"/>
  <c r="D30" i="11"/>
  <c r="BD64" i="3"/>
  <c r="AW64" i="3"/>
  <c r="BA64" i="3"/>
  <c r="BM64" i="3"/>
  <c r="AX64" i="3"/>
  <c r="BB64" i="3"/>
  <c r="BJ64" i="3"/>
  <c r="BG64" i="3"/>
  <c r="BK64" i="3"/>
  <c r="D40" i="11"/>
  <c r="D39" i="11"/>
  <c r="D45" i="11"/>
  <c r="D49" i="11"/>
  <c r="D41" i="11"/>
  <c r="D53" i="11"/>
  <c r="D19" i="11"/>
  <c r="D10" i="11"/>
  <c r="D9" i="11"/>
  <c r="D38" i="11"/>
  <c r="D14" i="11"/>
  <c r="BD59" i="3"/>
  <c r="BL59" i="3"/>
  <c r="AX59" i="3"/>
  <c r="BB59" i="3"/>
  <c r="BF59" i="3"/>
  <c r="BJ59" i="3"/>
  <c r="BA59" i="3"/>
  <c r="BI59" i="3"/>
  <c r="BC59" i="3"/>
  <c r="BK59" i="3"/>
  <c r="AW59" i="3"/>
  <c r="BE59" i="3"/>
  <c r="BM59" i="3"/>
  <c r="AY59" i="3"/>
  <c r="BG59" i="3"/>
  <c r="BR60" i="3"/>
  <c r="BV60" i="3"/>
  <c r="BZ60" i="3"/>
  <c r="CD60" i="3"/>
  <c r="CH60" i="3"/>
  <c r="CL60" i="3"/>
  <c r="BP60" i="3"/>
  <c r="BT60" i="3"/>
  <c r="BX60" i="3"/>
  <c r="CB60" i="3"/>
  <c r="CF60" i="3"/>
  <c r="CJ60" i="3"/>
  <c r="BO60" i="3"/>
  <c r="BW60" i="3"/>
  <c r="CE60" i="3"/>
  <c r="BS60" i="3"/>
  <c r="CI60" i="3"/>
  <c r="BQ60" i="3"/>
  <c r="BY60" i="3"/>
  <c r="CG60" i="3"/>
  <c r="CA60" i="3"/>
  <c r="CC60" i="3"/>
  <c r="CK60" i="3"/>
  <c r="BU60" i="3"/>
  <c r="BP61" i="3"/>
  <c r="BT61" i="3"/>
  <c r="BR61" i="3"/>
  <c r="BV61" i="3"/>
  <c r="BZ61" i="3"/>
  <c r="CD61" i="3"/>
  <c r="CH61" i="3"/>
  <c r="CL61" i="3"/>
  <c r="BU61" i="3"/>
  <c r="CA61" i="3"/>
  <c r="CF61" i="3"/>
  <c r="CK61" i="3"/>
  <c r="BX61" i="3"/>
  <c r="CI61" i="3"/>
  <c r="BO61" i="3"/>
  <c r="BW61" i="3"/>
  <c r="CB61" i="3"/>
  <c r="CG61" i="3"/>
  <c r="BQ61" i="3"/>
  <c r="CC61" i="3"/>
  <c r="BY61" i="3"/>
  <c r="CE61" i="3"/>
  <c r="CJ61" i="3"/>
  <c r="BS61" i="3"/>
  <c r="CK62" i="3"/>
  <c r="CL62" i="3"/>
  <c r="AW55" i="3"/>
  <c r="BA55" i="3"/>
  <c r="BE55" i="3"/>
  <c r="BM55" i="3"/>
  <c r="BB55" i="3"/>
  <c r="BG55" i="3"/>
  <c r="AX55" i="3"/>
  <c r="BC55" i="3"/>
  <c r="BH55" i="3"/>
  <c r="AY55" i="3"/>
  <c r="BD55" i="3"/>
  <c r="BJ55" i="3"/>
  <c r="BF55" i="3"/>
  <c r="BK55" i="3"/>
  <c r="CK57" i="3"/>
  <c r="CL57" i="3"/>
  <c r="M75" i="4"/>
  <c r="N75" i="4" s="1"/>
  <c r="O75" i="4" s="1"/>
  <c r="CK53" i="3"/>
  <c r="CL53" i="3"/>
  <c r="BG48" i="3"/>
  <c r="BK48" i="3"/>
  <c r="BH48" i="3"/>
  <c r="BL48" i="3"/>
  <c r="BJ48" i="3"/>
  <c r="BI48" i="3"/>
  <c r="AW47" i="3"/>
  <c r="BE47" i="3"/>
  <c r="BM47" i="3"/>
  <c r="BB47" i="3"/>
  <c r="BJ47" i="3"/>
  <c r="AY47" i="3"/>
  <c r="BG47" i="3"/>
  <c r="BD47" i="3"/>
  <c r="AZ47" i="3"/>
  <c r="BH47" i="3"/>
  <c r="BC47" i="3"/>
  <c r="CK49" i="3"/>
  <c r="CL49" i="3"/>
  <c r="BO40" i="3"/>
  <c r="BS40" i="3"/>
  <c r="BW40" i="3"/>
  <c r="CA40" i="3"/>
  <c r="CE40" i="3"/>
  <c r="CI40" i="3"/>
  <c r="BP40" i="3"/>
  <c r="BT40" i="3"/>
  <c r="BX40" i="3"/>
  <c r="CB40" i="3"/>
  <c r="CF40" i="3"/>
  <c r="CJ40" i="3"/>
  <c r="BQ40" i="3"/>
  <c r="BY40" i="3"/>
  <c r="CG40" i="3"/>
  <c r="BR40" i="3"/>
  <c r="BZ40" i="3"/>
  <c r="CH40" i="3"/>
  <c r="BU40" i="3"/>
  <c r="CC40" i="3"/>
  <c r="CK40" i="3"/>
  <c r="CD40" i="3"/>
  <c r="CL40" i="3"/>
  <c r="BV40" i="3"/>
  <c r="BO44" i="3"/>
  <c r="BS44" i="3"/>
  <c r="BW44" i="3"/>
  <c r="CA44" i="3"/>
  <c r="CE44" i="3"/>
  <c r="CI44" i="3"/>
  <c r="BQ44" i="3"/>
  <c r="BU44" i="3"/>
  <c r="BY44" i="3"/>
  <c r="CC44" i="3"/>
  <c r="CG44" i="3"/>
  <c r="CK44" i="3"/>
  <c r="BT44" i="3"/>
  <c r="CB44" i="3"/>
  <c r="CJ44" i="3"/>
  <c r="BV44" i="3"/>
  <c r="CD44" i="3"/>
  <c r="CL44" i="3"/>
  <c r="BP44" i="3"/>
  <c r="CF44" i="3"/>
  <c r="BR44" i="3"/>
  <c r="CH44" i="3"/>
  <c r="BX44" i="3"/>
  <c r="BZ44" i="3"/>
  <c r="BO33" i="3"/>
  <c r="BS33" i="3"/>
  <c r="BW33" i="3"/>
  <c r="CA33" i="3"/>
  <c r="CE33" i="3"/>
  <c r="CI33" i="3"/>
  <c r="BP33" i="3"/>
  <c r="BT33" i="3"/>
  <c r="BX33" i="3"/>
  <c r="CB33" i="3"/>
  <c r="CF33" i="3"/>
  <c r="CJ33" i="3"/>
  <c r="BQ33" i="3"/>
  <c r="BU33" i="3"/>
  <c r="BY33" i="3"/>
  <c r="CC33" i="3"/>
  <c r="CG33" i="3"/>
  <c r="CK33" i="3"/>
  <c r="CD33" i="3"/>
  <c r="BR33" i="3"/>
  <c r="CH33" i="3"/>
  <c r="CL33" i="3"/>
  <c r="BV33" i="3"/>
  <c r="BZ33" i="3"/>
  <c r="AZ36" i="3"/>
  <c r="BD36" i="3"/>
  <c r="BH36" i="3"/>
  <c r="BL36" i="3"/>
  <c r="AW36" i="3"/>
  <c r="BA36" i="3"/>
  <c r="BE36" i="3"/>
  <c r="BI36" i="3"/>
  <c r="BM36" i="3"/>
  <c r="AX36" i="3"/>
  <c r="BF36" i="3"/>
  <c r="BN36" i="3"/>
  <c r="AY36" i="3"/>
  <c r="BG36" i="3"/>
  <c r="BB36" i="3"/>
  <c r="BC36" i="3"/>
  <c r="BK36" i="3"/>
  <c r="AX37" i="3"/>
  <c r="BB37" i="3"/>
  <c r="BF37" i="3"/>
  <c r="BJ37" i="3"/>
  <c r="BN37" i="3"/>
  <c r="AY37" i="3"/>
  <c r="BC37" i="3"/>
  <c r="BG37" i="3"/>
  <c r="BK37" i="3"/>
  <c r="BD37" i="3"/>
  <c r="BL37" i="3"/>
  <c r="BH37" i="3"/>
  <c r="BE37" i="3"/>
  <c r="BM37" i="3"/>
  <c r="AZ37" i="3"/>
  <c r="BA37" i="3"/>
  <c r="BI37" i="3"/>
  <c r="AW32" i="3"/>
  <c r="BA32" i="3"/>
  <c r="BE32" i="3"/>
  <c r="BI32" i="3"/>
  <c r="BM32" i="3"/>
  <c r="AX32" i="3"/>
  <c r="BB32" i="3"/>
  <c r="BF32" i="3"/>
  <c r="BJ32" i="3"/>
  <c r="BN32" i="3"/>
  <c r="AY32" i="3"/>
  <c r="BC32" i="3"/>
  <c r="BG32" i="3"/>
  <c r="BK32" i="3"/>
  <c r="AZ32" i="3"/>
  <c r="BD32" i="3"/>
  <c r="BH32" i="3"/>
  <c r="BL32" i="3"/>
  <c r="AX17" i="3"/>
  <c r="BB17" i="3"/>
  <c r="BF17" i="3"/>
  <c r="BJ17" i="3"/>
  <c r="BN17" i="3"/>
  <c r="AW17" i="3"/>
  <c r="BC17" i="3"/>
  <c r="BH17" i="3"/>
  <c r="BM17" i="3"/>
  <c r="BA17" i="3"/>
  <c r="BI17" i="3"/>
  <c r="AY17" i="3"/>
  <c r="BG17" i="3"/>
  <c r="AZ17" i="3"/>
  <c r="BK17" i="3"/>
  <c r="BD17" i="3"/>
  <c r="BE17" i="3"/>
  <c r="BL17" i="3"/>
  <c r="L84" i="4"/>
  <c r="M41" i="4"/>
  <c r="N41" i="4" s="1"/>
  <c r="O41" i="4" s="1"/>
  <c r="CP24" i="3"/>
  <c r="CT24" i="3"/>
  <c r="CX24" i="3"/>
  <c r="DB24" i="3"/>
  <c r="DF24" i="3"/>
  <c r="CO24" i="3"/>
  <c r="CU24" i="3"/>
  <c r="CZ24" i="3"/>
  <c r="DE24" i="3"/>
  <c r="CN24" i="3"/>
  <c r="CV24" i="3"/>
  <c r="DC24" i="3"/>
  <c r="CQ24" i="3"/>
  <c r="CW24" i="3"/>
  <c r="DD24" i="3"/>
  <c r="CR24" i="3"/>
  <c r="DG24" i="3"/>
  <c r="CS24" i="3"/>
  <c r="DH24" i="3"/>
  <c r="CY24" i="3"/>
  <c r="DA24" i="3"/>
  <c r="CM24" i="3"/>
  <c r="M60" i="4"/>
  <c r="N60" i="4" s="1"/>
  <c r="O60" i="4" s="1"/>
  <c r="L63" i="4"/>
  <c r="L58" i="4"/>
  <c r="L42" i="4"/>
  <c r="BP25" i="3"/>
  <c r="BT25" i="3"/>
  <c r="BX25" i="3"/>
  <c r="CB25" i="3"/>
  <c r="CF25" i="3"/>
  <c r="CJ25" i="3"/>
  <c r="BR25" i="3"/>
  <c r="BW25" i="3"/>
  <c r="CC25" i="3"/>
  <c r="CH25" i="3"/>
  <c r="BU25" i="3"/>
  <c r="CA25" i="3"/>
  <c r="CI25" i="3"/>
  <c r="BO25" i="3"/>
  <c r="BV25" i="3"/>
  <c r="CD25" i="3"/>
  <c r="CK25" i="3"/>
  <c r="BQ25" i="3"/>
  <c r="CE25" i="3"/>
  <c r="BS25" i="3"/>
  <c r="CG25" i="3"/>
  <c r="CL25" i="3"/>
  <c r="BY25" i="3"/>
  <c r="BZ25" i="3"/>
  <c r="L51" i="4"/>
  <c r="AX8" i="3"/>
  <c r="BB8" i="3"/>
  <c r="BP138" i="4"/>
  <c r="BF8" i="3" s="1"/>
  <c r="BT138" i="4"/>
  <c r="BJ8" i="3" s="1"/>
  <c r="BX138" i="4"/>
  <c r="BN8" i="3" s="1"/>
  <c r="AY8" i="3"/>
  <c r="BM138" i="4"/>
  <c r="BC8" i="3" s="1"/>
  <c r="BQ138" i="4"/>
  <c r="BG8" i="3" s="1"/>
  <c r="BU138" i="4"/>
  <c r="BK8" i="3" s="1"/>
  <c r="BN138" i="4"/>
  <c r="BD8" i="3" s="1"/>
  <c r="BV138" i="4"/>
  <c r="BL8" i="3" s="1"/>
  <c r="AW8" i="3"/>
  <c r="BR138" i="4"/>
  <c r="BH8" i="3" s="1"/>
  <c r="AZ8" i="3"/>
  <c r="BW138" i="4"/>
  <c r="BM8" i="3" s="1"/>
  <c r="BS138" i="4"/>
  <c r="BI8" i="3" s="1"/>
  <c r="BA8" i="3"/>
  <c r="BO138" i="4"/>
  <c r="BE8" i="3" s="1"/>
  <c r="L74" i="4"/>
  <c r="M74" i="4" s="1"/>
  <c r="L59" i="4"/>
  <c r="L61" i="4"/>
  <c r="L30" i="4"/>
  <c r="CN143" i="4"/>
  <c r="CD13" i="3" s="1"/>
  <c r="BY13" i="3"/>
  <c r="BW13" i="3"/>
  <c r="BP13" i="3"/>
  <c r="CP143" i="4"/>
  <c r="CF13" i="3" s="1"/>
  <c r="CU143" i="4"/>
  <c r="CK13" i="3" s="1"/>
  <c r="BZ13" i="3"/>
  <c r="BS13" i="3"/>
  <c r="CL143" i="4"/>
  <c r="CB13" i="3" s="1"/>
  <c r="BR13" i="3"/>
  <c r="CR143" i="4"/>
  <c r="CH13" i="3" s="1"/>
  <c r="CQ143" i="4"/>
  <c r="CG13" i="3" s="1"/>
  <c r="CK143" i="4"/>
  <c r="CA13" i="3" s="1"/>
  <c r="BT13" i="3"/>
  <c r="CT143" i="4"/>
  <c r="CJ13" i="3" s="1"/>
  <c r="BV13" i="3"/>
  <c r="CL13" i="3"/>
  <c r="CO143" i="4"/>
  <c r="CE13" i="3" s="1"/>
  <c r="BX13" i="3"/>
  <c r="BU13" i="3"/>
  <c r="CS143" i="4"/>
  <c r="CI13" i="3" s="1"/>
  <c r="CM143" i="4"/>
  <c r="CC13" i="3" s="1"/>
  <c r="L66" i="4"/>
  <c r="BT14" i="3"/>
  <c r="CT144" i="4"/>
  <c r="CJ14" i="3" s="1"/>
  <c r="BQ14" i="3"/>
  <c r="CQ144" i="4"/>
  <c r="CG14" i="3" s="1"/>
  <c r="BZ14" i="3"/>
  <c r="BS14" i="3"/>
  <c r="CP144" i="4"/>
  <c r="CF14" i="3" s="1"/>
  <c r="CM144" i="4"/>
  <c r="CC14" i="3" s="1"/>
  <c r="CL14" i="3"/>
  <c r="BX14" i="3"/>
  <c r="BO14" i="3"/>
  <c r="BU14" i="3"/>
  <c r="CU144" i="4"/>
  <c r="CK14" i="3" s="1"/>
  <c r="CN144" i="4"/>
  <c r="CD14" i="3" s="1"/>
  <c r="CK144" i="4"/>
  <c r="CA14" i="3" s="1"/>
  <c r="L31" i="4"/>
  <c r="CL144" i="4"/>
  <c r="CB14" i="3" s="1"/>
  <c r="BW14" i="3"/>
  <c r="BY14" i="3"/>
  <c r="BR14" i="3"/>
  <c r="CR144" i="4"/>
  <c r="CH14" i="3" s="1"/>
  <c r="CS144" i="4"/>
  <c r="CI14" i="3" s="1"/>
  <c r="BP14" i="3"/>
  <c r="CO144" i="4"/>
  <c r="CE14" i="3" s="1"/>
  <c r="BV14" i="3"/>
  <c r="L47" i="4"/>
  <c r="CK30" i="3"/>
  <c r="CL30" i="3"/>
  <c r="L55" i="4"/>
  <c r="L38" i="4"/>
  <c r="BP21" i="3"/>
  <c r="BT21" i="3"/>
  <c r="BX21" i="3"/>
  <c r="CB21" i="3"/>
  <c r="CF21" i="3"/>
  <c r="CJ21" i="3"/>
  <c r="BO21" i="3"/>
  <c r="BU21" i="3"/>
  <c r="BZ21" i="3"/>
  <c r="CE21" i="3"/>
  <c r="CK21" i="3"/>
  <c r="BV21" i="3"/>
  <c r="CC21" i="3"/>
  <c r="CI21" i="3"/>
  <c r="BQ21" i="3"/>
  <c r="BW21" i="3"/>
  <c r="CD21" i="3"/>
  <c r="CL21" i="3"/>
  <c r="BY21" i="3"/>
  <c r="CA21" i="3"/>
  <c r="CG21" i="3"/>
  <c r="CH21" i="3"/>
  <c r="BR21" i="3"/>
  <c r="BS21" i="3"/>
  <c r="L39" i="4"/>
  <c r="CL22" i="3"/>
  <c r="CK22" i="3"/>
  <c r="L78" i="4"/>
  <c r="AX28" i="3"/>
  <c r="BB28" i="3"/>
  <c r="BF28" i="3"/>
  <c r="BJ28" i="3"/>
  <c r="BN28" i="3"/>
  <c r="BA28" i="3"/>
  <c r="BG28" i="3"/>
  <c r="BL28" i="3"/>
  <c r="AW28" i="3"/>
  <c r="BD28" i="3"/>
  <c r="BK28" i="3"/>
  <c r="AY28" i="3"/>
  <c r="BE28" i="3"/>
  <c r="BM28" i="3"/>
  <c r="BH28" i="3"/>
  <c r="BI28" i="3"/>
  <c r="AZ28" i="3"/>
  <c r="BC28" i="3"/>
  <c r="BN59" i="3"/>
  <c r="AZ59" i="3"/>
  <c r="BH59" i="3"/>
  <c r="BR19" i="3"/>
  <c r="BV19" i="3"/>
  <c r="BZ19" i="3"/>
  <c r="CD19" i="3"/>
  <c r="CH19" i="3"/>
  <c r="CL19" i="3"/>
  <c r="BT19" i="3"/>
  <c r="BY19" i="3"/>
  <c r="CE19" i="3"/>
  <c r="CJ19" i="3"/>
  <c r="BS19" i="3"/>
  <c r="CA19" i="3"/>
  <c r="CG19" i="3"/>
  <c r="BU19" i="3"/>
  <c r="CC19" i="3"/>
  <c r="BW19" i="3"/>
  <c r="CF19" i="3"/>
  <c r="BP19" i="3"/>
  <c r="CI19" i="3"/>
  <c r="BQ19" i="3"/>
  <c r="CK19" i="3"/>
  <c r="BX19" i="3"/>
  <c r="CB19" i="3"/>
  <c r="BQ9" i="3"/>
  <c r="CQ139" i="4"/>
  <c r="CG9" i="3" s="1"/>
  <c r="BZ9" i="3"/>
  <c r="BT9" i="3"/>
  <c r="BS9" i="3"/>
  <c r="CS139" i="4"/>
  <c r="CI9" i="3" s="1"/>
  <c r="BU9" i="3"/>
  <c r="CU139" i="4"/>
  <c r="CK9" i="3" s="1"/>
  <c r="CN139" i="4"/>
  <c r="CD9" i="3" s="1"/>
  <c r="CL139" i="4"/>
  <c r="CB9" i="3" s="1"/>
  <c r="BW9" i="3"/>
  <c r="BP9" i="3"/>
  <c r="L26" i="4"/>
  <c r="BV9" i="3"/>
  <c r="BO9" i="3"/>
  <c r="CT139" i="4"/>
  <c r="CJ9" i="3" s="1"/>
  <c r="BY9" i="3"/>
  <c r="BR9" i="3"/>
  <c r="CR139" i="4"/>
  <c r="CH9" i="3" s="1"/>
  <c r="CP139" i="4"/>
  <c r="CF9" i="3" s="1"/>
  <c r="CK139" i="4"/>
  <c r="CA9" i="3" s="1"/>
  <c r="BX9" i="3"/>
  <c r="CM139" i="4"/>
  <c r="CC9" i="3" s="1"/>
  <c r="CL9" i="3"/>
  <c r="CO139" i="4"/>
  <c r="CE9" i="3" s="1"/>
  <c r="L44" i="4"/>
  <c r="CL27" i="3"/>
  <c r="L71" i="4"/>
  <c r="L32" i="4"/>
  <c r="BP15" i="3"/>
  <c r="CU145" i="4"/>
  <c r="CK15" i="3" s="1"/>
  <c r="BO15" i="3"/>
  <c r="CL15" i="3"/>
  <c r="L27" i="4"/>
  <c r="CU140" i="4"/>
  <c r="CK10" i="3" s="1"/>
  <c r="CL10" i="3"/>
  <c r="CR141" i="4"/>
  <c r="L28" i="4"/>
  <c r="CM141" i="4"/>
  <c r="CK141" i="4"/>
  <c r="CT141" i="4"/>
  <c r="CP141" i="4"/>
  <c r="CS141" i="4"/>
  <c r="CQ141" i="4"/>
  <c r="CO141" i="4"/>
  <c r="CN141" i="4"/>
  <c r="CL141" i="4"/>
  <c r="L52" i="4"/>
  <c r="L40" i="4"/>
  <c r="L43" i="4"/>
  <c r="BR26" i="3"/>
  <c r="BV26" i="3"/>
  <c r="BZ26" i="3"/>
  <c r="CD26" i="3"/>
  <c r="CH26" i="3"/>
  <c r="CL26" i="3"/>
  <c r="BP26" i="3"/>
  <c r="BU26" i="3"/>
  <c r="CA26" i="3"/>
  <c r="CF26" i="3"/>
  <c r="CK26" i="3"/>
  <c r="BO26" i="3"/>
  <c r="BW26" i="3"/>
  <c r="CC26" i="3"/>
  <c r="CJ26" i="3"/>
  <c r="BQ26" i="3"/>
  <c r="BX26" i="3"/>
  <c r="CE26" i="3"/>
  <c r="BS26" i="3"/>
  <c r="CG26" i="3"/>
  <c r="BT26" i="3"/>
  <c r="CI26" i="3"/>
  <c r="BY26" i="3"/>
  <c r="CB26" i="3"/>
  <c r="L79" i="4"/>
  <c r="AZ7" i="3"/>
  <c r="BN137" i="4"/>
  <c r="BD7" i="3" s="1"/>
  <c r="BR137" i="4"/>
  <c r="BH7" i="3" s="1"/>
  <c r="BV137" i="4"/>
  <c r="BL7" i="3" s="1"/>
  <c r="AW7" i="3"/>
  <c r="BA7" i="3"/>
  <c r="BO137" i="4"/>
  <c r="BE7" i="3" s="1"/>
  <c r="BS137" i="4"/>
  <c r="BI7" i="3" s="1"/>
  <c r="BW137" i="4"/>
  <c r="BM7" i="3" s="1"/>
  <c r="AX7" i="3"/>
  <c r="BP137" i="4"/>
  <c r="BF7" i="3" s="1"/>
  <c r="BX137" i="4"/>
  <c r="BN7" i="3" s="1"/>
  <c r="AY7" i="3"/>
  <c r="BT137" i="4"/>
  <c r="BJ7" i="3" s="1"/>
  <c r="BU137" i="4"/>
  <c r="BK7" i="3" s="1"/>
  <c r="BB7" i="3"/>
  <c r="BM137" i="4"/>
  <c r="BC7" i="3" s="1"/>
  <c r="BQ137" i="4"/>
  <c r="BG7" i="3" s="1"/>
  <c r="BJ220" i="4"/>
  <c r="BN220" i="4"/>
  <c r="BR220" i="4"/>
  <c r="BV220" i="4"/>
  <c r="BK220" i="4"/>
  <c r="BP220" i="4"/>
  <c r="BU220" i="4"/>
  <c r="BL220" i="4"/>
  <c r="BW220" i="4"/>
  <c r="BM220" i="4"/>
  <c r="BX220" i="4"/>
  <c r="BI220" i="4"/>
  <c r="BO220" i="4"/>
  <c r="BT220" i="4"/>
  <c r="BG220" i="4"/>
  <c r="BQ220" i="4"/>
  <c r="BH220" i="4"/>
  <c r="BS220" i="4"/>
  <c r="L57" i="4"/>
  <c r="L83" i="4"/>
  <c r="DT142" i="4"/>
  <c r="DI142" i="4"/>
  <c r="DS142" i="4"/>
  <c r="M29" i="4"/>
  <c r="N29" i="4" s="1"/>
  <c r="O29" i="4" s="1"/>
  <c r="L70" i="4"/>
  <c r="L50" i="4"/>
  <c r="L56" i="4"/>
  <c r="L48" i="4"/>
  <c r="L82" i="4"/>
  <c r="L77" i="4"/>
  <c r="L62" i="4"/>
  <c r="L69" i="4"/>
  <c r="L46" i="4"/>
  <c r="BP29" i="3"/>
  <c r="BT29" i="3"/>
  <c r="BX29" i="3"/>
  <c r="CB29" i="3"/>
  <c r="CF29" i="3"/>
  <c r="CJ29" i="3"/>
  <c r="BO29" i="3"/>
  <c r="BU29" i="3"/>
  <c r="BZ29" i="3"/>
  <c r="CE29" i="3"/>
  <c r="CK29" i="3"/>
  <c r="BS29" i="3"/>
  <c r="CA29" i="3"/>
  <c r="CH29" i="3"/>
  <c r="BV29" i="3"/>
  <c r="CC29" i="3"/>
  <c r="CI29" i="3"/>
  <c r="BW29" i="3"/>
  <c r="CL29" i="3"/>
  <c r="BY29" i="3"/>
  <c r="BQ29" i="3"/>
  <c r="BR29" i="3"/>
  <c r="CD29" i="3"/>
  <c r="CG29" i="3"/>
  <c r="AW234" i="4"/>
  <c r="AX234" i="4"/>
  <c r="AS234" i="4"/>
  <c r="AV234" i="4"/>
  <c r="AU234" i="4"/>
  <c r="AY234" i="4"/>
  <c r="AT234" i="4"/>
  <c r="AO234" i="4"/>
  <c r="AQ234" i="4"/>
  <c r="AO231" i="4"/>
  <c r="AP234" i="4"/>
  <c r="AZ234" i="4"/>
  <c r="AX51" i="3"/>
  <c r="BB51" i="3"/>
  <c r="BF51" i="3"/>
  <c r="AW51" i="3"/>
  <c r="BM51" i="3"/>
  <c r="AY51" i="3"/>
  <c r="BG51" i="3"/>
  <c r="AX47" i="3"/>
  <c r="BF47" i="3"/>
  <c r="BN47" i="3"/>
  <c r="BK47" i="3"/>
  <c r="BL47" i="3"/>
  <c r="BA47" i="3"/>
  <c r="BI47" i="3"/>
  <c r="BJ36" i="3"/>
  <c r="AY12" i="3"/>
  <c r="BC12" i="3"/>
  <c r="BG12" i="3"/>
  <c r="BK12" i="3"/>
  <c r="AZ12" i="3"/>
  <c r="BD12" i="3"/>
  <c r="BH12" i="3"/>
  <c r="BL12" i="3"/>
  <c r="AW12" i="3"/>
  <c r="BA12" i="3"/>
  <c r="BE12" i="3"/>
  <c r="BI12" i="3"/>
  <c r="BM12" i="3"/>
  <c r="BB12" i="3"/>
  <c r="BF12" i="3"/>
  <c r="BJ12" i="3"/>
  <c r="BN12" i="3"/>
  <c r="AX12" i="3"/>
  <c r="BE63" i="3"/>
  <c r="BI63" i="3"/>
  <c r="BB63" i="3"/>
  <c r="BF63" i="3"/>
  <c r="AY63" i="3"/>
  <c r="BC63" i="3"/>
  <c r="BH63" i="3"/>
  <c r="AZ63" i="3"/>
  <c r="K81" i="4"/>
  <c r="AY64" i="3"/>
  <c r="BC64" i="3"/>
  <c r="AZ64" i="3"/>
  <c r="BH64" i="3"/>
  <c r="BL64" i="3"/>
  <c r="BE64" i="3"/>
  <c r="BI64" i="3"/>
  <c r="BN64" i="3"/>
  <c r="BF64" i="3"/>
  <c r="AZ43" i="3"/>
  <c r="BD43" i="3"/>
  <c r="BH43" i="3"/>
  <c r="BL43" i="3"/>
  <c r="AW43" i="3"/>
  <c r="BA43" i="3"/>
  <c r="BE43" i="3"/>
  <c r="BI43" i="3"/>
  <c r="BM43" i="3"/>
  <c r="AX43" i="3"/>
  <c r="BB43" i="3"/>
  <c r="BF43" i="3"/>
  <c r="BJ43" i="3"/>
  <c r="BN43" i="3"/>
  <c r="BC43" i="3"/>
  <c r="BG43" i="3"/>
  <c r="BK43" i="3"/>
  <c r="AY43" i="3"/>
  <c r="AX39" i="3"/>
  <c r="BB39" i="3"/>
  <c r="BF39" i="3"/>
  <c r="BJ39" i="3"/>
  <c r="BN39" i="3"/>
  <c r="AY39" i="3"/>
  <c r="BC39" i="3"/>
  <c r="BG39" i="3"/>
  <c r="BK39" i="3"/>
  <c r="AZ39" i="3"/>
  <c r="BD39" i="3"/>
  <c r="BH39" i="3"/>
  <c r="BL39" i="3"/>
  <c r="BE39" i="3"/>
  <c r="BI39" i="3"/>
  <c r="AW39" i="3"/>
  <c r="BM39" i="3"/>
  <c r="BA39" i="3"/>
  <c r="L36" i="4"/>
  <c r="BQ13" i="3"/>
  <c r="K95" i="4"/>
  <c r="L105" i="4"/>
  <c r="L108" i="4"/>
  <c r="K73" i="4"/>
  <c r="M67" i="4"/>
  <c r="L103" i="4"/>
  <c r="K72" i="4"/>
  <c r="K80" i="4"/>
  <c r="K91" i="4"/>
  <c r="K92" i="4"/>
  <c r="K88" i="4"/>
  <c r="K76" i="4"/>
  <c r="K96" i="4"/>
  <c r="L99" i="4"/>
  <c r="L98" i="4"/>
  <c r="K64" i="4"/>
  <c r="K87" i="4"/>
  <c r="K97" i="4"/>
  <c r="K85" i="4"/>
  <c r="L101" i="4"/>
  <c r="K65" i="4"/>
  <c r="K90" i="4"/>
  <c r="K93" i="4"/>
  <c r="K86" i="4"/>
  <c r="K94" i="4"/>
  <c r="K89" i="4"/>
  <c r="L102" i="4"/>
  <c r="L100" i="4"/>
  <c r="L107" i="4"/>
  <c r="AO223" i="4"/>
  <c r="AO232" i="4"/>
  <c r="AO228" i="4"/>
  <c r="L106" i="4"/>
  <c r="AO225" i="4"/>
  <c r="L104" i="4"/>
  <c r="AO233" i="4"/>
  <c r="AO224" i="4"/>
  <c r="AO222" i="4"/>
  <c r="K23" i="4"/>
  <c r="L23" i="4" s="1"/>
  <c r="M23" i="4" s="1"/>
  <c r="N23" i="4" s="1"/>
  <c r="O23" i="4" s="1"/>
  <c r="K54" i="4"/>
  <c r="K24" i="4"/>
  <c r="K35" i="4"/>
  <c r="K45" i="4"/>
  <c r="K49" i="4"/>
  <c r="K34" i="4"/>
  <c r="K25" i="4"/>
  <c r="K53" i="4"/>
  <c r="AI240" i="4"/>
  <c r="AI242" i="4" s="1"/>
  <c r="Q240" i="4"/>
  <c r="K68" i="4"/>
  <c r="AW225" i="4"/>
  <c r="AA134" i="6"/>
  <c r="AA136" i="6" s="1"/>
  <c r="AI125" i="6"/>
  <c r="AY125" i="6"/>
  <c r="AP125" i="6"/>
  <c r="AW125" i="6"/>
  <c r="AN125" i="6"/>
  <c r="BD125" i="6"/>
  <c r="AD134" i="6"/>
  <c r="AD136" i="6" s="1"/>
  <c r="W268" i="4"/>
  <c r="W290" i="4"/>
  <c r="Y134" i="6"/>
  <c r="Y136" i="6" s="1"/>
  <c r="I110" i="7"/>
  <c r="T280" i="4"/>
  <c r="T290" i="4"/>
  <c r="I112" i="7"/>
  <c r="AE134" i="6"/>
  <c r="AE136" i="6" s="1"/>
  <c r="I108" i="7"/>
  <c r="V134" i="6"/>
  <c r="V136" i="6" s="1"/>
  <c r="AF134" i="6"/>
  <c r="AF136" i="6" s="1"/>
  <c r="FP102" i="6"/>
  <c r="FL102" i="6"/>
  <c r="FH102" i="6"/>
  <c r="FD102" i="6"/>
  <c r="EZ102" i="6"/>
  <c r="FQ102" i="6"/>
  <c r="FM102" i="6"/>
  <c r="FI102" i="6"/>
  <c r="FE102" i="6"/>
  <c r="FA102" i="6"/>
  <c r="FN102" i="6"/>
  <c r="FJ102" i="6"/>
  <c r="FF102" i="6"/>
  <c r="FB102" i="6"/>
  <c r="EX102" i="6"/>
  <c r="N102" i="6"/>
  <c r="FO102" i="6"/>
  <c r="FK102" i="6"/>
  <c r="FG102" i="6"/>
  <c r="FC102" i="6"/>
  <c r="EY102" i="6"/>
  <c r="AN127" i="6"/>
  <c r="AN124" i="6"/>
  <c r="AU127" i="6"/>
  <c r="AU124" i="6"/>
  <c r="AL127" i="6"/>
  <c r="AL124" i="6"/>
  <c r="BB127" i="6"/>
  <c r="BB124" i="6"/>
  <c r="AS127" i="6"/>
  <c r="AS124" i="6"/>
  <c r="BZ98" i="6"/>
  <c r="BZ132" i="6" s="1"/>
  <c r="BV98" i="6"/>
  <c r="BV132" i="6" s="1"/>
  <c r="BR98" i="6"/>
  <c r="BR132" i="6" s="1"/>
  <c r="BN98" i="6"/>
  <c r="BN132" i="6" s="1"/>
  <c r="BJ98" i="6"/>
  <c r="BJ132" i="6" s="1"/>
  <c r="BF98" i="6"/>
  <c r="BF132" i="6" s="1"/>
  <c r="J98" i="6"/>
  <c r="CA98" i="6"/>
  <c r="CA132" i="6" s="1"/>
  <c r="BW98" i="6"/>
  <c r="BW132" i="6" s="1"/>
  <c r="BS98" i="6"/>
  <c r="BS132" i="6" s="1"/>
  <c r="BO98" i="6"/>
  <c r="BO132" i="6" s="1"/>
  <c r="BK98" i="6"/>
  <c r="BK132" i="6" s="1"/>
  <c r="BG98" i="6"/>
  <c r="BG132" i="6" s="1"/>
  <c r="CB98" i="6"/>
  <c r="CB132" i="6" s="1"/>
  <c r="BX98" i="6"/>
  <c r="BX132" i="6" s="1"/>
  <c r="BT98" i="6"/>
  <c r="BT132" i="6" s="1"/>
  <c r="BP98" i="6"/>
  <c r="BP132" i="6" s="1"/>
  <c r="BL98" i="6"/>
  <c r="BL132" i="6" s="1"/>
  <c r="BH98" i="6"/>
  <c r="BH132" i="6" s="1"/>
  <c r="CC98" i="6"/>
  <c r="CC132" i="6" s="1"/>
  <c r="BY98" i="6"/>
  <c r="BY132" i="6" s="1"/>
  <c r="BU98" i="6"/>
  <c r="BU132" i="6" s="1"/>
  <c r="BQ98" i="6"/>
  <c r="BQ132" i="6" s="1"/>
  <c r="BM98" i="6"/>
  <c r="BM132" i="6" s="1"/>
  <c r="BI98" i="6"/>
  <c r="BI132" i="6" s="1"/>
  <c r="K34" i="6"/>
  <c r="AJ127" i="6"/>
  <c r="AJ124" i="6"/>
  <c r="AZ127" i="6"/>
  <c r="AZ124" i="6"/>
  <c r="AH127" i="6"/>
  <c r="AH124" i="6"/>
  <c r="AO127" i="6"/>
  <c r="AO124" i="6"/>
  <c r="J132" i="7"/>
  <c r="CC80" i="6"/>
  <c r="BY80" i="6"/>
  <c r="BU80" i="6"/>
  <c r="BQ80" i="6"/>
  <c r="BM80" i="6"/>
  <c r="BI80" i="6"/>
  <c r="CA80" i="6"/>
  <c r="BW80" i="6"/>
  <c r="BS80" i="6"/>
  <c r="BO80" i="6"/>
  <c r="BK80" i="6"/>
  <c r="BG80" i="6"/>
  <c r="BZ80" i="6"/>
  <c r="BR80" i="6"/>
  <c r="BJ80" i="6"/>
  <c r="K16" i="6"/>
  <c r="CB80" i="6"/>
  <c r="BT80" i="6"/>
  <c r="BL80" i="6"/>
  <c r="BV80" i="6"/>
  <c r="BN80" i="6"/>
  <c r="BF80" i="6"/>
  <c r="J80" i="6"/>
  <c r="BX80" i="6"/>
  <c r="BP80" i="6"/>
  <c r="BH80" i="6"/>
  <c r="AP231" i="4"/>
  <c r="AG231" i="4"/>
  <c r="AR231" i="4"/>
  <c r="BX136" i="4"/>
  <c r="BN6" i="3" s="1"/>
  <c r="BT136" i="4"/>
  <c r="BJ6" i="3" s="1"/>
  <c r="BP136" i="4"/>
  <c r="BF6" i="3" s="1"/>
  <c r="BB6" i="3"/>
  <c r="AX6" i="3"/>
  <c r="BU136" i="4"/>
  <c r="BK6" i="3" s="1"/>
  <c r="BQ136" i="4"/>
  <c r="BG6" i="3" s="1"/>
  <c r="BM136" i="4"/>
  <c r="BC6" i="3" s="1"/>
  <c r="AY6" i="3"/>
  <c r="BV136" i="4"/>
  <c r="BL6" i="3" s="1"/>
  <c r="BR136" i="4"/>
  <c r="BH6" i="3" s="1"/>
  <c r="BN136" i="4"/>
  <c r="BD6" i="3" s="1"/>
  <c r="AZ6" i="3"/>
  <c r="BW136" i="4"/>
  <c r="BM6" i="3" s="1"/>
  <c r="BS136" i="4"/>
  <c r="BI6" i="3" s="1"/>
  <c r="BO136" i="4"/>
  <c r="BE6" i="3" s="1"/>
  <c r="BA6" i="3"/>
  <c r="AW6" i="3"/>
  <c r="AQ228" i="4"/>
  <c r="AH221" i="4"/>
  <c r="AH228" i="4"/>
  <c r="AX228" i="4"/>
  <c r="AO221" i="4"/>
  <c r="AJ221" i="4"/>
  <c r="AJ228" i="4"/>
  <c r="AZ228" i="4"/>
  <c r="AG223" i="4"/>
  <c r="P240" i="4"/>
  <c r="P242" i="4" s="1"/>
  <c r="I149" i="7"/>
  <c r="J128" i="7"/>
  <c r="I133" i="7"/>
  <c r="I117" i="7"/>
  <c r="AM233" i="4"/>
  <c r="AD233" i="4"/>
  <c r="AT233" i="4"/>
  <c r="AK233" i="4"/>
  <c r="AF233" i="4"/>
  <c r="AV233" i="4"/>
  <c r="I147" i="7"/>
  <c r="EV121" i="6"/>
  <c r="ER121" i="6"/>
  <c r="EN121" i="6"/>
  <c r="EJ121" i="6"/>
  <c r="EF121" i="6"/>
  <c r="EB121" i="6"/>
  <c r="EW121" i="6"/>
  <c r="ES121" i="6"/>
  <c r="EO121" i="6"/>
  <c r="EK121" i="6"/>
  <c r="EG121" i="6"/>
  <c r="EC121" i="6"/>
  <c r="M121" i="6"/>
  <c r="ET121" i="6"/>
  <c r="EP121" i="6"/>
  <c r="EL121" i="6"/>
  <c r="EH121" i="6"/>
  <c r="ED121" i="6"/>
  <c r="DZ121" i="6"/>
  <c r="EU121" i="6"/>
  <c r="EQ121" i="6"/>
  <c r="EM121" i="6"/>
  <c r="EI121" i="6"/>
  <c r="EE121" i="6"/>
  <c r="EA121" i="6"/>
  <c r="N57" i="6"/>
  <c r="AD224" i="4"/>
  <c r="AK224" i="4"/>
  <c r="AF224" i="4"/>
  <c r="AM224" i="4"/>
  <c r="AM222" i="4"/>
  <c r="AD222" i="4"/>
  <c r="AT222" i="4"/>
  <c r="AK222" i="4"/>
  <c r="AF222" i="4"/>
  <c r="AV222" i="4"/>
  <c r="I135" i="7"/>
  <c r="I109" i="7"/>
  <c r="AG232" i="4"/>
  <c r="J118" i="7"/>
  <c r="CB112" i="6"/>
  <c r="BX112" i="6"/>
  <c r="BT112" i="6"/>
  <c r="BP112" i="6"/>
  <c r="BL112" i="6"/>
  <c r="BH112" i="6"/>
  <c r="CC112" i="6"/>
  <c r="BY112" i="6"/>
  <c r="BU112" i="6"/>
  <c r="BQ112" i="6"/>
  <c r="BM112" i="6"/>
  <c r="BI112" i="6"/>
  <c r="BZ112" i="6"/>
  <c r="BV112" i="6"/>
  <c r="BR112" i="6"/>
  <c r="BN112" i="6"/>
  <c r="BJ112" i="6"/>
  <c r="BF112" i="6"/>
  <c r="J112" i="6"/>
  <c r="CA112" i="6"/>
  <c r="BW112" i="6"/>
  <c r="BS112" i="6"/>
  <c r="BO112" i="6"/>
  <c r="BK112" i="6"/>
  <c r="BG112" i="6"/>
  <c r="K48" i="6"/>
  <c r="FN116" i="6"/>
  <c r="FJ116" i="6"/>
  <c r="FF116" i="6"/>
  <c r="FB116" i="6"/>
  <c r="EX116" i="6"/>
  <c r="N116" i="6"/>
  <c r="FO116" i="6"/>
  <c r="FK116" i="6"/>
  <c r="FG116" i="6"/>
  <c r="FC116" i="6"/>
  <c r="EY116" i="6"/>
  <c r="FP116" i="6"/>
  <c r="FL116" i="6"/>
  <c r="FH116" i="6"/>
  <c r="FD116" i="6"/>
  <c r="EZ116" i="6"/>
  <c r="FQ116" i="6"/>
  <c r="FM116" i="6"/>
  <c r="FI116" i="6"/>
  <c r="FE116" i="6"/>
  <c r="FA116" i="6"/>
  <c r="FP104" i="6"/>
  <c r="FL104" i="6"/>
  <c r="FH104" i="6"/>
  <c r="FD104" i="6"/>
  <c r="EZ104" i="6"/>
  <c r="FQ104" i="6"/>
  <c r="FM104" i="6"/>
  <c r="FI104" i="6"/>
  <c r="FE104" i="6"/>
  <c r="FA104" i="6"/>
  <c r="FN104" i="6"/>
  <c r="FF104" i="6"/>
  <c r="EX104" i="6"/>
  <c r="N104" i="6"/>
  <c r="FO104" i="6"/>
  <c r="FG104" i="6"/>
  <c r="EY104" i="6"/>
  <c r="FJ104" i="6"/>
  <c r="FB104" i="6"/>
  <c r="FK104" i="6"/>
  <c r="FC104" i="6"/>
  <c r="CA89" i="6"/>
  <c r="BW89" i="6"/>
  <c r="BS89" i="6"/>
  <c r="BO89" i="6"/>
  <c r="BK89" i="6"/>
  <c r="BG89" i="6"/>
  <c r="CB89" i="6"/>
  <c r="BX89" i="6"/>
  <c r="BT89" i="6"/>
  <c r="BP89" i="6"/>
  <c r="BL89" i="6"/>
  <c r="BH89" i="6"/>
  <c r="CC89" i="6"/>
  <c r="BY89" i="6"/>
  <c r="BU89" i="6"/>
  <c r="BQ89" i="6"/>
  <c r="BM89" i="6"/>
  <c r="BI89" i="6"/>
  <c r="BZ89" i="6"/>
  <c r="BV89" i="6"/>
  <c r="BR89" i="6"/>
  <c r="BN89" i="6"/>
  <c r="BJ89" i="6"/>
  <c r="BF89" i="6"/>
  <c r="J89" i="6"/>
  <c r="K25" i="6"/>
  <c r="I143" i="7"/>
  <c r="I142" i="7"/>
  <c r="FP120" i="6"/>
  <c r="FL120" i="6"/>
  <c r="FH120" i="6"/>
  <c r="FD120" i="6"/>
  <c r="EZ120" i="6"/>
  <c r="FQ120" i="6"/>
  <c r="FM120" i="6"/>
  <c r="FI120" i="6"/>
  <c r="FE120" i="6"/>
  <c r="FA120" i="6"/>
  <c r="FN120" i="6"/>
  <c r="FJ120" i="6"/>
  <c r="FF120" i="6"/>
  <c r="FB120" i="6"/>
  <c r="EX120" i="6"/>
  <c r="N120" i="6"/>
  <c r="FO120" i="6"/>
  <c r="FK120" i="6"/>
  <c r="FG120" i="6"/>
  <c r="FC120" i="6"/>
  <c r="EY120" i="6"/>
  <c r="AK225" i="4"/>
  <c r="AF225" i="4"/>
  <c r="AV225" i="4"/>
  <c r="AM225" i="4"/>
  <c r="AD225" i="4"/>
  <c r="AT225" i="4"/>
  <c r="I150" i="7"/>
  <c r="BZ123" i="6"/>
  <c r="BV123" i="6"/>
  <c r="BR123" i="6"/>
  <c r="BN123" i="6"/>
  <c r="BJ123" i="6"/>
  <c r="BF123" i="6"/>
  <c r="J123" i="6"/>
  <c r="CA123" i="6"/>
  <c r="BW123" i="6"/>
  <c r="BS123" i="6"/>
  <c r="BO123" i="6"/>
  <c r="BK123" i="6"/>
  <c r="BG123" i="6"/>
  <c r="CB123" i="6"/>
  <c r="BX123" i="6"/>
  <c r="BT123" i="6"/>
  <c r="BP123" i="6"/>
  <c r="BL123" i="6"/>
  <c r="BH123" i="6"/>
  <c r="CC123" i="6"/>
  <c r="BY123" i="6"/>
  <c r="BU123" i="6"/>
  <c r="BQ123" i="6"/>
  <c r="BM123" i="6"/>
  <c r="BI123" i="6"/>
  <c r="K59" i="6"/>
  <c r="V290" i="4"/>
  <c r="V280" i="4"/>
  <c r="J120" i="7"/>
  <c r="I113" i="7"/>
  <c r="CB96" i="6"/>
  <c r="BX96" i="6"/>
  <c r="BT96" i="6"/>
  <c r="BP96" i="6"/>
  <c r="BL96" i="6"/>
  <c r="BH96" i="6"/>
  <c r="CC96" i="6"/>
  <c r="BY96" i="6"/>
  <c r="BU96" i="6"/>
  <c r="BQ96" i="6"/>
  <c r="BM96" i="6"/>
  <c r="BI96" i="6"/>
  <c r="BZ96" i="6"/>
  <c r="BV96" i="6"/>
  <c r="BR96" i="6"/>
  <c r="BN96" i="6"/>
  <c r="BJ96" i="6"/>
  <c r="BF96" i="6"/>
  <c r="J96" i="6"/>
  <c r="CA96" i="6"/>
  <c r="BW96" i="6"/>
  <c r="BS96" i="6"/>
  <c r="BO96" i="6"/>
  <c r="BK96" i="6"/>
  <c r="BG96" i="6"/>
  <c r="K32" i="6"/>
  <c r="P134" i="6"/>
  <c r="P136" i="6" s="1"/>
  <c r="U134" i="6"/>
  <c r="U136" i="6" s="1"/>
  <c r="O134" i="6"/>
  <c r="O136" i="6" s="1"/>
  <c r="AH126" i="6"/>
  <c r="AX126" i="6"/>
  <c r="AO126" i="6"/>
  <c r="BE126" i="6"/>
  <c r="AV126" i="6"/>
  <c r="AT130" i="6"/>
  <c r="AK130" i="6"/>
  <c r="BA130" i="6"/>
  <c r="AR130" i="6"/>
  <c r="AI130" i="6"/>
  <c r="AY130" i="6"/>
  <c r="R134" i="6"/>
  <c r="R136" i="6" s="1"/>
  <c r="H152" i="7"/>
  <c r="R240" i="4"/>
  <c r="R242" i="4" s="1"/>
  <c r="G107" i="3"/>
  <c r="I138" i="7"/>
  <c r="J126" i="7"/>
  <c r="CB81" i="6"/>
  <c r="BX81" i="6"/>
  <c r="BT81" i="6"/>
  <c r="BP81" i="6"/>
  <c r="BL81" i="6"/>
  <c r="BH81" i="6"/>
  <c r="BZ81" i="6"/>
  <c r="BV81" i="6"/>
  <c r="BR81" i="6"/>
  <c r="BN81" i="6"/>
  <c r="BJ81" i="6"/>
  <c r="BF81" i="6"/>
  <c r="J81" i="6"/>
  <c r="BY81" i="6"/>
  <c r="BQ81" i="6"/>
  <c r="BI81" i="6"/>
  <c r="K17" i="6"/>
  <c r="CA81" i="6"/>
  <c r="BS81" i="6"/>
  <c r="BK81" i="6"/>
  <c r="CC81" i="6"/>
  <c r="BU81" i="6"/>
  <c r="BM81" i="6"/>
  <c r="BW81" i="6"/>
  <c r="BO81" i="6"/>
  <c r="BG81" i="6"/>
  <c r="AQ127" i="6"/>
  <c r="AQ124" i="6"/>
  <c r="AX127" i="6"/>
  <c r="AX124" i="6"/>
  <c r="BE127" i="6"/>
  <c r="BE124" i="6"/>
  <c r="I131" i="7"/>
  <c r="AY231" i="4"/>
  <c r="AW231" i="4"/>
  <c r="J114" i="7"/>
  <c r="BZ86" i="6"/>
  <c r="BV86" i="6"/>
  <c r="BR86" i="6"/>
  <c r="BN86" i="6"/>
  <c r="BJ86" i="6"/>
  <c r="BF86" i="6"/>
  <c r="J86" i="6"/>
  <c r="CA86" i="6"/>
  <c r="BW86" i="6"/>
  <c r="BS86" i="6"/>
  <c r="BO86" i="6"/>
  <c r="BK86" i="6"/>
  <c r="BG86" i="6"/>
  <c r="CB86" i="6"/>
  <c r="BX86" i="6"/>
  <c r="BT86" i="6"/>
  <c r="BP86" i="6"/>
  <c r="BL86" i="6"/>
  <c r="BH86" i="6"/>
  <c r="CC86" i="6"/>
  <c r="BY86" i="6"/>
  <c r="BU86" i="6"/>
  <c r="BQ86" i="6"/>
  <c r="BM86" i="6"/>
  <c r="BI86" i="6"/>
  <c r="K22" i="6"/>
  <c r="CC78" i="6"/>
  <c r="BY78" i="6"/>
  <c r="BU78" i="6"/>
  <c r="BQ78" i="6"/>
  <c r="BM78" i="6"/>
  <c r="BI78" i="6"/>
  <c r="K14" i="6"/>
  <c r="BZ78" i="6"/>
  <c r="BV78" i="6"/>
  <c r="BR78" i="6"/>
  <c r="BN78" i="6"/>
  <c r="BJ78" i="6"/>
  <c r="BF78" i="6"/>
  <c r="J78" i="6"/>
  <c r="CA78" i="6"/>
  <c r="BW78" i="6"/>
  <c r="BS78" i="6"/>
  <c r="BO78" i="6"/>
  <c r="BK78" i="6"/>
  <c r="BG78" i="6"/>
  <c r="CB78" i="6"/>
  <c r="BX78" i="6"/>
  <c r="BT78" i="6"/>
  <c r="BP78" i="6"/>
  <c r="BL78" i="6"/>
  <c r="BH78" i="6"/>
  <c r="AD221" i="4"/>
  <c r="AD228" i="4"/>
  <c r="AF221" i="4"/>
  <c r="AF228" i="4"/>
  <c r="CC111" i="6"/>
  <c r="BY111" i="6"/>
  <c r="BU111" i="6"/>
  <c r="BQ111" i="6"/>
  <c r="BM111" i="6"/>
  <c r="BI111" i="6"/>
  <c r="BZ111" i="6"/>
  <c r="BV111" i="6"/>
  <c r="BR111" i="6"/>
  <c r="BN111" i="6"/>
  <c r="BJ111" i="6"/>
  <c r="BF111" i="6"/>
  <c r="J111" i="6"/>
  <c r="CA111" i="6"/>
  <c r="BW111" i="6"/>
  <c r="BS111" i="6"/>
  <c r="BO111" i="6"/>
  <c r="BK111" i="6"/>
  <c r="BG111" i="6"/>
  <c r="CB111" i="6"/>
  <c r="BX111" i="6"/>
  <c r="BT111" i="6"/>
  <c r="BP111" i="6"/>
  <c r="BL111" i="6"/>
  <c r="BH111" i="6"/>
  <c r="K47" i="6"/>
  <c r="AE223" i="4"/>
  <c r="AL223" i="4"/>
  <c r="AC223" i="4"/>
  <c r="AN223" i="4"/>
  <c r="CC87" i="6"/>
  <c r="BY87" i="6"/>
  <c r="BU87" i="6"/>
  <c r="BQ87" i="6"/>
  <c r="BM87" i="6"/>
  <c r="BI87" i="6"/>
  <c r="BZ87" i="6"/>
  <c r="BV87" i="6"/>
  <c r="BR87" i="6"/>
  <c r="BN87" i="6"/>
  <c r="BJ87" i="6"/>
  <c r="BF87" i="6"/>
  <c r="J87" i="6"/>
  <c r="CA87" i="6"/>
  <c r="BW87" i="6"/>
  <c r="BS87" i="6"/>
  <c r="BO87" i="6"/>
  <c r="BK87" i="6"/>
  <c r="BG87" i="6"/>
  <c r="CB87" i="6"/>
  <c r="BX87" i="6"/>
  <c r="BT87" i="6"/>
  <c r="BP87" i="6"/>
  <c r="BL87" i="6"/>
  <c r="BH87" i="6"/>
  <c r="K23" i="6"/>
  <c r="AY233" i="4"/>
  <c r="AG233" i="4"/>
  <c r="AW233" i="4"/>
  <c r="J124" i="7"/>
  <c r="CC107" i="6"/>
  <c r="BY107" i="6"/>
  <c r="BU107" i="6"/>
  <c r="BQ107" i="6"/>
  <c r="BM107" i="6"/>
  <c r="BI107" i="6"/>
  <c r="BZ107" i="6"/>
  <c r="BV107" i="6"/>
  <c r="BR107" i="6"/>
  <c r="BN107" i="6"/>
  <c r="BJ107" i="6"/>
  <c r="BF107" i="6"/>
  <c r="J107" i="6"/>
  <c r="CA107" i="6"/>
  <c r="BW107" i="6"/>
  <c r="BS107" i="6"/>
  <c r="BO107" i="6"/>
  <c r="BK107" i="6"/>
  <c r="BG107" i="6"/>
  <c r="CB107" i="6"/>
  <c r="BX107" i="6"/>
  <c r="BT107" i="6"/>
  <c r="BP107" i="6"/>
  <c r="BL107" i="6"/>
  <c r="BH107" i="6"/>
  <c r="K43" i="6"/>
  <c r="AG224" i="4"/>
  <c r="AY224" i="4"/>
  <c r="AE232" i="4"/>
  <c r="AR225" i="4"/>
  <c r="AP225" i="4"/>
  <c r="CB108" i="6"/>
  <c r="BX108" i="6"/>
  <c r="BT108" i="6"/>
  <c r="BP108" i="6"/>
  <c r="BL108" i="6"/>
  <c r="BH108" i="6"/>
  <c r="CC108" i="6"/>
  <c r="BY108" i="6"/>
  <c r="BU108" i="6"/>
  <c r="BQ108" i="6"/>
  <c r="BM108" i="6"/>
  <c r="BI108" i="6"/>
  <c r="BZ108" i="6"/>
  <c r="BV108" i="6"/>
  <c r="BR108" i="6"/>
  <c r="BN108" i="6"/>
  <c r="BJ108" i="6"/>
  <c r="BF108" i="6"/>
  <c r="J108" i="6"/>
  <c r="CA108" i="6"/>
  <c r="BW108" i="6"/>
  <c r="BS108" i="6"/>
  <c r="BO108" i="6"/>
  <c r="BK108" i="6"/>
  <c r="BG108" i="6"/>
  <c r="K44" i="6"/>
  <c r="I136" i="7"/>
  <c r="CB84" i="6"/>
  <c r="BX84" i="6"/>
  <c r="BT84" i="6"/>
  <c r="BP84" i="6"/>
  <c r="BL84" i="6"/>
  <c r="BH84" i="6"/>
  <c r="CC84" i="6"/>
  <c r="BY84" i="6"/>
  <c r="BU84" i="6"/>
  <c r="BQ84" i="6"/>
  <c r="BM84" i="6"/>
  <c r="BI84" i="6"/>
  <c r="BZ84" i="6"/>
  <c r="BV84" i="6"/>
  <c r="BR84" i="6"/>
  <c r="BN84" i="6"/>
  <c r="BJ84" i="6"/>
  <c r="BF84" i="6"/>
  <c r="J84" i="6"/>
  <c r="CA84" i="6"/>
  <c r="BW84" i="6"/>
  <c r="BS84" i="6"/>
  <c r="BO84" i="6"/>
  <c r="BK84" i="6"/>
  <c r="BG84" i="6"/>
  <c r="K20" i="6"/>
  <c r="Z134" i="6"/>
  <c r="Z136" i="6" s="1"/>
  <c r="AU125" i="6"/>
  <c r="BB125" i="6"/>
  <c r="AJ125" i="6"/>
  <c r="AM126" i="6"/>
  <c r="AT126" i="6"/>
  <c r="AR126" i="6"/>
  <c r="AP130" i="6"/>
  <c r="AW130" i="6"/>
  <c r="BD130" i="6"/>
  <c r="S240" i="4"/>
  <c r="S242" i="4" s="1"/>
  <c r="Y240" i="4"/>
  <c r="Y242" i="4" s="1"/>
  <c r="I115" i="7"/>
  <c r="CB101" i="6"/>
  <c r="BX101" i="6"/>
  <c r="BT101" i="6"/>
  <c r="BP101" i="6"/>
  <c r="BL101" i="6"/>
  <c r="BH101" i="6"/>
  <c r="CC101" i="6"/>
  <c r="BY101" i="6"/>
  <c r="BU101" i="6"/>
  <c r="BQ101" i="6"/>
  <c r="BM101" i="6"/>
  <c r="BI101" i="6"/>
  <c r="BZ101" i="6"/>
  <c r="BV101" i="6"/>
  <c r="BR101" i="6"/>
  <c r="BN101" i="6"/>
  <c r="BJ101" i="6"/>
  <c r="BF101" i="6"/>
  <c r="J101" i="6"/>
  <c r="CA101" i="6"/>
  <c r="BW101" i="6"/>
  <c r="BS101" i="6"/>
  <c r="BO101" i="6"/>
  <c r="BK101" i="6"/>
  <c r="BG101" i="6"/>
  <c r="K37" i="6"/>
  <c r="I151" i="7"/>
  <c r="J102" i="7"/>
  <c r="I111" i="7"/>
  <c r="AV127" i="6"/>
  <c r="AV124" i="6"/>
  <c r="AM127" i="6"/>
  <c r="AM124" i="6"/>
  <c r="BC127" i="6"/>
  <c r="BC124" i="6"/>
  <c r="AT127" i="6"/>
  <c r="AT124" i="6"/>
  <c r="AK127" i="6"/>
  <c r="AK124" i="6"/>
  <c r="BA127" i="6"/>
  <c r="BA124" i="6"/>
  <c r="CB88" i="6"/>
  <c r="CB125" i="6" s="1"/>
  <c r="BX88" i="6"/>
  <c r="BT88" i="6"/>
  <c r="BP88" i="6"/>
  <c r="BL88" i="6"/>
  <c r="BL125" i="6" s="1"/>
  <c r="BH88" i="6"/>
  <c r="CC88" i="6"/>
  <c r="BY88" i="6"/>
  <c r="BU88" i="6"/>
  <c r="BU125" i="6" s="1"/>
  <c r="BQ88" i="6"/>
  <c r="BM88" i="6"/>
  <c r="BI88" i="6"/>
  <c r="BZ88" i="6"/>
  <c r="BZ125" i="6" s="1"/>
  <c r="BV88" i="6"/>
  <c r="BR88" i="6"/>
  <c r="BN88" i="6"/>
  <c r="BJ88" i="6"/>
  <c r="BJ125" i="6" s="1"/>
  <c r="BF88" i="6"/>
  <c r="J88" i="6"/>
  <c r="CA88" i="6"/>
  <c r="BW88" i="6"/>
  <c r="BW125" i="6" s="1"/>
  <c r="BS88" i="6"/>
  <c r="BO88" i="6"/>
  <c r="BK88" i="6"/>
  <c r="BG88" i="6"/>
  <c r="BG125" i="6" s="1"/>
  <c r="K24" i="6"/>
  <c r="AE231" i="4"/>
  <c r="AU231" i="4"/>
  <c r="AL231" i="4"/>
  <c r="AC231" i="4"/>
  <c r="AS231" i="4"/>
  <c r="AN231" i="4"/>
  <c r="AM221" i="4"/>
  <c r="AM228" i="4"/>
  <c r="AT228" i="4"/>
  <c r="AK221" i="4"/>
  <c r="AK228" i="4"/>
  <c r="AV228" i="4"/>
  <c r="CB119" i="6"/>
  <c r="BX119" i="6"/>
  <c r="BT119" i="6"/>
  <c r="BP119" i="6"/>
  <c r="BL119" i="6"/>
  <c r="BH119" i="6"/>
  <c r="CC119" i="6"/>
  <c r="BY119" i="6"/>
  <c r="BU119" i="6"/>
  <c r="BQ119" i="6"/>
  <c r="BM119" i="6"/>
  <c r="BI119" i="6"/>
  <c r="BZ119" i="6"/>
  <c r="BV119" i="6"/>
  <c r="BR119" i="6"/>
  <c r="BN119" i="6"/>
  <c r="BJ119" i="6"/>
  <c r="BF119" i="6"/>
  <c r="J119" i="6"/>
  <c r="CA119" i="6"/>
  <c r="BW119" i="6"/>
  <c r="BS119" i="6"/>
  <c r="BO119" i="6"/>
  <c r="BK119" i="6"/>
  <c r="BG119" i="6"/>
  <c r="K55" i="6"/>
  <c r="AP233" i="4"/>
  <c r="AR233" i="4"/>
  <c r="I119" i="7"/>
  <c r="F107" i="3"/>
  <c r="AY222" i="4"/>
  <c r="AP222" i="4"/>
  <c r="AG222" i="4"/>
  <c r="AW222" i="4"/>
  <c r="AR222" i="4"/>
  <c r="AL232" i="4"/>
  <c r="AC232" i="4"/>
  <c r="AN232" i="4"/>
  <c r="BZ110" i="6"/>
  <c r="BV110" i="6"/>
  <c r="BR110" i="6"/>
  <c r="BN110" i="6"/>
  <c r="BJ110" i="6"/>
  <c r="BF110" i="6"/>
  <c r="J110" i="6"/>
  <c r="CA110" i="6"/>
  <c r="BW110" i="6"/>
  <c r="BS110" i="6"/>
  <c r="BO110" i="6"/>
  <c r="BK110" i="6"/>
  <c r="BG110" i="6"/>
  <c r="CB110" i="6"/>
  <c r="BX110" i="6"/>
  <c r="BT110" i="6"/>
  <c r="BP110" i="6"/>
  <c r="BL110" i="6"/>
  <c r="BH110" i="6"/>
  <c r="CC110" i="6"/>
  <c r="BY110" i="6"/>
  <c r="BU110" i="6"/>
  <c r="BQ110" i="6"/>
  <c r="BM110" i="6"/>
  <c r="BI110" i="6"/>
  <c r="K46" i="6"/>
  <c r="CA97" i="6"/>
  <c r="BW97" i="6"/>
  <c r="BS97" i="6"/>
  <c r="BO97" i="6"/>
  <c r="BK97" i="6"/>
  <c r="BG97" i="6"/>
  <c r="CB97" i="6"/>
  <c r="BX97" i="6"/>
  <c r="BT97" i="6"/>
  <c r="BP97" i="6"/>
  <c r="BL97" i="6"/>
  <c r="BH97" i="6"/>
  <c r="CC97" i="6"/>
  <c r="BY97" i="6"/>
  <c r="BU97" i="6"/>
  <c r="BQ97" i="6"/>
  <c r="BM97" i="6"/>
  <c r="BI97" i="6"/>
  <c r="BZ97" i="6"/>
  <c r="BV97" i="6"/>
  <c r="BR97" i="6"/>
  <c r="BN97" i="6"/>
  <c r="BJ97" i="6"/>
  <c r="BF97" i="6"/>
  <c r="J97" i="6"/>
  <c r="K33" i="6"/>
  <c r="AG225" i="4"/>
  <c r="AY225" i="4"/>
  <c r="I106" i="7"/>
  <c r="CA93" i="6"/>
  <c r="BW93" i="6"/>
  <c r="BS93" i="6"/>
  <c r="BO93" i="6"/>
  <c r="BK93" i="6"/>
  <c r="BG93" i="6"/>
  <c r="CB93" i="6"/>
  <c r="BX93" i="6"/>
  <c r="BT93" i="6"/>
  <c r="BP93" i="6"/>
  <c r="BL93" i="6"/>
  <c r="BH93" i="6"/>
  <c r="CC93" i="6"/>
  <c r="BY93" i="6"/>
  <c r="BU93" i="6"/>
  <c r="BQ93" i="6"/>
  <c r="BM93" i="6"/>
  <c r="BI93" i="6"/>
  <c r="BZ93" i="6"/>
  <c r="BV93" i="6"/>
  <c r="BR93" i="6"/>
  <c r="BN93" i="6"/>
  <c r="BJ93" i="6"/>
  <c r="BF93" i="6"/>
  <c r="J93" i="6"/>
  <c r="K29" i="6"/>
  <c r="CA109" i="6"/>
  <c r="BW109" i="6"/>
  <c r="BS109" i="6"/>
  <c r="BO109" i="6"/>
  <c r="BK109" i="6"/>
  <c r="BG109" i="6"/>
  <c r="CB109" i="6"/>
  <c r="BX109" i="6"/>
  <c r="BT109" i="6"/>
  <c r="BP109" i="6"/>
  <c r="BL109" i="6"/>
  <c r="BH109" i="6"/>
  <c r="CC109" i="6"/>
  <c r="BY109" i="6"/>
  <c r="BU109" i="6"/>
  <c r="BQ109" i="6"/>
  <c r="BM109" i="6"/>
  <c r="BI109" i="6"/>
  <c r="BZ109" i="6"/>
  <c r="BV109" i="6"/>
  <c r="BR109" i="6"/>
  <c r="BN109" i="6"/>
  <c r="BJ109" i="6"/>
  <c r="BF109" i="6"/>
  <c r="J109" i="6"/>
  <c r="K45" i="6"/>
  <c r="CC95" i="6"/>
  <c r="BY95" i="6"/>
  <c r="BU95" i="6"/>
  <c r="BQ95" i="6"/>
  <c r="BM95" i="6"/>
  <c r="BI95" i="6"/>
  <c r="BZ95" i="6"/>
  <c r="BV95" i="6"/>
  <c r="BR95" i="6"/>
  <c r="BN95" i="6"/>
  <c r="BJ95" i="6"/>
  <c r="BF95" i="6"/>
  <c r="J95" i="6"/>
  <c r="CA95" i="6"/>
  <c r="BW95" i="6"/>
  <c r="BS95" i="6"/>
  <c r="BO95" i="6"/>
  <c r="BK95" i="6"/>
  <c r="BG95" i="6"/>
  <c r="CB95" i="6"/>
  <c r="BX95" i="6"/>
  <c r="BT95" i="6"/>
  <c r="BP95" i="6"/>
  <c r="BL95" i="6"/>
  <c r="BH95" i="6"/>
  <c r="K31" i="6"/>
  <c r="CB92" i="6"/>
  <c r="BX92" i="6"/>
  <c r="BT92" i="6"/>
  <c r="BP92" i="6"/>
  <c r="BL92" i="6"/>
  <c r="BH92" i="6"/>
  <c r="CC92" i="6"/>
  <c r="BY92" i="6"/>
  <c r="BU92" i="6"/>
  <c r="BQ92" i="6"/>
  <c r="BM92" i="6"/>
  <c r="BI92" i="6"/>
  <c r="BZ92" i="6"/>
  <c r="BV92" i="6"/>
  <c r="BR92" i="6"/>
  <c r="BN92" i="6"/>
  <c r="BJ92" i="6"/>
  <c r="BF92" i="6"/>
  <c r="J92" i="6"/>
  <c r="CA92" i="6"/>
  <c r="BW92" i="6"/>
  <c r="BS92" i="6"/>
  <c r="BO92" i="6"/>
  <c r="BK92" i="6"/>
  <c r="BG92" i="6"/>
  <c r="K28" i="6"/>
  <c r="AR127" i="6"/>
  <c r="AR124" i="6"/>
  <c r="AI127" i="6"/>
  <c r="AI124" i="6"/>
  <c r="AY127" i="6"/>
  <c r="AY124" i="6"/>
  <c r="AP127" i="6"/>
  <c r="AP124" i="6"/>
  <c r="AW127" i="6"/>
  <c r="AW124" i="6"/>
  <c r="I146" i="7"/>
  <c r="J116" i="7"/>
  <c r="I123" i="7"/>
  <c r="BZ94" i="6"/>
  <c r="BV94" i="6"/>
  <c r="BR94" i="6"/>
  <c r="BN94" i="6"/>
  <c r="BJ94" i="6"/>
  <c r="BF94" i="6"/>
  <c r="J94" i="6"/>
  <c r="CA94" i="6"/>
  <c r="BW94" i="6"/>
  <c r="BS94" i="6"/>
  <c r="BO94" i="6"/>
  <c r="BK94" i="6"/>
  <c r="BG94" i="6"/>
  <c r="CB94" i="6"/>
  <c r="BX94" i="6"/>
  <c r="BT94" i="6"/>
  <c r="BP94" i="6"/>
  <c r="BL94" i="6"/>
  <c r="BH94" i="6"/>
  <c r="CC94" i="6"/>
  <c r="BY94" i="6"/>
  <c r="BU94" i="6"/>
  <c r="BQ94" i="6"/>
  <c r="BM94" i="6"/>
  <c r="BI94" i="6"/>
  <c r="K30" i="6"/>
  <c r="BZ90" i="6"/>
  <c r="BV90" i="6"/>
  <c r="BR90" i="6"/>
  <c r="BN90" i="6"/>
  <c r="BJ90" i="6"/>
  <c r="BF90" i="6"/>
  <c r="J90" i="6"/>
  <c r="CA90" i="6"/>
  <c r="BW90" i="6"/>
  <c r="BS90" i="6"/>
  <c r="BO90" i="6"/>
  <c r="BK90" i="6"/>
  <c r="BG90" i="6"/>
  <c r="CB90" i="6"/>
  <c r="BX90" i="6"/>
  <c r="BT90" i="6"/>
  <c r="BP90" i="6"/>
  <c r="BL90" i="6"/>
  <c r="BH90" i="6"/>
  <c r="CC90" i="6"/>
  <c r="BY90" i="6"/>
  <c r="BU90" i="6"/>
  <c r="BQ90" i="6"/>
  <c r="BM90" i="6"/>
  <c r="BI90" i="6"/>
  <c r="K26" i="6"/>
  <c r="BD234" i="4"/>
  <c r="BE234" i="4"/>
  <c r="BA234" i="4"/>
  <c r="BF234" i="4"/>
  <c r="BB234" i="4"/>
  <c r="BC234" i="4"/>
  <c r="AQ231" i="4"/>
  <c r="AH231" i="4"/>
  <c r="AX231" i="4"/>
  <c r="AJ231" i="4"/>
  <c r="AZ231" i="4"/>
  <c r="AY228" i="4"/>
  <c r="AP228" i="4"/>
  <c r="AG221" i="4"/>
  <c r="AG228" i="4"/>
  <c r="AW228" i="4"/>
  <c r="AR228" i="4"/>
  <c r="AH223" i="4"/>
  <c r="AJ223" i="4"/>
  <c r="J139" i="7"/>
  <c r="I144" i="7"/>
  <c r="I125" i="7"/>
  <c r="AE233" i="4"/>
  <c r="AU233" i="4"/>
  <c r="AL233" i="4"/>
  <c r="AC233" i="4"/>
  <c r="AS233" i="4"/>
  <c r="AN233" i="4"/>
  <c r="AL224" i="4"/>
  <c r="AC224" i="4"/>
  <c r="AN224" i="4"/>
  <c r="AE224" i="4"/>
  <c r="AE222" i="4"/>
  <c r="AU222" i="4"/>
  <c r="AL222" i="4"/>
  <c r="AC222" i="4"/>
  <c r="AS222" i="4"/>
  <c r="AN222" i="4"/>
  <c r="I137" i="7"/>
  <c r="I121" i="7"/>
  <c r="BZ114" i="6"/>
  <c r="BV114" i="6"/>
  <c r="BR114" i="6"/>
  <c r="BN114" i="6"/>
  <c r="BJ114" i="6"/>
  <c r="BF114" i="6"/>
  <c r="J114" i="6"/>
  <c r="CA114" i="6"/>
  <c r="BW114" i="6"/>
  <c r="BS114" i="6"/>
  <c r="BO114" i="6"/>
  <c r="BK114" i="6"/>
  <c r="BG114" i="6"/>
  <c r="CB114" i="6"/>
  <c r="BX114" i="6"/>
  <c r="BT114" i="6"/>
  <c r="BP114" i="6"/>
  <c r="BL114" i="6"/>
  <c r="BH114" i="6"/>
  <c r="CC114" i="6"/>
  <c r="BY114" i="6"/>
  <c r="BU114" i="6"/>
  <c r="BQ114" i="6"/>
  <c r="BM114" i="6"/>
  <c r="BI114" i="6"/>
  <c r="K50" i="6"/>
  <c r="AH232" i="4"/>
  <c r="AJ232" i="4"/>
  <c r="I148" i="7"/>
  <c r="EV103" i="6"/>
  <c r="EW103" i="6"/>
  <c r="ER103" i="6"/>
  <c r="EN103" i="6"/>
  <c r="EJ103" i="6"/>
  <c r="EF103" i="6"/>
  <c r="EB103" i="6"/>
  <c r="ES103" i="6"/>
  <c r="EO103" i="6"/>
  <c r="EK103" i="6"/>
  <c r="EG103" i="6"/>
  <c r="EC103" i="6"/>
  <c r="M103" i="6"/>
  <c r="ET103" i="6"/>
  <c r="EP103" i="6"/>
  <c r="EL103" i="6"/>
  <c r="EH103" i="6"/>
  <c r="ED103" i="6"/>
  <c r="DZ103" i="6"/>
  <c r="EU103" i="6"/>
  <c r="EQ103" i="6"/>
  <c r="EM103" i="6"/>
  <c r="EI103" i="6"/>
  <c r="EE103" i="6"/>
  <c r="EA103" i="6"/>
  <c r="N39" i="6"/>
  <c r="J122" i="7"/>
  <c r="I107" i="7"/>
  <c r="CA113" i="6"/>
  <c r="BW113" i="6"/>
  <c r="BS113" i="6"/>
  <c r="BO113" i="6"/>
  <c r="BK113" i="6"/>
  <c r="BG113" i="6"/>
  <c r="CB113" i="6"/>
  <c r="BX113" i="6"/>
  <c r="BT113" i="6"/>
  <c r="BP113" i="6"/>
  <c r="BL113" i="6"/>
  <c r="BH113" i="6"/>
  <c r="CC113" i="6"/>
  <c r="BY113" i="6"/>
  <c r="BU113" i="6"/>
  <c r="BQ113" i="6"/>
  <c r="BM113" i="6"/>
  <c r="BI113" i="6"/>
  <c r="BZ113" i="6"/>
  <c r="BV113" i="6"/>
  <c r="BR113" i="6"/>
  <c r="BN113" i="6"/>
  <c r="BJ113" i="6"/>
  <c r="BF113" i="6"/>
  <c r="J113" i="6"/>
  <c r="K49" i="6"/>
  <c r="BZ106" i="6"/>
  <c r="BV106" i="6"/>
  <c r="BR106" i="6"/>
  <c r="BN106" i="6"/>
  <c r="BJ106" i="6"/>
  <c r="BF106" i="6"/>
  <c r="J106" i="6"/>
  <c r="CA106" i="6"/>
  <c r="BW106" i="6"/>
  <c r="BS106" i="6"/>
  <c r="BO106" i="6"/>
  <c r="BK106" i="6"/>
  <c r="BG106" i="6"/>
  <c r="CB106" i="6"/>
  <c r="BX106" i="6"/>
  <c r="BT106" i="6"/>
  <c r="BP106" i="6"/>
  <c r="BL106" i="6"/>
  <c r="BH106" i="6"/>
  <c r="CC106" i="6"/>
  <c r="BY106" i="6"/>
  <c r="BU106" i="6"/>
  <c r="BQ106" i="6"/>
  <c r="BM106" i="6"/>
  <c r="BI106" i="6"/>
  <c r="K42" i="6"/>
  <c r="AC225" i="4"/>
  <c r="AS225" i="4"/>
  <c r="AN225" i="4"/>
  <c r="AE225" i="4"/>
  <c r="AU225" i="4"/>
  <c r="AL225" i="4"/>
  <c r="CA85" i="6"/>
  <c r="BW85" i="6"/>
  <c r="BS85" i="6"/>
  <c r="BO85" i="6"/>
  <c r="BK85" i="6"/>
  <c r="BG85" i="6"/>
  <c r="CB85" i="6"/>
  <c r="BX85" i="6"/>
  <c r="BT85" i="6"/>
  <c r="BP85" i="6"/>
  <c r="BL85" i="6"/>
  <c r="BH85" i="6"/>
  <c r="CC85" i="6"/>
  <c r="BY85" i="6"/>
  <c r="BU85" i="6"/>
  <c r="BQ85" i="6"/>
  <c r="BM85" i="6"/>
  <c r="BI85" i="6"/>
  <c r="BZ85" i="6"/>
  <c r="BV85" i="6"/>
  <c r="BR85" i="6"/>
  <c r="BN85" i="6"/>
  <c r="BJ85" i="6"/>
  <c r="BF85" i="6"/>
  <c r="J85" i="6"/>
  <c r="K21" i="6"/>
  <c r="CC91" i="6"/>
  <c r="BY91" i="6"/>
  <c r="BU91" i="6"/>
  <c r="BQ91" i="6"/>
  <c r="BM91" i="6"/>
  <c r="BI91" i="6"/>
  <c r="BZ91" i="6"/>
  <c r="BV91" i="6"/>
  <c r="BR91" i="6"/>
  <c r="BN91" i="6"/>
  <c r="BJ91" i="6"/>
  <c r="BF91" i="6"/>
  <c r="J91" i="6"/>
  <c r="CA91" i="6"/>
  <c r="BW91" i="6"/>
  <c r="BS91" i="6"/>
  <c r="BO91" i="6"/>
  <c r="BK91" i="6"/>
  <c r="BG91" i="6"/>
  <c r="CB91" i="6"/>
  <c r="BX91" i="6"/>
  <c r="BT91" i="6"/>
  <c r="BP91" i="6"/>
  <c r="BL91" i="6"/>
  <c r="BH91" i="6"/>
  <c r="K27" i="6"/>
  <c r="S290" i="4"/>
  <c r="S280" i="4"/>
  <c r="I141" i="7"/>
  <c r="I129" i="7"/>
  <c r="CC118" i="6"/>
  <c r="BY118" i="6"/>
  <c r="BU118" i="6"/>
  <c r="BQ118" i="6"/>
  <c r="BM118" i="6"/>
  <c r="BI118" i="6"/>
  <c r="BZ118" i="6"/>
  <c r="BV118" i="6"/>
  <c r="BR118" i="6"/>
  <c r="BN118" i="6"/>
  <c r="BJ118" i="6"/>
  <c r="BF118" i="6"/>
  <c r="J118" i="6"/>
  <c r="CA118" i="6"/>
  <c r="BW118" i="6"/>
  <c r="BS118" i="6"/>
  <c r="BO118" i="6"/>
  <c r="BK118" i="6"/>
  <c r="BG118" i="6"/>
  <c r="CB118" i="6"/>
  <c r="BX118" i="6"/>
  <c r="BT118" i="6"/>
  <c r="BP118" i="6"/>
  <c r="BL118" i="6"/>
  <c r="BH118" i="6"/>
  <c r="K54" i="6"/>
  <c r="CC99" i="6"/>
  <c r="CC129" i="6" s="1"/>
  <c r="BY99" i="6"/>
  <c r="BY129" i="6" s="1"/>
  <c r="BU99" i="6"/>
  <c r="BU129" i="6" s="1"/>
  <c r="BQ99" i="6"/>
  <c r="BQ129" i="6" s="1"/>
  <c r="BM99" i="6"/>
  <c r="BM129" i="6" s="1"/>
  <c r="BI99" i="6"/>
  <c r="BI129" i="6" s="1"/>
  <c r="BZ99" i="6"/>
  <c r="BZ129" i="6" s="1"/>
  <c r="BV99" i="6"/>
  <c r="BV129" i="6" s="1"/>
  <c r="BR99" i="6"/>
  <c r="BR129" i="6" s="1"/>
  <c r="BN99" i="6"/>
  <c r="BN129" i="6" s="1"/>
  <c r="BJ99" i="6"/>
  <c r="BJ129" i="6" s="1"/>
  <c r="BF99" i="6"/>
  <c r="J99" i="6"/>
  <c r="CA99" i="6"/>
  <c r="CA129" i="6" s="1"/>
  <c r="BW99" i="6"/>
  <c r="BW129" i="6" s="1"/>
  <c r="BS99" i="6"/>
  <c r="BS129" i="6" s="1"/>
  <c r="BO99" i="6"/>
  <c r="BO129" i="6" s="1"/>
  <c r="BK99" i="6"/>
  <c r="BK129" i="6" s="1"/>
  <c r="BG99" i="6"/>
  <c r="BG129" i="6" s="1"/>
  <c r="CB99" i="6"/>
  <c r="CB129" i="6" s="1"/>
  <c r="BX99" i="6"/>
  <c r="BX129" i="6" s="1"/>
  <c r="BT99" i="6"/>
  <c r="BT129" i="6" s="1"/>
  <c r="BP99" i="6"/>
  <c r="BP129" i="6" s="1"/>
  <c r="BL99" i="6"/>
  <c r="BL129" i="6" s="1"/>
  <c r="BH99" i="6"/>
  <c r="BH129" i="6" s="1"/>
  <c r="K35" i="6"/>
  <c r="AQ126" i="6"/>
  <c r="AL125" i="6"/>
  <c r="AS125" i="6"/>
  <c r="AZ125" i="6"/>
  <c r="AC134" i="6"/>
  <c r="AC136" i="6" s="1"/>
  <c r="BC126" i="6"/>
  <c r="AK126" i="6"/>
  <c r="AK134" i="6" s="1"/>
  <c r="AK136" i="6" s="1"/>
  <c r="BA126" i="6"/>
  <c r="Z240" i="4"/>
  <c r="Z242" i="4" s="1"/>
  <c r="U240" i="4"/>
  <c r="U242" i="4" s="1"/>
  <c r="AN130" i="6"/>
  <c r="AU130" i="6"/>
  <c r="AB240" i="4"/>
  <c r="AB242" i="4" s="1"/>
  <c r="Q134" i="6"/>
  <c r="Q136" i="6" s="1"/>
  <c r="W134" i="6"/>
  <c r="W136" i="6" s="1"/>
  <c r="AQ125" i="6"/>
  <c r="AH125" i="6"/>
  <c r="AX125" i="6"/>
  <c r="AO125" i="6"/>
  <c r="BE125" i="6"/>
  <c r="AV125" i="6"/>
  <c r="T134" i="6"/>
  <c r="T136" i="6" s="1"/>
  <c r="H107" i="3"/>
  <c r="H109" i="3" s="1"/>
  <c r="H110" i="3" s="1"/>
  <c r="H111" i="3" s="1"/>
  <c r="AI126" i="6"/>
  <c r="AI134" i="6" s="1"/>
  <c r="AI136" i="6" s="1"/>
  <c r="AY126" i="6"/>
  <c r="AP126" i="6"/>
  <c r="AP134" i="6" s="1"/>
  <c r="AP136" i="6" s="1"/>
  <c r="AW126" i="6"/>
  <c r="AW134" i="6" s="1"/>
  <c r="AW136" i="6" s="1"/>
  <c r="AN126" i="6"/>
  <c r="BD126" i="6"/>
  <c r="AL130" i="6"/>
  <c r="BB130" i="6"/>
  <c r="AS130" i="6"/>
  <c r="AJ130" i="6"/>
  <c r="AZ130" i="6"/>
  <c r="AQ130" i="6"/>
  <c r="AG134" i="6"/>
  <c r="AG136" i="6" s="1"/>
  <c r="X240" i="4"/>
  <c r="X242" i="4" s="1"/>
  <c r="J130" i="7"/>
  <c r="BD127" i="6"/>
  <c r="BD124" i="6"/>
  <c r="AM231" i="4"/>
  <c r="AD231" i="4"/>
  <c r="AT231" i="4"/>
  <c r="AK231" i="4"/>
  <c r="AF231" i="4"/>
  <c r="AV231" i="4"/>
  <c r="AE221" i="4"/>
  <c r="AE228" i="4"/>
  <c r="AU228" i="4"/>
  <c r="AL221" i="4"/>
  <c r="AL228" i="4"/>
  <c r="AC221" i="4"/>
  <c r="AC228" i="4"/>
  <c r="AS228" i="4"/>
  <c r="AN221" i="4"/>
  <c r="AN228" i="4"/>
  <c r="CB79" i="6"/>
  <c r="BX79" i="6"/>
  <c r="BT79" i="6"/>
  <c r="BP79" i="6"/>
  <c r="BL79" i="6"/>
  <c r="BH79" i="6"/>
  <c r="K15" i="6"/>
  <c r="CC79" i="6"/>
  <c r="BY79" i="6"/>
  <c r="BU79" i="6"/>
  <c r="BQ79" i="6"/>
  <c r="BM79" i="6"/>
  <c r="BI79" i="6"/>
  <c r="BZ79" i="6"/>
  <c r="BV79" i="6"/>
  <c r="BR79" i="6"/>
  <c r="BN79" i="6"/>
  <c r="BJ79" i="6"/>
  <c r="BF79" i="6"/>
  <c r="J79" i="6"/>
  <c r="CA79" i="6"/>
  <c r="BW79" i="6"/>
  <c r="BS79" i="6"/>
  <c r="BO79" i="6"/>
  <c r="BK79" i="6"/>
  <c r="BG79" i="6"/>
  <c r="AM223" i="4"/>
  <c r="AD223" i="4"/>
  <c r="AK223" i="4"/>
  <c r="AF223" i="4"/>
  <c r="AQ233" i="4"/>
  <c r="AH233" i="4"/>
  <c r="AX233" i="4"/>
  <c r="AJ233" i="4"/>
  <c r="AZ233" i="4"/>
  <c r="I145" i="7"/>
  <c r="I127" i="7"/>
  <c r="ET115" i="6"/>
  <c r="EP115" i="6"/>
  <c r="EL115" i="6"/>
  <c r="EH115" i="6"/>
  <c r="ED115" i="6"/>
  <c r="DZ115" i="6"/>
  <c r="EU115" i="6"/>
  <c r="EQ115" i="6"/>
  <c r="EM115" i="6"/>
  <c r="EI115" i="6"/>
  <c r="EE115" i="6"/>
  <c r="EA115" i="6"/>
  <c r="EV115" i="6"/>
  <c r="ER115" i="6"/>
  <c r="EN115" i="6"/>
  <c r="EJ115" i="6"/>
  <c r="EF115" i="6"/>
  <c r="EB115" i="6"/>
  <c r="EW115" i="6"/>
  <c r="ES115" i="6"/>
  <c r="EO115" i="6"/>
  <c r="EK115" i="6"/>
  <c r="EG115" i="6"/>
  <c r="EC115" i="6"/>
  <c r="M115" i="6"/>
  <c r="N51" i="6"/>
  <c r="ET117" i="6"/>
  <c r="EP117" i="6"/>
  <c r="EL117" i="6"/>
  <c r="EH117" i="6"/>
  <c r="ED117" i="6"/>
  <c r="DZ117" i="6"/>
  <c r="EU117" i="6"/>
  <c r="EQ117" i="6"/>
  <c r="EM117" i="6"/>
  <c r="EI117" i="6"/>
  <c r="EE117" i="6"/>
  <c r="EA117" i="6"/>
  <c r="EV117" i="6"/>
  <c r="ER117" i="6"/>
  <c r="EN117" i="6"/>
  <c r="EJ117" i="6"/>
  <c r="EF117" i="6"/>
  <c r="EB117" i="6"/>
  <c r="EW117" i="6"/>
  <c r="ES117" i="6"/>
  <c r="EO117" i="6"/>
  <c r="EK117" i="6"/>
  <c r="EG117" i="6"/>
  <c r="EC117" i="6"/>
  <c r="M117" i="6"/>
  <c r="N53" i="6"/>
  <c r="CA105" i="6"/>
  <c r="BW105" i="6"/>
  <c r="BS105" i="6"/>
  <c r="BO105" i="6"/>
  <c r="BK105" i="6"/>
  <c r="BG105" i="6"/>
  <c r="CB105" i="6"/>
  <c r="BX105" i="6"/>
  <c r="BT105" i="6"/>
  <c r="BP105" i="6"/>
  <c r="BL105" i="6"/>
  <c r="BH105" i="6"/>
  <c r="CC105" i="6"/>
  <c r="BY105" i="6"/>
  <c r="BU105" i="6"/>
  <c r="BQ105" i="6"/>
  <c r="BM105" i="6"/>
  <c r="BI105" i="6"/>
  <c r="BZ105" i="6"/>
  <c r="BV105" i="6"/>
  <c r="BR105" i="6"/>
  <c r="BN105" i="6"/>
  <c r="BJ105" i="6"/>
  <c r="BF105" i="6"/>
  <c r="J105" i="6"/>
  <c r="K41" i="6"/>
  <c r="AH224" i="4"/>
  <c r="AJ224" i="4"/>
  <c r="AZ224" i="4"/>
  <c r="AQ222" i="4"/>
  <c r="AH222" i="4"/>
  <c r="AX222" i="4"/>
  <c r="AJ222" i="4"/>
  <c r="AZ222" i="4"/>
  <c r="AD232" i="4"/>
  <c r="AK232" i="4"/>
  <c r="AF232" i="4"/>
  <c r="AM232" i="4"/>
  <c r="I140" i="7"/>
  <c r="CA82" i="6"/>
  <c r="BW82" i="6"/>
  <c r="BS82" i="6"/>
  <c r="BO82" i="6"/>
  <c r="BK82" i="6"/>
  <c r="BG82" i="6"/>
  <c r="CC82" i="6"/>
  <c r="BY82" i="6"/>
  <c r="BU82" i="6"/>
  <c r="BQ82" i="6"/>
  <c r="BM82" i="6"/>
  <c r="BI82" i="6"/>
  <c r="BX82" i="6"/>
  <c r="BP82" i="6"/>
  <c r="BH82" i="6"/>
  <c r="K18" i="6"/>
  <c r="BZ82" i="6"/>
  <c r="BR82" i="6"/>
  <c r="BJ82" i="6"/>
  <c r="CB82" i="6"/>
  <c r="BT82" i="6"/>
  <c r="BL82" i="6"/>
  <c r="BV82" i="6"/>
  <c r="BN82" i="6"/>
  <c r="BF82" i="6"/>
  <c r="J82" i="6"/>
  <c r="CA135" i="6"/>
  <c r="BW135" i="6"/>
  <c r="BS135" i="6"/>
  <c r="BO135" i="6"/>
  <c r="BK135" i="6"/>
  <c r="BG135" i="6"/>
  <c r="CB135" i="6"/>
  <c r="BX135" i="6"/>
  <c r="BT135" i="6"/>
  <c r="BP135" i="6"/>
  <c r="BL135" i="6"/>
  <c r="BH135" i="6"/>
  <c r="CC135" i="6"/>
  <c r="BY135" i="6"/>
  <c r="BU135" i="6"/>
  <c r="BQ135" i="6"/>
  <c r="BM135" i="6"/>
  <c r="BI135" i="6"/>
  <c r="BZ135" i="6"/>
  <c r="BV135" i="6"/>
  <c r="BR135" i="6"/>
  <c r="BN135" i="6"/>
  <c r="BJ135" i="6"/>
  <c r="BF135" i="6"/>
  <c r="K61" i="6"/>
  <c r="AJ225" i="4"/>
  <c r="AZ225" i="4"/>
  <c r="AQ225" i="4"/>
  <c r="AH225" i="4"/>
  <c r="AX225" i="4"/>
  <c r="EW100" i="6"/>
  <c r="ES100" i="6"/>
  <c r="EO100" i="6"/>
  <c r="EK100" i="6"/>
  <c r="EG100" i="6"/>
  <c r="EC100" i="6"/>
  <c r="M100" i="6"/>
  <c r="ET100" i="6"/>
  <c r="EP100" i="6"/>
  <c r="EL100" i="6"/>
  <c r="EH100" i="6"/>
  <c r="ED100" i="6"/>
  <c r="DZ100" i="6"/>
  <c r="EU100" i="6"/>
  <c r="EQ100" i="6"/>
  <c r="EM100" i="6"/>
  <c r="EI100" i="6"/>
  <c r="EE100" i="6"/>
  <c r="EA100" i="6"/>
  <c r="EV100" i="6"/>
  <c r="ER100" i="6"/>
  <c r="EN100" i="6"/>
  <c r="EJ100" i="6"/>
  <c r="EF100" i="6"/>
  <c r="EB100" i="6"/>
  <c r="N36" i="6"/>
  <c r="CA122" i="6"/>
  <c r="BW122" i="6"/>
  <c r="BS122" i="6"/>
  <c r="BO122" i="6"/>
  <c r="BK122" i="6"/>
  <c r="BG122" i="6"/>
  <c r="CB122" i="6"/>
  <c r="BX122" i="6"/>
  <c r="BT122" i="6"/>
  <c r="BP122" i="6"/>
  <c r="BL122" i="6"/>
  <c r="BH122" i="6"/>
  <c r="CC122" i="6"/>
  <c r="BY122" i="6"/>
  <c r="BU122" i="6"/>
  <c r="BQ122" i="6"/>
  <c r="BM122" i="6"/>
  <c r="BI122" i="6"/>
  <c r="BZ122" i="6"/>
  <c r="BV122" i="6"/>
  <c r="BR122" i="6"/>
  <c r="BN122" i="6"/>
  <c r="BJ122" i="6"/>
  <c r="BF122" i="6"/>
  <c r="J122" i="6"/>
  <c r="K58" i="6"/>
  <c r="I134" i="7"/>
  <c r="CC83" i="6"/>
  <c r="BY83" i="6"/>
  <c r="BU83" i="6"/>
  <c r="BQ83" i="6"/>
  <c r="BM83" i="6"/>
  <c r="BI83" i="6"/>
  <c r="BZ83" i="6"/>
  <c r="BV83" i="6"/>
  <c r="BR83" i="6"/>
  <c r="BN83" i="6"/>
  <c r="BJ83" i="6"/>
  <c r="BF83" i="6"/>
  <c r="J83" i="6"/>
  <c r="CA83" i="6"/>
  <c r="BW83" i="6"/>
  <c r="BS83" i="6"/>
  <c r="BO83" i="6"/>
  <c r="BK83" i="6"/>
  <c r="BG83" i="6"/>
  <c r="CB83" i="6"/>
  <c r="BX83" i="6"/>
  <c r="BT83" i="6"/>
  <c r="BP83" i="6"/>
  <c r="BL83" i="6"/>
  <c r="BH83" i="6"/>
  <c r="K19" i="6"/>
  <c r="U290" i="4"/>
  <c r="U280" i="4"/>
  <c r="AR134" i="6"/>
  <c r="AR136" i="6" s="1"/>
  <c r="AU126" i="6"/>
  <c r="AL126" i="6"/>
  <c r="BB126" i="6"/>
  <c r="AS126" i="6"/>
  <c r="AJ126" i="6"/>
  <c r="AZ126" i="6"/>
  <c r="W240" i="4"/>
  <c r="W242" i="4" s="1"/>
  <c r="AH130" i="6"/>
  <c r="AX130" i="6"/>
  <c r="AO130" i="6"/>
  <c r="BE130" i="6"/>
  <c r="AV130" i="6"/>
  <c r="AM130" i="6"/>
  <c r="AM134" i="6" s="1"/>
  <c r="AM136" i="6" s="1"/>
  <c r="BC130" i="6"/>
  <c r="V240" i="4"/>
  <c r="V242" i="4" s="1"/>
  <c r="X134" i="6"/>
  <c r="X136" i="6" s="1"/>
  <c r="S134" i="6"/>
  <c r="S136" i="6" s="1"/>
  <c r="T240" i="4"/>
  <c r="T242" i="4" s="1"/>
  <c r="AA240" i="4"/>
  <c r="AA242" i="4" s="1"/>
  <c r="G118" i="11" l="1"/>
  <c r="DF198" i="4"/>
  <c r="DB198" i="4"/>
  <c r="CX198" i="4"/>
  <c r="DD198" i="4"/>
  <c r="CV198" i="4"/>
  <c r="DG198" i="4"/>
  <c r="DC198" i="4"/>
  <c r="CY198" i="4"/>
  <c r="DE198" i="4"/>
  <c r="DA198" i="4"/>
  <c r="CW198" i="4"/>
  <c r="DH198" i="4"/>
  <c r="CZ198" i="4"/>
  <c r="CN198" i="4"/>
  <c r="CR198" i="4"/>
  <c r="CL198" i="4"/>
  <c r="CT198" i="4"/>
  <c r="CM198" i="4"/>
  <c r="CU198" i="4"/>
  <c r="CK198" i="4"/>
  <c r="CA68" i="3" s="1"/>
  <c r="CO198" i="4"/>
  <c r="CE68" i="3" s="1"/>
  <c r="CS198" i="4"/>
  <c r="CP198" i="4"/>
  <c r="CF68" i="3" s="1"/>
  <c r="CQ198" i="4"/>
  <c r="CG68" i="3" s="1"/>
  <c r="AP224" i="4"/>
  <c r="G16" i="11"/>
  <c r="C127" i="11"/>
  <c r="C128" i="11" s="1"/>
  <c r="C129" i="11" s="1"/>
  <c r="AP232" i="4"/>
  <c r="W34" i="12"/>
  <c r="N35" i="12"/>
  <c r="O31" i="12"/>
  <c r="O27" i="12"/>
  <c r="O23" i="12"/>
  <c r="O28" i="12"/>
  <c r="O34" i="12"/>
  <c r="O30" i="12"/>
  <c r="O26" i="12"/>
  <c r="O32" i="12"/>
  <c r="O24" i="12"/>
  <c r="O33" i="12"/>
  <c r="O29" i="12"/>
  <c r="O25" i="12"/>
  <c r="P4" i="12"/>
  <c r="Q4" i="12" s="1"/>
  <c r="R4" i="12" s="1"/>
  <c r="D106" i="11"/>
  <c r="C110" i="11"/>
  <c r="D110" i="11" s="1"/>
  <c r="AP221" i="4"/>
  <c r="AP223" i="4"/>
  <c r="AR55" i="4"/>
  <c r="AQ168" i="4"/>
  <c r="AG38" i="3" s="1"/>
  <c r="AP275" i="4"/>
  <c r="AR35" i="4"/>
  <c r="AQ148" i="4"/>
  <c r="AQ109" i="4"/>
  <c r="AQ275" i="4" s="1"/>
  <c r="AQ128" i="4"/>
  <c r="AQ111" i="4"/>
  <c r="AQ301" i="4"/>
  <c r="AQ302" i="4" s="1"/>
  <c r="CC32" i="4"/>
  <c r="CB145" i="4"/>
  <c r="BR15" i="3" s="1"/>
  <c r="CA27" i="4"/>
  <c r="BZ140" i="4"/>
  <c r="BP10" i="3" s="1"/>
  <c r="AS72" i="4"/>
  <c r="AR185" i="4"/>
  <c r="AH55" i="3" s="1"/>
  <c r="AP127" i="4"/>
  <c r="AP241" i="4"/>
  <c r="AO129" i="4"/>
  <c r="AO294" i="4"/>
  <c r="AE97" i="3" s="1"/>
  <c r="AO251" i="4"/>
  <c r="AS68" i="4"/>
  <c r="AR181" i="4"/>
  <c r="AH51" i="3" s="1"/>
  <c r="AR64" i="4"/>
  <c r="AQ177" i="4"/>
  <c r="AG47" i="3" s="1"/>
  <c r="AR45" i="4"/>
  <c r="AQ158" i="4"/>
  <c r="AG28" i="3" s="1"/>
  <c r="AR56" i="4"/>
  <c r="AQ169" i="4"/>
  <c r="AG39" i="3" s="1"/>
  <c r="AR49" i="4"/>
  <c r="AQ162" i="4"/>
  <c r="AG32" i="3" s="1"/>
  <c r="AR37" i="4"/>
  <c r="AQ150" i="4"/>
  <c r="AQ112" i="4"/>
  <c r="AR60" i="4"/>
  <c r="AQ173" i="4"/>
  <c r="AQ120" i="4"/>
  <c r="I113" i="11"/>
  <c r="K118" i="11"/>
  <c r="L112" i="11"/>
  <c r="I112" i="11"/>
  <c r="J112" i="11" s="1"/>
  <c r="H118" i="11"/>
  <c r="F8" i="11"/>
  <c r="M26" i="11"/>
  <c r="N26" i="11" s="1"/>
  <c r="H11" i="11"/>
  <c r="H62" i="11"/>
  <c r="F14" i="11"/>
  <c r="F11" i="11"/>
  <c r="Y42" i="10"/>
  <c r="V43" i="10" s="1"/>
  <c r="BH51" i="3"/>
  <c r="BJ51" i="3"/>
  <c r="BK51" i="3"/>
  <c r="BE51" i="3"/>
  <c r="H112" i="11"/>
  <c r="Y34" i="10"/>
  <c r="V35" i="10" s="1"/>
  <c r="D20" i="11"/>
  <c r="H26" i="11"/>
  <c r="FS24" i="3"/>
  <c r="F62" i="11"/>
  <c r="H67" i="11"/>
  <c r="BC51" i="3"/>
  <c r="BD51" i="3"/>
  <c r="CN66" i="3"/>
  <c r="CR66" i="3"/>
  <c r="CV66" i="3"/>
  <c r="CZ66" i="3"/>
  <c r="DD66" i="3"/>
  <c r="DH66" i="3"/>
  <c r="CO66" i="3"/>
  <c r="CS66" i="3"/>
  <c r="CW66" i="3"/>
  <c r="DA66" i="3"/>
  <c r="DE66" i="3"/>
  <c r="CP66" i="3"/>
  <c r="CX66" i="3"/>
  <c r="DF66" i="3"/>
  <c r="CT66" i="3"/>
  <c r="DB66" i="3"/>
  <c r="CM66" i="3"/>
  <c r="CQ66" i="3"/>
  <c r="DG66" i="3"/>
  <c r="CU66" i="3"/>
  <c r="CY66" i="3"/>
  <c r="DC66" i="3"/>
  <c r="H22" i="11"/>
  <c r="H16" i="11"/>
  <c r="AW68" i="3"/>
  <c r="E70" i="11" s="1"/>
  <c r="D70" i="11"/>
  <c r="BO68" i="3"/>
  <c r="BS68" i="3"/>
  <c r="BW68" i="3"/>
  <c r="CI68" i="3"/>
  <c r="BP68" i="3"/>
  <c r="BT68" i="3"/>
  <c r="BX68" i="3"/>
  <c r="CB68" i="3"/>
  <c r="CJ68" i="3"/>
  <c r="BQ68" i="3"/>
  <c r="BU68" i="3"/>
  <c r="BY68" i="3"/>
  <c r="CC68" i="3"/>
  <c r="CK68" i="3"/>
  <c r="BV68" i="3"/>
  <c r="CL68" i="3"/>
  <c r="BZ68" i="3"/>
  <c r="CD68" i="3"/>
  <c r="BR68" i="3"/>
  <c r="CH68" i="3"/>
  <c r="H27" i="11"/>
  <c r="D57" i="11"/>
  <c r="BA51" i="3"/>
  <c r="BN56" i="3"/>
  <c r="AZ51" i="3"/>
  <c r="AZ55" i="3"/>
  <c r="BN51" i="3"/>
  <c r="BN55" i="3"/>
  <c r="BL51" i="3"/>
  <c r="BL55" i="3"/>
  <c r="BI51" i="3"/>
  <c r="BI55" i="3"/>
  <c r="BY63" i="3"/>
  <c r="BR63" i="3"/>
  <c r="CH63" i="3"/>
  <c r="BW63" i="3"/>
  <c r="BP63" i="3"/>
  <c r="CB63" i="3"/>
  <c r="CJ63" i="3"/>
  <c r="BT64" i="3"/>
  <c r="BX64" i="3"/>
  <c r="CB64" i="3"/>
  <c r="CJ64" i="3"/>
  <c r="BU64" i="3"/>
  <c r="CC64" i="3"/>
  <c r="CG64" i="3"/>
  <c r="CK64" i="3"/>
  <c r="CH64" i="3"/>
  <c r="BO64" i="3"/>
  <c r="BS64" i="3"/>
  <c r="BW64" i="3"/>
  <c r="CA64" i="3"/>
  <c r="CP65" i="3"/>
  <c r="CT65" i="3"/>
  <c r="CX65" i="3"/>
  <c r="DB65" i="3"/>
  <c r="DF65" i="3"/>
  <c r="CM65" i="3"/>
  <c r="CQ65" i="3"/>
  <c r="CU65" i="3"/>
  <c r="CY65" i="3"/>
  <c r="DC65" i="3"/>
  <c r="DG65" i="3"/>
  <c r="CR65" i="3"/>
  <c r="CZ65" i="3"/>
  <c r="DH65" i="3"/>
  <c r="CN65" i="3"/>
  <c r="CV65" i="3"/>
  <c r="DD65" i="3"/>
  <c r="CS65" i="3"/>
  <c r="CW65" i="3"/>
  <c r="DA65" i="3"/>
  <c r="CO65" i="3"/>
  <c r="DE65" i="3"/>
  <c r="CP67" i="3"/>
  <c r="CT67" i="3"/>
  <c r="CX67" i="3"/>
  <c r="DB67" i="3"/>
  <c r="DF67" i="3"/>
  <c r="CM67" i="3"/>
  <c r="CQ67" i="3"/>
  <c r="CU67" i="3"/>
  <c r="CY67" i="3"/>
  <c r="DC67" i="3"/>
  <c r="DG67" i="3"/>
  <c r="DH67" i="3"/>
  <c r="CS67" i="3"/>
  <c r="DA67" i="3"/>
  <c r="CN67" i="3"/>
  <c r="DD67" i="3"/>
  <c r="CV67" i="3"/>
  <c r="CO67" i="3"/>
  <c r="CW67" i="3"/>
  <c r="DE67" i="3"/>
  <c r="CR67" i="3"/>
  <c r="CZ67" i="3"/>
  <c r="BM56" i="3"/>
  <c r="F16" i="11"/>
  <c r="F67" i="11"/>
  <c r="D66" i="11"/>
  <c r="D61" i="11"/>
  <c r="F15" i="11"/>
  <c r="CP61" i="3"/>
  <c r="CT61" i="3"/>
  <c r="CX61" i="3"/>
  <c r="DB61" i="3"/>
  <c r="DF61" i="3"/>
  <c r="CQ61" i="3"/>
  <c r="CV61" i="3"/>
  <c r="DA61" i="3"/>
  <c r="DG61" i="3"/>
  <c r="CN61" i="3"/>
  <c r="CM61" i="3"/>
  <c r="CR61" i="3"/>
  <c r="CW61" i="3"/>
  <c r="DC61" i="3"/>
  <c r="DH61" i="3"/>
  <c r="CS61" i="3"/>
  <c r="DD61" i="3"/>
  <c r="CU61" i="3"/>
  <c r="DE61" i="3"/>
  <c r="CY61" i="3"/>
  <c r="CO61" i="3"/>
  <c r="CZ61" i="3"/>
  <c r="CN62" i="3"/>
  <c r="CR62" i="3"/>
  <c r="CV62" i="3"/>
  <c r="CZ62" i="3"/>
  <c r="DD62" i="3"/>
  <c r="DH62" i="3"/>
  <c r="CO62" i="3"/>
  <c r="CS62" i="3"/>
  <c r="CW62" i="3"/>
  <c r="DA62" i="3"/>
  <c r="DE62" i="3"/>
  <c r="CP62" i="3"/>
  <c r="CX62" i="3"/>
  <c r="DF62" i="3"/>
  <c r="CQ62" i="3"/>
  <c r="CY62" i="3"/>
  <c r="DG62" i="3"/>
  <c r="CT62" i="3"/>
  <c r="DB62" i="3"/>
  <c r="CM62" i="3"/>
  <c r="CU62" i="3"/>
  <c r="DC62" i="3"/>
  <c r="BT59" i="3"/>
  <c r="CB59" i="3"/>
  <c r="CJ59" i="3"/>
  <c r="CD59" i="3"/>
  <c r="CL59" i="3"/>
  <c r="CI59" i="3"/>
  <c r="CC59" i="3"/>
  <c r="CE59" i="3"/>
  <c r="BW59" i="3"/>
  <c r="CP60" i="3"/>
  <c r="CT60" i="3"/>
  <c r="CX60" i="3"/>
  <c r="DB60" i="3"/>
  <c r="DF60" i="3"/>
  <c r="CN60" i="3"/>
  <c r="CR60" i="3"/>
  <c r="CV60" i="3"/>
  <c r="CZ60" i="3"/>
  <c r="DD60" i="3"/>
  <c r="DH60" i="3"/>
  <c r="CM60" i="3"/>
  <c r="CU60" i="3"/>
  <c r="DC60" i="3"/>
  <c r="CY60" i="3"/>
  <c r="CO60" i="3"/>
  <c r="CW60" i="3"/>
  <c r="DE60" i="3"/>
  <c r="CQ60" i="3"/>
  <c r="DG60" i="3"/>
  <c r="CS60" i="3"/>
  <c r="DA60" i="3"/>
  <c r="BU55" i="3"/>
  <c r="BY55" i="3"/>
  <c r="CC55" i="3"/>
  <c r="CK55" i="3"/>
  <c r="BR55" i="3"/>
  <c r="BW55" i="3"/>
  <c r="BS55" i="3"/>
  <c r="BX55" i="3"/>
  <c r="CI55" i="3"/>
  <c r="BO55" i="3"/>
  <c r="BT55" i="3"/>
  <c r="BZ55" i="3"/>
  <c r="CE55" i="3"/>
  <c r="CJ55" i="3"/>
  <c r="BV55" i="3"/>
  <c r="CF55" i="3"/>
  <c r="BP55" i="3"/>
  <c r="CN53" i="3"/>
  <c r="CO53" i="3"/>
  <c r="CM53" i="3"/>
  <c r="CP53" i="3"/>
  <c r="CM57" i="3"/>
  <c r="CN57" i="3"/>
  <c r="CO57" i="3"/>
  <c r="CP57" i="3"/>
  <c r="BU47" i="3"/>
  <c r="CC47" i="3"/>
  <c r="BV47" i="3"/>
  <c r="CL47" i="3"/>
  <c r="BT47" i="3"/>
  <c r="BX47" i="3"/>
  <c r="BS47" i="3"/>
  <c r="CI47" i="3"/>
  <c r="CO49" i="3"/>
  <c r="CP49" i="3"/>
  <c r="CM49" i="3"/>
  <c r="CN49" i="3"/>
  <c r="CM40" i="3"/>
  <c r="CQ40" i="3"/>
  <c r="CU40" i="3"/>
  <c r="CY40" i="3"/>
  <c r="DC40" i="3"/>
  <c r="DG40" i="3"/>
  <c r="CN40" i="3"/>
  <c r="CR40" i="3"/>
  <c r="CV40" i="3"/>
  <c r="CZ40" i="3"/>
  <c r="DD40" i="3"/>
  <c r="DH40" i="3"/>
  <c r="CO40" i="3"/>
  <c r="CW40" i="3"/>
  <c r="DE40" i="3"/>
  <c r="CP40" i="3"/>
  <c r="CX40" i="3"/>
  <c r="DF40" i="3"/>
  <c r="CS40" i="3"/>
  <c r="DA40" i="3"/>
  <c r="CT40" i="3"/>
  <c r="DB40" i="3"/>
  <c r="DA41" i="3"/>
  <c r="DE41" i="3"/>
  <c r="CY41" i="3"/>
  <c r="DC41" i="3"/>
  <c r="DG41" i="3"/>
  <c r="DF41" i="3"/>
  <c r="CZ41" i="3"/>
  <c r="DH41" i="3"/>
  <c r="DB41" i="3"/>
  <c r="DD41" i="3"/>
  <c r="CM44" i="3"/>
  <c r="CQ44" i="3"/>
  <c r="CU44" i="3"/>
  <c r="CY44" i="3"/>
  <c r="DC44" i="3"/>
  <c r="DG44" i="3"/>
  <c r="CO44" i="3"/>
  <c r="CS44" i="3"/>
  <c r="CW44" i="3"/>
  <c r="DA44" i="3"/>
  <c r="DE44" i="3"/>
  <c r="CR44" i="3"/>
  <c r="CZ44" i="3"/>
  <c r="DH44" i="3"/>
  <c r="CT44" i="3"/>
  <c r="DB44" i="3"/>
  <c r="CV44" i="3"/>
  <c r="CX44" i="3"/>
  <c r="CN44" i="3"/>
  <c r="DD44" i="3"/>
  <c r="CP44" i="3"/>
  <c r="DF44" i="3"/>
  <c r="BP36" i="3"/>
  <c r="BT36" i="3"/>
  <c r="BX36" i="3"/>
  <c r="CJ36" i="3"/>
  <c r="BQ36" i="3"/>
  <c r="BY36" i="3"/>
  <c r="CC36" i="3"/>
  <c r="CG36" i="3"/>
  <c r="BV36" i="3"/>
  <c r="CL36" i="3"/>
  <c r="BR36" i="3"/>
  <c r="CE36" i="3"/>
  <c r="BZ36" i="3"/>
  <c r="CH36" i="3"/>
  <c r="CA36" i="3"/>
  <c r="CI36" i="3"/>
  <c r="CM33" i="3"/>
  <c r="CQ33" i="3"/>
  <c r="CU33" i="3"/>
  <c r="CY33" i="3"/>
  <c r="DC33" i="3"/>
  <c r="DG33" i="3"/>
  <c r="CN33" i="3"/>
  <c r="CR33" i="3"/>
  <c r="CV33" i="3"/>
  <c r="CZ33" i="3"/>
  <c r="DD33" i="3"/>
  <c r="DH33" i="3"/>
  <c r="CO33" i="3"/>
  <c r="CS33" i="3"/>
  <c r="CW33" i="3"/>
  <c r="DA33" i="3"/>
  <c r="DE33" i="3"/>
  <c r="CT33" i="3"/>
  <c r="CX33" i="3"/>
  <c r="DB33" i="3"/>
  <c r="CP33" i="3"/>
  <c r="DF33" i="3"/>
  <c r="BQ32" i="3"/>
  <c r="BU32" i="3"/>
  <c r="BY32" i="3"/>
  <c r="CC32" i="3"/>
  <c r="CG32" i="3"/>
  <c r="CK32" i="3"/>
  <c r="BR32" i="3"/>
  <c r="BV32" i="3"/>
  <c r="BZ32" i="3"/>
  <c r="CD32" i="3"/>
  <c r="CH32" i="3"/>
  <c r="CL32" i="3"/>
  <c r="BO32" i="3"/>
  <c r="BS32" i="3"/>
  <c r="BW32" i="3"/>
  <c r="CA32" i="3"/>
  <c r="CE32" i="3"/>
  <c r="CI32" i="3"/>
  <c r="BP32" i="3"/>
  <c r="CF32" i="3"/>
  <c r="BT32" i="3"/>
  <c r="CJ32" i="3"/>
  <c r="BX32" i="3"/>
  <c r="CB32" i="3"/>
  <c r="BV37" i="3"/>
  <c r="BZ37" i="3"/>
  <c r="CD37" i="3"/>
  <c r="CH37" i="3"/>
  <c r="BO37" i="3"/>
  <c r="BS37" i="3"/>
  <c r="BW37" i="3"/>
  <c r="CA37" i="3"/>
  <c r="CE37" i="3"/>
  <c r="CI37" i="3"/>
  <c r="CJ37" i="3"/>
  <c r="BX37" i="3"/>
  <c r="BU37" i="3"/>
  <c r="CC37" i="3"/>
  <c r="CK37" i="3"/>
  <c r="BP37" i="3"/>
  <c r="CF37" i="3"/>
  <c r="BY37" i="3"/>
  <c r="CO34" i="3"/>
  <c r="CP34" i="3"/>
  <c r="CM34" i="3"/>
  <c r="CN34" i="3"/>
  <c r="GD154" i="4"/>
  <c r="BZ75" i="3"/>
  <c r="CP19" i="3"/>
  <c r="CT19" i="3"/>
  <c r="CX19" i="3"/>
  <c r="DB19" i="3"/>
  <c r="DF19" i="3"/>
  <c r="CO19" i="3"/>
  <c r="CU19" i="3"/>
  <c r="CZ19" i="3"/>
  <c r="DE19" i="3"/>
  <c r="CV19" i="3"/>
  <c r="DC19" i="3"/>
  <c r="CW19" i="3"/>
  <c r="DG19" i="3"/>
  <c r="CQ19" i="3"/>
  <c r="CY19" i="3"/>
  <c r="DH19" i="3"/>
  <c r="DA19" i="3"/>
  <c r="DD19" i="3"/>
  <c r="CR19" i="3"/>
  <c r="CS19" i="3"/>
  <c r="M77" i="4"/>
  <c r="N77" i="4" s="1"/>
  <c r="O77" i="4" s="1"/>
  <c r="M56" i="4"/>
  <c r="N56" i="4" s="1"/>
  <c r="O56" i="4" s="1"/>
  <c r="M83" i="4"/>
  <c r="N83" i="4" s="1"/>
  <c r="O83" i="4" s="1"/>
  <c r="M79" i="4"/>
  <c r="N79" i="4" s="1"/>
  <c r="O79" i="4" s="1"/>
  <c r="M44" i="4"/>
  <c r="N44" i="4" s="1"/>
  <c r="O44" i="4" s="1"/>
  <c r="CN27" i="3"/>
  <c r="CR27" i="3"/>
  <c r="CV27" i="3"/>
  <c r="CZ27" i="3"/>
  <c r="DD27" i="3"/>
  <c r="DH27" i="3"/>
  <c r="CO27" i="3"/>
  <c r="CT27" i="3"/>
  <c r="CY27" i="3"/>
  <c r="DE27" i="3"/>
  <c r="CS27" i="3"/>
  <c r="DA27" i="3"/>
  <c r="DG27" i="3"/>
  <c r="CM27" i="3"/>
  <c r="CU27" i="3"/>
  <c r="DB27" i="3"/>
  <c r="CW27" i="3"/>
  <c r="CX27" i="3"/>
  <c r="CP27" i="3"/>
  <c r="CQ27" i="3"/>
  <c r="DC27" i="3"/>
  <c r="DF27" i="3"/>
  <c r="M78" i="4"/>
  <c r="N78" i="4" s="1"/>
  <c r="O78" i="4" s="1"/>
  <c r="M55" i="4"/>
  <c r="N55" i="4" s="1"/>
  <c r="O55" i="4" s="1"/>
  <c r="M47" i="4"/>
  <c r="N47" i="4" s="1"/>
  <c r="O47" i="4" s="1"/>
  <c r="CM30" i="3"/>
  <c r="CQ30" i="3"/>
  <c r="CU30" i="3"/>
  <c r="CY30" i="3"/>
  <c r="DC30" i="3"/>
  <c r="DG30" i="3"/>
  <c r="CN30" i="3"/>
  <c r="CS30" i="3"/>
  <c r="CX30" i="3"/>
  <c r="DD30" i="3"/>
  <c r="CO30" i="3"/>
  <c r="CT30" i="3"/>
  <c r="CZ30" i="3"/>
  <c r="DE30" i="3"/>
  <c r="CV30" i="3"/>
  <c r="DF30" i="3"/>
  <c r="CW30" i="3"/>
  <c r="DH30" i="3"/>
  <c r="CP30" i="3"/>
  <c r="CR30" i="3"/>
  <c r="DA30" i="3"/>
  <c r="DB30" i="3"/>
  <c r="CB37" i="3"/>
  <c r="CG37" i="3"/>
  <c r="BR37" i="3"/>
  <c r="BR28" i="3"/>
  <c r="BV28" i="3"/>
  <c r="BZ28" i="3"/>
  <c r="CD28" i="3"/>
  <c r="CH28" i="3"/>
  <c r="CL28" i="3"/>
  <c r="BQ28" i="3"/>
  <c r="BW28" i="3"/>
  <c r="CB28" i="3"/>
  <c r="CG28" i="3"/>
  <c r="BS28" i="3"/>
  <c r="BY28" i="3"/>
  <c r="CF28" i="3"/>
  <c r="BT28" i="3"/>
  <c r="CA28" i="3"/>
  <c r="CI28" i="3"/>
  <c r="BU28" i="3"/>
  <c r="CJ28" i="3"/>
  <c r="BX28" i="3"/>
  <c r="CK28" i="3"/>
  <c r="CC28" i="3"/>
  <c r="CE28" i="3"/>
  <c r="BO28" i="3"/>
  <c r="BP28" i="3"/>
  <c r="BZ220" i="4"/>
  <c r="CD220" i="4"/>
  <c r="CH220" i="4"/>
  <c r="CL220" i="4"/>
  <c r="CP220" i="4"/>
  <c r="CT220" i="4"/>
  <c r="CA220" i="4"/>
  <c r="CF220" i="4"/>
  <c r="CK220" i="4"/>
  <c r="CQ220" i="4"/>
  <c r="CV220" i="4"/>
  <c r="CG220" i="4"/>
  <c r="CR220" i="4"/>
  <c r="CI220" i="4"/>
  <c r="CS220" i="4"/>
  <c r="BY220" i="4"/>
  <c r="CE220" i="4"/>
  <c r="CJ220" i="4"/>
  <c r="CO220" i="4"/>
  <c r="CU220" i="4"/>
  <c r="CB220" i="4"/>
  <c r="CM220" i="4"/>
  <c r="CC220" i="4"/>
  <c r="CN220" i="4"/>
  <c r="BZ76" i="3"/>
  <c r="BZ73" i="3"/>
  <c r="M46" i="4"/>
  <c r="N46" i="4" s="1"/>
  <c r="O46" i="4" s="1"/>
  <c r="CN29" i="3"/>
  <c r="CR29" i="3"/>
  <c r="CV29" i="3"/>
  <c r="CZ29" i="3"/>
  <c r="DD29" i="3"/>
  <c r="DH29" i="3"/>
  <c r="CP29" i="3"/>
  <c r="CU29" i="3"/>
  <c r="DA29" i="3"/>
  <c r="DF29" i="3"/>
  <c r="CO29" i="3"/>
  <c r="CW29" i="3"/>
  <c r="DC29" i="3"/>
  <c r="CQ29" i="3"/>
  <c r="CX29" i="3"/>
  <c r="DE29" i="3"/>
  <c r="CY29" i="3"/>
  <c r="CM29" i="3"/>
  <c r="DB29" i="3"/>
  <c r="CS29" i="3"/>
  <c r="CT29" i="3"/>
  <c r="DG29" i="3"/>
  <c r="M82" i="4"/>
  <c r="N82" i="4" s="1"/>
  <c r="O82" i="4" s="1"/>
  <c r="M50" i="4"/>
  <c r="N50" i="4" s="1"/>
  <c r="O50" i="4" s="1"/>
  <c r="M57" i="4"/>
  <c r="N57" i="4" s="1"/>
  <c r="O57" i="4" s="1"/>
  <c r="M43" i="4"/>
  <c r="N43" i="4" s="1"/>
  <c r="O43" i="4" s="1"/>
  <c r="CP26" i="3"/>
  <c r="CT26" i="3"/>
  <c r="CX26" i="3"/>
  <c r="DB26" i="3"/>
  <c r="DF26" i="3"/>
  <c r="CQ26" i="3"/>
  <c r="CV26" i="3"/>
  <c r="DA26" i="3"/>
  <c r="DG26" i="3"/>
  <c r="CR26" i="3"/>
  <c r="CY26" i="3"/>
  <c r="DE26" i="3"/>
  <c r="CM26" i="3"/>
  <c r="CS26" i="3"/>
  <c r="CZ26" i="3"/>
  <c r="DH26" i="3"/>
  <c r="CU26" i="3"/>
  <c r="CW26" i="3"/>
  <c r="DC26" i="3"/>
  <c r="DD26" i="3"/>
  <c r="CN26" i="3"/>
  <c r="CO26" i="3"/>
  <c r="DT141" i="4"/>
  <c r="M28" i="4"/>
  <c r="N28" i="4" s="1"/>
  <c r="O28" i="4" s="1"/>
  <c r="DS141" i="4"/>
  <c r="CU10" i="3"/>
  <c r="M27" i="4"/>
  <c r="N27" i="4" s="1"/>
  <c r="O27" i="4" s="1"/>
  <c r="CZ10" i="3"/>
  <c r="CS10" i="3"/>
  <c r="DS140" i="4"/>
  <c r="DF10" i="3"/>
  <c r="DG10" i="3"/>
  <c r="DE10" i="3"/>
  <c r="DI140" i="4"/>
  <c r="CY10" i="3" s="1"/>
  <c r="CN10" i="3"/>
  <c r="DD10" i="3"/>
  <c r="CW10" i="3"/>
  <c r="CX10" i="3"/>
  <c r="CT10" i="3"/>
  <c r="CQ10" i="3"/>
  <c r="CO10" i="3"/>
  <c r="CP10" i="3"/>
  <c r="CM10" i="3"/>
  <c r="DC10" i="3"/>
  <c r="CR10" i="3"/>
  <c r="DH10" i="3"/>
  <c r="DA10" i="3"/>
  <c r="DB10" i="3"/>
  <c r="DT140" i="4"/>
  <c r="CV10" i="3"/>
  <c r="CP15" i="3"/>
  <c r="DF15" i="3"/>
  <c r="DS145" i="4"/>
  <c r="CU15" i="3"/>
  <c r="CW15" i="3"/>
  <c r="CZ15" i="3"/>
  <c r="DE15" i="3"/>
  <c r="CT15" i="3"/>
  <c r="DT145" i="4"/>
  <c r="M32" i="4"/>
  <c r="N32" i="4" s="1"/>
  <c r="O32" i="4" s="1"/>
  <c r="DI145" i="4"/>
  <c r="CY15" i="3" s="1"/>
  <c r="CN15" i="3"/>
  <c r="DD15" i="3"/>
  <c r="DB15" i="3"/>
  <c r="CQ15" i="3"/>
  <c r="CV15" i="3"/>
  <c r="CX15" i="3"/>
  <c r="CO15" i="3"/>
  <c r="CM15" i="3"/>
  <c r="DC15" i="3"/>
  <c r="CR15" i="3"/>
  <c r="DH15" i="3"/>
  <c r="DA15" i="3"/>
  <c r="DG15" i="3"/>
  <c r="CS15" i="3"/>
  <c r="M71" i="4"/>
  <c r="N71" i="4" s="1"/>
  <c r="O71" i="4" s="1"/>
  <c r="CS9" i="3"/>
  <c r="DS139" i="4"/>
  <c r="CX9" i="3"/>
  <c r="CM9" i="3"/>
  <c r="DC9" i="3"/>
  <c r="CV9" i="3"/>
  <c r="DE9" i="3"/>
  <c r="DH9" i="3"/>
  <c r="CW9" i="3"/>
  <c r="M26" i="4"/>
  <c r="N26" i="4" s="1"/>
  <c r="O26" i="4" s="1"/>
  <c r="DB9" i="3"/>
  <c r="CQ9" i="3"/>
  <c r="DG9" i="3"/>
  <c r="CZ9" i="3"/>
  <c r="CT9" i="3"/>
  <c r="DI139" i="4"/>
  <c r="CY9" i="3" s="1"/>
  <c r="DA9" i="3"/>
  <c r="CP9" i="3"/>
  <c r="DF9" i="3"/>
  <c r="CU9" i="3"/>
  <c r="CR9" i="3"/>
  <c r="CN9" i="3"/>
  <c r="CO9" i="3"/>
  <c r="DT139" i="4"/>
  <c r="DD9" i="3"/>
  <c r="M39" i="4"/>
  <c r="N39" i="4" s="1"/>
  <c r="O39" i="4" s="1"/>
  <c r="CP22" i="3"/>
  <c r="CT22" i="3"/>
  <c r="CX22" i="3"/>
  <c r="DB22" i="3"/>
  <c r="DF22" i="3"/>
  <c r="CN22" i="3"/>
  <c r="CS22" i="3"/>
  <c r="CY22" i="3"/>
  <c r="DD22" i="3"/>
  <c r="CR22" i="3"/>
  <c r="CZ22" i="3"/>
  <c r="DG22" i="3"/>
  <c r="CM22" i="3"/>
  <c r="CU22" i="3"/>
  <c r="DA22" i="3"/>
  <c r="DH22" i="3"/>
  <c r="CO22" i="3"/>
  <c r="DC22" i="3"/>
  <c r="CQ22" i="3"/>
  <c r="DE22" i="3"/>
  <c r="CV22" i="3"/>
  <c r="CW22" i="3"/>
  <c r="M51" i="4"/>
  <c r="N51" i="4" s="1"/>
  <c r="O51" i="4" s="1"/>
  <c r="BZ72" i="3"/>
  <c r="M70" i="4"/>
  <c r="N70" i="4" s="1"/>
  <c r="O70" i="4" s="1"/>
  <c r="M40" i="4"/>
  <c r="N40" i="4" s="1"/>
  <c r="O40" i="4" s="1"/>
  <c r="M38" i="4"/>
  <c r="N38" i="4" s="1"/>
  <c r="O38" i="4" s="1"/>
  <c r="CN21" i="3"/>
  <c r="CR21" i="3"/>
  <c r="CV21" i="3"/>
  <c r="CZ21" i="3"/>
  <c r="DD21" i="3"/>
  <c r="DH21" i="3"/>
  <c r="CP21" i="3"/>
  <c r="CU21" i="3"/>
  <c r="DA21" i="3"/>
  <c r="DF21" i="3"/>
  <c r="CQ21" i="3"/>
  <c r="CX21" i="3"/>
  <c r="DE21" i="3"/>
  <c r="CS21" i="3"/>
  <c r="CY21" i="3"/>
  <c r="DG21" i="3"/>
  <c r="CM21" i="3"/>
  <c r="DB21" i="3"/>
  <c r="CO21" i="3"/>
  <c r="DC21" i="3"/>
  <c r="CT21" i="3"/>
  <c r="CW21" i="3"/>
  <c r="CR14" i="3"/>
  <c r="DH14" i="3"/>
  <c r="M31" i="4"/>
  <c r="N31" i="4" s="1"/>
  <c r="O31" i="4" s="1"/>
  <c r="DA14" i="3"/>
  <c r="CP14" i="3"/>
  <c r="DF14" i="3"/>
  <c r="CV14" i="3"/>
  <c r="CQ14" i="3"/>
  <c r="CO14" i="3"/>
  <c r="DE14" i="3"/>
  <c r="CT14" i="3"/>
  <c r="DT144" i="4"/>
  <c r="DD14" i="3"/>
  <c r="CW14" i="3"/>
  <c r="DB14" i="3"/>
  <c r="CZ14" i="3"/>
  <c r="DI144" i="4"/>
  <c r="CY14" i="3" s="1"/>
  <c r="CS14" i="3"/>
  <c r="DS144" i="4"/>
  <c r="CX14" i="3"/>
  <c r="CU14" i="3"/>
  <c r="CN14" i="3"/>
  <c r="DG14" i="3"/>
  <c r="CM14" i="3"/>
  <c r="DC14" i="3"/>
  <c r="M66" i="4"/>
  <c r="N66" i="4" s="1"/>
  <c r="O66" i="4" s="1"/>
  <c r="M42" i="4"/>
  <c r="N42" i="4" s="1"/>
  <c r="O42" i="4" s="1"/>
  <c r="CN25" i="3"/>
  <c r="CR25" i="3"/>
  <c r="CV25" i="3"/>
  <c r="CZ25" i="3"/>
  <c r="DD25" i="3"/>
  <c r="DH25" i="3"/>
  <c r="CM25" i="3"/>
  <c r="CS25" i="3"/>
  <c r="CX25" i="3"/>
  <c r="DC25" i="3"/>
  <c r="CP25" i="3"/>
  <c r="CW25" i="3"/>
  <c r="DE25" i="3"/>
  <c r="CQ25" i="3"/>
  <c r="CY25" i="3"/>
  <c r="DF25" i="3"/>
  <c r="CT25" i="3"/>
  <c r="DG25" i="3"/>
  <c r="CU25" i="3"/>
  <c r="CO25" i="3"/>
  <c r="DA25" i="3"/>
  <c r="DB25" i="3"/>
  <c r="BR8" i="3"/>
  <c r="BV8" i="3"/>
  <c r="BZ8" i="3"/>
  <c r="CN138" i="4"/>
  <c r="CD8" i="3" s="1"/>
  <c r="CR138" i="4"/>
  <c r="CH8" i="3" s="1"/>
  <c r="CL8" i="3"/>
  <c r="BO8" i="3"/>
  <c r="BS8" i="3"/>
  <c r="BW8" i="3"/>
  <c r="CK138" i="4"/>
  <c r="CA8" i="3" s="1"/>
  <c r="CO138" i="4"/>
  <c r="CE8" i="3" s="1"/>
  <c r="CS138" i="4"/>
  <c r="CI8" i="3" s="1"/>
  <c r="BT8" i="3"/>
  <c r="CL138" i="4"/>
  <c r="CB8" i="3" s="1"/>
  <c r="CT138" i="4"/>
  <c r="CJ8" i="3" s="1"/>
  <c r="BQ8" i="3"/>
  <c r="CM138" i="4"/>
  <c r="CC8" i="3" s="1"/>
  <c r="BY8" i="3"/>
  <c r="CP138" i="4"/>
  <c r="CF8" i="3" s="1"/>
  <c r="BX8" i="3"/>
  <c r="CQ138" i="4"/>
  <c r="CG8" i="3" s="1"/>
  <c r="BP8" i="3"/>
  <c r="BU8" i="3"/>
  <c r="CU138" i="4"/>
  <c r="CK8" i="3" s="1"/>
  <c r="BR17" i="3"/>
  <c r="BV17" i="3"/>
  <c r="BZ17" i="3"/>
  <c r="CH17" i="3"/>
  <c r="CL17" i="3"/>
  <c r="BS17" i="3"/>
  <c r="BX17" i="3"/>
  <c r="CC17" i="3"/>
  <c r="CI17" i="3"/>
  <c r="BP17" i="3"/>
  <c r="BW17" i="3"/>
  <c r="CE17" i="3"/>
  <c r="CK17" i="3"/>
  <c r="BQ17" i="3"/>
  <c r="CA17" i="3"/>
  <c r="CJ17" i="3"/>
  <c r="BT17" i="3"/>
  <c r="CB17" i="3"/>
  <c r="BU17" i="3"/>
  <c r="BY17" i="3"/>
  <c r="BO17" i="3"/>
  <c r="CF17" i="3"/>
  <c r="CG17" i="3"/>
  <c r="BP7" i="3"/>
  <c r="BT7" i="3"/>
  <c r="BX7" i="3"/>
  <c r="CL137" i="4"/>
  <c r="CB7" i="3" s="1"/>
  <c r="CP137" i="4"/>
  <c r="CF7" i="3" s="1"/>
  <c r="CT137" i="4"/>
  <c r="CJ7" i="3" s="1"/>
  <c r="BQ7" i="3"/>
  <c r="BU7" i="3"/>
  <c r="BY7" i="3"/>
  <c r="CM137" i="4"/>
  <c r="CC7" i="3" s="1"/>
  <c r="CQ137" i="4"/>
  <c r="CG7" i="3" s="1"/>
  <c r="CU137" i="4"/>
  <c r="CK7" i="3" s="1"/>
  <c r="BV7" i="3"/>
  <c r="CN137" i="4"/>
  <c r="CD7" i="3" s="1"/>
  <c r="CL7" i="3"/>
  <c r="BS7" i="3"/>
  <c r="CO137" i="4"/>
  <c r="CE7" i="3" s="1"/>
  <c r="BZ7" i="3"/>
  <c r="BO7" i="3"/>
  <c r="CR137" i="4"/>
  <c r="CH7" i="3" s="1"/>
  <c r="BW7" i="3"/>
  <c r="CK137" i="4"/>
  <c r="CA7" i="3" s="1"/>
  <c r="BR7" i="3"/>
  <c r="CS137" i="4"/>
  <c r="CI7" i="3" s="1"/>
  <c r="BR59" i="3"/>
  <c r="BV59" i="3"/>
  <c r="CH59" i="3"/>
  <c r="BO59" i="3"/>
  <c r="BY59" i="3"/>
  <c r="BP59" i="3"/>
  <c r="BU59" i="3"/>
  <c r="CA59" i="3"/>
  <c r="CF59" i="3"/>
  <c r="CK59" i="3"/>
  <c r="BS59" i="3"/>
  <c r="CG59" i="3"/>
  <c r="BX59" i="3"/>
  <c r="BQ59" i="3"/>
  <c r="M69" i="4"/>
  <c r="N69" i="4" s="1"/>
  <c r="O69" i="4" s="1"/>
  <c r="M62" i="4"/>
  <c r="N62" i="4" s="1"/>
  <c r="O62" i="4" s="1"/>
  <c r="M48" i="4"/>
  <c r="N48" i="4" s="1"/>
  <c r="O48" i="4" s="1"/>
  <c r="M52" i="4"/>
  <c r="N52" i="4" s="1"/>
  <c r="O52" i="4" s="1"/>
  <c r="DB13" i="3"/>
  <c r="CW13" i="3"/>
  <c r="CQ13" i="3"/>
  <c r="DG13" i="3"/>
  <c r="CZ13" i="3"/>
  <c r="DA13" i="3"/>
  <c r="CP13" i="3"/>
  <c r="DF13" i="3"/>
  <c r="DE13" i="3"/>
  <c r="CU13" i="3"/>
  <c r="CN13" i="3"/>
  <c r="DD13" i="3"/>
  <c r="DS143" i="4"/>
  <c r="CX13" i="3"/>
  <c r="CM13" i="3"/>
  <c r="CV13" i="3"/>
  <c r="CT13" i="3"/>
  <c r="DT143" i="4"/>
  <c r="M30" i="4"/>
  <c r="N30" i="4" s="1"/>
  <c r="O30" i="4" s="1"/>
  <c r="DI143" i="4"/>
  <c r="CY13" i="3" s="1"/>
  <c r="CR13" i="3"/>
  <c r="DH13" i="3"/>
  <c r="CO13" i="3"/>
  <c r="DC13" i="3"/>
  <c r="CS13" i="3"/>
  <c r="M61" i="4"/>
  <c r="N61" i="4" s="1"/>
  <c r="O61" i="4" s="1"/>
  <c r="M59" i="4"/>
  <c r="N59" i="4" s="1"/>
  <c r="O59" i="4" s="1"/>
  <c r="M58" i="4"/>
  <c r="N58" i="4" s="1"/>
  <c r="O58" i="4" s="1"/>
  <c r="M63" i="4"/>
  <c r="N63" i="4" s="1"/>
  <c r="O63" i="4" s="1"/>
  <c r="M84" i="4"/>
  <c r="N84" i="4" s="1"/>
  <c r="O84" i="4" s="1"/>
  <c r="BT234" i="4"/>
  <c r="BN234" i="4"/>
  <c r="BW234" i="4"/>
  <c r="BQ234" i="4"/>
  <c r="BV234" i="4"/>
  <c r="BU234" i="4"/>
  <c r="BP234" i="4"/>
  <c r="BK234" i="4"/>
  <c r="BX234" i="4"/>
  <c r="BO234" i="4"/>
  <c r="BJ234" i="4"/>
  <c r="BH234" i="4"/>
  <c r="BM234" i="4"/>
  <c r="BR234" i="4"/>
  <c r="BI234" i="4"/>
  <c r="BS234" i="4"/>
  <c r="BL234" i="4"/>
  <c r="BR47" i="3"/>
  <c r="BZ47" i="3"/>
  <c r="CD47" i="3"/>
  <c r="CH47" i="3"/>
  <c r="BO47" i="3"/>
  <c r="BW47" i="3"/>
  <c r="CA47" i="3"/>
  <c r="CE47" i="3"/>
  <c r="BP47" i="3"/>
  <c r="CB47" i="3"/>
  <c r="CF47" i="3"/>
  <c r="CJ47" i="3"/>
  <c r="BQ47" i="3"/>
  <c r="CG47" i="3"/>
  <c r="CK47" i="3"/>
  <c r="BY47" i="3"/>
  <c r="BO19" i="3"/>
  <c r="L34" i="4"/>
  <c r="CD17" i="3"/>
  <c r="L49" i="4"/>
  <c r="BZ77" i="3"/>
  <c r="BZ59" i="3"/>
  <c r="BZ74" i="3"/>
  <c r="L81" i="4"/>
  <c r="CE64" i="3"/>
  <c r="CI64" i="3"/>
  <c r="BP64" i="3"/>
  <c r="CF64" i="3"/>
  <c r="BQ64" i="3"/>
  <c r="BY64" i="3"/>
  <c r="BZ64" i="3"/>
  <c r="CL64" i="3"/>
  <c r="CD64" i="3"/>
  <c r="BV64" i="3"/>
  <c r="BR64" i="3"/>
  <c r="AW37" i="3"/>
  <c r="L53" i="4"/>
  <c r="CB36" i="3"/>
  <c r="CF36" i="3"/>
  <c r="BU36" i="3"/>
  <c r="CK36" i="3"/>
  <c r="CD36" i="3"/>
  <c r="BO36" i="3"/>
  <c r="BS36" i="3"/>
  <c r="BW36" i="3"/>
  <c r="BP43" i="3"/>
  <c r="BT43" i="3"/>
  <c r="BX43" i="3"/>
  <c r="CB43" i="3"/>
  <c r="CF43" i="3"/>
  <c r="CJ43" i="3"/>
  <c r="BQ43" i="3"/>
  <c r="BU43" i="3"/>
  <c r="BY43" i="3"/>
  <c r="CC43" i="3"/>
  <c r="CG43" i="3"/>
  <c r="CK43" i="3"/>
  <c r="BR43" i="3"/>
  <c r="BV43" i="3"/>
  <c r="BZ43" i="3"/>
  <c r="CD43" i="3"/>
  <c r="CH43" i="3"/>
  <c r="CL43" i="3"/>
  <c r="BS43" i="3"/>
  <c r="CI43" i="3"/>
  <c r="BW43" i="3"/>
  <c r="CA43" i="3"/>
  <c r="BO43" i="3"/>
  <c r="CE43" i="3"/>
  <c r="L24" i="4"/>
  <c r="BZ69" i="3"/>
  <c r="BQ63" i="3"/>
  <c r="BU63" i="3"/>
  <c r="CC63" i="3"/>
  <c r="CG63" i="3"/>
  <c r="CK63" i="3"/>
  <c r="BV63" i="3"/>
  <c r="BZ63" i="3"/>
  <c r="CD63" i="3"/>
  <c r="CL63" i="3"/>
  <c r="BO63" i="3"/>
  <c r="BS63" i="3"/>
  <c r="CA63" i="3"/>
  <c r="CE63" i="3"/>
  <c r="CI63" i="3"/>
  <c r="CF63" i="3"/>
  <c r="BT63" i="3"/>
  <c r="BX63" i="3"/>
  <c r="BR39" i="3"/>
  <c r="BV39" i="3"/>
  <c r="BZ39" i="3"/>
  <c r="CD39" i="3"/>
  <c r="CH39" i="3"/>
  <c r="CL39" i="3"/>
  <c r="BO39" i="3"/>
  <c r="BS39" i="3"/>
  <c r="BW39" i="3"/>
  <c r="CA39" i="3"/>
  <c r="CE39" i="3"/>
  <c r="CI39" i="3"/>
  <c r="BP39" i="3"/>
  <c r="BT39" i="3"/>
  <c r="BX39" i="3"/>
  <c r="CB39" i="3"/>
  <c r="CF39" i="3"/>
  <c r="CJ39" i="3"/>
  <c r="BU39" i="3"/>
  <c r="CK39" i="3"/>
  <c r="BY39" i="3"/>
  <c r="CC39" i="3"/>
  <c r="CG39" i="3"/>
  <c r="BQ39" i="3"/>
  <c r="BT51" i="3"/>
  <c r="BX51" i="3"/>
  <c r="CJ51" i="3"/>
  <c r="BU51" i="3"/>
  <c r="CC51" i="3"/>
  <c r="CK51" i="3"/>
  <c r="BO51" i="3"/>
  <c r="BW51" i="3"/>
  <c r="CE51" i="3"/>
  <c r="BS51" i="3"/>
  <c r="L25" i="4"/>
  <c r="BO12" i="3"/>
  <c r="BS12" i="3"/>
  <c r="BW12" i="3"/>
  <c r="CA12" i="3"/>
  <c r="CE12" i="3"/>
  <c r="CI12" i="3"/>
  <c r="BP12" i="3"/>
  <c r="BT12" i="3"/>
  <c r="BX12" i="3"/>
  <c r="CB12" i="3"/>
  <c r="CF12" i="3"/>
  <c r="CJ12" i="3"/>
  <c r="BQ12" i="3"/>
  <c r="BU12" i="3"/>
  <c r="BY12" i="3"/>
  <c r="CC12" i="3"/>
  <c r="CG12" i="3"/>
  <c r="CK12" i="3"/>
  <c r="BR12" i="3"/>
  <c r="CH12" i="3"/>
  <c r="BV12" i="3"/>
  <c r="CL12" i="3"/>
  <c r="BZ12" i="3"/>
  <c r="CD12" i="3"/>
  <c r="L54" i="4"/>
  <c r="CL37" i="3"/>
  <c r="BT37" i="3"/>
  <c r="BQ37" i="3"/>
  <c r="BZ70" i="3"/>
  <c r="BZ71" i="3"/>
  <c r="BO13" i="3"/>
  <c r="M36" i="4"/>
  <c r="N36" i="4" s="1"/>
  <c r="O36" i="4" s="1"/>
  <c r="CM19" i="3"/>
  <c r="J21" i="11" s="1"/>
  <c r="CN19" i="3"/>
  <c r="L35" i="4"/>
  <c r="L45" i="4"/>
  <c r="L87" i="4"/>
  <c r="N67" i="4"/>
  <c r="L73" i="4"/>
  <c r="M107" i="4"/>
  <c r="L93" i="4"/>
  <c r="M101" i="4"/>
  <c r="L91" i="4"/>
  <c r="L80" i="4"/>
  <c r="L72" i="4"/>
  <c r="L95" i="4"/>
  <c r="M102" i="4"/>
  <c r="L94" i="4"/>
  <c r="L65" i="4"/>
  <c r="L97" i="4"/>
  <c r="L64" i="4"/>
  <c r="M99" i="4"/>
  <c r="L88" i="4"/>
  <c r="M103" i="4"/>
  <c r="L89" i="4"/>
  <c r="L90" i="4"/>
  <c r="L85" i="4"/>
  <c r="L96" i="4"/>
  <c r="L76" i="4"/>
  <c r="M108" i="4"/>
  <c r="M100" i="4"/>
  <c r="L86" i="4"/>
  <c r="M98" i="4"/>
  <c r="L92" i="4"/>
  <c r="M105" i="4"/>
  <c r="M104" i="4"/>
  <c r="M106" i="4"/>
  <c r="G109" i="3"/>
  <c r="G110" i="3" s="1"/>
  <c r="G111" i="3" s="1"/>
  <c r="BG234" i="4"/>
  <c r="AL240" i="4"/>
  <c r="AL242" i="4" s="1"/>
  <c r="AJ240" i="4"/>
  <c r="AJ242" i="4" s="1"/>
  <c r="AM240" i="4"/>
  <c r="AM242" i="4" s="1"/>
  <c r="AK240" i="4"/>
  <c r="AK242" i="4" s="1"/>
  <c r="L68" i="4"/>
  <c r="N74" i="4"/>
  <c r="BA134" i="6"/>
  <c r="BA136" i="6" s="1"/>
  <c r="AY134" i="6"/>
  <c r="AY136" i="6" s="1"/>
  <c r="W280" i="4"/>
  <c r="BO125" i="6"/>
  <c r="BR125" i="6"/>
  <c r="BM125" i="6"/>
  <c r="CC125" i="6"/>
  <c r="BT125" i="6"/>
  <c r="J107" i="3"/>
  <c r="BD134" i="6"/>
  <c r="BD136" i="6" s="1"/>
  <c r="BK125" i="6"/>
  <c r="CA125" i="6"/>
  <c r="BN125" i="6"/>
  <c r="J108" i="7"/>
  <c r="J112" i="7"/>
  <c r="J110" i="7"/>
  <c r="BC134" i="6"/>
  <c r="BC136" i="6" s="1"/>
  <c r="BI125" i="6"/>
  <c r="BY125" i="6"/>
  <c r="BP125" i="6"/>
  <c r="AT134" i="6"/>
  <c r="AT136" i="6" s="1"/>
  <c r="FR104" i="6"/>
  <c r="FS104" i="6" s="1"/>
  <c r="FR102" i="6"/>
  <c r="FS102" i="6" s="1"/>
  <c r="AN134" i="6"/>
  <c r="AN136" i="6" s="1"/>
  <c r="BE225" i="4"/>
  <c r="BG225" i="4"/>
  <c r="CY135" i="6"/>
  <c r="CU135" i="6"/>
  <c r="CQ135" i="6"/>
  <c r="CM135" i="6"/>
  <c r="CI135" i="6"/>
  <c r="CE135" i="6"/>
  <c r="CZ135" i="6"/>
  <c r="CV135" i="6"/>
  <c r="CR135" i="6"/>
  <c r="CN135" i="6"/>
  <c r="CJ135" i="6"/>
  <c r="CF135" i="6"/>
  <c r="DA135" i="6"/>
  <c r="CW135" i="6"/>
  <c r="CS135" i="6"/>
  <c r="CO135" i="6"/>
  <c r="CK135" i="6"/>
  <c r="CG135" i="6"/>
  <c r="CX135" i="6"/>
  <c r="CT135" i="6"/>
  <c r="CP135" i="6"/>
  <c r="CL135" i="6"/>
  <c r="CH135" i="6"/>
  <c r="CD135" i="6"/>
  <c r="L61" i="6"/>
  <c r="DA83" i="6"/>
  <c r="CW83" i="6"/>
  <c r="CS83" i="6"/>
  <c r="CO83" i="6"/>
  <c r="CK83" i="6"/>
  <c r="CG83" i="6"/>
  <c r="CX83" i="6"/>
  <c r="CT83" i="6"/>
  <c r="CP83" i="6"/>
  <c r="CL83" i="6"/>
  <c r="CH83" i="6"/>
  <c r="CD83" i="6"/>
  <c r="CY83" i="6"/>
  <c r="CU83" i="6"/>
  <c r="CQ83" i="6"/>
  <c r="CM83" i="6"/>
  <c r="CI83" i="6"/>
  <c r="CE83" i="6"/>
  <c r="K83" i="6"/>
  <c r="CZ83" i="6"/>
  <c r="CV83" i="6"/>
  <c r="CR83" i="6"/>
  <c r="CN83" i="6"/>
  <c r="CJ83" i="6"/>
  <c r="CF83" i="6"/>
  <c r="L19" i="6"/>
  <c r="BM225" i="4"/>
  <c r="BH225" i="4"/>
  <c r="BX225" i="4"/>
  <c r="BO225" i="4"/>
  <c r="BF225" i="4"/>
  <c r="BV225" i="4"/>
  <c r="BO222" i="4"/>
  <c r="BF222" i="4"/>
  <c r="BV222" i="4"/>
  <c r="BM222" i="4"/>
  <c r="BH222" i="4"/>
  <c r="BX222" i="4"/>
  <c r="BO233" i="4"/>
  <c r="BF233" i="4"/>
  <c r="BV233" i="4"/>
  <c r="BM233" i="4"/>
  <c r="BH233" i="4"/>
  <c r="BX233" i="4"/>
  <c r="BG231" i="4"/>
  <c r="BW231" i="4"/>
  <c r="BN231" i="4"/>
  <c r="BE231" i="4"/>
  <c r="BU231" i="4"/>
  <c r="BP231" i="4"/>
  <c r="CY93" i="6"/>
  <c r="CU93" i="6"/>
  <c r="CQ93" i="6"/>
  <c r="CM93" i="6"/>
  <c r="CI93" i="6"/>
  <c r="CE93" i="6"/>
  <c r="K93" i="6"/>
  <c r="CZ93" i="6"/>
  <c r="CV93" i="6"/>
  <c r="CR93" i="6"/>
  <c r="CN93" i="6"/>
  <c r="CJ93" i="6"/>
  <c r="CF93" i="6"/>
  <c r="DA93" i="6"/>
  <c r="CW93" i="6"/>
  <c r="CS93" i="6"/>
  <c r="CO93" i="6"/>
  <c r="CK93" i="6"/>
  <c r="CG93" i="6"/>
  <c r="CX93" i="6"/>
  <c r="CT93" i="6"/>
  <c r="CP93" i="6"/>
  <c r="CL93" i="6"/>
  <c r="CH93" i="6"/>
  <c r="CD93" i="6"/>
  <c r="L29" i="6"/>
  <c r="CY97" i="6"/>
  <c r="CU97" i="6"/>
  <c r="CQ97" i="6"/>
  <c r="CM97" i="6"/>
  <c r="CI97" i="6"/>
  <c r="CE97" i="6"/>
  <c r="K97" i="6"/>
  <c r="CZ97" i="6"/>
  <c r="CV97" i="6"/>
  <c r="CR97" i="6"/>
  <c r="CN97" i="6"/>
  <c r="CJ97" i="6"/>
  <c r="CF97" i="6"/>
  <c r="DA97" i="6"/>
  <c r="CW97" i="6"/>
  <c r="CS97" i="6"/>
  <c r="CO97" i="6"/>
  <c r="CK97" i="6"/>
  <c r="CG97" i="6"/>
  <c r="CX97" i="6"/>
  <c r="CT97" i="6"/>
  <c r="CP97" i="6"/>
  <c r="CL97" i="6"/>
  <c r="CH97" i="6"/>
  <c r="CD97" i="6"/>
  <c r="L33" i="6"/>
  <c r="F109" i="3"/>
  <c r="CZ119" i="6"/>
  <c r="CV119" i="6"/>
  <c r="CR119" i="6"/>
  <c r="CN119" i="6"/>
  <c r="CJ119" i="6"/>
  <c r="CF119" i="6"/>
  <c r="DA119" i="6"/>
  <c r="CW119" i="6"/>
  <c r="CS119" i="6"/>
  <c r="CO119" i="6"/>
  <c r="CK119" i="6"/>
  <c r="CG119" i="6"/>
  <c r="CX119" i="6"/>
  <c r="CT119" i="6"/>
  <c r="CP119" i="6"/>
  <c r="CL119" i="6"/>
  <c r="CH119" i="6"/>
  <c r="CD119" i="6"/>
  <c r="CY119" i="6"/>
  <c r="CU119" i="6"/>
  <c r="CQ119" i="6"/>
  <c r="CM119" i="6"/>
  <c r="CI119" i="6"/>
  <c r="CE119" i="6"/>
  <c r="K119" i="6"/>
  <c r="L55" i="6"/>
  <c r="J115" i="7"/>
  <c r="BJ224" i="4"/>
  <c r="BA224" i="4"/>
  <c r="BQ224" i="4"/>
  <c r="BL224" i="4"/>
  <c r="BC224" i="4"/>
  <c r="BS224" i="4"/>
  <c r="BH127" i="6"/>
  <c r="BH124" i="6"/>
  <c r="BX127" i="6"/>
  <c r="BX124" i="6"/>
  <c r="BO127" i="6"/>
  <c r="BO124" i="6"/>
  <c r="BR127" i="6"/>
  <c r="BR124" i="6"/>
  <c r="BI127" i="6"/>
  <c r="BI124" i="6"/>
  <c r="BY127" i="6"/>
  <c r="BY124" i="6"/>
  <c r="K114" i="7"/>
  <c r="J113" i="7"/>
  <c r="CX123" i="6"/>
  <c r="CT123" i="6"/>
  <c r="CP123" i="6"/>
  <c r="CL123" i="6"/>
  <c r="CH123" i="6"/>
  <c r="CD123" i="6"/>
  <c r="CY123" i="6"/>
  <c r="CU123" i="6"/>
  <c r="CQ123" i="6"/>
  <c r="CM123" i="6"/>
  <c r="CI123" i="6"/>
  <c r="CE123" i="6"/>
  <c r="K123" i="6"/>
  <c r="CZ123" i="6"/>
  <c r="CV123" i="6"/>
  <c r="CR123" i="6"/>
  <c r="CN123" i="6"/>
  <c r="CJ123" i="6"/>
  <c r="CF123" i="6"/>
  <c r="DA123" i="6"/>
  <c r="CW123" i="6"/>
  <c r="CS123" i="6"/>
  <c r="CO123" i="6"/>
  <c r="CK123" i="6"/>
  <c r="CG123" i="6"/>
  <c r="L59" i="6"/>
  <c r="CZ112" i="6"/>
  <c r="CV112" i="6"/>
  <c r="CR112" i="6"/>
  <c r="CN112" i="6"/>
  <c r="CJ112" i="6"/>
  <c r="CF112" i="6"/>
  <c r="DA112" i="6"/>
  <c r="CW112" i="6"/>
  <c r="CS112" i="6"/>
  <c r="CO112" i="6"/>
  <c r="CK112" i="6"/>
  <c r="CG112" i="6"/>
  <c r="CX112" i="6"/>
  <c r="CT112" i="6"/>
  <c r="CP112" i="6"/>
  <c r="CL112" i="6"/>
  <c r="CH112" i="6"/>
  <c r="CD112" i="6"/>
  <c r="CY112" i="6"/>
  <c r="CU112" i="6"/>
  <c r="CQ112" i="6"/>
  <c r="CM112" i="6"/>
  <c r="CI112" i="6"/>
  <c r="CE112" i="6"/>
  <c r="K112" i="6"/>
  <c r="L48" i="6"/>
  <c r="J117" i="7"/>
  <c r="K128" i="7"/>
  <c r="X268" i="4"/>
  <c r="CL6" i="3"/>
  <c r="CR136" i="4"/>
  <c r="CH6" i="3" s="1"/>
  <c r="CN136" i="4"/>
  <c r="CD6" i="3" s="1"/>
  <c r="BZ6" i="3"/>
  <c r="BV6" i="3"/>
  <c r="BR6" i="3"/>
  <c r="CS136" i="4"/>
  <c r="CI6" i="3" s="1"/>
  <c r="CO136" i="4"/>
  <c r="CE6" i="3" s="1"/>
  <c r="CK136" i="4"/>
  <c r="CA6" i="3" s="1"/>
  <c r="BW6" i="3"/>
  <c r="BS6" i="3"/>
  <c r="BO6" i="3"/>
  <c r="CT136" i="4"/>
  <c r="CJ6" i="3" s="1"/>
  <c r="CP136" i="4"/>
  <c r="CF6" i="3" s="1"/>
  <c r="CL136" i="4"/>
  <c r="CB6" i="3" s="1"/>
  <c r="BX6" i="3"/>
  <c r="BT6" i="3"/>
  <c r="BP6" i="3"/>
  <c r="CU136" i="4"/>
  <c r="CK6" i="3" s="1"/>
  <c r="CQ136" i="4"/>
  <c r="CG6" i="3" s="1"/>
  <c r="CM136" i="4"/>
  <c r="CC6" i="3" s="1"/>
  <c r="BY6" i="3"/>
  <c r="BU6" i="3"/>
  <c r="BQ6" i="3"/>
  <c r="BO228" i="4"/>
  <c r="BF228" i="4"/>
  <c r="BV228" i="4"/>
  <c r="BM228" i="4"/>
  <c r="BH228" i="4"/>
  <c r="BX228" i="4"/>
  <c r="AO240" i="4"/>
  <c r="AO242" i="4" s="1"/>
  <c r="AH240" i="4"/>
  <c r="AH242" i="4" s="1"/>
  <c r="BK126" i="6"/>
  <c r="BK134" i="6" s="1"/>
  <c r="BK136" i="6" s="1"/>
  <c r="CA126" i="6"/>
  <c r="BN126" i="6"/>
  <c r="BI126" i="6"/>
  <c r="BY126" i="6"/>
  <c r="BL126" i="6"/>
  <c r="CB126" i="6"/>
  <c r="AV134" i="6"/>
  <c r="AV136" i="6" s="1"/>
  <c r="AH134" i="6"/>
  <c r="AH136" i="6" s="1"/>
  <c r="AZ134" i="6"/>
  <c r="AZ136" i="6" s="1"/>
  <c r="AJ134" i="6"/>
  <c r="AJ136" i="6" s="1"/>
  <c r="BJ130" i="6"/>
  <c r="BZ130" i="6"/>
  <c r="BU130" i="6"/>
  <c r="BL130" i="6"/>
  <c r="CB130" i="6"/>
  <c r="BS130" i="6"/>
  <c r="FR116" i="6"/>
  <c r="FS116" i="6" s="1"/>
  <c r="BP225" i="4"/>
  <c r="CY122" i="6"/>
  <c r="CU122" i="6"/>
  <c r="CQ122" i="6"/>
  <c r="CM122" i="6"/>
  <c r="CI122" i="6"/>
  <c r="CE122" i="6"/>
  <c r="K122" i="6"/>
  <c r="CZ122" i="6"/>
  <c r="CV122" i="6"/>
  <c r="CR122" i="6"/>
  <c r="CN122" i="6"/>
  <c r="CJ122" i="6"/>
  <c r="CF122" i="6"/>
  <c r="DA122" i="6"/>
  <c r="CW122" i="6"/>
  <c r="CS122" i="6"/>
  <c r="CO122" i="6"/>
  <c r="CK122" i="6"/>
  <c r="CG122" i="6"/>
  <c r="CX122" i="6"/>
  <c r="CT122" i="6"/>
  <c r="CP122" i="6"/>
  <c r="CL122" i="6"/>
  <c r="CH122" i="6"/>
  <c r="CD122" i="6"/>
  <c r="L58" i="6"/>
  <c r="BI225" i="4"/>
  <c r="BD225" i="4"/>
  <c r="BT225" i="4"/>
  <c r="BK225" i="4"/>
  <c r="BB225" i="4"/>
  <c r="BR225" i="4"/>
  <c r="BK222" i="4"/>
  <c r="BB222" i="4"/>
  <c r="BR222" i="4"/>
  <c r="BI222" i="4"/>
  <c r="BD222" i="4"/>
  <c r="BT222" i="4"/>
  <c r="FN115" i="6"/>
  <c r="FJ115" i="6"/>
  <c r="FF115" i="6"/>
  <c r="FB115" i="6"/>
  <c r="EX115" i="6"/>
  <c r="N115" i="6"/>
  <c r="FO115" i="6"/>
  <c r="FK115" i="6"/>
  <c r="FG115" i="6"/>
  <c r="FC115" i="6"/>
  <c r="EY115" i="6"/>
  <c r="FP115" i="6"/>
  <c r="FL115" i="6"/>
  <c r="FH115" i="6"/>
  <c r="FD115" i="6"/>
  <c r="EZ115" i="6"/>
  <c r="FQ115" i="6"/>
  <c r="FM115" i="6"/>
  <c r="FI115" i="6"/>
  <c r="FE115" i="6"/>
  <c r="FA115" i="6"/>
  <c r="J145" i="7"/>
  <c r="BK233" i="4"/>
  <c r="BB233" i="4"/>
  <c r="BR233" i="4"/>
  <c r="BI233" i="4"/>
  <c r="BD233" i="4"/>
  <c r="BT233" i="4"/>
  <c r="K130" i="7"/>
  <c r="DA99" i="6"/>
  <c r="DA129" i="6" s="1"/>
  <c r="CW99" i="6"/>
  <c r="CW129" i="6" s="1"/>
  <c r="CS99" i="6"/>
  <c r="CS129" i="6" s="1"/>
  <c r="CO99" i="6"/>
  <c r="CO129" i="6" s="1"/>
  <c r="CK99" i="6"/>
  <c r="CK129" i="6" s="1"/>
  <c r="CG99" i="6"/>
  <c r="CG129" i="6" s="1"/>
  <c r="CX99" i="6"/>
  <c r="CX129" i="6" s="1"/>
  <c r="CT99" i="6"/>
  <c r="CT129" i="6" s="1"/>
  <c r="CP99" i="6"/>
  <c r="CP129" i="6" s="1"/>
  <c r="CL99" i="6"/>
  <c r="CL129" i="6" s="1"/>
  <c r="CH99" i="6"/>
  <c r="CH129" i="6" s="1"/>
  <c r="CD99" i="6"/>
  <c r="CD129" i="6" s="1"/>
  <c r="CY99" i="6"/>
  <c r="CY129" i="6" s="1"/>
  <c r="CU99" i="6"/>
  <c r="CU129" i="6" s="1"/>
  <c r="CQ99" i="6"/>
  <c r="CQ129" i="6" s="1"/>
  <c r="CM99" i="6"/>
  <c r="CM129" i="6" s="1"/>
  <c r="CI99" i="6"/>
  <c r="CI129" i="6" s="1"/>
  <c r="CE99" i="6"/>
  <c r="CE129" i="6" s="1"/>
  <c r="K99" i="6"/>
  <c r="CZ99" i="6"/>
  <c r="CZ129" i="6" s="1"/>
  <c r="CV99" i="6"/>
  <c r="CV129" i="6" s="1"/>
  <c r="CR99" i="6"/>
  <c r="CR129" i="6" s="1"/>
  <c r="CN99" i="6"/>
  <c r="CN129" i="6" s="1"/>
  <c r="CJ99" i="6"/>
  <c r="CJ129" i="6" s="1"/>
  <c r="CF99" i="6"/>
  <c r="CF129" i="6" s="1"/>
  <c r="L35" i="6"/>
  <c r="J129" i="7"/>
  <c r="DA91" i="6"/>
  <c r="CW91" i="6"/>
  <c r="CS91" i="6"/>
  <c r="CO91" i="6"/>
  <c r="CK91" i="6"/>
  <c r="CG91" i="6"/>
  <c r="CX91" i="6"/>
  <c r="CT91" i="6"/>
  <c r="CP91" i="6"/>
  <c r="CL91" i="6"/>
  <c r="CH91" i="6"/>
  <c r="CD91" i="6"/>
  <c r="CY91" i="6"/>
  <c r="CU91" i="6"/>
  <c r="CQ91" i="6"/>
  <c r="CM91" i="6"/>
  <c r="CI91" i="6"/>
  <c r="CE91" i="6"/>
  <c r="K91" i="6"/>
  <c r="CZ91" i="6"/>
  <c r="CV91" i="6"/>
  <c r="CR91" i="6"/>
  <c r="CN91" i="6"/>
  <c r="CJ91" i="6"/>
  <c r="CF91" i="6"/>
  <c r="L27" i="6"/>
  <c r="CX106" i="6"/>
  <c r="CT106" i="6"/>
  <c r="CP106" i="6"/>
  <c r="CL106" i="6"/>
  <c r="CH106" i="6"/>
  <c r="CD106" i="6"/>
  <c r="CY106" i="6"/>
  <c r="CU106" i="6"/>
  <c r="CQ106" i="6"/>
  <c r="CM106" i="6"/>
  <c r="CI106" i="6"/>
  <c r="CE106" i="6"/>
  <c r="K106" i="6"/>
  <c r="CZ106" i="6"/>
  <c r="CV106" i="6"/>
  <c r="CR106" i="6"/>
  <c r="CN106" i="6"/>
  <c r="CJ106" i="6"/>
  <c r="CF106" i="6"/>
  <c r="DA106" i="6"/>
  <c r="CW106" i="6"/>
  <c r="CS106" i="6"/>
  <c r="CO106" i="6"/>
  <c r="CK106" i="6"/>
  <c r="CG106" i="6"/>
  <c r="L42" i="6"/>
  <c r="J107" i="7"/>
  <c r="FP103" i="6"/>
  <c r="FL103" i="6"/>
  <c r="FH103" i="6"/>
  <c r="FD103" i="6"/>
  <c r="EZ103" i="6"/>
  <c r="FM103" i="6"/>
  <c r="FG103" i="6"/>
  <c r="FB103" i="6"/>
  <c r="FN103" i="6"/>
  <c r="FI103" i="6"/>
  <c r="FC103" i="6"/>
  <c r="EX103" i="6"/>
  <c r="FO103" i="6"/>
  <c r="FJ103" i="6"/>
  <c r="FE103" i="6"/>
  <c r="EY103" i="6"/>
  <c r="N103" i="6"/>
  <c r="FQ103" i="6"/>
  <c r="FK103" i="6"/>
  <c r="FF103" i="6"/>
  <c r="FA103" i="6"/>
  <c r="J121" i="7"/>
  <c r="J125" i="7"/>
  <c r="K139" i="7"/>
  <c r="BC231" i="4"/>
  <c r="BS231" i="4"/>
  <c r="BJ231" i="4"/>
  <c r="BA231" i="4"/>
  <c r="BQ231" i="4"/>
  <c r="BL231" i="4"/>
  <c r="CX90" i="6"/>
  <c r="CT90" i="6"/>
  <c r="CP90" i="6"/>
  <c r="CL90" i="6"/>
  <c r="CH90" i="6"/>
  <c r="CD90" i="6"/>
  <c r="CY90" i="6"/>
  <c r="CU90" i="6"/>
  <c r="CQ90" i="6"/>
  <c r="CM90" i="6"/>
  <c r="CI90" i="6"/>
  <c r="CE90" i="6"/>
  <c r="K90" i="6"/>
  <c r="CZ90" i="6"/>
  <c r="CV90" i="6"/>
  <c r="CR90" i="6"/>
  <c r="CN90" i="6"/>
  <c r="CJ90" i="6"/>
  <c r="CF90" i="6"/>
  <c r="DA90" i="6"/>
  <c r="CW90" i="6"/>
  <c r="CS90" i="6"/>
  <c r="CO90" i="6"/>
  <c r="CK90" i="6"/>
  <c r="CG90" i="6"/>
  <c r="L26" i="6"/>
  <c r="K116" i="7"/>
  <c r="CZ92" i="6"/>
  <c r="CV92" i="6"/>
  <c r="CR92" i="6"/>
  <c r="CN92" i="6"/>
  <c r="CJ92" i="6"/>
  <c r="CF92" i="6"/>
  <c r="DA92" i="6"/>
  <c r="CW92" i="6"/>
  <c r="CS92" i="6"/>
  <c r="CO92" i="6"/>
  <c r="CK92" i="6"/>
  <c r="CG92" i="6"/>
  <c r="CX92" i="6"/>
  <c r="CT92" i="6"/>
  <c r="CP92" i="6"/>
  <c r="CL92" i="6"/>
  <c r="CH92" i="6"/>
  <c r="CD92" i="6"/>
  <c r="CY92" i="6"/>
  <c r="CU92" i="6"/>
  <c r="CQ92" i="6"/>
  <c r="CM92" i="6"/>
  <c r="CI92" i="6"/>
  <c r="CE92" i="6"/>
  <c r="K92" i="6"/>
  <c r="L28" i="6"/>
  <c r="CY109" i="6"/>
  <c r="CU109" i="6"/>
  <c r="CQ109" i="6"/>
  <c r="CM109" i="6"/>
  <c r="CI109" i="6"/>
  <c r="CE109" i="6"/>
  <c r="K109" i="6"/>
  <c r="CZ109" i="6"/>
  <c r="CV109" i="6"/>
  <c r="CR109" i="6"/>
  <c r="CN109" i="6"/>
  <c r="CJ109" i="6"/>
  <c r="CF109" i="6"/>
  <c r="DA109" i="6"/>
  <c r="CW109" i="6"/>
  <c r="CS109" i="6"/>
  <c r="CO109" i="6"/>
  <c r="CK109" i="6"/>
  <c r="CG109" i="6"/>
  <c r="CX109" i="6"/>
  <c r="CT109" i="6"/>
  <c r="CP109" i="6"/>
  <c r="CL109" i="6"/>
  <c r="CH109" i="6"/>
  <c r="CD109" i="6"/>
  <c r="L45" i="6"/>
  <c r="I152" i="7"/>
  <c r="CZ88" i="6"/>
  <c r="CV88" i="6"/>
  <c r="CR88" i="6"/>
  <c r="CN88" i="6"/>
  <c r="CJ88" i="6"/>
  <c r="CF88" i="6"/>
  <c r="DA88" i="6"/>
  <c r="CW88" i="6"/>
  <c r="CS88" i="6"/>
  <c r="CO88" i="6"/>
  <c r="CK88" i="6"/>
  <c r="CG88" i="6"/>
  <c r="CX88" i="6"/>
  <c r="CT88" i="6"/>
  <c r="CP88" i="6"/>
  <c r="CL88" i="6"/>
  <c r="CH88" i="6"/>
  <c r="CD88" i="6"/>
  <c r="CY88" i="6"/>
  <c r="CU88" i="6"/>
  <c r="CQ88" i="6"/>
  <c r="CM88" i="6"/>
  <c r="CI88" i="6"/>
  <c r="CE88" i="6"/>
  <c r="K88" i="6"/>
  <c r="L24" i="6"/>
  <c r="J151" i="7"/>
  <c r="K102" i="7"/>
  <c r="J136" i="7"/>
  <c r="CZ108" i="6"/>
  <c r="CV108" i="6"/>
  <c r="CR108" i="6"/>
  <c r="CN108" i="6"/>
  <c r="CJ108" i="6"/>
  <c r="CF108" i="6"/>
  <c r="DA108" i="6"/>
  <c r="CW108" i="6"/>
  <c r="CS108" i="6"/>
  <c r="CO108" i="6"/>
  <c r="CK108" i="6"/>
  <c r="CG108" i="6"/>
  <c r="CX108" i="6"/>
  <c r="CT108" i="6"/>
  <c r="CP108" i="6"/>
  <c r="CL108" i="6"/>
  <c r="CH108" i="6"/>
  <c r="CD108" i="6"/>
  <c r="CY108" i="6"/>
  <c r="CU108" i="6"/>
  <c r="CQ108" i="6"/>
  <c r="CM108" i="6"/>
  <c r="CI108" i="6"/>
  <c r="CE108" i="6"/>
  <c r="K108" i="6"/>
  <c r="L44" i="6"/>
  <c r="BF224" i="4"/>
  <c r="BV224" i="4"/>
  <c r="BM224" i="4"/>
  <c r="BH224" i="4"/>
  <c r="BX224" i="4"/>
  <c r="BO224" i="4"/>
  <c r="K124" i="7"/>
  <c r="DA87" i="6"/>
  <c r="CW87" i="6"/>
  <c r="CS87" i="6"/>
  <c r="CO87" i="6"/>
  <c r="CK87" i="6"/>
  <c r="CG87" i="6"/>
  <c r="CX87" i="6"/>
  <c r="CT87" i="6"/>
  <c r="CP87" i="6"/>
  <c r="CL87" i="6"/>
  <c r="CH87" i="6"/>
  <c r="CD87" i="6"/>
  <c r="CY87" i="6"/>
  <c r="CU87" i="6"/>
  <c r="CQ87" i="6"/>
  <c r="CM87" i="6"/>
  <c r="CI87" i="6"/>
  <c r="CE87" i="6"/>
  <c r="K87" i="6"/>
  <c r="CZ87" i="6"/>
  <c r="CV87" i="6"/>
  <c r="CR87" i="6"/>
  <c r="CN87" i="6"/>
  <c r="CJ87" i="6"/>
  <c r="CF87" i="6"/>
  <c r="L23" i="6"/>
  <c r="DA111" i="6"/>
  <c r="CW111" i="6"/>
  <c r="CS111" i="6"/>
  <c r="CO111" i="6"/>
  <c r="CK111" i="6"/>
  <c r="CG111" i="6"/>
  <c r="CX111" i="6"/>
  <c r="CT111" i="6"/>
  <c r="CP111" i="6"/>
  <c r="CL111" i="6"/>
  <c r="CH111" i="6"/>
  <c r="CD111" i="6"/>
  <c r="CY111" i="6"/>
  <c r="CU111" i="6"/>
  <c r="CQ111" i="6"/>
  <c r="CM111" i="6"/>
  <c r="CI111" i="6"/>
  <c r="CE111" i="6"/>
  <c r="K111" i="6"/>
  <c r="CZ111" i="6"/>
  <c r="CV111" i="6"/>
  <c r="CR111" i="6"/>
  <c r="CN111" i="6"/>
  <c r="CJ111" i="6"/>
  <c r="CF111" i="6"/>
  <c r="L47" i="6"/>
  <c r="BT127" i="6"/>
  <c r="BT124" i="6"/>
  <c r="BK127" i="6"/>
  <c r="BK124" i="6"/>
  <c r="CA127" i="6"/>
  <c r="CA124" i="6"/>
  <c r="BN127" i="6"/>
  <c r="BN124" i="6"/>
  <c r="DA78" i="6"/>
  <c r="CW78" i="6"/>
  <c r="CS78" i="6"/>
  <c r="CO78" i="6"/>
  <c r="CK78" i="6"/>
  <c r="CG78" i="6"/>
  <c r="CX78" i="6"/>
  <c r="CT78" i="6"/>
  <c r="CP78" i="6"/>
  <c r="CL78" i="6"/>
  <c r="CH78" i="6"/>
  <c r="CD78" i="6"/>
  <c r="L14" i="6"/>
  <c r="CY78" i="6"/>
  <c r="CU78" i="6"/>
  <c r="CQ78" i="6"/>
  <c r="CM78" i="6"/>
  <c r="CI78" i="6"/>
  <c r="CE78" i="6"/>
  <c r="K78" i="6"/>
  <c r="CZ78" i="6"/>
  <c r="CV78" i="6"/>
  <c r="CR78" i="6"/>
  <c r="CN78" i="6"/>
  <c r="CJ78" i="6"/>
  <c r="CF78" i="6"/>
  <c r="BU127" i="6"/>
  <c r="BU124" i="6"/>
  <c r="J143" i="7"/>
  <c r="J135" i="7"/>
  <c r="J147" i="7"/>
  <c r="BK228" i="4"/>
  <c r="BB228" i="4"/>
  <c r="BR228" i="4"/>
  <c r="BI228" i="4"/>
  <c r="BD228" i="4"/>
  <c r="BT228" i="4"/>
  <c r="DA80" i="6"/>
  <c r="CW80" i="6"/>
  <c r="CS80" i="6"/>
  <c r="CO80" i="6"/>
  <c r="CK80" i="6"/>
  <c r="CG80" i="6"/>
  <c r="CY80" i="6"/>
  <c r="CU80" i="6"/>
  <c r="CQ80" i="6"/>
  <c r="CM80" i="6"/>
  <c r="CI80" i="6"/>
  <c r="CE80" i="6"/>
  <c r="K80" i="6"/>
  <c r="CX80" i="6"/>
  <c r="CP80" i="6"/>
  <c r="CH80" i="6"/>
  <c r="CZ80" i="6"/>
  <c r="CR80" i="6"/>
  <c r="CJ80" i="6"/>
  <c r="L16" i="6"/>
  <c r="CT80" i="6"/>
  <c r="CL80" i="6"/>
  <c r="CD80" i="6"/>
  <c r="CV80" i="6"/>
  <c r="CN80" i="6"/>
  <c r="CF80" i="6"/>
  <c r="K132" i="7"/>
  <c r="CX98" i="6"/>
  <c r="CX132" i="6" s="1"/>
  <c r="CT98" i="6"/>
  <c r="CT132" i="6" s="1"/>
  <c r="CP98" i="6"/>
  <c r="CP132" i="6" s="1"/>
  <c r="CL98" i="6"/>
  <c r="CL132" i="6" s="1"/>
  <c r="CH98" i="6"/>
  <c r="CH132" i="6" s="1"/>
  <c r="CD98" i="6"/>
  <c r="CY98" i="6"/>
  <c r="CY132" i="6" s="1"/>
  <c r="CU98" i="6"/>
  <c r="CU132" i="6" s="1"/>
  <c r="CQ98" i="6"/>
  <c r="CQ132" i="6" s="1"/>
  <c r="CM98" i="6"/>
  <c r="CM132" i="6" s="1"/>
  <c r="CI98" i="6"/>
  <c r="CI132" i="6" s="1"/>
  <c r="CE98" i="6"/>
  <c r="CE132" i="6" s="1"/>
  <c r="K98" i="6"/>
  <c r="CZ98" i="6"/>
  <c r="CZ132" i="6" s="1"/>
  <c r="CV98" i="6"/>
  <c r="CV132" i="6" s="1"/>
  <c r="CR98" i="6"/>
  <c r="CR132" i="6" s="1"/>
  <c r="CN98" i="6"/>
  <c r="CN132" i="6" s="1"/>
  <c r="CJ98" i="6"/>
  <c r="CJ132" i="6" s="1"/>
  <c r="CF98" i="6"/>
  <c r="CF132" i="6" s="1"/>
  <c r="DA98" i="6"/>
  <c r="DA132" i="6" s="1"/>
  <c r="CW98" i="6"/>
  <c r="CW132" i="6" s="1"/>
  <c r="CS98" i="6"/>
  <c r="CS132" i="6" s="1"/>
  <c r="CO98" i="6"/>
  <c r="CO132" i="6" s="1"/>
  <c r="CK98" i="6"/>
  <c r="CK132" i="6" s="1"/>
  <c r="CG98" i="6"/>
  <c r="CG132" i="6" s="1"/>
  <c r="L34" i="6"/>
  <c r="BG126" i="6"/>
  <c r="BW126" i="6"/>
  <c r="BJ126" i="6"/>
  <c r="BZ126" i="6"/>
  <c r="BU126" i="6"/>
  <c r="BH126" i="6"/>
  <c r="BX126" i="6"/>
  <c r="AX134" i="6"/>
  <c r="AX136" i="6" s="1"/>
  <c r="AN240" i="4"/>
  <c r="AN242" i="4" s="1"/>
  <c r="AC240" i="4"/>
  <c r="AC242" i="4" s="1"/>
  <c r="BS125" i="6"/>
  <c r="BF125" i="6"/>
  <c r="BV125" i="6"/>
  <c r="BQ125" i="6"/>
  <c r="BH125" i="6"/>
  <c r="BX125" i="6"/>
  <c r="FR120" i="6"/>
  <c r="FS120" i="6" s="1"/>
  <c r="BF130" i="6"/>
  <c r="BV130" i="6"/>
  <c r="BQ130" i="6"/>
  <c r="BH130" i="6"/>
  <c r="BX130" i="6"/>
  <c r="BO130" i="6"/>
  <c r="AF240" i="4"/>
  <c r="AF242" i="4" s="1"/>
  <c r="BN225" i="4"/>
  <c r="BG222" i="4"/>
  <c r="BW222" i="4"/>
  <c r="BN222" i="4"/>
  <c r="BE222" i="4"/>
  <c r="BU222" i="4"/>
  <c r="BP222" i="4"/>
  <c r="BG233" i="4"/>
  <c r="BW233" i="4"/>
  <c r="BN233" i="4"/>
  <c r="BE233" i="4"/>
  <c r="BU233" i="4"/>
  <c r="BP233" i="4"/>
  <c r="CZ79" i="6"/>
  <c r="CV79" i="6"/>
  <c r="CR79" i="6"/>
  <c r="CN79" i="6"/>
  <c r="CJ79" i="6"/>
  <c r="CF79" i="6"/>
  <c r="DA79" i="6"/>
  <c r="CW79" i="6"/>
  <c r="CS79" i="6"/>
  <c r="CO79" i="6"/>
  <c r="CK79" i="6"/>
  <c r="CG79" i="6"/>
  <c r="L15" i="6"/>
  <c r="CX79" i="6"/>
  <c r="CT79" i="6"/>
  <c r="CP79" i="6"/>
  <c r="CL79" i="6"/>
  <c r="CH79" i="6"/>
  <c r="CD79" i="6"/>
  <c r="CY79" i="6"/>
  <c r="CU79" i="6"/>
  <c r="CQ79" i="6"/>
  <c r="CM79" i="6"/>
  <c r="CI79" i="6"/>
  <c r="CE79" i="6"/>
  <c r="K79" i="6"/>
  <c r="CR234" i="4"/>
  <c r="BO231" i="4"/>
  <c r="BF231" i="4"/>
  <c r="BV231" i="4"/>
  <c r="BM231" i="4"/>
  <c r="BH231" i="4"/>
  <c r="BX231" i="4"/>
  <c r="J106" i="7"/>
  <c r="CX110" i="6"/>
  <c r="CT110" i="6"/>
  <c r="CP110" i="6"/>
  <c r="CL110" i="6"/>
  <c r="CH110" i="6"/>
  <c r="CD110" i="6"/>
  <c r="CY110" i="6"/>
  <c r="CU110" i="6"/>
  <c r="CQ110" i="6"/>
  <c r="CM110" i="6"/>
  <c r="CI110" i="6"/>
  <c r="CE110" i="6"/>
  <c r="K110" i="6"/>
  <c r="CZ110" i="6"/>
  <c r="CV110" i="6"/>
  <c r="CR110" i="6"/>
  <c r="CN110" i="6"/>
  <c r="CJ110" i="6"/>
  <c r="CF110" i="6"/>
  <c r="DA110" i="6"/>
  <c r="CW110" i="6"/>
  <c r="CS110" i="6"/>
  <c r="CO110" i="6"/>
  <c r="CK110" i="6"/>
  <c r="CG110" i="6"/>
  <c r="L46" i="6"/>
  <c r="CZ101" i="6"/>
  <c r="CV101" i="6"/>
  <c r="CR101" i="6"/>
  <c r="CN101" i="6"/>
  <c r="CJ101" i="6"/>
  <c r="CF101" i="6"/>
  <c r="DA101" i="6"/>
  <c r="CW101" i="6"/>
  <c r="CS101" i="6"/>
  <c r="CO101" i="6"/>
  <c r="CK101" i="6"/>
  <c r="CG101" i="6"/>
  <c r="CX101" i="6"/>
  <c r="CT101" i="6"/>
  <c r="CP101" i="6"/>
  <c r="CL101" i="6"/>
  <c r="CH101" i="6"/>
  <c r="CD101" i="6"/>
  <c r="CY101" i="6"/>
  <c r="CU101" i="6"/>
  <c r="CQ101" i="6"/>
  <c r="CM101" i="6"/>
  <c r="CI101" i="6"/>
  <c r="CE101" i="6"/>
  <c r="K101" i="6"/>
  <c r="L37" i="6"/>
  <c r="BB224" i="4"/>
  <c r="BR224" i="4"/>
  <c r="BI224" i="4"/>
  <c r="BD224" i="4"/>
  <c r="BT224" i="4"/>
  <c r="BK224" i="4"/>
  <c r="BP127" i="6"/>
  <c r="BP124" i="6"/>
  <c r="BG127" i="6"/>
  <c r="BG124" i="6"/>
  <c r="BW127" i="6"/>
  <c r="BW124" i="6"/>
  <c r="BJ127" i="6"/>
  <c r="BJ124" i="6"/>
  <c r="BZ127" i="6"/>
  <c r="BZ124" i="6"/>
  <c r="BQ127" i="6"/>
  <c r="BQ124" i="6"/>
  <c r="CX86" i="6"/>
  <c r="CT86" i="6"/>
  <c r="CP86" i="6"/>
  <c r="CL86" i="6"/>
  <c r="CH86" i="6"/>
  <c r="CD86" i="6"/>
  <c r="CY86" i="6"/>
  <c r="CU86" i="6"/>
  <c r="CQ86" i="6"/>
  <c r="CM86" i="6"/>
  <c r="CI86" i="6"/>
  <c r="CE86" i="6"/>
  <c r="K86" i="6"/>
  <c r="CZ86" i="6"/>
  <c r="CV86" i="6"/>
  <c r="CR86" i="6"/>
  <c r="CN86" i="6"/>
  <c r="CJ86" i="6"/>
  <c r="CF86" i="6"/>
  <c r="DA86" i="6"/>
  <c r="CW86" i="6"/>
  <c r="CS86" i="6"/>
  <c r="CO86" i="6"/>
  <c r="CK86" i="6"/>
  <c r="CG86" i="6"/>
  <c r="L22" i="6"/>
  <c r="J131" i="7"/>
  <c r="K126" i="7"/>
  <c r="J138" i="7"/>
  <c r="CZ96" i="6"/>
  <c r="CV96" i="6"/>
  <c r="CR96" i="6"/>
  <c r="CN96" i="6"/>
  <c r="CJ96" i="6"/>
  <c r="CF96" i="6"/>
  <c r="DA96" i="6"/>
  <c r="CW96" i="6"/>
  <c r="CS96" i="6"/>
  <c r="CO96" i="6"/>
  <c r="CK96" i="6"/>
  <c r="CG96" i="6"/>
  <c r="CX96" i="6"/>
  <c r="CT96" i="6"/>
  <c r="CP96" i="6"/>
  <c r="CL96" i="6"/>
  <c r="CH96" i="6"/>
  <c r="CD96" i="6"/>
  <c r="CY96" i="6"/>
  <c r="CU96" i="6"/>
  <c r="CQ96" i="6"/>
  <c r="CM96" i="6"/>
  <c r="CI96" i="6"/>
  <c r="CE96" i="6"/>
  <c r="K96" i="6"/>
  <c r="L32" i="6"/>
  <c r="K120" i="7"/>
  <c r="J150" i="7"/>
  <c r="K118" i="7"/>
  <c r="J133" i="7"/>
  <c r="J149" i="7"/>
  <c r="BG228" i="4"/>
  <c r="BW228" i="4"/>
  <c r="BN228" i="4"/>
  <c r="BE228" i="4"/>
  <c r="BU228" i="4"/>
  <c r="BP228" i="4"/>
  <c r="BS126" i="6"/>
  <c r="BF126" i="6"/>
  <c r="BV126" i="6"/>
  <c r="BQ126" i="6"/>
  <c r="BT126" i="6"/>
  <c r="AO134" i="6"/>
  <c r="AO136" i="6" s="1"/>
  <c r="AL134" i="6"/>
  <c r="AL136" i="6" s="1"/>
  <c r="AU134" i="6"/>
  <c r="AU136" i="6" s="1"/>
  <c r="BR130" i="6"/>
  <c r="BM130" i="6"/>
  <c r="CC130" i="6"/>
  <c r="BT130" i="6"/>
  <c r="BK130" i="6"/>
  <c r="CA130" i="6"/>
  <c r="J134" i="7"/>
  <c r="BU225" i="4"/>
  <c r="BW225" i="4"/>
  <c r="FQ100" i="6"/>
  <c r="FM100" i="6"/>
  <c r="FI100" i="6"/>
  <c r="FE100" i="6"/>
  <c r="FA100" i="6"/>
  <c r="FN100" i="6"/>
  <c r="FJ100" i="6"/>
  <c r="FF100" i="6"/>
  <c r="FB100" i="6"/>
  <c r="EX100" i="6"/>
  <c r="N100" i="6"/>
  <c r="FO100" i="6"/>
  <c r="FK100" i="6"/>
  <c r="FG100" i="6"/>
  <c r="FC100" i="6"/>
  <c r="EY100" i="6"/>
  <c r="FP100" i="6"/>
  <c r="FL100" i="6"/>
  <c r="FH100" i="6"/>
  <c r="FD100" i="6"/>
  <c r="EZ100" i="6"/>
  <c r="BA225" i="4"/>
  <c r="BQ225" i="4"/>
  <c r="BL225" i="4"/>
  <c r="BC225" i="4"/>
  <c r="BS225" i="4"/>
  <c r="BJ225" i="4"/>
  <c r="CY82" i="6"/>
  <c r="CU82" i="6"/>
  <c r="CQ82" i="6"/>
  <c r="CM82" i="6"/>
  <c r="CI82" i="6"/>
  <c r="CE82" i="6"/>
  <c r="K82" i="6"/>
  <c r="DA82" i="6"/>
  <c r="CW82" i="6"/>
  <c r="CS82" i="6"/>
  <c r="CO82" i="6"/>
  <c r="CK82" i="6"/>
  <c r="CG82" i="6"/>
  <c r="CV82" i="6"/>
  <c r="CN82" i="6"/>
  <c r="CF82" i="6"/>
  <c r="CX82" i="6"/>
  <c r="CP82" i="6"/>
  <c r="CH82" i="6"/>
  <c r="L18" i="6"/>
  <c r="CZ82" i="6"/>
  <c r="CR82" i="6"/>
  <c r="CJ82" i="6"/>
  <c r="CT82" i="6"/>
  <c r="CL82" i="6"/>
  <c r="CD82" i="6"/>
  <c r="J140" i="7"/>
  <c r="BC222" i="4"/>
  <c r="BS222" i="4"/>
  <c r="BJ222" i="4"/>
  <c r="BA222" i="4"/>
  <c r="BQ222" i="4"/>
  <c r="BL222" i="4"/>
  <c r="CY105" i="6"/>
  <c r="CU105" i="6"/>
  <c r="CQ105" i="6"/>
  <c r="CM105" i="6"/>
  <c r="CI105" i="6"/>
  <c r="CE105" i="6"/>
  <c r="K105" i="6"/>
  <c r="CZ105" i="6"/>
  <c r="CV105" i="6"/>
  <c r="CR105" i="6"/>
  <c r="CN105" i="6"/>
  <c r="CJ105" i="6"/>
  <c r="CF105" i="6"/>
  <c r="DA105" i="6"/>
  <c r="CW105" i="6"/>
  <c r="CS105" i="6"/>
  <c r="CO105" i="6"/>
  <c r="CK105" i="6"/>
  <c r="CG105" i="6"/>
  <c r="CX105" i="6"/>
  <c r="CT105" i="6"/>
  <c r="CP105" i="6"/>
  <c r="CL105" i="6"/>
  <c r="CH105" i="6"/>
  <c r="CD105" i="6"/>
  <c r="L41" i="6"/>
  <c r="FN117" i="6"/>
  <c r="FJ117" i="6"/>
  <c r="FF117" i="6"/>
  <c r="FB117" i="6"/>
  <c r="EX117" i="6"/>
  <c r="N117" i="6"/>
  <c r="FO117" i="6"/>
  <c r="FK117" i="6"/>
  <c r="FG117" i="6"/>
  <c r="FC117" i="6"/>
  <c r="EY117" i="6"/>
  <c r="FP117" i="6"/>
  <c r="FL117" i="6"/>
  <c r="FH117" i="6"/>
  <c r="FD117" i="6"/>
  <c r="EZ117" i="6"/>
  <c r="FQ117" i="6"/>
  <c r="FM117" i="6"/>
  <c r="FI117" i="6"/>
  <c r="FE117" i="6"/>
  <c r="FA117" i="6"/>
  <c r="J127" i="7"/>
  <c r="BC233" i="4"/>
  <c r="BS233" i="4"/>
  <c r="BJ233" i="4"/>
  <c r="BA233" i="4"/>
  <c r="BQ233" i="4"/>
  <c r="BL233" i="4"/>
  <c r="BF129" i="6"/>
  <c r="DA118" i="6"/>
  <c r="CW118" i="6"/>
  <c r="CS118" i="6"/>
  <c r="CO118" i="6"/>
  <c r="CK118" i="6"/>
  <c r="CG118" i="6"/>
  <c r="CX118" i="6"/>
  <c r="CT118" i="6"/>
  <c r="CP118" i="6"/>
  <c r="CL118" i="6"/>
  <c r="CH118" i="6"/>
  <c r="CD118" i="6"/>
  <c r="CY118" i="6"/>
  <c r="CU118" i="6"/>
  <c r="CQ118" i="6"/>
  <c r="CM118" i="6"/>
  <c r="CI118" i="6"/>
  <c r="CE118" i="6"/>
  <c r="K118" i="6"/>
  <c r="CZ118" i="6"/>
  <c r="CV118" i="6"/>
  <c r="CR118" i="6"/>
  <c r="CN118" i="6"/>
  <c r="CJ118" i="6"/>
  <c r="CF118" i="6"/>
  <c r="L54" i="6"/>
  <c r="J141" i="7"/>
  <c r="CY85" i="6"/>
  <c r="CU85" i="6"/>
  <c r="CQ85" i="6"/>
  <c r="CM85" i="6"/>
  <c r="CI85" i="6"/>
  <c r="CE85" i="6"/>
  <c r="K85" i="6"/>
  <c r="CZ85" i="6"/>
  <c r="CV85" i="6"/>
  <c r="CR85" i="6"/>
  <c r="CN85" i="6"/>
  <c r="CJ85" i="6"/>
  <c r="CF85" i="6"/>
  <c r="DA85" i="6"/>
  <c r="CW85" i="6"/>
  <c r="CS85" i="6"/>
  <c r="CO85" i="6"/>
  <c r="CK85" i="6"/>
  <c r="CG85" i="6"/>
  <c r="CX85" i="6"/>
  <c r="CT85" i="6"/>
  <c r="CP85" i="6"/>
  <c r="CL85" i="6"/>
  <c r="CH85" i="6"/>
  <c r="CD85" i="6"/>
  <c r="L21" i="6"/>
  <c r="CY113" i="6"/>
  <c r="CU113" i="6"/>
  <c r="CQ113" i="6"/>
  <c r="CM113" i="6"/>
  <c r="CI113" i="6"/>
  <c r="CE113" i="6"/>
  <c r="K113" i="6"/>
  <c r="CZ113" i="6"/>
  <c r="CV113" i="6"/>
  <c r="CR113" i="6"/>
  <c r="CN113" i="6"/>
  <c r="CJ113" i="6"/>
  <c r="CF113" i="6"/>
  <c r="DA113" i="6"/>
  <c r="CW113" i="6"/>
  <c r="CS113" i="6"/>
  <c r="CO113" i="6"/>
  <c r="CK113" i="6"/>
  <c r="CG113" i="6"/>
  <c r="CX113" i="6"/>
  <c r="CT113" i="6"/>
  <c r="CP113" i="6"/>
  <c r="CL113" i="6"/>
  <c r="CH113" i="6"/>
  <c r="CD113" i="6"/>
  <c r="L49" i="6"/>
  <c r="K122" i="7"/>
  <c r="J148" i="7"/>
  <c r="CX114" i="6"/>
  <c r="CT114" i="6"/>
  <c r="CP114" i="6"/>
  <c r="CL114" i="6"/>
  <c r="CH114" i="6"/>
  <c r="CD114" i="6"/>
  <c r="CY114" i="6"/>
  <c r="CU114" i="6"/>
  <c r="CQ114" i="6"/>
  <c r="CM114" i="6"/>
  <c r="CI114" i="6"/>
  <c r="CE114" i="6"/>
  <c r="K114" i="6"/>
  <c r="CZ114" i="6"/>
  <c r="CV114" i="6"/>
  <c r="CR114" i="6"/>
  <c r="CN114" i="6"/>
  <c r="CJ114" i="6"/>
  <c r="CF114" i="6"/>
  <c r="DA114" i="6"/>
  <c r="CW114" i="6"/>
  <c r="CS114" i="6"/>
  <c r="CO114" i="6"/>
  <c r="CK114" i="6"/>
  <c r="CG114" i="6"/>
  <c r="L50" i="6"/>
  <c r="J137" i="7"/>
  <c r="J144" i="7"/>
  <c r="BK231" i="4"/>
  <c r="BB231" i="4"/>
  <c r="BR231" i="4"/>
  <c r="BI231" i="4"/>
  <c r="BD231" i="4"/>
  <c r="BT231" i="4"/>
  <c r="CX94" i="6"/>
  <c r="CT94" i="6"/>
  <c r="CP94" i="6"/>
  <c r="CL94" i="6"/>
  <c r="CH94" i="6"/>
  <c r="CD94" i="6"/>
  <c r="CY94" i="6"/>
  <c r="CU94" i="6"/>
  <c r="CQ94" i="6"/>
  <c r="CM94" i="6"/>
  <c r="CI94" i="6"/>
  <c r="CE94" i="6"/>
  <c r="K94" i="6"/>
  <c r="CZ94" i="6"/>
  <c r="CV94" i="6"/>
  <c r="CR94" i="6"/>
  <c r="CN94" i="6"/>
  <c r="CJ94" i="6"/>
  <c r="CF94" i="6"/>
  <c r="DA94" i="6"/>
  <c r="CW94" i="6"/>
  <c r="CS94" i="6"/>
  <c r="CO94" i="6"/>
  <c r="CK94" i="6"/>
  <c r="CG94" i="6"/>
  <c r="L30" i="6"/>
  <c r="J123" i="7"/>
  <c r="J146" i="7"/>
  <c r="DA95" i="6"/>
  <c r="CW95" i="6"/>
  <c r="CS95" i="6"/>
  <c r="CO95" i="6"/>
  <c r="CK95" i="6"/>
  <c r="CG95" i="6"/>
  <c r="CX95" i="6"/>
  <c r="CT95" i="6"/>
  <c r="CP95" i="6"/>
  <c r="CL95" i="6"/>
  <c r="CH95" i="6"/>
  <c r="CD95" i="6"/>
  <c r="CY95" i="6"/>
  <c r="CU95" i="6"/>
  <c r="CQ95" i="6"/>
  <c r="CM95" i="6"/>
  <c r="CI95" i="6"/>
  <c r="CE95" i="6"/>
  <c r="K95" i="6"/>
  <c r="CZ95" i="6"/>
  <c r="CV95" i="6"/>
  <c r="CR95" i="6"/>
  <c r="CN95" i="6"/>
  <c r="CJ95" i="6"/>
  <c r="CF95" i="6"/>
  <c r="L31" i="6"/>
  <c r="J119" i="7"/>
  <c r="J111" i="7"/>
  <c r="CZ84" i="6"/>
  <c r="CV84" i="6"/>
  <c r="CR84" i="6"/>
  <c r="CN84" i="6"/>
  <c r="CJ84" i="6"/>
  <c r="CF84" i="6"/>
  <c r="DA84" i="6"/>
  <c r="CW84" i="6"/>
  <c r="CS84" i="6"/>
  <c r="CO84" i="6"/>
  <c r="CK84" i="6"/>
  <c r="CG84" i="6"/>
  <c r="CX84" i="6"/>
  <c r="CT84" i="6"/>
  <c r="CP84" i="6"/>
  <c r="CL84" i="6"/>
  <c r="CH84" i="6"/>
  <c r="CD84" i="6"/>
  <c r="CY84" i="6"/>
  <c r="CU84" i="6"/>
  <c r="CQ84" i="6"/>
  <c r="CM84" i="6"/>
  <c r="CI84" i="6"/>
  <c r="CE84" i="6"/>
  <c r="K84" i="6"/>
  <c r="L20" i="6"/>
  <c r="BN224" i="4"/>
  <c r="BE224" i="4"/>
  <c r="BU224" i="4"/>
  <c r="BP224" i="4"/>
  <c r="BG224" i="4"/>
  <c r="BW224" i="4"/>
  <c r="DA107" i="6"/>
  <c r="CW107" i="6"/>
  <c r="CS107" i="6"/>
  <c r="CO107" i="6"/>
  <c r="CK107" i="6"/>
  <c r="CG107" i="6"/>
  <c r="CX107" i="6"/>
  <c r="CT107" i="6"/>
  <c r="CP107" i="6"/>
  <c r="CL107" i="6"/>
  <c r="CH107" i="6"/>
  <c r="CD107" i="6"/>
  <c r="CY107" i="6"/>
  <c r="CU107" i="6"/>
  <c r="CQ107" i="6"/>
  <c r="CM107" i="6"/>
  <c r="CI107" i="6"/>
  <c r="CE107" i="6"/>
  <c r="K107" i="6"/>
  <c r="CZ107" i="6"/>
  <c r="CV107" i="6"/>
  <c r="CR107" i="6"/>
  <c r="CN107" i="6"/>
  <c r="CJ107" i="6"/>
  <c r="CF107" i="6"/>
  <c r="L43" i="6"/>
  <c r="BL127" i="6"/>
  <c r="BL134" i="6" s="1"/>
  <c r="BL136" i="6" s="1"/>
  <c r="BL124" i="6"/>
  <c r="CB127" i="6"/>
  <c r="CB124" i="6"/>
  <c r="BS127" i="6"/>
  <c r="BS124" i="6"/>
  <c r="BF127" i="6"/>
  <c r="BF124" i="6"/>
  <c r="BV127" i="6"/>
  <c r="BV124" i="6"/>
  <c r="BM127" i="6"/>
  <c r="BM124" i="6"/>
  <c r="CC127" i="6"/>
  <c r="CC124" i="6"/>
  <c r="CZ81" i="6"/>
  <c r="CV81" i="6"/>
  <c r="CR81" i="6"/>
  <c r="CN81" i="6"/>
  <c r="CJ81" i="6"/>
  <c r="CF81" i="6"/>
  <c r="CX81" i="6"/>
  <c r="CT81" i="6"/>
  <c r="CP81" i="6"/>
  <c r="CL81" i="6"/>
  <c r="CH81" i="6"/>
  <c r="CD81" i="6"/>
  <c r="CW81" i="6"/>
  <c r="CO81" i="6"/>
  <c r="CG81" i="6"/>
  <c r="CY81" i="6"/>
  <c r="CQ81" i="6"/>
  <c r="CI81" i="6"/>
  <c r="L17" i="6"/>
  <c r="DA81" i="6"/>
  <c r="CS81" i="6"/>
  <c r="CK81" i="6"/>
  <c r="CU81" i="6"/>
  <c r="CM81" i="6"/>
  <c r="CE81" i="6"/>
  <c r="K81" i="6"/>
  <c r="J142" i="7"/>
  <c r="CY89" i="6"/>
  <c r="CU89" i="6"/>
  <c r="CQ89" i="6"/>
  <c r="CM89" i="6"/>
  <c r="CI89" i="6"/>
  <c r="CE89" i="6"/>
  <c r="CE130" i="6" s="1"/>
  <c r="K89" i="6"/>
  <c r="CZ89" i="6"/>
  <c r="CV89" i="6"/>
  <c r="CR89" i="6"/>
  <c r="CR130" i="6" s="1"/>
  <c r="CN89" i="6"/>
  <c r="CJ89" i="6"/>
  <c r="CF89" i="6"/>
  <c r="DA89" i="6"/>
  <c r="CW89" i="6"/>
  <c r="CS89" i="6"/>
  <c r="CO89" i="6"/>
  <c r="CK89" i="6"/>
  <c r="CG89" i="6"/>
  <c r="CX89" i="6"/>
  <c r="CT89" i="6"/>
  <c r="CP89" i="6"/>
  <c r="CL89" i="6"/>
  <c r="CH89" i="6"/>
  <c r="CD89" i="6"/>
  <c r="L25" i="6"/>
  <c r="FP121" i="6"/>
  <c r="FL121" i="6"/>
  <c r="FH121" i="6"/>
  <c r="FD121" i="6"/>
  <c r="EZ121" i="6"/>
  <c r="FQ121" i="6"/>
  <c r="FM121" i="6"/>
  <c r="FI121" i="6"/>
  <c r="FE121" i="6"/>
  <c r="FA121" i="6"/>
  <c r="FN121" i="6"/>
  <c r="FJ121" i="6"/>
  <c r="FF121" i="6"/>
  <c r="FB121" i="6"/>
  <c r="EX121" i="6"/>
  <c r="N121" i="6"/>
  <c r="FO121" i="6"/>
  <c r="FK121" i="6"/>
  <c r="FG121" i="6"/>
  <c r="FC121" i="6"/>
  <c r="EY121" i="6"/>
  <c r="BC228" i="4"/>
  <c r="BS228" i="4"/>
  <c r="BJ228" i="4"/>
  <c r="BA228" i="4"/>
  <c r="BQ228" i="4"/>
  <c r="BL228" i="4"/>
  <c r="BO126" i="6"/>
  <c r="BO134" i="6" s="1"/>
  <c r="BO136" i="6" s="1"/>
  <c r="BR126" i="6"/>
  <c r="BM126" i="6"/>
  <c r="BM134" i="6" s="1"/>
  <c r="BM136" i="6" s="1"/>
  <c r="CC126" i="6"/>
  <c r="BP126" i="6"/>
  <c r="BE134" i="6"/>
  <c r="BE136" i="6" s="1"/>
  <c r="AQ134" i="6"/>
  <c r="AQ136" i="6" s="1"/>
  <c r="AS134" i="6"/>
  <c r="AS136" i="6" s="1"/>
  <c r="AE240" i="4"/>
  <c r="AE242" i="4" s="1"/>
  <c r="AG240" i="4"/>
  <c r="AG242" i="4" s="1"/>
  <c r="CA134" i="6"/>
  <c r="CA136" i="6" s="1"/>
  <c r="BB134" i="6"/>
  <c r="BB136" i="6" s="1"/>
  <c r="BN130" i="6"/>
  <c r="BI130" i="6"/>
  <c r="BY130" i="6"/>
  <c r="BY134" i="6" s="1"/>
  <c r="BY136" i="6" s="1"/>
  <c r="BP130" i="6"/>
  <c r="BG130" i="6"/>
  <c r="BW130" i="6"/>
  <c r="AD240" i="4"/>
  <c r="AD242" i="4" s="1"/>
  <c r="C119" i="11" l="1"/>
  <c r="C135" i="11" s="1"/>
  <c r="C131" i="11" s="1"/>
  <c r="DQ198" i="4"/>
  <c r="DG68" i="3" s="1"/>
  <c r="DM198" i="4"/>
  <c r="DC68" i="3" s="1"/>
  <c r="DO198" i="4"/>
  <c r="DR198" i="4"/>
  <c r="DH68" i="3" s="1"/>
  <c r="DN198" i="4"/>
  <c r="DJ198" i="4"/>
  <c r="CZ68" i="3" s="1"/>
  <c r="DP198" i="4"/>
  <c r="DL198" i="4"/>
  <c r="DK198" i="4"/>
  <c r="DI198" i="4"/>
  <c r="DS198" i="4"/>
  <c r="DT198" i="4"/>
  <c r="G70" i="11"/>
  <c r="H70" i="11" s="1"/>
  <c r="GK85" i="4"/>
  <c r="GM85" i="4" s="1"/>
  <c r="AP240" i="4"/>
  <c r="I23" i="11"/>
  <c r="I46" i="11"/>
  <c r="I42" i="11"/>
  <c r="I16" i="11"/>
  <c r="J16" i="11" s="1"/>
  <c r="I35" i="11"/>
  <c r="J35" i="11" s="1"/>
  <c r="K42" i="11"/>
  <c r="K16" i="11"/>
  <c r="K12" i="11"/>
  <c r="L12" i="11" s="1"/>
  <c r="K35" i="11"/>
  <c r="K46" i="11"/>
  <c r="L46" i="11" s="1"/>
  <c r="K24" i="11"/>
  <c r="K23" i="11"/>
  <c r="K17" i="11"/>
  <c r="K32" i="11"/>
  <c r="M112" i="11"/>
  <c r="W35" i="12"/>
  <c r="N36" i="12"/>
  <c r="P5" i="12"/>
  <c r="L118" i="11"/>
  <c r="O51" i="12"/>
  <c r="O47" i="12"/>
  <c r="O50" i="12"/>
  <c r="O48" i="12"/>
  <c r="O49" i="12"/>
  <c r="AP242" i="4"/>
  <c r="AG43" i="3"/>
  <c r="AQ232" i="4"/>
  <c r="AS37" i="4"/>
  <c r="AR150" i="4"/>
  <c r="AR112" i="4"/>
  <c r="AS56" i="4"/>
  <c r="AR169" i="4"/>
  <c r="AH39" i="3" s="1"/>
  <c r="AQ127" i="4"/>
  <c r="AQ241" i="4"/>
  <c r="AS35" i="4"/>
  <c r="AR148" i="4"/>
  <c r="AR128" i="4"/>
  <c r="AR109" i="4"/>
  <c r="AR111" i="4"/>
  <c r="AR301" i="4"/>
  <c r="AR302" i="4" s="1"/>
  <c r="AS55" i="4"/>
  <c r="AR168" i="4"/>
  <c r="AH38" i="3" s="1"/>
  <c r="AS60" i="4"/>
  <c r="AR173" i="4"/>
  <c r="AR120" i="4"/>
  <c r="AE107" i="3"/>
  <c r="AP251" i="4"/>
  <c r="AP129" i="4"/>
  <c r="AP294" i="4"/>
  <c r="AF97" i="3" s="1"/>
  <c r="AF107" i="3" s="1"/>
  <c r="AS49" i="4"/>
  <c r="AR162" i="4"/>
  <c r="AH32" i="3" s="1"/>
  <c r="AS45" i="4"/>
  <c r="AR158" i="4"/>
  <c r="AH28" i="3" s="1"/>
  <c r="AS65" i="4"/>
  <c r="AR177" i="4"/>
  <c r="GC64" i="4"/>
  <c r="GD64" i="4" s="1"/>
  <c r="CD32" i="4"/>
  <c r="CC145" i="4"/>
  <c r="BS15" i="3" s="1"/>
  <c r="GK64" i="4"/>
  <c r="GM64" i="4" s="1"/>
  <c r="AG20" i="3"/>
  <c r="AQ224" i="4"/>
  <c r="AT68" i="4"/>
  <c r="AS181" i="4"/>
  <c r="AI51" i="3" s="1"/>
  <c r="AT72" i="4"/>
  <c r="AS185" i="4"/>
  <c r="AI55" i="3" s="1"/>
  <c r="CB27" i="4"/>
  <c r="CA140" i="4"/>
  <c r="BQ10" i="3" s="1"/>
  <c r="AG18" i="3"/>
  <c r="AQ223" i="4"/>
  <c r="AQ221" i="4"/>
  <c r="M113" i="11"/>
  <c r="M118" i="11" s="1"/>
  <c r="I118" i="11"/>
  <c r="N112" i="11"/>
  <c r="M29" i="11"/>
  <c r="N29" i="11" s="1"/>
  <c r="L15" i="11"/>
  <c r="M21" i="11"/>
  <c r="N21" i="11" s="1"/>
  <c r="M67" i="11"/>
  <c r="M68" i="11"/>
  <c r="M28" i="11"/>
  <c r="N28" i="11" s="1"/>
  <c r="M62" i="11"/>
  <c r="M64" i="11"/>
  <c r="M63" i="11"/>
  <c r="L69" i="11"/>
  <c r="J69" i="11"/>
  <c r="M27" i="11"/>
  <c r="N27" i="11" s="1"/>
  <c r="H28" i="11"/>
  <c r="H65" i="11"/>
  <c r="H21" i="11"/>
  <c r="H39" i="11"/>
  <c r="H41" i="11"/>
  <c r="H63" i="11"/>
  <c r="H68" i="11"/>
  <c r="H14" i="11"/>
  <c r="H9" i="11"/>
  <c r="H66" i="11"/>
  <c r="F66" i="11"/>
  <c r="F19" i="11"/>
  <c r="F9" i="11"/>
  <c r="M73" i="11"/>
  <c r="N73" i="11" s="1"/>
  <c r="H73" i="11"/>
  <c r="M72" i="11"/>
  <c r="N72" i="11" s="1"/>
  <c r="H72" i="11"/>
  <c r="FS69" i="3"/>
  <c r="M75" i="11"/>
  <c r="N75" i="11" s="1"/>
  <c r="H75" i="11"/>
  <c r="M74" i="11"/>
  <c r="N74" i="11" s="1"/>
  <c r="H74" i="11"/>
  <c r="J11" i="11"/>
  <c r="M11" i="11"/>
  <c r="N11" i="11" s="1"/>
  <c r="GC139" i="4"/>
  <c r="GD139" i="4" s="1"/>
  <c r="L35" i="11"/>
  <c r="GC144" i="4"/>
  <c r="GD144" i="4" s="1"/>
  <c r="C136" i="11"/>
  <c r="C132" i="11" s="1"/>
  <c r="C133" i="11" s="1"/>
  <c r="F38" i="11"/>
  <c r="BZ51" i="3"/>
  <c r="F61" i="11"/>
  <c r="GD195" i="4"/>
  <c r="J113" i="11"/>
  <c r="BY51" i="3"/>
  <c r="CF51" i="3"/>
  <c r="BR51" i="3"/>
  <c r="CI51" i="3"/>
  <c r="BP51" i="3"/>
  <c r="BV51" i="3"/>
  <c r="F10" i="11"/>
  <c r="J68" i="11"/>
  <c r="FS9" i="3"/>
  <c r="FS27" i="3"/>
  <c r="J50" i="11"/>
  <c r="F65" i="11"/>
  <c r="FS67" i="3"/>
  <c r="H33" i="11"/>
  <c r="J62" i="11"/>
  <c r="FS66" i="3"/>
  <c r="FS26" i="3"/>
  <c r="J67" i="11"/>
  <c r="H37" i="11"/>
  <c r="FS25" i="3"/>
  <c r="FS14" i="3"/>
  <c r="J31" i="11"/>
  <c r="J63" i="11"/>
  <c r="CO63" i="3"/>
  <c r="CM63" i="3"/>
  <c r="DC63" i="3"/>
  <c r="CW63" i="3"/>
  <c r="CN45" i="3"/>
  <c r="CN41" i="3"/>
  <c r="CT45" i="3"/>
  <c r="CT41" i="3"/>
  <c r="CM41" i="3"/>
  <c r="CM45" i="3"/>
  <c r="CW45" i="3"/>
  <c r="CW41" i="3"/>
  <c r="BS56" i="3"/>
  <c r="CB56" i="3"/>
  <c r="CF56" i="3"/>
  <c r="CJ56" i="3"/>
  <c r="BO56" i="3"/>
  <c r="BZ56" i="3"/>
  <c r="DF57" i="3"/>
  <c r="DF53" i="3"/>
  <c r="DA53" i="3"/>
  <c r="DA57" i="3"/>
  <c r="DH53" i="3"/>
  <c r="DH57" i="3"/>
  <c r="CR53" i="3"/>
  <c r="CR57" i="3"/>
  <c r="CY57" i="3"/>
  <c r="CY53" i="3"/>
  <c r="CT222" i="4"/>
  <c r="L21" i="11"/>
  <c r="J27" i="11"/>
  <c r="J28" i="11"/>
  <c r="L51" i="11"/>
  <c r="FS65" i="3"/>
  <c r="FS60" i="3"/>
  <c r="H44" i="11"/>
  <c r="H48" i="11"/>
  <c r="CX45" i="3"/>
  <c r="CX41" i="3"/>
  <c r="CS45" i="3"/>
  <c r="CS41" i="3"/>
  <c r="CI56" i="3"/>
  <c r="BW56" i="3"/>
  <c r="CA56" i="3"/>
  <c r="CE56" i="3"/>
  <c r="CL56" i="3"/>
  <c r="BV56" i="3"/>
  <c r="DB57" i="3"/>
  <c r="DB53" i="3"/>
  <c r="CT57" i="3"/>
  <c r="CT53" i="3"/>
  <c r="CW53" i="3"/>
  <c r="CW57" i="3"/>
  <c r="DD53" i="3"/>
  <c r="DD57" i="3"/>
  <c r="CU57" i="3"/>
  <c r="CU53" i="3"/>
  <c r="H29" i="11"/>
  <c r="J26" i="11"/>
  <c r="FS62" i="3"/>
  <c r="J22" i="11"/>
  <c r="J23" i="11"/>
  <c r="FS61" i="3"/>
  <c r="H18" i="11"/>
  <c r="H19" i="11"/>
  <c r="H38" i="11"/>
  <c r="CV45" i="3"/>
  <c r="CV41" i="3"/>
  <c r="CP45" i="3"/>
  <c r="CP41" i="3"/>
  <c r="CU41" i="3"/>
  <c r="CU45" i="3"/>
  <c r="CO45" i="3"/>
  <c r="CO41" i="3"/>
  <c r="CC56" i="3"/>
  <c r="BQ56" i="3"/>
  <c r="BU56" i="3"/>
  <c r="BY56" i="3"/>
  <c r="CH56" i="3"/>
  <c r="BR56" i="3"/>
  <c r="CX57" i="3"/>
  <c r="CX53" i="3"/>
  <c r="CS53" i="3"/>
  <c r="CS57" i="3"/>
  <c r="CZ53" i="3"/>
  <c r="CZ57" i="3"/>
  <c r="DG57" i="3"/>
  <c r="DG53" i="3"/>
  <c r="CQ57" i="3"/>
  <c r="CQ53" i="3"/>
  <c r="CA51" i="3"/>
  <c r="CA55" i="3"/>
  <c r="CH51" i="3"/>
  <c r="CH55" i="3"/>
  <c r="GD196" i="4"/>
  <c r="CM68" i="3"/>
  <c r="CQ68" i="3"/>
  <c r="CU68" i="3"/>
  <c r="CY68" i="3"/>
  <c r="CN68" i="3"/>
  <c r="CR68" i="3"/>
  <c r="CV68" i="3"/>
  <c r="DD68" i="3"/>
  <c r="CO68" i="3"/>
  <c r="CS68" i="3"/>
  <c r="CW68" i="3"/>
  <c r="DA68" i="3"/>
  <c r="DE68" i="3"/>
  <c r="DB68" i="3"/>
  <c r="CP68" i="3"/>
  <c r="DF68" i="3"/>
  <c r="CT68" i="3"/>
  <c r="CX68" i="3"/>
  <c r="H64" i="11"/>
  <c r="CV64" i="3"/>
  <c r="CO64" i="3"/>
  <c r="DE64" i="3"/>
  <c r="CQ64" i="3"/>
  <c r="J15" i="11"/>
  <c r="H60" i="11"/>
  <c r="CR45" i="3"/>
  <c r="CR41" i="3"/>
  <c r="CQ41" i="3"/>
  <c r="CQ45" i="3"/>
  <c r="BX56" i="3"/>
  <c r="CG56" i="3"/>
  <c r="CK56" i="3"/>
  <c r="BP56" i="3"/>
  <c r="BT56" i="3"/>
  <c r="CD56" i="3"/>
  <c r="DE53" i="3"/>
  <c r="DE57" i="3"/>
  <c r="CV53" i="3"/>
  <c r="CV57" i="3"/>
  <c r="DC57" i="3"/>
  <c r="DC53" i="3"/>
  <c r="CL51" i="3"/>
  <c r="CL55" i="3"/>
  <c r="CD51" i="3"/>
  <c r="CD55" i="3"/>
  <c r="CB51" i="3"/>
  <c r="CB55" i="3"/>
  <c r="CG51" i="3"/>
  <c r="CG55" i="3"/>
  <c r="BQ51" i="3"/>
  <c r="BQ55" i="3"/>
  <c r="H56" i="11" s="1"/>
  <c r="GD197" i="4"/>
  <c r="F39" i="11"/>
  <c r="FS77" i="3"/>
  <c r="FS71" i="3"/>
  <c r="FS74" i="3"/>
  <c r="FS13" i="3"/>
  <c r="FS72" i="3"/>
  <c r="FS76" i="3"/>
  <c r="FS70" i="3"/>
  <c r="FS19" i="3"/>
  <c r="FS75" i="3"/>
  <c r="FS73" i="3"/>
  <c r="GD190" i="4"/>
  <c r="CN59" i="3"/>
  <c r="CR59" i="3"/>
  <c r="CV59" i="3"/>
  <c r="CP59" i="3"/>
  <c r="CT59" i="3"/>
  <c r="DB59" i="3"/>
  <c r="CO59" i="3"/>
  <c r="DE59" i="3"/>
  <c r="CS59" i="3"/>
  <c r="CM59" i="3"/>
  <c r="J61" i="11" s="1"/>
  <c r="GD191" i="4"/>
  <c r="GD192" i="4"/>
  <c r="CO55" i="3"/>
  <c r="CS55" i="3"/>
  <c r="CW55" i="3"/>
  <c r="DA55" i="3"/>
  <c r="DE55" i="3"/>
  <c r="CM55" i="3"/>
  <c r="CR55" i="3"/>
  <c r="CX55" i="3"/>
  <c r="DC55" i="3"/>
  <c r="DH55" i="3"/>
  <c r="CN55" i="3"/>
  <c r="CT55" i="3"/>
  <c r="CY55" i="3"/>
  <c r="DD55" i="3"/>
  <c r="CP55" i="3"/>
  <c r="CU55" i="3"/>
  <c r="CZ55" i="3"/>
  <c r="DF55" i="3"/>
  <c r="CQ55" i="3"/>
  <c r="CV55" i="3"/>
  <c r="DB55" i="3"/>
  <c r="DG55" i="3"/>
  <c r="CS47" i="3"/>
  <c r="DH47" i="3"/>
  <c r="CQ47" i="3"/>
  <c r="CN36" i="3"/>
  <c r="DD36" i="3"/>
  <c r="CW36" i="3"/>
  <c r="CT36" i="3"/>
  <c r="CP36" i="3"/>
  <c r="CM36" i="3"/>
  <c r="CX36" i="3"/>
  <c r="DF36" i="3"/>
  <c r="DG36" i="3"/>
  <c r="CO32" i="3"/>
  <c r="J34" i="11" s="1"/>
  <c r="CS32" i="3"/>
  <c r="CW32" i="3"/>
  <c r="DA32" i="3"/>
  <c r="DE32" i="3"/>
  <c r="CP32" i="3"/>
  <c r="CT32" i="3"/>
  <c r="CX32" i="3"/>
  <c r="DB32" i="3"/>
  <c r="DF32" i="3"/>
  <c r="CQ32" i="3"/>
  <c r="CU32" i="3"/>
  <c r="CY32" i="3"/>
  <c r="DC32" i="3"/>
  <c r="DG32" i="3"/>
  <c r="CV32" i="3"/>
  <c r="CZ32" i="3"/>
  <c r="CN32" i="3"/>
  <c r="DD32" i="3"/>
  <c r="CR32" i="3"/>
  <c r="DH32" i="3"/>
  <c r="CP37" i="3"/>
  <c r="CT37" i="3"/>
  <c r="CX37" i="3"/>
  <c r="DF37" i="3"/>
  <c r="CM37" i="3"/>
  <c r="CQ37" i="3"/>
  <c r="CY37" i="3"/>
  <c r="CR37" i="3"/>
  <c r="CZ37" i="3"/>
  <c r="CV37" i="3"/>
  <c r="DH37" i="3"/>
  <c r="CS37" i="3"/>
  <c r="DG37" i="3"/>
  <c r="CO37" i="3"/>
  <c r="CW37" i="3"/>
  <c r="DD37" i="3"/>
  <c r="GD155" i="4"/>
  <c r="GD157" i="4"/>
  <c r="GD156" i="4"/>
  <c r="GD149" i="4"/>
  <c r="CX59" i="3"/>
  <c r="CU59" i="3"/>
  <c r="CQ59" i="3"/>
  <c r="CY59" i="3"/>
  <c r="DH59" i="3"/>
  <c r="CR7" i="3"/>
  <c r="CZ7" i="3"/>
  <c r="DH7" i="3"/>
  <c r="CO7" i="3"/>
  <c r="J9" i="11" s="1"/>
  <c r="CS7" i="3"/>
  <c r="DA7" i="3"/>
  <c r="DS137" i="4"/>
  <c r="DB7" i="3"/>
  <c r="DT137" i="4"/>
  <c r="CP7" i="3"/>
  <c r="DI137" i="4"/>
  <c r="CY7" i="3" s="1"/>
  <c r="CM7" i="3"/>
  <c r="CX7" i="3"/>
  <c r="CU7" i="3"/>
  <c r="DF7" i="3"/>
  <c r="DG7" i="3"/>
  <c r="CQ7" i="3"/>
  <c r="CP17" i="3"/>
  <c r="CT17" i="3"/>
  <c r="DB17" i="3"/>
  <c r="CN17" i="3"/>
  <c r="CS17" i="3"/>
  <c r="CY17" i="3"/>
  <c r="DD17" i="3"/>
  <c r="CR17" i="3"/>
  <c r="CZ17" i="3"/>
  <c r="DG17" i="3"/>
  <c r="CU17" i="3"/>
  <c r="DC17" i="3"/>
  <c r="CM17" i="3"/>
  <c r="CV17" i="3"/>
  <c r="DE17" i="3"/>
  <c r="CO17" i="3"/>
  <c r="CQ17" i="3"/>
  <c r="CW17" i="3"/>
  <c r="DA17" i="3"/>
  <c r="CP28" i="3"/>
  <c r="CT28" i="3"/>
  <c r="CX28" i="3"/>
  <c r="DB28" i="3"/>
  <c r="DF28" i="3"/>
  <c r="CM28" i="3"/>
  <c r="J30" i="11" s="1"/>
  <c r="CR28" i="3"/>
  <c r="CW28" i="3"/>
  <c r="DC28" i="3"/>
  <c r="DH28" i="3"/>
  <c r="CN28" i="3"/>
  <c r="CU28" i="3"/>
  <c r="DA28" i="3"/>
  <c r="CO28" i="3"/>
  <c r="CV28" i="3"/>
  <c r="DD28" i="3"/>
  <c r="CY28" i="3"/>
  <c r="CZ28" i="3"/>
  <c r="DE28" i="3"/>
  <c r="DG28" i="3"/>
  <c r="CQ28" i="3"/>
  <c r="CS28" i="3"/>
  <c r="CP8" i="3"/>
  <c r="CT8" i="3"/>
  <c r="CX8" i="3"/>
  <c r="CM8" i="3"/>
  <c r="CQ8" i="3"/>
  <c r="CU8" i="3"/>
  <c r="DI138" i="4"/>
  <c r="CY8" i="3" s="1"/>
  <c r="DC8" i="3"/>
  <c r="DG8" i="3"/>
  <c r="CR8" i="3"/>
  <c r="CZ8" i="3"/>
  <c r="DE8" i="3"/>
  <c r="DT138" i="4"/>
  <c r="CW8" i="3"/>
  <c r="DF8" i="3"/>
  <c r="CO8" i="3"/>
  <c r="CV8" i="3"/>
  <c r="DS138" i="4"/>
  <c r="DD8" i="3"/>
  <c r="DH8" i="3"/>
  <c r="CS8" i="3"/>
  <c r="CX220" i="4"/>
  <c r="DB220" i="4"/>
  <c r="DF220" i="4"/>
  <c r="DJ220" i="4"/>
  <c r="DN220" i="4"/>
  <c r="DR220" i="4"/>
  <c r="DA220" i="4"/>
  <c r="DG220" i="4"/>
  <c r="DL220" i="4"/>
  <c r="DQ220" i="4"/>
  <c r="DC220" i="4"/>
  <c r="DM220" i="4"/>
  <c r="DD220" i="4"/>
  <c r="DO220" i="4"/>
  <c r="CZ220" i="4"/>
  <c r="DE220" i="4"/>
  <c r="DP220" i="4"/>
  <c r="CW220" i="4"/>
  <c r="DH220" i="4"/>
  <c r="DS220" i="4"/>
  <c r="CY220" i="4"/>
  <c r="DI220" i="4"/>
  <c r="DT220" i="4"/>
  <c r="DK220" i="4"/>
  <c r="CI234" i="4"/>
  <c r="CO234" i="4"/>
  <c r="CQ234" i="4"/>
  <c r="CB234" i="4"/>
  <c r="CC234" i="4"/>
  <c r="CL234" i="4"/>
  <c r="CE234" i="4"/>
  <c r="CP234" i="4"/>
  <c r="CU234" i="4"/>
  <c r="BZ234" i="4"/>
  <c r="CN234" i="4"/>
  <c r="CT234" i="4"/>
  <c r="CK234" i="4"/>
  <c r="CD234" i="4"/>
  <c r="BY234" i="4"/>
  <c r="CS234" i="4"/>
  <c r="CM234" i="4"/>
  <c r="GD143" i="4"/>
  <c r="CJ234" i="4"/>
  <c r="CF234" i="4"/>
  <c r="CV234" i="4"/>
  <c r="CG234" i="4"/>
  <c r="CA234" i="4"/>
  <c r="CH234" i="4"/>
  <c r="M54" i="4"/>
  <c r="N54" i="4" s="1"/>
  <c r="O54" i="4" s="1"/>
  <c r="DB37" i="3"/>
  <c r="CU37" i="3"/>
  <c r="DC37" i="3"/>
  <c r="CN37" i="3"/>
  <c r="DE37" i="3"/>
  <c r="DA37" i="3"/>
  <c r="CM64" i="3"/>
  <c r="CU64" i="3"/>
  <c r="CY64" i="3"/>
  <c r="DC64" i="3"/>
  <c r="DG64" i="3"/>
  <c r="CN64" i="3"/>
  <c r="CR64" i="3"/>
  <c r="CZ64" i="3"/>
  <c r="DD64" i="3"/>
  <c r="DH64" i="3"/>
  <c r="CS64" i="3"/>
  <c r="CW64" i="3"/>
  <c r="DA64" i="3"/>
  <c r="CP64" i="3"/>
  <c r="DF64" i="3"/>
  <c r="CT64" i="3"/>
  <c r="DB64" i="3"/>
  <c r="CX64" i="3"/>
  <c r="M81" i="4"/>
  <c r="N81" i="4" s="1"/>
  <c r="O81" i="4" s="1"/>
  <c r="M34" i="4"/>
  <c r="N34" i="4" s="1"/>
  <c r="O34" i="4" s="1"/>
  <c r="DH17" i="3"/>
  <c r="CX17" i="3"/>
  <c r="DF17" i="3"/>
  <c r="M24" i="4"/>
  <c r="N24" i="4" s="1"/>
  <c r="O24" i="4" s="1"/>
  <c r="DC7" i="3"/>
  <c r="CN7" i="3"/>
  <c r="CV7" i="3"/>
  <c r="DD7" i="3"/>
  <c r="CW7" i="3"/>
  <c r="DE7" i="3"/>
  <c r="CT7" i="3"/>
  <c r="CS63" i="3"/>
  <c r="DA63" i="3"/>
  <c r="DE63" i="3"/>
  <c r="CP63" i="3"/>
  <c r="CT63" i="3"/>
  <c r="CX63" i="3"/>
  <c r="DB63" i="3"/>
  <c r="DF63" i="3"/>
  <c r="CQ63" i="3"/>
  <c r="CU63" i="3"/>
  <c r="CY63" i="3"/>
  <c r="DG63" i="3"/>
  <c r="CR63" i="3"/>
  <c r="DH63" i="3"/>
  <c r="CV63" i="3"/>
  <c r="CN63" i="3"/>
  <c r="DD63" i="3"/>
  <c r="CZ63" i="3"/>
  <c r="M25" i="4"/>
  <c r="N25" i="4" s="1"/>
  <c r="O25" i="4" s="1"/>
  <c r="DA8" i="3"/>
  <c r="DB8" i="3"/>
  <c r="CN8" i="3"/>
  <c r="CN43" i="3"/>
  <c r="CR43" i="3"/>
  <c r="CV43" i="3"/>
  <c r="CZ43" i="3"/>
  <c r="DD43" i="3"/>
  <c r="DH43" i="3"/>
  <c r="CO43" i="3"/>
  <c r="CS43" i="3"/>
  <c r="CW43" i="3"/>
  <c r="DA43" i="3"/>
  <c r="DE43" i="3"/>
  <c r="CP43" i="3"/>
  <c r="CT43" i="3"/>
  <c r="CX43" i="3"/>
  <c r="DB43" i="3"/>
  <c r="DF43" i="3"/>
  <c r="CY43" i="3"/>
  <c r="CM43" i="3"/>
  <c r="J45" i="11" s="1"/>
  <c r="DC43" i="3"/>
  <c r="CQ43" i="3"/>
  <c r="DG43" i="3"/>
  <c r="CU43" i="3"/>
  <c r="CP51" i="3"/>
  <c r="CT51" i="3"/>
  <c r="CX51" i="3"/>
  <c r="DB51" i="3"/>
  <c r="CV51" i="3"/>
  <c r="CZ51" i="3"/>
  <c r="DD51" i="3"/>
  <c r="DH51" i="3"/>
  <c r="CS51" i="3"/>
  <c r="CM51" i="3"/>
  <c r="CU51" i="3"/>
  <c r="DC51" i="3"/>
  <c r="CO51" i="3"/>
  <c r="CW51" i="3"/>
  <c r="DE51" i="3"/>
  <c r="DG51" i="3"/>
  <c r="CQ51" i="3"/>
  <c r="CY51" i="3"/>
  <c r="CM12" i="3"/>
  <c r="CQ12" i="3"/>
  <c r="CU12" i="3"/>
  <c r="CY12" i="3"/>
  <c r="DC12" i="3"/>
  <c r="DG12" i="3"/>
  <c r="CN12" i="3"/>
  <c r="CR12" i="3"/>
  <c r="CV12" i="3"/>
  <c r="CZ12" i="3"/>
  <c r="DD12" i="3"/>
  <c r="DH12" i="3"/>
  <c r="CO12" i="3"/>
  <c r="CS12" i="3"/>
  <c r="CW12" i="3"/>
  <c r="DA12" i="3"/>
  <c r="DE12" i="3"/>
  <c r="CX12" i="3"/>
  <c r="DB12" i="3"/>
  <c r="CP12" i="3"/>
  <c r="DF12" i="3"/>
  <c r="CT12" i="3"/>
  <c r="CW59" i="3"/>
  <c r="DA59" i="3"/>
  <c r="DF59" i="3"/>
  <c r="DC59" i="3"/>
  <c r="DG59" i="3"/>
  <c r="CZ59" i="3"/>
  <c r="DD59" i="3"/>
  <c r="CP47" i="3"/>
  <c r="CT47" i="3"/>
  <c r="CX47" i="3"/>
  <c r="DB47" i="3"/>
  <c r="DF47" i="3"/>
  <c r="CM47" i="3"/>
  <c r="J49" i="11" s="1"/>
  <c r="CU47" i="3"/>
  <c r="CN47" i="3"/>
  <c r="CR47" i="3"/>
  <c r="CV47" i="3"/>
  <c r="CZ47" i="3"/>
  <c r="L49" i="11" s="1"/>
  <c r="DD47" i="3"/>
  <c r="CW47" i="3"/>
  <c r="DE47" i="3"/>
  <c r="CY47" i="3"/>
  <c r="DG47" i="3"/>
  <c r="CO47" i="3"/>
  <c r="DA47" i="3"/>
  <c r="DC47" i="3"/>
  <c r="CP39" i="3"/>
  <c r="CT39" i="3"/>
  <c r="CX39" i="3"/>
  <c r="DB39" i="3"/>
  <c r="DF39" i="3"/>
  <c r="CM39" i="3"/>
  <c r="CQ39" i="3"/>
  <c r="CU39" i="3"/>
  <c r="CY39" i="3"/>
  <c r="DC39" i="3"/>
  <c r="DG39" i="3"/>
  <c r="CN39" i="3"/>
  <c r="CR39" i="3"/>
  <c r="CV39" i="3"/>
  <c r="CZ39" i="3"/>
  <c r="DD39" i="3"/>
  <c r="DH39" i="3"/>
  <c r="DA39" i="3"/>
  <c r="CO39" i="3"/>
  <c r="DE39" i="3"/>
  <c r="CS39" i="3"/>
  <c r="CW39" i="3"/>
  <c r="M53" i="4"/>
  <c r="N53" i="4" s="1"/>
  <c r="O53" i="4" s="1"/>
  <c r="CR36" i="3"/>
  <c r="CV36" i="3"/>
  <c r="CZ36" i="3"/>
  <c r="DH36" i="3"/>
  <c r="CO36" i="3"/>
  <c r="CS36" i="3"/>
  <c r="DA36" i="3"/>
  <c r="DE36" i="3"/>
  <c r="DB36" i="3"/>
  <c r="CQ36" i="3"/>
  <c r="CU36" i="3"/>
  <c r="CY36" i="3"/>
  <c r="DC36" i="3"/>
  <c r="M49" i="4"/>
  <c r="N49" i="4" s="1"/>
  <c r="O49" i="4" s="1"/>
  <c r="M35" i="4"/>
  <c r="N35" i="4" s="1"/>
  <c r="O35" i="4" s="1"/>
  <c r="M45" i="4"/>
  <c r="N45" i="4" s="1"/>
  <c r="O45" i="4" s="1"/>
  <c r="DX216" i="4"/>
  <c r="EB216" i="4"/>
  <c r="EF216" i="4"/>
  <c r="EJ216" i="4"/>
  <c r="EN216" i="4"/>
  <c r="ER216" i="4"/>
  <c r="DU216" i="4"/>
  <c r="DY216" i="4"/>
  <c r="EC216" i="4"/>
  <c r="EG216" i="4"/>
  <c r="EK216" i="4"/>
  <c r="EO216" i="4"/>
  <c r="DV216" i="4"/>
  <c r="DZ216" i="4"/>
  <c r="ED216" i="4"/>
  <c r="EH216" i="4"/>
  <c r="EL216" i="4"/>
  <c r="EP216" i="4"/>
  <c r="EE216" i="4"/>
  <c r="DW216" i="4"/>
  <c r="EA216" i="4"/>
  <c r="EI216" i="4"/>
  <c r="EM216" i="4"/>
  <c r="EQ216" i="4"/>
  <c r="N105" i="4"/>
  <c r="DV217" i="4"/>
  <c r="DZ217" i="4"/>
  <c r="ED217" i="4"/>
  <c r="EH217" i="4"/>
  <c r="EL217" i="4"/>
  <c r="EP217" i="4"/>
  <c r="DW217" i="4"/>
  <c r="EA217" i="4"/>
  <c r="EE217" i="4"/>
  <c r="EI217" i="4"/>
  <c r="EM217" i="4"/>
  <c r="EQ217" i="4"/>
  <c r="DX217" i="4"/>
  <c r="EB217" i="4"/>
  <c r="EF217" i="4"/>
  <c r="EJ217" i="4"/>
  <c r="EN217" i="4"/>
  <c r="ER217" i="4"/>
  <c r="EG217" i="4"/>
  <c r="DY217" i="4"/>
  <c r="EC217" i="4"/>
  <c r="DU217" i="4"/>
  <c r="EK217" i="4"/>
  <c r="EO217" i="4"/>
  <c r="N102" i="4"/>
  <c r="DX214" i="4"/>
  <c r="EB214" i="4"/>
  <c r="EF214" i="4"/>
  <c r="EJ214" i="4"/>
  <c r="EN214" i="4"/>
  <c r="ER214" i="4"/>
  <c r="DU214" i="4"/>
  <c r="DY214" i="4"/>
  <c r="EC214" i="4"/>
  <c r="EG214" i="4"/>
  <c r="EK214" i="4"/>
  <c r="EO214" i="4"/>
  <c r="DV214" i="4"/>
  <c r="DZ214" i="4"/>
  <c r="ED214" i="4"/>
  <c r="EH214" i="4"/>
  <c r="EL214" i="4"/>
  <c r="EP214" i="4"/>
  <c r="EA214" i="4"/>
  <c r="EQ214" i="4"/>
  <c r="EI214" i="4"/>
  <c r="DW214" i="4"/>
  <c r="EE214" i="4"/>
  <c r="EM214" i="4"/>
  <c r="M72" i="4"/>
  <c r="M87" i="4"/>
  <c r="M96" i="4"/>
  <c r="M89" i="4"/>
  <c r="M88" i="4"/>
  <c r="M65" i="4"/>
  <c r="M80" i="4"/>
  <c r="M93" i="4"/>
  <c r="M76" i="4"/>
  <c r="M90" i="4"/>
  <c r="N103" i="4"/>
  <c r="DV215" i="4"/>
  <c r="DZ215" i="4"/>
  <c r="ED215" i="4"/>
  <c r="EH215" i="4"/>
  <c r="EL215" i="4"/>
  <c r="EP215" i="4"/>
  <c r="DW215" i="4"/>
  <c r="EA215" i="4"/>
  <c r="EE215" i="4"/>
  <c r="EI215" i="4"/>
  <c r="EM215" i="4"/>
  <c r="EQ215" i="4"/>
  <c r="DX215" i="4"/>
  <c r="EB215" i="4"/>
  <c r="EF215" i="4"/>
  <c r="EJ215" i="4"/>
  <c r="EN215" i="4"/>
  <c r="ER215" i="4"/>
  <c r="EC215" i="4"/>
  <c r="DU215" i="4"/>
  <c r="DY215" i="4"/>
  <c r="EG215" i="4"/>
  <c r="EK215" i="4"/>
  <c r="EO215" i="4"/>
  <c r="M97" i="4"/>
  <c r="N101" i="4"/>
  <c r="DV213" i="4"/>
  <c r="DZ213" i="4"/>
  <c r="ED213" i="4"/>
  <c r="EH213" i="4"/>
  <c r="EL213" i="4"/>
  <c r="EP213" i="4"/>
  <c r="DW213" i="4"/>
  <c r="EA213" i="4"/>
  <c r="EE213" i="4"/>
  <c r="EI213" i="4"/>
  <c r="EM213" i="4"/>
  <c r="EQ213" i="4"/>
  <c r="DX213" i="4"/>
  <c r="EB213" i="4"/>
  <c r="EF213" i="4"/>
  <c r="EJ213" i="4"/>
  <c r="EN213" i="4"/>
  <c r="ER213" i="4"/>
  <c r="EG213" i="4"/>
  <c r="DU213" i="4"/>
  <c r="EK213" i="4"/>
  <c r="DY213" i="4"/>
  <c r="EO213" i="4"/>
  <c r="EC213" i="4"/>
  <c r="M92" i="4"/>
  <c r="M86" i="4"/>
  <c r="N108" i="4"/>
  <c r="DX220" i="4"/>
  <c r="EB220" i="4"/>
  <c r="EF220" i="4"/>
  <c r="EJ220" i="4"/>
  <c r="EN220" i="4"/>
  <c r="ER220" i="4"/>
  <c r="DU220" i="4"/>
  <c r="DY220" i="4"/>
  <c r="EC220" i="4"/>
  <c r="EG220" i="4"/>
  <c r="EK220" i="4"/>
  <c r="EO220" i="4"/>
  <c r="DV220" i="4"/>
  <c r="DZ220" i="4"/>
  <c r="ED220" i="4"/>
  <c r="EH220" i="4"/>
  <c r="EL220" i="4"/>
  <c r="EP220" i="4"/>
  <c r="DW220" i="4"/>
  <c r="EM220" i="4"/>
  <c r="EE220" i="4"/>
  <c r="EI220" i="4"/>
  <c r="EA220" i="4"/>
  <c r="EQ220" i="4"/>
  <c r="M85" i="4"/>
  <c r="N99" i="4"/>
  <c r="DV211" i="4"/>
  <c r="DZ211" i="4"/>
  <c r="ED211" i="4"/>
  <c r="EH211" i="4"/>
  <c r="EL211" i="4"/>
  <c r="EP211" i="4"/>
  <c r="DW211" i="4"/>
  <c r="EA211" i="4"/>
  <c r="EE211" i="4"/>
  <c r="EI211" i="4"/>
  <c r="EM211" i="4"/>
  <c r="EQ211" i="4"/>
  <c r="DX211" i="4"/>
  <c r="EB211" i="4"/>
  <c r="EF211" i="4"/>
  <c r="EJ211" i="4"/>
  <c r="EN211" i="4"/>
  <c r="ER211" i="4"/>
  <c r="EC211" i="4"/>
  <c r="EG211" i="4"/>
  <c r="DU211" i="4"/>
  <c r="EK211" i="4"/>
  <c r="DY211" i="4"/>
  <c r="EO211" i="4"/>
  <c r="M95" i="4"/>
  <c r="M91" i="4"/>
  <c r="M73" i="4"/>
  <c r="DX218" i="4"/>
  <c r="EB218" i="4"/>
  <c r="EF218" i="4"/>
  <c r="EJ218" i="4"/>
  <c r="EN218" i="4"/>
  <c r="ER218" i="4"/>
  <c r="DU218" i="4"/>
  <c r="DY218" i="4"/>
  <c r="EC218" i="4"/>
  <c r="EG218" i="4"/>
  <c r="EK218" i="4"/>
  <c r="EO218" i="4"/>
  <c r="DV218" i="4"/>
  <c r="DZ218" i="4"/>
  <c r="ED218" i="4"/>
  <c r="EH218" i="4"/>
  <c r="EL218" i="4"/>
  <c r="EP218" i="4"/>
  <c r="EI218" i="4"/>
  <c r="EA218" i="4"/>
  <c r="EE218" i="4"/>
  <c r="DW218" i="4"/>
  <c r="EM218" i="4"/>
  <c r="EQ218" i="4"/>
  <c r="N98" i="4"/>
  <c r="DX210" i="4"/>
  <c r="EB210" i="4"/>
  <c r="EF210" i="4"/>
  <c r="EJ210" i="4"/>
  <c r="EN210" i="4"/>
  <c r="ER210" i="4"/>
  <c r="DU210" i="4"/>
  <c r="DY210" i="4"/>
  <c r="EC210" i="4"/>
  <c r="EG210" i="4"/>
  <c r="EK210" i="4"/>
  <c r="EO210" i="4"/>
  <c r="DV210" i="4"/>
  <c r="DZ210" i="4"/>
  <c r="ED210" i="4"/>
  <c r="EH210" i="4"/>
  <c r="EL210" i="4"/>
  <c r="EP210" i="4"/>
  <c r="EA210" i="4"/>
  <c r="EQ210" i="4"/>
  <c r="EE210" i="4"/>
  <c r="EI210" i="4"/>
  <c r="DW210" i="4"/>
  <c r="EM210" i="4"/>
  <c r="N100" i="4"/>
  <c r="DX212" i="4"/>
  <c r="EB212" i="4"/>
  <c r="EF212" i="4"/>
  <c r="EJ212" i="4"/>
  <c r="EN212" i="4"/>
  <c r="ER212" i="4"/>
  <c r="DU212" i="4"/>
  <c r="DY212" i="4"/>
  <c r="EC212" i="4"/>
  <c r="EG212" i="4"/>
  <c r="EK212" i="4"/>
  <c r="EO212" i="4"/>
  <c r="DV212" i="4"/>
  <c r="DZ212" i="4"/>
  <c r="ED212" i="4"/>
  <c r="EH212" i="4"/>
  <c r="EL212" i="4"/>
  <c r="EP212" i="4"/>
  <c r="EE212" i="4"/>
  <c r="EI212" i="4"/>
  <c r="DW212" i="4"/>
  <c r="EM212" i="4"/>
  <c r="EA212" i="4"/>
  <c r="EQ212" i="4"/>
  <c r="M64" i="4"/>
  <c r="M94" i="4"/>
  <c r="N107" i="4"/>
  <c r="DV219" i="4"/>
  <c r="DZ219" i="4"/>
  <c r="ED219" i="4"/>
  <c r="EH219" i="4"/>
  <c r="EL219" i="4"/>
  <c r="EP219" i="4"/>
  <c r="DW219" i="4"/>
  <c r="EA219" i="4"/>
  <c r="EE219" i="4"/>
  <c r="EI219" i="4"/>
  <c r="EM219" i="4"/>
  <c r="EQ219" i="4"/>
  <c r="DX219" i="4"/>
  <c r="EB219" i="4"/>
  <c r="EF219" i="4"/>
  <c r="EJ219" i="4"/>
  <c r="EN219" i="4"/>
  <c r="ER219" i="4"/>
  <c r="DU219" i="4"/>
  <c r="EK219" i="4"/>
  <c r="EC219" i="4"/>
  <c r="EG219" i="4"/>
  <c r="DY219" i="4"/>
  <c r="EO219" i="4"/>
  <c r="O67" i="4"/>
  <c r="EH234" i="4"/>
  <c r="N106" i="4"/>
  <c r="N104" i="4"/>
  <c r="J109" i="3"/>
  <c r="J110" i="3" s="1"/>
  <c r="J111" i="3" s="1"/>
  <c r="M68" i="4"/>
  <c r="O74" i="4"/>
  <c r="CI130" i="6"/>
  <c r="CT130" i="6"/>
  <c r="CJ130" i="6"/>
  <c r="CM130" i="6"/>
  <c r="BU134" i="6"/>
  <c r="BU136" i="6" s="1"/>
  <c r="CF130" i="6"/>
  <c r="BI134" i="6"/>
  <c r="BI136" i="6" s="1"/>
  <c r="BN134" i="6"/>
  <c r="BN136" i="6" s="1"/>
  <c r="CC134" i="6"/>
  <c r="CC136" i="6" s="1"/>
  <c r="CG130" i="6"/>
  <c r="CN130" i="6"/>
  <c r="CQ130" i="6"/>
  <c r="BR134" i="6"/>
  <c r="BR136" i="6" s="1"/>
  <c r="CD130" i="6"/>
  <c r="CO130" i="6"/>
  <c r="CV130" i="6"/>
  <c r="CY130" i="6"/>
  <c r="CB134" i="6"/>
  <c r="CB136" i="6" s="1"/>
  <c r="CU130" i="6"/>
  <c r="CZ130" i="6"/>
  <c r="CL130" i="6"/>
  <c r="CW130" i="6"/>
  <c r="BT134" i="6"/>
  <c r="BT136" i="6" s="1"/>
  <c r="Y280" i="4"/>
  <c r="K108" i="7"/>
  <c r="BP134" i="6"/>
  <c r="BP136" i="6" s="1"/>
  <c r="CP130" i="6"/>
  <c r="CK130" i="6"/>
  <c r="DA130" i="6"/>
  <c r="BX134" i="6"/>
  <c r="BX136" i="6" s="1"/>
  <c r="BW134" i="6"/>
  <c r="BW136" i="6" s="1"/>
  <c r="FR103" i="6"/>
  <c r="FS103" i="6" s="1"/>
  <c r="Y268" i="4"/>
  <c r="K110" i="7"/>
  <c r="FR121" i="6"/>
  <c r="FS121" i="6" s="1"/>
  <c r="FR100" i="6"/>
  <c r="FS100" i="6" s="1"/>
  <c r="BJ134" i="6"/>
  <c r="BJ136" i="6" s="1"/>
  <c r="CH130" i="6"/>
  <c r="CX130" i="6"/>
  <c r="CS130" i="6"/>
  <c r="BZ134" i="6"/>
  <c r="BZ136" i="6" s="1"/>
  <c r="K112" i="7"/>
  <c r="BG134" i="6"/>
  <c r="BG136" i="6" s="1"/>
  <c r="CL224" i="4"/>
  <c r="CC224" i="4"/>
  <c r="CS224" i="4"/>
  <c r="CN224" i="4"/>
  <c r="CE224" i="4"/>
  <c r="CU224" i="4"/>
  <c r="K146" i="7"/>
  <c r="DV94" i="6"/>
  <c r="DR94" i="6"/>
  <c r="DN94" i="6"/>
  <c r="DJ94" i="6"/>
  <c r="DF94" i="6"/>
  <c r="DB94" i="6"/>
  <c r="DW94" i="6"/>
  <c r="DS94" i="6"/>
  <c r="DO94" i="6"/>
  <c r="DK94" i="6"/>
  <c r="DG94" i="6"/>
  <c r="DC94" i="6"/>
  <c r="DX94" i="6"/>
  <c r="DT94" i="6"/>
  <c r="DP94" i="6"/>
  <c r="DL94" i="6"/>
  <c r="DH94" i="6"/>
  <c r="DD94" i="6"/>
  <c r="L94" i="6"/>
  <c r="DY94" i="6"/>
  <c r="DU94" i="6"/>
  <c r="DQ94" i="6"/>
  <c r="DM94" i="6"/>
  <c r="DI94" i="6"/>
  <c r="DE94" i="6"/>
  <c r="M30" i="6"/>
  <c r="DW105" i="6"/>
  <c r="DS105" i="6"/>
  <c r="DO105" i="6"/>
  <c r="DK105" i="6"/>
  <c r="DG105" i="6"/>
  <c r="DC105" i="6"/>
  <c r="DX105" i="6"/>
  <c r="DT105" i="6"/>
  <c r="DP105" i="6"/>
  <c r="DL105" i="6"/>
  <c r="DH105" i="6"/>
  <c r="DD105" i="6"/>
  <c r="L105" i="6"/>
  <c r="DY105" i="6"/>
  <c r="DU105" i="6"/>
  <c r="DQ105" i="6"/>
  <c r="DM105" i="6"/>
  <c r="DI105" i="6"/>
  <c r="DE105" i="6"/>
  <c r="DV105" i="6"/>
  <c r="DR105" i="6"/>
  <c r="DN105" i="6"/>
  <c r="DJ105" i="6"/>
  <c r="DF105" i="6"/>
  <c r="DB105" i="6"/>
  <c r="M41" i="6"/>
  <c r="L118" i="7"/>
  <c r="DX96" i="6"/>
  <c r="DT96" i="6"/>
  <c r="DP96" i="6"/>
  <c r="DL96" i="6"/>
  <c r="DH96" i="6"/>
  <c r="DD96" i="6"/>
  <c r="L96" i="6"/>
  <c r="DY96" i="6"/>
  <c r="DU96" i="6"/>
  <c r="DQ96" i="6"/>
  <c r="DM96" i="6"/>
  <c r="DI96" i="6"/>
  <c r="DE96" i="6"/>
  <c r="DV96" i="6"/>
  <c r="DR96" i="6"/>
  <c r="DN96" i="6"/>
  <c r="DJ96" i="6"/>
  <c r="DF96" i="6"/>
  <c r="DB96" i="6"/>
  <c r="DW96" i="6"/>
  <c r="DS96" i="6"/>
  <c r="DO96" i="6"/>
  <c r="DK96" i="6"/>
  <c r="DG96" i="6"/>
  <c r="DC96" i="6"/>
  <c r="M32" i="6"/>
  <c r="L126" i="7"/>
  <c r="DV86" i="6"/>
  <c r="DR86" i="6"/>
  <c r="DN86" i="6"/>
  <c r="DJ86" i="6"/>
  <c r="DF86" i="6"/>
  <c r="DB86" i="6"/>
  <c r="DW86" i="6"/>
  <c r="DS86" i="6"/>
  <c r="DO86" i="6"/>
  <c r="DK86" i="6"/>
  <c r="DG86" i="6"/>
  <c r="DC86" i="6"/>
  <c r="DX86" i="6"/>
  <c r="DT86" i="6"/>
  <c r="DP86" i="6"/>
  <c r="DL86" i="6"/>
  <c r="DH86" i="6"/>
  <c r="DD86" i="6"/>
  <c r="L86" i="6"/>
  <c r="DY86" i="6"/>
  <c r="DU86" i="6"/>
  <c r="DQ86" i="6"/>
  <c r="DM86" i="6"/>
  <c r="DI86" i="6"/>
  <c r="DE86" i="6"/>
  <c r="M22" i="6"/>
  <c r="DX79" i="6"/>
  <c r="DT79" i="6"/>
  <c r="DP79" i="6"/>
  <c r="DL79" i="6"/>
  <c r="DH79" i="6"/>
  <c r="DD79" i="6"/>
  <c r="L79" i="6"/>
  <c r="DY79" i="6"/>
  <c r="DU79" i="6"/>
  <c r="DQ79" i="6"/>
  <c r="DM79" i="6"/>
  <c r="DI79" i="6"/>
  <c r="DE79" i="6"/>
  <c r="DV79" i="6"/>
  <c r="DR79" i="6"/>
  <c r="DN79" i="6"/>
  <c r="DJ79" i="6"/>
  <c r="DF79" i="6"/>
  <c r="DB79" i="6"/>
  <c r="M15" i="6"/>
  <c r="DW79" i="6"/>
  <c r="DS79" i="6"/>
  <c r="DO79" i="6"/>
  <c r="DK79" i="6"/>
  <c r="DG79" i="6"/>
  <c r="DC79" i="6"/>
  <c r="K147" i="7"/>
  <c r="CR127" i="6"/>
  <c r="CR124" i="6"/>
  <c r="CE127" i="6"/>
  <c r="CE124" i="6"/>
  <c r="CU127" i="6"/>
  <c r="CU124" i="6"/>
  <c r="CH127" i="6"/>
  <c r="CH124" i="6"/>
  <c r="CX127" i="6"/>
  <c r="CX124" i="6"/>
  <c r="CS127" i="6"/>
  <c r="CS124" i="6"/>
  <c r="K151" i="7"/>
  <c r="L102" i="7"/>
  <c r="L116" i="7"/>
  <c r="DV90" i="6"/>
  <c r="DR90" i="6"/>
  <c r="DN90" i="6"/>
  <c r="DJ90" i="6"/>
  <c r="DF90" i="6"/>
  <c r="DB90" i="6"/>
  <c r="DW90" i="6"/>
  <c r="DS90" i="6"/>
  <c r="DO90" i="6"/>
  <c r="DK90" i="6"/>
  <c r="DG90" i="6"/>
  <c r="DC90" i="6"/>
  <c r="DX90" i="6"/>
  <c r="DT90" i="6"/>
  <c r="DP90" i="6"/>
  <c r="DL90" i="6"/>
  <c r="DH90" i="6"/>
  <c r="DD90" i="6"/>
  <c r="L90" i="6"/>
  <c r="DY90" i="6"/>
  <c r="DU90" i="6"/>
  <c r="DQ90" i="6"/>
  <c r="DM90" i="6"/>
  <c r="DI90" i="6"/>
  <c r="DE90" i="6"/>
  <c r="M26" i="6"/>
  <c r="K121" i="7"/>
  <c r="K145" i="7"/>
  <c r="DW122" i="6"/>
  <c r="DS122" i="6"/>
  <c r="DO122" i="6"/>
  <c r="DK122" i="6"/>
  <c r="DG122" i="6"/>
  <c r="DC122" i="6"/>
  <c r="DX122" i="6"/>
  <c r="DT122" i="6"/>
  <c r="DP122" i="6"/>
  <c r="DL122" i="6"/>
  <c r="DH122" i="6"/>
  <c r="DD122" i="6"/>
  <c r="L122" i="6"/>
  <c r="DY122" i="6"/>
  <c r="DU122" i="6"/>
  <c r="DQ122" i="6"/>
  <c r="DM122" i="6"/>
  <c r="DI122" i="6"/>
  <c r="DE122" i="6"/>
  <c r="DV122" i="6"/>
  <c r="DR122" i="6"/>
  <c r="DN122" i="6"/>
  <c r="DJ122" i="6"/>
  <c r="DF122" i="6"/>
  <c r="DB122" i="6"/>
  <c r="M58" i="6"/>
  <c r="DT136" i="4"/>
  <c r="DF6" i="3"/>
  <c r="DB6" i="3"/>
  <c r="CX6" i="3"/>
  <c r="CT6" i="3"/>
  <c r="CP6" i="3"/>
  <c r="DG6" i="3"/>
  <c r="DC6" i="3"/>
  <c r="DI136" i="4"/>
  <c r="CY6" i="3" s="1"/>
  <c r="CU6" i="3"/>
  <c r="CQ6" i="3"/>
  <c r="CM6" i="3"/>
  <c r="DH6" i="3"/>
  <c r="DD6" i="3"/>
  <c r="CZ6" i="3"/>
  <c r="CV6" i="3"/>
  <c r="CR6" i="3"/>
  <c r="CN6" i="3"/>
  <c r="DS136" i="4"/>
  <c r="DE6" i="3"/>
  <c r="DA6" i="3"/>
  <c r="CW6" i="3"/>
  <c r="CS6" i="3"/>
  <c r="CO6" i="3"/>
  <c r="CM228" i="4"/>
  <c r="CD228" i="4"/>
  <c r="CT228" i="4"/>
  <c r="CK228" i="4"/>
  <c r="CF228" i="4"/>
  <c r="CV228" i="4"/>
  <c r="CU232" i="4"/>
  <c r="K115" i="7"/>
  <c r="F110" i="3"/>
  <c r="CA233" i="4"/>
  <c r="CQ233" i="4"/>
  <c r="CH233" i="4"/>
  <c r="BY233" i="4"/>
  <c r="CO233" i="4"/>
  <c r="CJ233" i="4"/>
  <c r="CI222" i="4"/>
  <c r="BZ222" i="4"/>
  <c r="CP222" i="4"/>
  <c r="CG222" i="4"/>
  <c r="CB222" i="4"/>
  <c r="CR222" i="4"/>
  <c r="CK225" i="4"/>
  <c r="CF225" i="4"/>
  <c r="CV225" i="4"/>
  <c r="CM225" i="4"/>
  <c r="CD225" i="4"/>
  <c r="CT225" i="4"/>
  <c r="DY83" i="6"/>
  <c r="DU83" i="6"/>
  <c r="DQ83" i="6"/>
  <c r="DM83" i="6"/>
  <c r="DI83" i="6"/>
  <c r="DE83" i="6"/>
  <c r="DV83" i="6"/>
  <c r="DR83" i="6"/>
  <c r="DN83" i="6"/>
  <c r="DJ83" i="6"/>
  <c r="DF83" i="6"/>
  <c r="DB83" i="6"/>
  <c r="DW83" i="6"/>
  <c r="DS83" i="6"/>
  <c r="DO83" i="6"/>
  <c r="DK83" i="6"/>
  <c r="DG83" i="6"/>
  <c r="DC83" i="6"/>
  <c r="DX83" i="6"/>
  <c r="DT83" i="6"/>
  <c r="DP83" i="6"/>
  <c r="DL83" i="6"/>
  <c r="DH83" i="6"/>
  <c r="DD83" i="6"/>
  <c r="L83" i="6"/>
  <c r="M19" i="6"/>
  <c r="DW135" i="6"/>
  <c r="DS135" i="6"/>
  <c r="DO135" i="6"/>
  <c r="DK135" i="6"/>
  <c r="DG135" i="6"/>
  <c r="DC135" i="6"/>
  <c r="DX135" i="6"/>
  <c r="DT135" i="6"/>
  <c r="DP135" i="6"/>
  <c r="DL135" i="6"/>
  <c r="DH135" i="6"/>
  <c r="DD135" i="6"/>
  <c r="DY135" i="6"/>
  <c r="DU135" i="6"/>
  <c r="DQ135" i="6"/>
  <c r="DM135" i="6"/>
  <c r="DI135" i="6"/>
  <c r="DE135" i="6"/>
  <c r="DV135" i="6"/>
  <c r="DR135" i="6"/>
  <c r="DN135" i="6"/>
  <c r="DJ135" i="6"/>
  <c r="DF135" i="6"/>
  <c r="DB135" i="6"/>
  <c r="M61" i="6"/>
  <c r="CE126" i="6"/>
  <c r="CU126" i="6"/>
  <c r="CL126" i="6"/>
  <c r="CS126" i="6"/>
  <c r="CJ126" i="6"/>
  <c r="CZ126" i="6"/>
  <c r="BH134" i="6"/>
  <c r="BH136" i="6" s="1"/>
  <c r="BS134" i="6"/>
  <c r="BS136" i="6" s="1"/>
  <c r="CE125" i="6"/>
  <c r="CU125" i="6"/>
  <c r="CL125" i="6"/>
  <c r="CG125" i="6"/>
  <c r="CW125" i="6"/>
  <c r="CN125" i="6"/>
  <c r="DW89" i="6"/>
  <c r="DS89" i="6"/>
  <c r="DO89" i="6"/>
  <c r="DK89" i="6"/>
  <c r="DG89" i="6"/>
  <c r="DC89" i="6"/>
  <c r="DX89" i="6"/>
  <c r="DT89" i="6"/>
  <c r="DP89" i="6"/>
  <c r="DL89" i="6"/>
  <c r="DH89" i="6"/>
  <c r="DD89" i="6"/>
  <c r="L89" i="6"/>
  <c r="DY89" i="6"/>
  <c r="DU89" i="6"/>
  <c r="DQ89" i="6"/>
  <c r="DM89" i="6"/>
  <c r="DI89" i="6"/>
  <c r="DE89" i="6"/>
  <c r="DV89" i="6"/>
  <c r="DR89" i="6"/>
  <c r="DN89" i="6"/>
  <c r="DJ89" i="6"/>
  <c r="DF89" i="6"/>
  <c r="DB89" i="6"/>
  <c r="M25" i="6"/>
  <c r="CH224" i="4"/>
  <c r="BY224" i="4"/>
  <c r="CO224" i="4"/>
  <c r="CJ224" i="4"/>
  <c r="CA224" i="4"/>
  <c r="CQ224" i="4"/>
  <c r="K119" i="7"/>
  <c r="DV114" i="6"/>
  <c r="DR114" i="6"/>
  <c r="DN114" i="6"/>
  <c r="DJ114" i="6"/>
  <c r="DF114" i="6"/>
  <c r="DB114" i="6"/>
  <c r="DW114" i="6"/>
  <c r="DS114" i="6"/>
  <c r="DO114" i="6"/>
  <c r="DK114" i="6"/>
  <c r="DG114" i="6"/>
  <c r="DC114" i="6"/>
  <c r="DX114" i="6"/>
  <c r="DT114" i="6"/>
  <c r="DP114" i="6"/>
  <c r="DL114" i="6"/>
  <c r="DH114" i="6"/>
  <c r="DD114" i="6"/>
  <c r="L114" i="6"/>
  <c r="DY114" i="6"/>
  <c r="DU114" i="6"/>
  <c r="DQ114" i="6"/>
  <c r="DM114" i="6"/>
  <c r="DI114" i="6"/>
  <c r="DE114" i="6"/>
  <c r="M50" i="6"/>
  <c r="L122" i="7"/>
  <c r="DW85" i="6"/>
  <c r="DS85" i="6"/>
  <c r="DO85" i="6"/>
  <c r="DK85" i="6"/>
  <c r="DG85" i="6"/>
  <c r="DC85" i="6"/>
  <c r="DX85" i="6"/>
  <c r="DT85" i="6"/>
  <c r="DP85" i="6"/>
  <c r="DL85" i="6"/>
  <c r="DH85" i="6"/>
  <c r="DD85" i="6"/>
  <c r="L85" i="6"/>
  <c r="DY85" i="6"/>
  <c r="DU85" i="6"/>
  <c r="DQ85" i="6"/>
  <c r="DM85" i="6"/>
  <c r="DI85" i="6"/>
  <c r="DE85" i="6"/>
  <c r="DV85" i="6"/>
  <c r="DR85" i="6"/>
  <c r="DN85" i="6"/>
  <c r="DJ85" i="6"/>
  <c r="DF85" i="6"/>
  <c r="DB85" i="6"/>
  <c r="M21" i="6"/>
  <c r="DY118" i="6"/>
  <c r="DU118" i="6"/>
  <c r="DQ118" i="6"/>
  <c r="DM118" i="6"/>
  <c r="DI118" i="6"/>
  <c r="DE118" i="6"/>
  <c r="DV118" i="6"/>
  <c r="DR118" i="6"/>
  <c r="DN118" i="6"/>
  <c r="DJ118" i="6"/>
  <c r="DF118" i="6"/>
  <c r="DB118" i="6"/>
  <c r="DW118" i="6"/>
  <c r="DS118" i="6"/>
  <c r="DO118" i="6"/>
  <c r="DK118" i="6"/>
  <c r="DG118" i="6"/>
  <c r="DC118" i="6"/>
  <c r="DX118" i="6"/>
  <c r="DT118" i="6"/>
  <c r="DP118" i="6"/>
  <c r="DL118" i="6"/>
  <c r="DH118" i="6"/>
  <c r="DD118" i="6"/>
  <c r="L118" i="6"/>
  <c r="M54" i="6"/>
  <c r="K127" i="7"/>
  <c r="K149" i="7"/>
  <c r="DV110" i="6"/>
  <c r="DR110" i="6"/>
  <c r="DN110" i="6"/>
  <c r="DJ110" i="6"/>
  <c r="DF110" i="6"/>
  <c r="DB110" i="6"/>
  <c r="DW110" i="6"/>
  <c r="DS110" i="6"/>
  <c r="DO110" i="6"/>
  <c r="DK110" i="6"/>
  <c r="DG110" i="6"/>
  <c r="DC110" i="6"/>
  <c r="DX110" i="6"/>
  <c r="DT110" i="6"/>
  <c r="DP110" i="6"/>
  <c r="DL110" i="6"/>
  <c r="DH110" i="6"/>
  <c r="DD110" i="6"/>
  <c r="L110" i="6"/>
  <c r="DY110" i="6"/>
  <c r="DU110" i="6"/>
  <c r="DQ110" i="6"/>
  <c r="DM110" i="6"/>
  <c r="DI110" i="6"/>
  <c r="DE110" i="6"/>
  <c r="M46" i="6"/>
  <c r="DV98" i="6"/>
  <c r="DV132" i="6" s="1"/>
  <c r="DR98" i="6"/>
  <c r="DR132" i="6" s="1"/>
  <c r="DN98" i="6"/>
  <c r="DN132" i="6" s="1"/>
  <c r="DJ98" i="6"/>
  <c r="DJ132" i="6" s="1"/>
  <c r="DF98" i="6"/>
  <c r="DF132" i="6" s="1"/>
  <c r="DB98" i="6"/>
  <c r="DB132" i="6" s="1"/>
  <c r="DW98" i="6"/>
  <c r="DW132" i="6" s="1"/>
  <c r="DS98" i="6"/>
  <c r="DS132" i="6" s="1"/>
  <c r="DO98" i="6"/>
  <c r="DO132" i="6" s="1"/>
  <c r="DK98" i="6"/>
  <c r="DK132" i="6" s="1"/>
  <c r="DG98" i="6"/>
  <c r="DG132" i="6" s="1"/>
  <c r="DC98" i="6"/>
  <c r="DC132" i="6" s="1"/>
  <c r="DX98" i="6"/>
  <c r="DX132" i="6" s="1"/>
  <c r="DT98" i="6"/>
  <c r="DT132" i="6" s="1"/>
  <c r="DP98" i="6"/>
  <c r="DP132" i="6" s="1"/>
  <c r="DL98" i="6"/>
  <c r="DL132" i="6" s="1"/>
  <c r="DH98" i="6"/>
  <c r="DH132" i="6" s="1"/>
  <c r="DD98" i="6"/>
  <c r="DD132" i="6" s="1"/>
  <c r="L98" i="6"/>
  <c r="DY98" i="6"/>
  <c r="DY132" i="6" s="1"/>
  <c r="DU98" i="6"/>
  <c r="DU132" i="6" s="1"/>
  <c r="DQ98" i="6"/>
  <c r="DQ132" i="6" s="1"/>
  <c r="DM98" i="6"/>
  <c r="DM132" i="6" s="1"/>
  <c r="DI98" i="6"/>
  <c r="DI132" i="6" s="1"/>
  <c r="DE98" i="6"/>
  <c r="DE132" i="6" s="1"/>
  <c r="M34" i="6"/>
  <c r="CD132" i="6"/>
  <c r="K143" i="7"/>
  <c r="CN127" i="6"/>
  <c r="CN124" i="6"/>
  <c r="CQ127" i="6"/>
  <c r="CQ124" i="6"/>
  <c r="CD127" i="6"/>
  <c r="CD124" i="6"/>
  <c r="CT127" i="6"/>
  <c r="CT124" i="6"/>
  <c r="CO127" i="6"/>
  <c r="CO124" i="6"/>
  <c r="DY111" i="6"/>
  <c r="DU111" i="6"/>
  <c r="DQ111" i="6"/>
  <c r="DM111" i="6"/>
  <c r="DI111" i="6"/>
  <c r="DE111" i="6"/>
  <c r="DV111" i="6"/>
  <c r="DR111" i="6"/>
  <c r="DN111" i="6"/>
  <c r="DJ111" i="6"/>
  <c r="DF111" i="6"/>
  <c r="DB111" i="6"/>
  <c r="DW111" i="6"/>
  <c r="DS111" i="6"/>
  <c r="DO111" i="6"/>
  <c r="DK111" i="6"/>
  <c r="DG111" i="6"/>
  <c r="DC111" i="6"/>
  <c r="DX111" i="6"/>
  <c r="DT111" i="6"/>
  <c r="DP111" i="6"/>
  <c r="DL111" i="6"/>
  <c r="DH111" i="6"/>
  <c r="DD111" i="6"/>
  <c r="L111" i="6"/>
  <c r="M47" i="6"/>
  <c r="DY87" i="6"/>
  <c r="DU87" i="6"/>
  <c r="DQ87" i="6"/>
  <c r="DM87" i="6"/>
  <c r="DI87" i="6"/>
  <c r="DE87" i="6"/>
  <c r="DV87" i="6"/>
  <c r="DR87" i="6"/>
  <c r="DN87" i="6"/>
  <c r="DJ87" i="6"/>
  <c r="DF87" i="6"/>
  <c r="DB87" i="6"/>
  <c r="DW87" i="6"/>
  <c r="DS87" i="6"/>
  <c r="DO87" i="6"/>
  <c r="DK87" i="6"/>
  <c r="DG87" i="6"/>
  <c r="DC87" i="6"/>
  <c r="DX87" i="6"/>
  <c r="DT87" i="6"/>
  <c r="DP87" i="6"/>
  <c r="DL87" i="6"/>
  <c r="DH87" i="6"/>
  <c r="DD87" i="6"/>
  <c r="L87" i="6"/>
  <c r="M23" i="6"/>
  <c r="DX108" i="6"/>
  <c r="DT108" i="6"/>
  <c r="DP108" i="6"/>
  <c r="DL108" i="6"/>
  <c r="DH108" i="6"/>
  <c r="DD108" i="6"/>
  <c r="L108" i="6"/>
  <c r="DY108" i="6"/>
  <c r="DU108" i="6"/>
  <c r="DQ108" i="6"/>
  <c r="DM108" i="6"/>
  <c r="DI108" i="6"/>
  <c r="DE108" i="6"/>
  <c r="DV108" i="6"/>
  <c r="DR108" i="6"/>
  <c r="DN108" i="6"/>
  <c r="DJ108" i="6"/>
  <c r="DF108" i="6"/>
  <c r="DB108" i="6"/>
  <c r="DW108" i="6"/>
  <c r="DS108" i="6"/>
  <c r="DO108" i="6"/>
  <c r="DK108" i="6"/>
  <c r="DG108" i="6"/>
  <c r="DC108" i="6"/>
  <c r="M44" i="6"/>
  <c r="DW109" i="6"/>
  <c r="DS109" i="6"/>
  <c r="DO109" i="6"/>
  <c r="DK109" i="6"/>
  <c r="DG109" i="6"/>
  <c r="DC109" i="6"/>
  <c r="DX109" i="6"/>
  <c r="DT109" i="6"/>
  <c r="DP109" i="6"/>
  <c r="DL109" i="6"/>
  <c r="DH109" i="6"/>
  <c r="DD109" i="6"/>
  <c r="L109" i="6"/>
  <c r="DY109" i="6"/>
  <c r="DU109" i="6"/>
  <c r="DQ109" i="6"/>
  <c r="DM109" i="6"/>
  <c r="DI109" i="6"/>
  <c r="DE109" i="6"/>
  <c r="DV109" i="6"/>
  <c r="DR109" i="6"/>
  <c r="DN109" i="6"/>
  <c r="DJ109" i="6"/>
  <c r="DF109" i="6"/>
  <c r="DB109" i="6"/>
  <c r="M45" i="6"/>
  <c r="DT241" i="4"/>
  <c r="DS241" i="4"/>
  <c r="L139" i="7"/>
  <c r="DV106" i="6"/>
  <c r="DR106" i="6"/>
  <c r="DN106" i="6"/>
  <c r="DJ106" i="6"/>
  <c r="DF106" i="6"/>
  <c r="DB106" i="6"/>
  <c r="DW106" i="6"/>
  <c r="DS106" i="6"/>
  <c r="DO106" i="6"/>
  <c r="DK106" i="6"/>
  <c r="DG106" i="6"/>
  <c r="DC106" i="6"/>
  <c r="DX106" i="6"/>
  <c r="DT106" i="6"/>
  <c r="DP106" i="6"/>
  <c r="DL106" i="6"/>
  <c r="DH106" i="6"/>
  <c r="DD106" i="6"/>
  <c r="L106" i="6"/>
  <c r="DY106" i="6"/>
  <c r="DU106" i="6"/>
  <c r="DQ106" i="6"/>
  <c r="DM106" i="6"/>
  <c r="DI106" i="6"/>
  <c r="DE106" i="6"/>
  <c r="M42" i="6"/>
  <c r="K129" i="7"/>
  <c r="L130" i="7"/>
  <c r="CI228" i="4"/>
  <c r="BZ228" i="4"/>
  <c r="CP228" i="4"/>
  <c r="CG228" i="4"/>
  <c r="CB228" i="4"/>
  <c r="CR228" i="4"/>
  <c r="L128" i="7"/>
  <c r="DV123" i="6"/>
  <c r="DR123" i="6"/>
  <c r="DN123" i="6"/>
  <c r="DJ123" i="6"/>
  <c r="DF123" i="6"/>
  <c r="DB123" i="6"/>
  <c r="DW123" i="6"/>
  <c r="DS123" i="6"/>
  <c r="DO123" i="6"/>
  <c r="DK123" i="6"/>
  <c r="DG123" i="6"/>
  <c r="DC123" i="6"/>
  <c r="DX123" i="6"/>
  <c r="DT123" i="6"/>
  <c r="DP123" i="6"/>
  <c r="DL123" i="6"/>
  <c r="DH123" i="6"/>
  <c r="DD123" i="6"/>
  <c r="L123" i="6"/>
  <c r="DY123" i="6"/>
  <c r="DU123" i="6"/>
  <c r="DQ123" i="6"/>
  <c r="DM123" i="6"/>
  <c r="DI123" i="6"/>
  <c r="DE123" i="6"/>
  <c r="M59" i="6"/>
  <c r="DW97" i="6"/>
  <c r="DS97" i="6"/>
  <c r="DO97" i="6"/>
  <c r="DK97" i="6"/>
  <c r="DG97" i="6"/>
  <c r="DC97" i="6"/>
  <c r="DX97" i="6"/>
  <c r="DT97" i="6"/>
  <c r="DP97" i="6"/>
  <c r="DL97" i="6"/>
  <c r="DH97" i="6"/>
  <c r="DD97" i="6"/>
  <c r="L97" i="6"/>
  <c r="DY97" i="6"/>
  <c r="DU97" i="6"/>
  <c r="DQ97" i="6"/>
  <c r="DM97" i="6"/>
  <c r="DI97" i="6"/>
  <c r="DE97" i="6"/>
  <c r="DV97" i="6"/>
  <c r="DR97" i="6"/>
  <c r="DN97" i="6"/>
  <c r="DJ97" i="6"/>
  <c r="DF97" i="6"/>
  <c r="DB97" i="6"/>
  <c r="M33" i="6"/>
  <c r="CM233" i="4"/>
  <c r="CD233" i="4"/>
  <c r="CT233" i="4"/>
  <c r="CK233" i="4"/>
  <c r="CF233" i="4"/>
  <c r="CV233" i="4"/>
  <c r="CE222" i="4"/>
  <c r="CL222" i="4"/>
  <c r="CC222" i="4"/>
  <c r="CS222" i="4"/>
  <c r="CN222" i="4"/>
  <c r="CG225" i="4"/>
  <c r="CB225" i="4"/>
  <c r="CR225" i="4"/>
  <c r="CI225" i="4"/>
  <c r="BZ225" i="4"/>
  <c r="CP225" i="4"/>
  <c r="CQ126" i="6"/>
  <c r="CH126" i="6"/>
  <c r="CX126" i="6"/>
  <c r="CO126" i="6"/>
  <c r="CF126" i="6"/>
  <c r="CV126" i="6"/>
  <c r="BF134" i="6"/>
  <c r="BF136" i="6" s="1"/>
  <c r="CQ125" i="6"/>
  <c r="CH125" i="6"/>
  <c r="CX125" i="6"/>
  <c r="CS125" i="6"/>
  <c r="CS134" i="6" s="1"/>
  <c r="CS136" i="6" s="1"/>
  <c r="CJ125" i="6"/>
  <c r="CZ125" i="6"/>
  <c r="DX81" i="6"/>
  <c r="DT81" i="6"/>
  <c r="DP81" i="6"/>
  <c r="DL81" i="6"/>
  <c r="DH81" i="6"/>
  <c r="DD81" i="6"/>
  <c r="L81" i="6"/>
  <c r="DV81" i="6"/>
  <c r="DR81" i="6"/>
  <c r="DN81" i="6"/>
  <c r="DJ81" i="6"/>
  <c r="DF81" i="6"/>
  <c r="DB81" i="6"/>
  <c r="DU81" i="6"/>
  <c r="DM81" i="6"/>
  <c r="DE81" i="6"/>
  <c r="DW81" i="6"/>
  <c r="DO81" i="6"/>
  <c r="DG81" i="6"/>
  <c r="DY81" i="6"/>
  <c r="DQ81" i="6"/>
  <c r="DI81" i="6"/>
  <c r="M17" i="6"/>
  <c r="DS81" i="6"/>
  <c r="DK81" i="6"/>
  <c r="DC81" i="6"/>
  <c r="DY107" i="6"/>
  <c r="DU107" i="6"/>
  <c r="DQ107" i="6"/>
  <c r="DM107" i="6"/>
  <c r="DI107" i="6"/>
  <c r="DE107" i="6"/>
  <c r="DV107" i="6"/>
  <c r="DR107" i="6"/>
  <c r="DN107" i="6"/>
  <c r="DJ107" i="6"/>
  <c r="DF107" i="6"/>
  <c r="DB107" i="6"/>
  <c r="DW107" i="6"/>
  <c r="DS107" i="6"/>
  <c r="DO107" i="6"/>
  <c r="DK107" i="6"/>
  <c r="DG107" i="6"/>
  <c r="DC107" i="6"/>
  <c r="DX107" i="6"/>
  <c r="DT107" i="6"/>
  <c r="DP107" i="6"/>
  <c r="DL107" i="6"/>
  <c r="DH107" i="6"/>
  <c r="DD107" i="6"/>
  <c r="L107" i="6"/>
  <c r="M43" i="6"/>
  <c r="CD224" i="4"/>
  <c r="CT224" i="4"/>
  <c r="CK224" i="4"/>
  <c r="CF224" i="4"/>
  <c r="CV224" i="4"/>
  <c r="CM224" i="4"/>
  <c r="DY95" i="6"/>
  <c r="DU95" i="6"/>
  <c r="DQ95" i="6"/>
  <c r="DM95" i="6"/>
  <c r="DI95" i="6"/>
  <c r="DE95" i="6"/>
  <c r="DV95" i="6"/>
  <c r="DR95" i="6"/>
  <c r="DN95" i="6"/>
  <c r="DJ95" i="6"/>
  <c r="DF95" i="6"/>
  <c r="DB95" i="6"/>
  <c r="DW95" i="6"/>
  <c r="DS95" i="6"/>
  <c r="DO95" i="6"/>
  <c r="DK95" i="6"/>
  <c r="DG95" i="6"/>
  <c r="DC95" i="6"/>
  <c r="DX95" i="6"/>
  <c r="DT95" i="6"/>
  <c r="DP95" i="6"/>
  <c r="DL95" i="6"/>
  <c r="DH95" i="6"/>
  <c r="DD95" i="6"/>
  <c r="L95" i="6"/>
  <c r="M31" i="6"/>
  <c r="K123" i="7"/>
  <c r="K140" i="7"/>
  <c r="DW82" i="6"/>
  <c r="DS82" i="6"/>
  <c r="DO82" i="6"/>
  <c r="DK82" i="6"/>
  <c r="DG82" i="6"/>
  <c r="DC82" i="6"/>
  <c r="DY82" i="6"/>
  <c r="DU82" i="6"/>
  <c r="DQ82" i="6"/>
  <c r="DM82" i="6"/>
  <c r="DI82" i="6"/>
  <c r="DE82" i="6"/>
  <c r="DT82" i="6"/>
  <c r="DL82" i="6"/>
  <c r="DD82" i="6"/>
  <c r="L82" i="6"/>
  <c r="DV82" i="6"/>
  <c r="DN82" i="6"/>
  <c r="DF82" i="6"/>
  <c r="DX82" i="6"/>
  <c r="DP82" i="6"/>
  <c r="DH82" i="6"/>
  <c r="M18" i="6"/>
  <c r="DR82" i="6"/>
  <c r="DJ82" i="6"/>
  <c r="DB82" i="6"/>
  <c r="K150" i="7"/>
  <c r="L120" i="7"/>
  <c r="K138" i="7"/>
  <c r="K131" i="7"/>
  <c r="DX101" i="6"/>
  <c r="DT101" i="6"/>
  <c r="DP101" i="6"/>
  <c r="DL101" i="6"/>
  <c r="DH101" i="6"/>
  <c r="DD101" i="6"/>
  <c r="L101" i="6"/>
  <c r="DY101" i="6"/>
  <c r="DU101" i="6"/>
  <c r="DQ101" i="6"/>
  <c r="DM101" i="6"/>
  <c r="DI101" i="6"/>
  <c r="DE101" i="6"/>
  <c r="DV101" i="6"/>
  <c r="DR101" i="6"/>
  <c r="DN101" i="6"/>
  <c r="DJ101" i="6"/>
  <c r="DF101" i="6"/>
  <c r="DB101" i="6"/>
  <c r="DW101" i="6"/>
  <c r="DS101" i="6"/>
  <c r="DO101" i="6"/>
  <c r="DK101" i="6"/>
  <c r="DG101" i="6"/>
  <c r="DC101" i="6"/>
  <c r="M37" i="6"/>
  <c r="L132" i="7"/>
  <c r="DY80" i="6"/>
  <c r="DU80" i="6"/>
  <c r="DQ80" i="6"/>
  <c r="DM80" i="6"/>
  <c r="DI80" i="6"/>
  <c r="DE80" i="6"/>
  <c r="DW80" i="6"/>
  <c r="DS80" i="6"/>
  <c r="DO80" i="6"/>
  <c r="DK80" i="6"/>
  <c r="DG80" i="6"/>
  <c r="DC80" i="6"/>
  <c r="DV80" i="6"/>
  <c r="DN80" i="6"/>
  <c r="DF80" i="6"/>
  <c r="DX80" i="6"/>
  <c r="DP80" i="6"/>
  <c r="DH80" i="6"/>
  <c r="DR80" i="6"/>
  <c r="DJ80" i="6"/>
  <c r="DB80" i="6"/>
  <c r="M16" i="6"/>
  <c r="DT80" i="6"/>
  <c r="DL80" i="6"/>
  <c r="DD80" i="6"/>
  <c r="L80" i="6"/>
  <c r="CJ127" i="6"/>
  <c r="CJ124" i="6"/>
  <c r="CZ127" i="6"/>
  <c r="CZ124" i="6"/>
  <c r="CM127" i="6"/>
  <c r="CM124" i="6"/>
  <c r="DY78" i="6"/>
  <c r="DU78" i="6"/>
  <c r="DQ78" i="6"/>
  <c r="DM78" i="6"/>
  <c r="DI78" i="6"/>
  <c r="DE78" i="6"/>
  <c r="DV78" i="6"/>
  <c r="DR78" i="6"/>
  <c r="DN78" i="6"/>
  <c r="DJ78" i="6"/>
  <c r="DF78" i="6"/>
  <c r="DB78" i="6"/>
  <c r="DW78" i="6"/>
  <c r="DS78" i="6"/>
  <c r="DO78" i="6"/>
  <c r="DK78" i="6"/>
  <c r="DG78" i="6"/>
  <c r="DC78" i="6"/>
  <c r="M14" i="6"/>
  <c r="DX78" i="6"/>
  <c r="DT78" i="6"/>
  <c r="DP78" i="6"/>
  <c r="DL78" i="6"/>
  <c r="DH78" i="6"/>
  <c r="DD78" i="6"/>
  <c r="L78" i="6"/>
  <c r="CP127" i="6"/>
  <c r="CP124" i="6"/>
  <c r="CK127" i="6"/>
  <c r="CK124" i="6"/>
  <c r="DA127" i="6"/>
  <c r="DA124" i="6"/>
  <c r="DX88" i="6"/>
  <c r="DT88" i="6"/>
  <c r="DP88" i="6"/>
  <c r="DL88" i="6"/>
  <c r="DL125" i="6" s="1"/>
  <c r="DH88" i="6"/>
  <c r="DD88" i="6"/>
  <c r="DD125" i="6" s="1"/>
  <c r="L88" i="6"/>
  <c r="DY88" i="6"/>
  <c r="DY125" i="6" s="1"/>
  <c r="DU88" i="6"/>
  <c r="DQ88" i="6"/>
  <c r="DQ125" i="6" s="1"/>
  <c r="DM88" i="6"/>
  <c r="DI88" i="6"/>
  <c r="DI125" i="6" s="1"/>
  <c r="DE88" i="6"/>
  <c r="DV88" i="6"/>
  <c r="DV125" i="6" s="1"/>
  <c r="DR88" i="6"/>
  <c r="DN88" i="6"/>
  <c r="DN125" i="6" s="1"/>
  <c r="DJ88" i="6"/>
  <c r="DF88" i="6"/>
  <c r="DF125" i="6" s="1"/>
  <c r="DB88" i="6"/>
  <c r="DB125" i="6" s="1"/>
  <c r="DW88" i="6"/>
  <c r="DW125" i="6" s="1"/>
  <c r="DS88" i="6"/>
  <c r="DO88" i="6"/>
  <c r="DO125" i="6" s="1"/>
  <c r="DK88" i="6"/>
  <c r="DK125" i="6" s="1"/>
  <c r="DG88" i="6"/>
  <c r="DG125" i="6" s="1"/>
  <c r="DC88" i="6"/>
  <c r="M24" i="6"/>
  <c r="CD125" i="6"/>
  <c r="CE228" i="4"/>
  <c r="CU228" i="4"/>
  <c r="CL228" i="4"/>
  <c r="CC228" i="4"/>
  <c r="CS228" i="4"/>
  <c r="CN228" i="4"/>
  <c r="X280" i="4"/>
  <c r="X290" i="4"/>
  <c r="CV232" i="4"/>
  <c r="DX119" i="6"/>
  <c r="DT119" i="6"/>
  <c r="DP119" i="6"/>
  <c r="DL119" i="6"/>
  <c r="DH119" i="6"/>
  <c r="DD119" i="6"/>
  <c r="L119" i="6"/>
  <c r="DY119" i="6"/>
  <c r="DU119" i="6"/>
  <c r="DQ119" i="6"/>
  <c r="DM119" i="6"/>
  <c r="DI119" i="6"/>
  <c r="DE119" i="6"/>
  <c r="DV119" i="6"/>
  <c r="DR119" i="6"/>
  <c r="DN119" i="6"/>
  <c r="DJ119" i="6"/>
  <c r="DF119" i="6"/>
  <c r="DB119" i="6"/>
  <c r="DW119" i="6"/>
  <c r="DS119" i="6"/>
  <c r="DO119" i="6"/>
  <c r="DK119" i="6"/>
  <c r="DG119" i="6"/>
  <c r="DC119" i="6"/>
  <c r="M55" i="6"/>
  <c r="CI233" i="4"/>
  <c r="BZ233" i="4"/>
  <c r="CP233" i="4"/>
  <c r="CG233" i="4"/>
  <c r="CB233" i="4"/>
  <c r="CR233" i="4"/>
  <c r="CA222" i="4"/>
  <c r="CQ222" i="4"/>
  <c r="CH222" i="4"/>
  <c r="BY222" i="4"/>
  <c r="CO222" i="4"/>
  <c r="CJ222" i="4"/>
  <c r="CC225" i="4"/>
  <c r="CS225" i="4"/>
  <c r="CN225" i="4"/>
  <c r="CE225" i="4"/>
  <c r="CU225" i="4"/>
  <c r="CL225" i="4"/>
  <c r="J152" i="7"/>
  <c r="CM126" i="6"/>
  <c r="CD126" i="6"/>
  <c r="CT126" i="6"/>
  <c r="CK126" i="6"/>
  <c r="DA126" i="6"/>
  <c r="CR126" i="6"/>
  <c r="BV134" i="6"/>
  <c r="BV136" i="6" s="1"/>
  <c r="CM125" i="6"/>
  <c r="CT125" i="6"/>
  <c r="CO125" i="6"/>
  <c r="CO134" i="6" s="1"/>
  <c r="CO136" i="6" s="1"/>
  <c r="CF125" i="6"/>
  <c r="CV125" i="6"/>
  <c r="FR115" i="6"/>
  <c r="FS115" i="6" s="1"/>
  <c r="K109" i="7"/>
  <c r="K142" i="7"/>
  <c r="BZ224" i="4"/>
  <c r="CP224" i="4"/>
  <c r="CG224" i="4"/>
  <c r="CB224" i="4"/>
  <c r="CR224" i="4"/>
  <c r="CI224" i="4"/>
  <c r="DX84" i="6"/>
  <c r="DT84" i="6"/>
  <c r="DP84" i="6"/>
  <c r="DL84" i="6"/>
  <c r="DH84" i="6"/>
  <c r="DD84" i="6"/>
  <c r="L84" i="6"/>
  <c r="DY84" i="6"/>
  <c r="DU84" i="6"/>
  <c r="DQ84" i="6"/>
  <c r="DM84" i="6"/>
  <c r="DI84" i="6"/>
  <c r="DE84" i="6"/>
  <c r="DV84" i="6"/>
  <c r="DR84" i="6"/>
  <c r="DN84" i="6"/>
  <c r="DJ84" i="6"/>
  <c r="DF84" i="6"/>
  <c r="DB84" i="6"/>
  <c r="DW84" i="6"/>
  <c r="DS84" i="6"/>
  <c r="DO84" i="6"/>
  <c r="DK84" i="6"/>
  <c r="DG84" i="6"/>
  <c r="DC84" i="6"/>
  <c r="M20" i="6"/>
  <c r="K111" i="7"/>
  <c r="K144" i="7"/>
  <c r="K137" i="7"/>
  <c r="K148" i="7"/>
  <c r="DW113" i="6"/>
  <c r="DS113" i="6"/>
  <c r="DO113" i="6"/>
  <c r="DK113" i="6"/>
  <c r="DG113" i="6"/>
  <c r="DC113" i="6"/>
  <c r="DX113" i="6"/>
  <c r="DT113" i="6"/>
  <c r="DP113" i="6"/>
  <c r="DL113" i="6"/>
  <c r="DH113" i="6"/>
  <c r="DD113" i="6"/>
  <c r="L113" i="6"/>
  <c r="DY113" i="6"/>
  <c r="DU113" i="6"/>
  <c r="DQ113" i="6"/>
  <c r="DM113" i="6"/>
  <c r="DI113" i="6"/>
  <c r="DE113" i="6"/>
  <c r="DV113" i="6"/>
  <c r="DR113" i="6"/>
  <c r="DN113" i="6"/>
  <c r="DJ113" i="6"/>
  <c r="DF113" i="6"/>
  <c r="DB113" i="6"/>
  <c r="M49" i="6"/>
  <c r="K141" i="7"/>
  <c r="K134" i="7"/>
  <c r="K133" i="7"/>
  <c r="K106" i="7"/>
  <c r="K135" i="7"/>
  <c r="CF127" i="6"/>
  <c r="CF124" i="6"/>
  <c r="CV127" i="6"/>
  <c r="CV124" i="6"/>
  <c r="CI127" i="6"/>
  <c r="CI124" i="6"/>
  <c r="CY127" i="6"/>
  <c r="CY124" i="6"/>
  <c r="CL127" i="6"/>
  <c r="CL124" i="6"/>
  <c r="CG127" i="6"/>
  <c r="CG124" i="6"/>
  <c r="CW127" i="6"/>
  <c r="CW124" i="6"/>
  <c r="L124" i="7"/>
  <c r="K136" i="7"/>
  <c r="DX92" i="6"/>
  <c r="DT92" i="6"/>
  <c r="DP92" i="6"/>
  <c r="DL92" i="6"/>
  <c r="DH92" i="6"/>
  <c r="DD92" i="6"/>
  <c r="L92" i="6"/>
  <c r="DY92" i="6"/>
  <c r="DU92" i="6"/>
  <c r="DQ92" i="6"/>
  <c r="DM92" i="6"/>
  <c r="DI92" i="6"/>
  <c r="DE92" i="6"/>
  <c r="DV92" i="6"/>
  <c r="DR92" i="6"/>
  <c r="DN92" i="6"/>
  <c r="DJ92" i="6"/>
  <c r="DF92" i="6"/>
  <c r="DB92" i="6"/>
  <c r="DW92" i="6"/>
  <c r="DS92" i="6"/>
  <c r="DO92" i="6"/>
  <c r="DK92" i="6"/>
  <c r="DG92" i="6"/>
  <c r="DC92" i="6"/>
  <c r="M28" i="6"/>
  <c r="K125" i="7"/>
  <c r="K107" i="7"/>
  <c r="DY91" i="6"/>
  <c r="DU91" i="6"/>
  <c r="DQ91" i="6"/>
  <c r="DM91" i="6"/>
  <c r="DI91" i="6"/>
  <c r="DE91" i="6"/>
  <c r="DV91" i="6"/>
  <c r="DR91" i="6"/>
  <c r="DN91" i="6"/>
  <c r="DJ91" i="6"/>
  <c r="DF91" i="6"/>
  <c r="DB91" i="6"/>
  <c r="DW91" i="6"/>
  <c r="DS91" i="6"/>
  <c r="DO91" i="6"/>
  <c r="DK91" i="6"/>
  <c r="DG91" i="6"/>
  <c r="DC91" i="6"/>
  <c r="DX91" i="6"/>
  <c r="DT91" i="6"/>
  <c r="DP91" i="6"/>
  <c r="DL91" i="6"/>
  <c r="DH91" i="6"/>
  <c r="DD91" i="6"/>
  <c r="L91" i="6"/>
  <c r="M27" i="6"/>
  <c r="DY99" i="6"/>
  <c r="DY129" i="6" s="1"/>
  <c r="DU99" i="6"/>
  <c r="DU129" i="6" s="1"/>
  <c r="DQ99" i="6"/>
  <c r="DQ129" i="6" s="1"/>
  <c r="DM99" i="6"/>
  <c r="DM129" i="6" s="1"/>
  <c r="DI99" i="6"/>
  <c r="DI129" i="6" s="1"/>
  <c r="DE99" i="6"/>
  <c r="DE129" i="6" s="1"/>
  <c r="DV99" i="6"/>
  <c r="DV129" i="6" s="1"/>
  <c r="DR99" i="6"/>
  <c r="DR129" i="6" s="1"/>
  <c r="DN99" i="6"/>
  <c r="DN129" i="6" s="1"/>
  <c r="DJ99" i="6"/>
  <c r="DJ129" i="6" s="1"/>
  <c r="DF99" i="6"/>
  <c r="DF129" i="6" s="1"/>
  <c r="DB99" i="6"/>
  <c r="DW99" i="6"/>
  <c r="DW129" i="6" s="1"/>
  <c r="DS99" i="6"/>
  <c r="DS129" i="6" s="1"/>
  <c r="DO99" i="6"/>
  <c r="DO129" i="6" s="1"/>
  <c r="DK99" i="6"/>
  <c r="DK129" i="6" s="1"/>
  <c r="DG99" i="6"/>
  <c r="DG129" i="6" s="1"/>
  <c r="DC99" i="6"/>
  <c r="DC129" i="6" s="1"/>
  <c r="DX99" i="6"/>
  <c r="DX129" i="6" s="1"/>
  <c r="DT99" i="6"/>
  <c r="DT129" i="6" s="1"/>
  <c r="DP99" i="6"/>
  <c r="DP129" i="6" s="1"/>
  <c r="DL99" i="6"/>
  <c r="DL129" i="6" s="1"/>
  <c r="DH99" i="6"/>
  <c r="DH129" i="6" s="1"/>
  <c r="DD99" i="6"/>
  <c r="DD129" i="6" s="1"/>
  <c r="L99" i="6"/>
  <c r="M35" i="6"/>
  <c r="CA228" i="4"/>
  <c r="CQ228" i="4"/>
  <c r="CH228" i="4"/>
  <c r="BY228" i="4"/>
  <c r="CO228" i="4"/>
  <c r="CJ228" i="4"/>
  <c r="K117" i="7"/>
  <c r="DX112" i="6"/>
  <c r="DT112" i="6"/>
  <c r="DP112" i="6"/>
  <c r="DL112" i="6"/>
  <c r="DH112" i="6"/>
  <c r="DD112" i="6"/>
  <c r="L112" i="6"/>
  <c r="DY112" i="6"/>
  <c r="DU112" i="6"/>
  <c r="DQ112" i="6"/>
  <c r="DM112" i="6"/>
  <c r="DI112" i="6"/>
  <c r="DE112" i="6"/>
  <c r="DV112" i="6"/>
  <c r="DR112" i="6"/>
  <c r="DN112" i="6"/>
  <c r="DJ112" i="6"/>
  <c r="DF112" i="6"/>
  <c r="DB112" i="6"/>
  <c r="DW112" i="6"/>
  <c r="DS112" i="6"/>
  <c r="DO112" i="6"/>
  <c r="DK112" i="6"/>
  <c r="DG112" i="6"/>
  <c r="DC112" i="6"/>
  <c r="M48" i="6"/>
  <c r="K113" i="7"/>
  <c r="L114" i="7"/>
  <c r="DW93" i="6"/>
  <c r="DS93" i="6"/>
  <c r="DO93" i="6"/>
  <c r="DK93" i="6"/>
  <c r="DG93" i="6"/>
  <c r="DC93" i="6"/>
  <c r="DX93" i="6"/>
  <c r="DT93" i="6"/>
  <c r="DP93" i="6"/>
  <c r="DL93" i="6"/>
  <c r="DH93" i="6"/>
  <c r="DD93" i="6"/>
  <c r="L93" i="6"/>
  <c r="DY93" i="6"/>
  <c r="DU93" i="6"/>
  <c r="DQ93" i="6"/>
  <c r="DM93" i="6"/>
  <c r="DI93" i="6"/>
  <c r="DE93" i="6"/>
  <c r="DV93" i="6"/>
  <c r="DR93" i="6"/>
  <c r="DN93" i="6"/>
  <c r="DJ93" i="6"/>
  <c r="DF93" i="6"/>
  <c r="DB93" i="6"/>
  <c r="M29" i="6"/>
  <c r="CE233" i="4"/>
  <c r="CU233" i="4"/>
  <c r="CL233" i="4"/>
  <c r="CC233" i="4"/>
  <c r="CS233" i="4"/>
  <c r="CN233" i="4"/>
  <c r="CM222" i="4"/>
  <c r="CD222" i="4"/>
  <c r="CK222" i="4"/>
  <c r="CF222" i="4"/>
  <c r="BY225" i="4"/>
  <c r="CO225" i="4"/>
  <c r="CJ225" i="4"/>
  <c r="CA225" i="4"/>
  <c r="CQ225" i="4"/>
  <c r="CH225" i="4"/>
  <c r="FR117" i="6"/>
  <c r="FS117" i="6" s="1"/>
  <c r="CI126" i="6"/>
  <c r="CY126" i="6"/>
  <c r="CP126" i="6"/>
  <c r="CG126" i="6"/>
  <c r="CW126" i="6"/>
  <c r="CN126" i="6"/>
  <c r="BQ134" i="6"/>
  <c r="BQ136" i="6" s="1"/>
  <c r="CI125" i="6"/>
  <c r="CY125" i="6"/>
  <c r="CP125" i="6"/>
  <c r="CK125" i="6"/>
  <c r="CK134" i="6" s="1"/>
  <c r="CK136" i="6" s="1"/>
  <c r="DA125" i="6"/>
  <c r="CR125" i="6"/>
  <c r="C121" i="11" l="1"/>
  <c r="C122" i="11" s="1"/>
  <c r="GC198" i="4"/>
  <c r="I70" i="11"/>
  <c r="K70" i="11"/>
  <c r="K59" i="11"/>
  <c r="K55" i="11"/>
  <c r="K43" i="11"/>
  <c r="L43" i="11" s="1"/>
  <c r="K47" i="11"/>
  <c r="L47" i="11" s="1"/>
  <c r="M16" i="11"/>
  <c r="N16" i="11" s="1"/>
  <c r="AQ240" i="4"/>
  <c r="AQ242" i="4" s="1"/>
  <c r="N113" i="11"/>
  <c r="W36" i="12"/>
  <c r="N37" i="12"/>
  <c r="P6" i="12"/>
  <c r="Q5" i="12"/>
  <c r="R5" i="12" s="1"/>
  <c r="O43" i="12"/>
  <c r="O39" i="12"/>
  <c r="O35" i="12"/>
  <c r="O44" i="12"/>
  <c r="O36" i="12"/>
  <c r="O46" i="12"/>
  <c r="O42" i="12"/>
  <c r="O38" i="12"/>
  <c r="O40" i="12"/>
  <c r="O45" i="12"/>
  <c r="O41" i="12"/>
  <c r="O37" i="12"/>
  <c r="CC27" i="4"/>
  <c r="CB140" i="4"/>
  <c r="AU68" i="4"/>
  <c r="AT181" i="4"/>
  <c r="AJ51" i="3" s="1"/>
  <c r="AT65" i="4"/>
  <c r="AS178" i="4"/>
  <c r="F11" i="12"/>
  <c r="X11" i="12" s="1"/>
  <c r="AH43" i="3"/>
  <c r="AR232" i="4"/>
  <c r="AH18" i="3"/>
  <c r="AR223" i="4"/>
  <c r="AR221" i="4"/>
  <c r="AT37" i="4"/>
  <c r="AS150" i="4"/>
  <c r="AS112" i="4"/>
  <c r="CE32" i="4"/>
  <c r="CD145" i="4"/>
  <c r="AT49" i="4"/>
  <c r="AS162" i="4"/>
  <c r="AI32" i="3" s="1"/>
  <c r="AT60" i="4"/>
  <c r="AS173" i="4"/>
  <c r="AS120" i="4"/>
  <c r="AT55" i="4"/>
  <c r="AS168" i="4"/>
  <c r="AI38" i="3" s="1"/>
  <c r="AR127" i="4"/>
  <c r="AR241" i="4"/>
  <c r="AT35" i="4"/>
  <c r="AS148" i="4"/>
  <c r="AS111" i="4"/>
  <c r="AS109" i="4"/>
  <c r="AS275" i="4" s="1"/>
  <c r="AS301" i="4"/>
  <c r="AS302" i="4" s="1"/>
  <c r="AS128" i="4"/>
  <c r="AT56" i="4"/>
  <c r="AS169" i="4"/>
  <c r="AI39" i="3" s="1"/>
  <c r="AU72" i="4"/>
  <c r="AT185" i="4"/>
  <c r="AJ55" i="3" s="1"/>
  <c r="AR275" i="4"/>
  <c r="GC177" i="4"/>
  <c r="AH47" i="3"/>
  <c r="AT45" i="4"/>
  <c r="AS158" i="4"/>
  <c r="AI28" i="3" s="1"/>
  <c r="AQ251" i="4"/>
  <c r="AQ129" i="4"/>
  <c r="AQ294" i="4"/>
  <c r="AG97" i="3" s="1"/>
  <c r="AG107" i="3" s="1"/>
  <c r="AH20" i="3"/>
  <c r="AR224" i="4"/>
  <c r="N118" i="11"/>
  <c r="M15" i="11"/>
  <c r="N15" i="11" s="1"/>
  <c r="J118" i="11"/>
  <c r="H8" i="11"/>
  <c r="J8" i="11"/>
  <c r="L63" i="11"/>
  <c r="M66" i="11"/>
  <c r="M69" i="11"/>
  <c r="N69" i="11" s="1"/>
  <c r="M70" i="11"/>
  <c r="M65" i="11"/>
  <c r="M38" i="11"/>
  <c r="N38" i="11" s="1"/>
  <c r="M10" i="11"/>
  <c r="L30" i="11"/>
  <c r="M19" i="11"/>
  <c r="M9" i="11"/>
  <c r="J66" i="11"/>
  <c r="J41" i="11"/>
  <c r="M14" i="11"/>
  <c r="H49" i="11"/>
  <c r="M39" i="11"/>
  <c r="H30" i="11"/>
  <c r="H34" i="11"/>
  <c r="H61" i="11"/>
  <c r="M61" i="11"/>
  <c r="H15" i="11"/>
  <c r="H45" i="11"/>
  <c r="H10" i="11"/>
  <c r="M71" i="11"/>
  <c r="N71" i="11" s="1"/>
  <c r="H71" i="11"/>
  <c r="L59" i="11"/>
  <c r="C137" i="11"/>
  <c r="H52" i="11"/>
  <c r="CR51" i="3"/>
  <c r="CN51" i="3"/>
  <c r="DA51" i="3"/>
  <c r="DF51" i="3"/>
  <c r="GD198" i="4"/>
  <c r="FS6" i="3"/>
  <c r="FS7" i="3"/>
  <c r="J19" i="11"/>
  <c r="GD194" i="4"/>
  <c r="J29" i="11"/>
  <c r="J14" i="11"/>
  <c r="J39" i="11"/>
  <c r="J38" i="11"/>
  <c r="DE56" i="3"/>
  <c r="CW56" i="3"/>
  <c r="CV56" i="3"/>
  <c r="DC56" i="3"/>
  <c r="CT56" i="3"/>
  <c r="L17" i="11"/>
  <c r="L32" i="11"/>
  <c r="L34" i="11"/>
  <c r="L22" i="11"/>
  <c r="L42" i="11"/>
  <c r="L23" i="11"/>
  <c r="L36" i="11"/>
  <c r="L16" i="11"/>
  <c r="CN56" i="3"/>
  <c r="DH56" i="3"/>
  <c r="CR56" i="3"/>
  <c r="CY56" i="3"/>
  <c r="DF56" i="3"/>
  <c r="CO56" i="3"/>
  <c r="L41" i="11"/>
  <c r="L26" i="11"/>
  <c r="H53" i="11"/>
  <c r="L31" i="11"/>
  <c r="J64" i="11"/>
  <c r="J65" i="11"/>
  <c r="DA56" i="3"/>
  <c r="DD56" i="3"/>
  <c r="CM56" i="3"/>
  <c r="CU56" i="3"/>
  <c r="DB56" i="3"/>
  <c r="CP56" i="3"/>
  <c r="FS68" i="3"/>
  <c r="J70" i="11"/>
  <c r="F70" i="11"/>
  <c r="J46" i="11"/>
  <c r="GD193" i="4"/>
  <c r="CS56" i="3"/>
  <c r="CZ56" i="3"/>
  <c r="DG56" i="3"/>
  <c r="CQ56" i="3"/>
  <c r="CX56" i="3"/>
  <c r="L28" i="11"/>
  <c r="L24" i="11"/>
  <c r="J42" i="11"/>
  <c r="L27" i="11"/>
  <c r="L11" i="11"/>
  <c r="FS63" i="3"/>
  <c r="FS37" i="3"/>
  <c r="FS36" i="3"/>
  <c r="FS17" i="3"/>
  <c r="FS64" i="3"/>
  <c r="FS12" i="3"/>
  <c r="FS8" i="3"/>
  <c r="FS59" i="3"/>
  <c r="GD189" i="4"/>
  <c r="GD177" i="4"/>
  <c r="GD166" i="4"/>
  <c r="GD167" i="4"/>
  <c r="DF234" i="4"/>
  <c r="DH234" i="4"/>
  <c r="DO234" i="4"/>
  <c r="CX234" i="4"/>
  <c r="DC234" i="4"/>
  <c r="CW234" i="4"/>
  <c r="DE234" i="4"/>
  <c r="CY234" i="4"/>
  <c r="DB234" i="4"/>
  <c r="DS234" i="4"/>
  <c r="DJ234" i="4"/>
  <c r="DL234" i="4"/>
  <c r="DA234" i="4"/>
  <c r="DQ234" i="4"/>
  <c r="DN234" i="4"/>
  <c r="DM234" i="4"/>
  <c r="DK234" i="4"/>
  <c r="CZ234" i="4"/>
  <c r="DT234" i="4"/>
  <c r="DD234" i="4"/>
  <c r="DG234" i="4"/>
  <c r="DP234" i="4"/>
  <c r="DR234" i="4"/>
  <c r="DI234" i="4"/>
  <c r="O107" i="4"/>
  <c r="ET219" i="4"/>
  <c r="EX219" i="4"/>
  <c r="FB219" i="4"/>
  <c r="FF219" i="4"/>
  <c r="FJ219" i="4"/>
  <c r="FN219" i="4"/>
  <c r="EU219" i="4"/>
  <c r="EY219" i="4"/>
  <c r="FC219" i="4"/>
  <c r="FG219" i="4"/>
  <c r="FK219" i="4"/>
  <c r="FO219" i="4"/>
  <c r="EV219" i="4"/>
  <c r="EZ219" i="4"/>
  <c r="FD219" i="4"/>
  <c r="FH219" i="4"/>
  <c r="FL219" i="4"/>
  <c r="FP219" i="4"/>
  <c r="FA219" i="4"/>
  <c r="FI219" i="4"/>
  <c r="FM219" i="4"/>
  <c r="FE219" i="4"/>
  <c r="ES219" i="4"/>
  <c r="EW219" i="4"/>
  <c r="N64" i="4"/>
  <c r="O103" i="4"/>
  <c r="ET215" i="4"/>
  <c r="EX215" i="4"/>
  <c r="FB215" i="4"/>
  <c r="FF215" i="4"/>
  <c r="FJ215" i="4"/>
  <c r="FN215" i="4"/>
  <c r="EU215" i="4"/>
  <c r="EY215" i="4"/>
  <c r="FC215" i="4"/>
  <c r="FG215" i="4"/>
  <c r="FK215" i="4"/>
  <c r="FO215" i="4"/>
  <c r="EV215" i="4"/>
  <c r="EZ215" i="4"/>
  <c r="FD215" i="4"/>
  <c r="FH215" i="4"/>
  <c r="FL215" i="4"/>
  <c r="FP215" i="4"/>
  <c r="ES215" i="4"/>
  <c r="FI215" i="4"/>
  <c r="FA215" i="4"/>
  <c r="FE215" i="4"/>
  <c r="EW215" i="4"/>
  <c r="FM215" i="4"/>
  <c r="N93" i="4"/>
  <c r="DV205" i="4"/>
  <c r="DZ205" i="4"/>
  <c r="ED205" i="4"/>
  <c r="EH205" i="4"/>
  <c r="EL205" i="4"/>
  <c r="EP205" i="4"/>
  <c r="DW205" i="4"/>
  <c r="EA205" i="4"/>
  <c r="EE205" i="4"/>
  <c r="EI205" i="4"/>
  <c r="EM205" i="4"/>
  <c r="EQ205" i="4"/>
  <c r="DX205" i="4"/>
  <c r="EB205" i="4"/>
  <c r="EF205" i="4"/>
  <c r="EJ205" i="4"/>
  <c r="EN205" i="4"/>
  <c r="ER205" i="4"/>
  <c r="DU205" i="4"/>
  <c r="DY205" i="4"/>
  <c r="EC205" i="4"/>
  <c r="EG205" i="4"/>
  <c r="EK205" i="4"/>
  <c r="EO205" i="4"/>
  <c r="N88" i="4"/>
  <c r="DV200" i="4"/>
  <c r="DZ200" i="4"/>
  <c r="ED200" i="4"/>
  <c r="EH200" i="4"/>
  <c r="EL200" i="4"/>
  <c r="EP200" i="4"/>
  <c r="DX200" i="4"/>
  <c r="EC200" i="4"/>
  <c r="EI200" i="4"/>
  <c r="EN200" i="4"/>
  <c r="DY200" i="4"/>
  <c r="EE200" i="4"/>
  <c r="EJ200" i="4"/>
  <c r="EO200" i="4"/>
  <c r="DU200" i="4"/>
  <c r="EA200" i="4"/>
  <c r="EF200" i="4"/>
  <c r="EK200" i="4"/>
  <c r="EQ200" i="4"/>
  <c r="DW200" i="4"/>
  <c r="EB200" i="4"/>
  <c r="EG200" i="4"/>
  <c r="EM200" i="4"/>
  <c r="ER200" i="4"/>
  <c r="O100" i="4"/>
  <c r="EV212" i="4"/>
  <c r="EZ212" i="4"/>
  <c r="FD212" i="4"/>
  <c r="FH212" i="4"/>
  <c r="FL212" i="4"/>
  <c r="FP212" i="4"/>
  <c r="ES212" i="4"/>
  <c r="EW212" i="4"/>
  <c r="FA212" i="4"/>
  <c r="FE212" i="4"/>
  <c r="FI212" i="4"/>
  <c r="FM212" i="4"/>
  <c r="ET212" i="4"/>
  <c r="EX212" i="4"/>
  <c r="FB212" i="4"/>
  <c r="FF212" i="4"/>
  <c r="FJ212" i="4"/>
  <c r="FN212" i="4"/>
  <c r="EU212" i="4"/>
  <c r="FK212" i="4"/>
  <c r="EY212" i="4"/>
  <c r="FO212" i="4"/>
  <c r="FC212" i="4"/>
  <c r="FG212" i="4"/>
  <c r="N73" i="4"/>
  <c r="O99" i="4"/>
  <c r="ET211" i="4"/>
  <c r="EX211" i="4"/>
  <c r="FB211" i="4"/>
  <c r="FF211" i="4"/>
  <c r="FJ211" i="4"/>
  <c r="FN211" i="4"/>
  <c r="EU211" i="4"/>
  <c r="EY211" i="4"/>
  <c r="FC211" i="4"/>
  <c r="FG211" i="4"/>
  <c r="FK211" i="4"/>
  <c r="FO211" i="4"/>
  <c r="EV211" i="4"/>
  <c r="EZ211" i="4"/>
  <c r="FD211" i="4"/>
  <c r="FH211" i="4"/>
  <c r="FL211" i="4"/>
  <c r="FP211" i="4"/>
  <c r="ES211" i="4"/>
  <c r="FI211" i="4"/>
  <c r="EW211" i="4"/>
  <c r="FM211" i="4"/>
  <c r="FA211" i="4"/>
  <c r="FE211" i="4"/>
  <c r="N86" i="4"/>
  <c r="N90" i="4"/>
  <c r="DX202" i="4"/>
  <c r="EB202" i="4"/>
  <c r="EF202" i="4"/>
  <c r="EJ202" i="4"/>
  <c r="EN202" i="4"/>
  <c r="ER202" i="4"/>
  <c r="DU202" i="4"/>
  <c r="DY202" i="4"/>
  <c r="EC202" i="4"/>
  <c r="EG202" i="4"/>
  <c r="EK202" i="4"/>
  <c r="EO202" i="4"/>
  <c r="DV202" i="4"/>
  <c r="DZ202" i="4"/>
  <c r="ED202" i="4"/>
  <c r="EH202" i="4"/>
  <c r="EL202" i="4"/>
  <c r="EP202" i="4"/>
  <c r="DW202" i="4"/>
  <c r="EA202" i="4"/>
  <c r="EE202" i="4"/>
  <c r="EI202" i="4"/>
  <c r="EM202" i="4"/>
  <c r="EQ202" i="4"/>
  <c r="N80" i="4"/>
  <c r="N89" i="4"/>
  <c r="DX201" i="4"/>
  <c r="EB201" i="4"/>
  <c r="EF201" i="4"/>
  <c r="EJ201" i="4"/>
  <c r="EN201" i="4"/>
  <c r="ER201" i="4"/>
  <c r="DW201" i="4"/>
  <c r="EC201" i="4"/>
  <c r="EH201" i="4"/>
  <c r="EM201" i="4"/>
  <c r="DY201" i="4"/>
  <c r="ED201" i="4"/>
  <c r="EI201" i="4"/>
  <c r="EO201" i="4"/>
  <c r="DU201" i="4"/>
  <c r="DZ201" i="4"/>
  <c r="EE201" i="4"/>
  <c r="EK201" i="4"/>
  <c r="EP201" i="4"/>
  <c r="DV201" i="4"/>
  <c r="EA201" i="4"/>
  <c r="EG201" i="4"/>
  <c r="EL201" i="4"/>
  <c r="EQ201" i="4"/>
  <c r="O102" i="4"/>
  <c r="EV214" i="4"/>
  <c r="EZ214" i="4"/>
  <c r="FD214" i="4"/>
  <c r="FH214" i="4"/>
  <c r="FL214" i="4"/>
  <c r="FP214" i="4"/>
  <c r="ES214" i="4"/>
  <c r="EW214" i="4"/>
  <c r="FA214" i="4"/>
  <c r="FE214" i="4"/>
  <c r="FI214" i="4"/>
  <c r="FM214" i="4"/>
  <c r="ET214" i="4"/>
  <c r="EX214" i="4"/>
  <c r="FB214" i="4"/>
  <c r="FF214" i="4"/>
  <c r="FJ214" i="4"/>
  <c r="FN214" i="4"/>
  <c r="FG214" i="4"/>
  <c r="FO214" i="4"/>
  <c r="FC214" i="4"/>
  <c r="EU214" i="4"/>
  <c r="FK214" i="4"/>
  <c r="EY214" i="4"/>
  <c r="O108" i="4"/>
  <c r="EV220" i="4"/>
  <c r="EZ220" i="4"/>
  <c r="FD220" i="4"/>
  <c r="FH220" i="4"/>
  <c r="FL220" i="4"/>
  <c r="FP220" i="4"/>
  <c r="ES220" i="4"/>
  <c r="EW220" i="4"/>
  <c r="FA220" i="4"/>
  <c r="FE220" i="4"/>
  <c r="FI220" i="4"/>
  <c r="FM220" i="4"/>
  <c r="ET220" i="4"/>
  <c r="EX220" i="4"/>
  <c r="FB220" i="4"/>
  <c r="FF220" i="4"/>
  <c r="FJ220" i="4"/>
  <c r="FN220" i="4"/>
  <c r="FC220" i="4"/>
  <c r="FK220" i="4"/>
  <c r="FO220" i="4"/>
  <c r="FG220" i="4"/>
  <c r="EU220" i="4"/>
  <c r="EY220" i="4"/>
  <c r="N72" i="4"/>
  <c r="O98" i="4"/>
  <c r="EV210" i="4"/>
  <c r="EZ210" i="4"/>
  <c r="FD210" i="4"/>
  <c r="FH210" i="4"/>
  <c r="FL210" i="4"/>
  <c r="FP210" i="4"/>
  <c r="ES210" i="4"/>
  <c r="EW210" i="4"/>
  <c r="FA210" i="4"/>
  <c r="FE210" i="4"/>
  <c r="FI210" i="4"/>
  <c r="FM210" i="4"/>
  <c r="ET210" i="4"/>
  <c r="EX210" i="4"/>
  <c r="FB210" i="4"/>
  <c r="FF210" i="4"/>
  <c r="FJ210" i="4"/>
  <c r="FN210" i="4"/>
  <c r="FG210" i="4"/>
  <c r="EU210" i="4"/>
  <c r="FK210" i="4"/>
  <c r="EY210" i="4"/>
  <c r="FO210" i="4"/>
  <c r="FC210" i="4"/>
  <c r="N92" i="4"/>
  <c r="DX204" i="4"/>
  <c r="EB204" i="4"/>
  <c r="EF204" i="4"/>
  <c r="EJ204" i="4"/>
  <c r="EN204" i="4"/>
  <c r="ER204" i="4"/>
  <c r="DU204" i="4"/>
  <c r="DY204" i="4"/>
  <c r="EC204" i="4"/>
  <c r="EG204" i="4"/>
  <c r="EK204" i="4"/>
  <c r="EO204" i="4"/>
  <c r="DV204" i="4"/>
  <c r="DZ204" i="4"/>
  <c r="ED204" i="4"/>
  <c r="EH204" i="4"/>
  <c r="EL204" i="4"/>
  <c r="EP204" i="4"/>
  <c r="DW204" i="4"/>
  <c r="EA204" i="4"/>
  <c r="EE204" i="4"/>
  <c r="EI204" i="4"/>
  <c r="EM204" i="4"/>
  <c r="EQ204" i="4"/>
  <c r="O101" i="4"/>
  <c r="ET213" i="4"/>
  <c r="EX213" i="4"/>
  <c r="FB213" i="4"/>
  <c r="FF213" i="4"/>
  <c r="FJ213" i="4"/>
  <c r="FN213" i="4"/>
  <c r="EU213" i="4"/>
  <c r="EY213" i="4"/>
  <c r="FC213" i="4"/>
  <c r="FG213" i="4"/>
  <c r="FK213" i="4"/>
  <c r="FO213" i="4"/>
  <c r="EV213" i="4"/>
  <c r="EZ213" i="4"/>
  <c r="FD213" i="4"/>
  <c r="FH213" i="4"/>
  <c r="FL213" i="4"/>
  <c r="FP213" i="4"/>
  <c r="EW213" i="4"/>
  <c r="FM213" i="4"/>
  <c r="FA213" i="4"/>
  <c r="FE213" i="4"/>
  <c r="ES213" i="4"/>
  <c r="FI213" i="4"/>
  <c r="N76" i="4"/>
  <c r="N96" i="4"/>
  <c r="DX208" i="4"/>
  <c r="EB208" i="4"/>
  <c r="EF208" i="4"/>
  <c r="EJ208" i="4"/>
  <c r="EN208" i="4"/>
  <c r="ER208" i="4"/>
  <c r="DU208" i="4"/>
  <c r="DY208" i="4"/>
  <c r="EC208" i="4"/>
  <c r="EG208" i="4"/>
  <c r="EK208" i="4"/>
  <c r="EO208" i="4"/>
  <c r="DV208" i="4"/>
  <c r="DZ208" i="4"/>
  <c r="ED208" i="4"/>
  <c r="EH208" i="4"/>
  <c r="EL208" i="4"/>
  <c r="EP208" i="4"/>
  <c r="DW208" i="4"/>
  <c r="EA208" i="4"/>
  <c r="EE208" i="4"/>
  <c r="EI208" i="4"/>
  <c r="EM208" i="4"/>
  <c r="EQ208" i="4"/>
  <c r="EV218" i="4"/>
  <c r="EZ218" i="4"/>
  <c r="FD218" i="4"/>
  <c r="FH218" i="4"/>
  <c r="FL218" i="4"/>
  <c r="FP218" i="4"/>
  <c r="ES218" i="4"/>
  <c r="EW218" i="4"/>
  <c r="FA218" i="4"/>
  <c r="FE218" i="4"/>
  <c r="FI218" i="4"/>
  <c r="FM218" i="4"/>
  <c r="ET218" i="4"/>
  <c r="EX218" i="4"/>
  <c r="FB218" i="4"/>
  <c r="FF218" i="4"/>
  <c r="FJ218" i="4"/>
  <c r="FN218" i="4"/>
  <c r="EY218" i="4"/>
  <c r="FO218" i="4"/>
  <c r="FG218" i="4"/>
  <c r="FK218" i="4"/>
  <c r="FC218" i="4"/>
  <c r="EU218" i="4"/>
  <c r="N95" i="4"/>
  <c r="DV207" i="4"/>
  <c r="DZ207" i="4"/>
  <c r="ED207" i="4"/>
  <c r="EH207" i="4"/>
  <c r="EL207" i="4"/>
  <c r="EP207" i="4"/>
  <c r="DW207" i="4"/>
  <c r="EA207" i="4"/>
  <c r="EE207" i="4"/>
  <c r="EI207" i="4"/>
  <c r="EM207" i="4"/>
  <c r="EQ207" i="4"/>
  <c r="DX207" i="4"/>
  <c r="EB207" i="4"/>
  <c r="EF207" i="4"/>
  <c r="EJ207" i="4"/>
  <c r="EN207" i="4"/>
  <c r="ER207" i="4"/>
  <c r="DU207" i="4"/>
  <c r="DY207" i="4"/>
  <c r="EC207" i="4"/>
  <c r="EG207" i="4"/>
  <c r="EK207" i="4"/>
  <c r="EO207" i="4"/>
  <c r="EV216" i="4"/>
  <c r="EZ216" i="4"/>
  <c r="FD216" i="4"/>
  <c r="FH216" i="4"/>
  <c r="FL216" i="4"/>
  <c r="FP216" i="4"/>
  <c r="ES216" i="4"/>
  <c r="EW216" i="4"/>
  <c r="FA216" i="4"/>
  <c r="FE216" i="4"/>
  <c r="FI216" i="4"/>
  <c r="FM216" i="4"/>
  <c r="ET216" i="4"/>
  <c r="EX216" i="4"/>
  <c r="FB216" i="4"/>
  <c r="FF216" i="4"/>
  <c r="FJ216" i="4"/>
  <c r="FN216" i="4"/>
  <c r="EU216" i="4"/>
  <c r="FK216" i="4"/>
  <c r="FC216" i="4"/>
  <c r="FG216" i="4"/>
  <c r="EY216" i="4"/>
  <c r="FO216" i="4"/>
  <c r="N94" i="4"/>
  <c r="DX206" i="4"/>
  <c r="EB206" i="4"/>
  <c r="EF206" i="4"/>
  <c r="EJ206" i="4"/>
  <c r="EN206" i="4"/>
  <c r="ER206" i="4"/>
  <c r="DU206" i="4"/>
  <c r="DY206" i="4"/>
  <c r="EC206" i="4"/>
  <c r="EG206" i="4"/>
  <c r="EK206" i="4"/>
  <c r="EO206" i="4"/>
  <c r="DV206" i="4"/>
  <c r="DZ206" i="4"/>
  <c r="ED206" i="4"/>
  <c r="EH206" i="4"/>
  <c r="EL206" i="4"/>
  <c r="EP206" i="4"/>
  <c r="DW206" i="4"/>
  <c r="EA206" i="4"/>
  <c r="EE206" i="4"/>
  <c r="EI206" i="4"/>
  <c r="EM206" i="4"/>
  <c r="EQ206" i="4"/>
  <c r="N91" i="4"/>
  <c r="DV203" i="4"/>
  <c r="DZ203" i="4"/>
  <c r="ED203" i="4"/>
  <c r="EH203" i="4"/>
  <c r="EL203" i="4"/>
  <c r="EP203" i="4"/>
  <c r="DW203" i="4"/>
  <c r="EA203" i="4"/>
  <c r="EE203" i="4"/>
  <c r="EI203" i="4"/>
  <c r="EM203" i="4"/>
  <c r="EQ203" i="4"/>
  <c r="DX203" i="4"/>
  <c r="EB203" i="4"/>
  <c r="EF203" i="4"/>
  <c r="EJ203" i="4"/>
  <c r="EN203" i="4"/>
  <c r="ER203" i="4"/>
  <c r="DU203" i="4"/>
  <c r="DY203" i="4"/>
  <c r="EC203" i="4"/>
  <c r="EG203" i="4"/>
  <c r="EK203" i="4"/>
  <c r="EO203" i="4"/>
  <c r="N85" i="4"/>
  <c r="N97" i="4"/>
  <c r="DV209" i="4"/>
  <c r="DZ209" i="4"/>
  <c r="ED209" i="4"/>
  <c r="EH209" i="4"/>
  <c r="EL209" i="4"/>
  <c r="EP209" i="4"/>
  <c r="DW209" i="4"/>
  <c r="EA209" i="4"/>
  <c r="EE209" i="4"/>
  <c r="EI209" i="4"/>
  <c r="EM209" i="4"/>
  <c r="EQ209" i="4"/>
  <c r="DX209" i="4"/>
  <c r="EB209" i="4"/>
  <c r="EF209" i="4"/>
  <c r="EJ209" i="4"/>
  <c r="EN209" i="4"/>
  <c r="ER209" i="4"/>
  <c r="DU209" i="4"/>
  <c r="DY209" i="4"/>
  <c r="EC209" i="4"/>
  <c r="EG209" i="4"/>
  <c r="EK209" i="4"/>
  <c r="EO209" i="4"/>
  <c r="N65" i="4"/>
  <c r="N87" i="4"/>
  <c r="DX199" i="4"/>
  <c r="EB199" i="4"/>
  <c r="EF199" i="4"/>
  <c r="EJ199" i="4"/>
  <c r="EN199" i="4"/>
  <c r="ER199" i="4"/>
  <c r="DV199" i="4"/>
  <c r="EA199" i="4"/>
  <c r="EG199" i="4"/>
  <c r="EL199" i="4"/>
  <c r="EQ199" i="4"/>
  <c r="DW199" i="4"/>
  <c r="EC199" i="4"/>
  <c r="EH199" i="4"/>
  <c r="EM199" i="4"/>
  <c r="DY199" i="4"/>
  <c r="ED199" i="4"/>
  <c r="EI199" i="4"/>
  <c r="EO199" i="4"/>
  <c r="DU199" i="4"/>
  <c r="DZ199" i="4"/>
  <c r="EE199" i="4"/>
  <c r="EK199" i="4"/>
  <c r="EP199" i="4"/>
  <c r="O105" i="4"/>
  <c r="ET217" i="4"/>
  <c r="EX217" i="4"/>
  <c r="FB217" i="4"/>
  <c r="FF217" i="4"/>
  <c r="FJ217" i="4"/>
  <c r="FN217" i="4"/>
  <c r="EU217" i="4"/>
  <c r="EY217" i="4"/>
  <c r="FC217" i="4"/>
  <c r="FG217" i="4"/>
  <c r="FK217" i="4"/>
  <c r="FO217" i="4"/>
  <c r="EV217" i="4"/>
  <c r="EZ217" i="4"/>
  <c r="FD217" i="4"/>
  <c r="FH217" i="4"/>
  <c r="FL217" i="4"/>
  <c r="FP217" i="4"/>
  <c r="EW217" i="4"/>
  <c r="FM217" i="4"/>
  <c r="FE217" i="4"/>
  <c r="FI217" i="4"/>
  <c r="FA217" i="4"/>
  <c r="ES217" i="4"/>
  <c r="O104" i="4"/>
  <c r="O106" i="4"/>
  <c r="N68" i="4"/>
  <c r="CE134" i="6"/>
  <c r="CE136" i="6" s="1"/>
  <c r="CX134" i="6"/>
  <c r="CX136" i="6" s="1"/>
  <c r="CR134" i="6"/>
  <c r="CR136" i="6" s="1"/>
  <c r="DA134" i="6"/>
  <c r="DA136" i="6" s="1"/>
  <c r="CQ134" i="6"/>
  <c r="CQ136" i="6" s="1"/>
  <c r="DR125" i="6"/>
  <c r="DM125" i="6"/>
  <c r="DP125" i="6"/>
  <c r="CM134" i="6"/>
  <c r="CM136" i="6" s="1"/>
  <c r="DC125" i="6"/>
  <c r="DS125" i="6"/>
  <c r="DS134" i="6" s="1"/>
  <c r="DS136" i="6" s="1"/>
  <c r="DJ125" i="6"/>
  <c r="DE125" i="6"/>
  <c r="DU125" i="6"/>
  <c r="DH125" i="6"/>
  <c r="DX125" i="6"/>
  <c r="DT125" i="6"/>
  <c r="Y290" i="4"/>
  <c r="L108" i="7"/>
  <c r="CI134" i="6"/>
  <c r="CI136" i="6" s="1"/>
  <c r="L110" i="7"/>
  <c r="CD134" i="6"/>
  <c r="CD136" i="6" s="1"/>
  <c r="CJ134" i="6"/>
  <c r="CJ136" i="6" s="1"/>
  <c r="L112" i="7"/>
  <c r="CP134" i="6"/>
  <c r="CP136" i="6" s="1"/>
  <c r="EV112" i="6"/>
  <c r="ER112" i="6"/>
  <c r="EN112" i="6"/>
  <c r="EJ112" i="6"/>
  <c r="EF112" i="6"/>
  <c r="EB112" i="6"/>
  <c r="EW112" i="6"/>
  <c r="ES112" i="6"/>
  <c r="EO112" i="6"/>
  <c r="EK112" i="6"/>
  <c r="EG112" i="6"/>
  <c r="EC112" i="6"/>
  <c r="M112" i="6"/>
  <c r="ET112" i="6"/>
  <c r="EP112" i="6"/>
  <c r="EL112" i="6"/>
  <c r="EH112" i="6"/>
  <c r="ED112" i="6"/>
  <c r="DZ112" i="6"/>
  <c r="EU112" i="6"/>
  <c r="EQ112" i="6"/>
  <c r="EM112" i="6"/>
  <c r="EI112" i="6"/>
  <c r="EE112" i="6"/>
  <c r="EA112" i="6"/>
  <c r="N48" i="6"/>
  <c r="DS222" i="4"/>
  <c r="L136" i="7"/>
  <c r="L135" i="7"/>
  <c r="L106" i="7"/>
  <c r="L133" i="7"/>
  <c r="L134" i="7"/>
  <c r="L109" i="7"/>
  <c r="M107" i="3"/>
  <c r="M109" i="3" s="1"/>
  <c r="M110" i="3" s="1"/>
  <c r="M111" i="3" s="1"/>
  <c r="EV88" i="6"/>
  <c r="ER88" i="6"/>
  <c r="EN88" i="6"/>
  <c r="EJ88" i="6"/>
  <c r="EF88" i="6"/>
  <c r="EB88" i="6"/>
  <c r="EW88" i="6"/>
  <c r="ES88" i="6"/>
  <c r="EO88" i="6"/>
  <c r="EK88" i="6"/>
  <c r="EG88" i="6"/>
  <c r="EC88" i="6"/>
  <c r="M88" i="6"/>
  <c r="ET88" i="6"/>
  <c r="EP88" i="6"/>
  <c r="EL88" i="6"/>
  <c r="EH88" i="6"/>
  <c r="ED88" i="6"/>
  <c r="DZ88" i="6"/>
  <c r="EU88" i="6"/>
  <c r="EQ88" i="6"/>
  <c r="EM88" i="6"/>
  <c r="EI88" i="6"/>
  <c r="EE88" i="6"/>
  <c r="EA88" i="6"/>
  <c r="N24" i="6"/>
  <c r="EO142" i="4"/>
  <c r="EK142" i="4"/>
  <c r="EG142" i="4"/>
  <c r="EC142" i="4"/>
  <c r="DY142" i="4"/>
  <c r="DU142" i="4"/>
  <c r="EP142" i="4"/>
  <c r="EL142" i="4"/>
  <c r="EH142" i="4"/>
  <c r="ED142" i="4"/>
  <c r="DZ142" i="4"/>
  <c r="DV142" i="4"/>
  <c r="EQ142" i="4"/>
  <c r="EM142" i="4"/>
  <c r="EI142" i="4"/>
  <c r="EE142" i="4"/>
  <c r="EA142" i="4"/>
  <c r="DW142" i="4"/>
  <c r="ER142" i="4"/>
  <c r="EN142" i="4"/>
  <c r="EJ142" i="4"/>
  <c r="EF142" i="4"/>
  <c r="EB142" i="4"/>
  <c r="DX142" i="4"/>
  <c r="DD127" i="6"/>
  <c r="DD124" i="6"/>
  <c r="DT127" i="6"/>
  <c r="DT124" i="6"/>
  <c r="DG127" i="6"/>
  <c r="DG124" i="6"/>
  <c r="DW127" i="6"/>
  <c r="DW124" i="6"/>
  <c r="DN127" i="6"/>
  <c r="DN124" i="6"/>
  <c r="DI127" i="6"/>
  <c r="DI124" i="6"/>
  <c r="DY127" i="6"/>
  <c r="DY134" i="6" s="1"/>
  <c r="DY136" i="6" s="1"/>
  <c r="DY124" i="6"/>
  <c r="M132" i="7"/>
  <c r="L131" i="7"/>
  <c r="M120" i="7"/>
  <c r="DG233" i="4"/>
  <c r="CX233" i="4"/>
  <c r="DN233" i="4"/>
  <c r="DE233" i="4"/>
  <c r="CZ233" i="4"/>
  <c r="DP233" i="4"/>
  <c r="ET123" i="6"/>
  <c r="EP123" i="6"/>
  <c r="EL123" i="6"/>
  <c r="EH123" i="6"/>
  <c r="ED123" i="6"/>
  <c r="DZ123" i="6"/>
  <c r="EU123" i="6"/>
  <c r="EQ123" i="6"/>
  <c r="EM123" i="6"/>
  <c r="EI123" i="6"/>
  <c r="EE123" i="6"/>
  <c r="EA123" i="6"/>
  <c r="EV123" i="6"/>
  <c r="ER123" i="6"/>
  <c r="EN123" i="6"/>
  <c r="EJ123" i="6"/>
  <c r="EF123" i="6"/>
  <c r="EB123" i="6"/>
  <c r="EW123" i="6"/>
  <c r="ES123" i="6"/>
  <c r="EO123" i="6"/>
  <c r="EK123" i="6"/>
  <c r="EG123" i="6"/>
  <c r="EC123" i="6"/>
  <c r="M123" i="6"/>
  <c r="N59" i="6"/>
  <c r="M130" i="7"/>
  <c r="ET106" i="6"/>
  <c r="EP106" i="6"/>
  <c r="EL106" i="6"/>
  <c r="EH106" i="6"/>
  <c r="ED106" i="6"/>
  <c r="DZ106" i="6"/>
  <c r="EU106" i="6"/>
  <c r="EQ106" i="6"/>
  <c r="EM106" i="6"/>
  <c r="EI106" i="6"/>
  <c r="EE106" i="6"/>
  <c r="EA106" i="6"/>
  <c r="EV106" i="6"/>
  <c r="ER106" i="6"/>
  <c r="EN106" i="6"/>
  <c r="EJ106" i="6"/>
  <c r="EF106" i="6"/>
  <c r="EB106" i="6"/>
  <c r="EW106" i="6"/>
  <c r="ES106" i="6"/>
  <c r="EO106" i="6"/>
  <c r="EK106" i="6"/>
  <c r="EG106" i="6"/>
  <c r="EC106" i="6"/>
  <c r="M106" i="6"/>
  <c r="N42" i="6"/>
  <c r="M139" i="7"/>
  <c r="ER241" i="4"/>
  <c r="EN241" i="4"/>
  <c r="EJ241" i="4"/>
  <c r="EF241" i="4"/>
  <c r="EB241" i="4"/>
  <c r="DX241" i="4"/>
  <c r="EO241" i="4"/>
  <c r="EK241" i="4"/>
  <c r="EG241" i="4"/>
  <c r="EC241" i="4"/>
  <c r="DY241" i="4"/>
  <c r="DU241" i="4"/>
  <c r="EP241" i="4"/>
  <c r="EL241" i="4"/>
  <c r="EH241" i="4"/>
  <c r="ED241" i="4"/>
  <c r="DZ241" i="4"/>
  <c r="DV241" i="4"/>
  <c r="EQ241" i="4"/>
  <c r="EM241" i="4"/>
  <c r="EI241" i="4"/>
  <c r="EE241" i="4"/>
  <c r="EA241" i="4"/>
  <c r="DW241" i="4"/>
  <c r="L143" i="7"/>
  <c r="ET98" i="6"/>
  <c r="ET132" i="6" s="1"/>
  <c r="EP98" i="6"/>
  <c r="EP132" i="6" s="1"/>
  <c r="EL98" i="6"/>
  <c r="EL132" i="6" s="1"/>
  <c r="EH98" i="6"/>
  <c r="EH132" i="6" s="1"/>
  <c r="ED98" i="6"/>
  <c r="ED132" i="6" s="1"/>
  <c r="DZ98" i="6"/>
  <c r="DZ132" i="6" s="1"/>
  <c r="EU98" i="6"/>
  <c r="EU132" i="6" s="1"/>
  <c r="EQ98" i="6"/>
  <c r="EQ132" i="6" s="1"/>
  <c r="EM98" i="6"/>
  <c r="EM132" i="6" s="1"/>
  <c r="EI98" i="6"/>
  <c r="EI132" i="6" s="1"/>
  <c r="EE98" i="6"/>
  <c r="EE132" i="6" s="1"/>
  <c r="EA98" i="6"/>
  <c r="EA132" i="6" s="1"/>
  <c r="EV98" i="6"/>
  <c r="EV132" i="6" s="1"/>
  <c r="ER98" i="6"/>
  <c r="ER132" i="6" s="1"/>
  <c r="EN98" i="6"/>
  <c r="EN132" i="6" s="1"/>
  <c r="EJ98" i="6"/>
  <c r="EJ132" i="6" s="1"/>
  <c r="EF98" i="6"/>
  <c r="EF132" i="6" s="1"/>
  <c r="EB98" i="6"/>
  <c r="EB132" i="6" s="1"/>
  <c r="EW98" i="6"/>
  <c r="EW132" i="6" s="1"/>
  <c r="ES98" i="6"/>
  <c r="ES132" i="6" s="1"/>
  <c r="EO98" i="6"/>
  <c r="EO132" i="6" s="1"/>
  <c r="EK98" i="6"/>
  <c r="EK132" i="6" s="1"/>
  <c r="EG98" i="6"/>
  <c r="EG132" i="6" s="1"/>
  <c r="EC98" i="6"/>
  <c r="EC132" i="6" s="1"/>
  <c r="M98" i="6"/>
  <c r="N34" i="6"/>
  <c r="ER234" i="4"/>
  <c r="EN234" i="4"/>
  <c r="EJ234" i="4"/>
  <c r="EF234" i="4"/>
  <c r="EB234" i="4"/>
  <c r="DX234" i="4"/>
  <c r="EO234" i="4"/>
  <c r="EK234" i="4"/>
  <c r="EG234" i="4"/>
  <c r="EC234" i="4"/>
  <c r="DY234" i="4"/>
  <c r="DU234" i="4"/>
  <c r="EP234" i="4"/>
  <c r="EL234" i="4"/>
  <c r="ED234" i="4"/>
  <c r="DZ234" i="4"/>
  <c r="DV234" i="4"/>
  <c r="EQ234" i="4"/>
  <c r="EM234" i="4"/>
  <c r="EI234" i="4"/>
  <c r="EE234" i="4"/>
  <c r="EA234" i="4"/>
  <c r="DW234" i="4"/>
  <c r="DT231" i="4"/>
  <c r="EU89" i="6"/>
  <c r="EQ89" i="6"/>
  <c r="EM89" i="6"/>
  <c r="EI89" i="6"/>
  <c r="EE89" i="6"/>
  <c r="EA89" i="6"/>
  <c r="EV89" i="6"/>
  <c r="ER89" i="6"/>
  <c r="EN89" i="6"/>
  <c r="EJ89" i="6"/>
  <c r="EF89" i="6"/>
  <c r="EB89" i="6"/>
  <c r="EW89" i="6"/>
  <c r="ES89" i="6"/>
  <c r="EO89" i="6"/>
  <c r="EK89" i="6"/>
  <c r="EG89" i="6"/>
  <c r="EC89" i="6"/>
  <c r="M89" i="6"/>
  <c r="ET89" i="6"/>
  <c r="EP89" i="6"/>
  <c r="EL89" i="6"/>
  <c r="EH89" i="6"/>
  <c r="ED89" i="6"/>
  <c r="DZ89" i="6"/>
  <c r="N25" i="6"/>
  <c r="DE225" i="4"/>
  <c r="CZ225" i="4"/>
  <c r="DP225" i="4"/>
  <c r="DG225" i="4"/>
  <c r="CX225" i="4"/>
  <c r="DN225" i="4"/>
  <c r="F111" i="3"/>
  <c r="DJ232" i="4"/>
  <c r="DA232" i="4"/>
  <c r="DQ232" i="4"/>
  <c r="DL232" i="4"/>
  <c r="DC232" i="4"/>
  <c r="DS232" i="4"/>
  <c r="DG228" i="4"/>
  <c r="CX228" i="4"/>
  <c r="DN228" i="4"/>
  <c r="DE228" i="4"/>
  <c r="CZ228" i="4"/>
  <c r="DP228" i="4"/>
  <c r="L145" i="7"/>
  <c r="ET90" i="6"/>
  <c r="EP90" i="6"/>
  <c r="EL90" i="6"/>
  <c r="EH90" i="6"/>
  <c r="ED90" i="6"/>
  <c r="DZ90" i="6"/>
  <c r="EU90" i="6"/>
  <c r="EQ90" i="6"/>
  <c r="EM90" i="6"/>
  <c r="EI90" i="6"/>
  <c r="EE90" i="6"/>
  <c r="EA90" i="6"/>
  <c r="EV90" i="6"/>
  <c r="ER90" i="6"/>
  <c r="EN90" i="6"/>
  <c r="EJ90" i="6"/>
  <c r="EF90" i="6"/>
  <c r="EB90" i="6"/>
  <c r="EW90" i="6"/>
  <c r="ES90" i="6"/>
  <c r="EO90" i="6"/>
  <c r="EK90" i="6"/>
  <c r="EG90" i="6"/>
  <c r="EC90" i="6"/>
  <c r="M90" i="6"/>
  <c r="N26" i="6"/>
  <c r="L151" i="7"/>
  <c r="M102" i="7"/>
  <c r="EV79" i="6"/>
  <c r="ER79" i="6"/>
  <c r="ES79" i="6"/>
  <c r="EN79" i="6"/>
  <c r="EJ79" i="6"/>
  <c r="EF79" i="6"/>
  <c r="EB79" i="6"/>
  <c r="ET79" i="6"/>
  <c r="EO79" i="6"/>
  <c r="EK79" i="6"/>
  <c r="EG79" i="6"/>
  <c r="EC79" i="6"/>
  <c r="M79" i="6"/>
  <c r="EU79" i="6"/>
  <c r="EP79" i="6"/>
  <c r="EL79" i="6"/>
  <c r="EH79" i="6"/>
  <c r="ED79" i="6"/>
  <c r="DZ79" i="6"/>
  <c r="EW79" i="6"/>
  <c r="EQ79" i="6"/>
  <c r="EM79" i="6"/>
  <c r="EI79" i="6"/>
  <c r="EE79" i="6"/>
  <c r="EA79" i="6"/>
  <c r="N15" i="6"/>
  <c r="ET86" i="6"/>
  <c r="EP86" i="6"/>
  <c r="EL86" i="6"/>
  <c r="EH86" i="6"/>
  <c r="ED86" i="6"/>
  <c r="DZ86" i="6"/>
  <c r="EU86" i="6"/>
  <c r="EQ86" i="6"/>
  <c r="EM86" i="6"/>
  <c r="EI86" i="6"/>
  <c r="EE86" i="6"/>
  <c r="EA86" i="6"/>
  <c r="EV86" i="6"/>
  <c r="ER86" i="6"/>
  <c r="EN86" i="6"/>
  <c r="EJ86" i="6"/>
  <c r="EF86" i="6"/>
  <c r="EB86" i="6"/>
  <c r="EW86" i="6"/>
  <c r="ES86" i="6"/>
  <c r="EO86" i="6"/>
  <c r="EK86" i="6"/>
  <c r="EG86" i="6"/>
  <c r="EC86" i="6"/>
  <c r="M86" i="6"/>
  <c r="N22" i="6"/>
  <c r="EV96" i="6"/>
  <c r="ER96" i="6"/>
  <c r="EN96" i="6"/>
  <c r="EJ96" i="6"/>
  <c r="EF96" i="6"/>
  <c r="EB96" i="6"/>
  <c r="EW96" i="6"/>
  <c r="ES96" i="6"/>
  <c r="EO96" i="6"/>
  <c r="EK96" i="6"/>
  <c r="EG96" i="6"/>
  <c r="EC96" i="6"/>
  <c r="M96" i="6"/>
  <c r="ET96" i="6"/>
  <c r="EP96" i="6"/>
  <c r="EL96" i="6"/>
  <c r="EH96" i="6"/>
  <c r="ED96" i="6"/>
  <c r="DZ96" i="6"/>
  <c r="EU96" i="6"/>
  <c r="EQ96" i="6"/>
  <c r="EM96" i="6"/>
  <c r="EI96" i="6"/>
  <c r="EE96" i="6"/>
  <c r="EA96" i="6"/>
  <c r="N32" i="6"/>
  <c r="EQ148" i="4"/>
  <c r="EM148" i="4"/>
  <c r="EI148" i="4"/>
  <c r="EE148" i="4"/>
  <c r="EA148" i="4"/>
  <c r="DW148" i="4"/>
  <c r="ER148" i="4"/>
  <c r="EN148" i="4"/>
  <c r="EJ148" i="4"/>
  <c r="EF148" i="4"/>
  <c r="EB148" i="4"/>
  <c r="DX148" i="4"/>
  <c r="EO148" i="4"/>
  <c r="EK148" i="4"/>
  <c r="EG148" i="4"/>
  <c r="EC148" i="4"/>
  <c r="DY148" i="4"/>
  <c r="DU148" i="4"/>
  <c r="EP148" i="4"/>
  <c r="EL148" i="4"/>
  <c r="EH148" i="4"/>
  <c r="ED148" i="4"/>
  <c r="DZ148" i="4"/>
  <c r="DV148" i="4"/>
  <c r="ET94" i="6"/>
  <c r="EP94" i="6"/>
  <c r="EL94" i="6"/>
  <c r="EH94" i="6"/>
  <c r="ED94" i="6"/>
  <c r="DZ94" i="6"/>
  <c r="EU94" i="6"/>
  <c r="EQ94" i="6"/>
  <c r="EM94" i="6"/>
  <c r="EI94" i="6"/>
  <c r="EE94" i="6"/>
  <c r="EA94" i="6"/>
  <c r="EV94" i="6"/>
  <c r="ER94" i="6"/>
  <c r="EN94" i="6"/>
  <c r="EJ94" i="6"/>
  <c r="EF94" i="6"/>
  <c r="EB94" i="6"/>
  <c r="EW94" i="6"/>
  <c r="ES94" i="6"/>
  <c r="EO94" i="6"/>
  <c r="EK94" i="6"/>
  <c r="EG94" i="6"/>
  <c r="EC94" i="6"/>
  <c r="M94" i="6"/>
  <c r="N30" i="6"/>
  <c r="CX224" i="4"/>
  <c r="DN224" i="4"/>
  <c r="DE224" i="4"/>
  <c r="CZ224" i="4"/>
  <c r="DP224" i="4"/>
  <c r="DG224" i="4"/>
  <c r="CF134" i="6"/>
  <c r="CF136" i="6" s="1"/>
  <c r="CZ134" i="6"/>
  <c r="CZ136" i="6" s="1"/>
  <c r="CH134" i="6"/>
  <c r="CH136" i="6" s="1"/>
  <c r="DN130" i="6"/>
  <c r="DI130" i="6"/>
  <c r="DY130" i="6"/>
  <c r="DL130" i="6"/>
  <c r="DC130" i="6"/>
  <c r="DC134" i="6" s="1"/>
  <c r="DC136" i="6" s="1"/>
  <c r="DS130" i="6"/>
  <c r="CG134" i="6"/>
  <c r="CG136" i="6" s="1"/>
  <c r="DK126" i="6"/>
  <c r="DN126" i="6"/>
  <c r="DI126" i="6"/>
  <c r="DY126" i="6"/>
  <c r="DL126" i="6"/>
  <c r="M114" i="7"/>
  <c r="L113" i="7"/>
  <c r="DB129" i="6"/>
  <c r="EW91" i="6"/>
  <c r="ES91" i="6"/>
  <c r="EO91" i="6"/>
  <c r="EK91" i="6"/>
  <c r="EG91" i="6"/>
  <c r="EC91" i="6"/>
  <c r="M91" i="6"/>
  <c r="ET91" i="6"/>
  <c r="EP91" i="6"/>
  <c r="EL91" i="6"/>
  <c r="EH91" i="6"/>
  <c r="ED91" i="6"/>
  <c r="DZ91" i="6"/>
  <c r="EU91" i="6"/>
  <c r="EQ91" i="6"/>
  <c r="EM91" i="6"/>
  <c r="EI91" i="6"/>
  <c r="EE91" i="6"/>
  <c r="EA91" i="6"/>
  <c r="EV91" i="6"/>
  <c r="ER91" i="6"/>
  <c r="EN91" i="6"/>
  <c r="EJ91" i="6"/>
  <c r="EF91" i="6"/>
  <c r="EB91" i="6"/>
  <c r="N27" i="6"/>
  <c r="L141" i="7"/>
  <c r="L148" i="7"/>
  <c r="L144" i="7"/>
  <c r="L111" i="7"/>
  <c r="EV84" i="6"/>
  <c r="ER84" i="6"/>
  <c r="EN84" i="6"/>
  <c r="EJ84" i="6"/>
  <c r="EF84" i="6"/>
  <c r="EB84" i="6"/>
  <c r="EW84" i="6"/>
  <c r="ES84" i="6"/>
  <c r="EO84" i="6"/>
  <c r="EK84" i="6"/>
  <c r="EG84" i="6"/>
  <c r="EC84" i="6"/>
  <c r="M84" i="6"/>
  <c r="ET84" i="6"/>
  <c r="EP84" i="6"/>
  <c r="EL84" i="6"/>
  <c r="EH84" i="6"/>
  <c r="ED84" i="6"/>
  <c r="DZ84" i="6"/>
  <c r="EU84" i="6"/>
  <c r="EQ84" i="6"/>
  <c r="EM84" i="6"/>
  <c r="EI84" i="6"/>
  <c r="EE84" i="6"/>
  <c r="EA84" i="6"/>
  <c r="N20" i="6"/>
  <c r="DP127" i="6"/>
  <c r="DP124" i="6"/>
  <c r="DC127" i="6"/>
  <c r="DC124" i="6"/>
  <c r="DS127" i="6"/>
  <c r="DS124" i="6"/>
  <c r="DJ127" i="6"/>
  <c r="DJ124" i="6"/>
  <c r="DE127" i="6"/>
  <c r="DE124" i="6"/>
  <c r="DU127" i="6"/>
  <c r="DU124" i="6"/>
  <c r="I107" i="3"/>
  <c r="L123" i="7"/>
  <c r="EW107" i="6"/>
  <c r="ES107" i="6"/>
  <c r="EO107" i="6"/>
  <c r="EK107" i="6"/>
  <c r="EG107" i="6"/>
  <c r="EC107" i="6"/>
  <c r="M107" i="6"/>
  <c r="ET107" i="6"/>
  <c r="EP107" i="6"/>
  <c r="EL107" i="6"/>
  <c r="EH107" i="6"/>
  <c r="ED107" i="6"/>
  <c r="DZ107" i="6"/>
  <c r="EU107" i="6"/>
  <c r="EQ107" i="6"/>
  <c r="EM107" i="6"/>
  <c r="EI107" i="6"/>
  <c r="EE107" i="6"/>
  <c r="EA107" i="6"/>
  <c r="EV107" i="6"/>
  <c r="ER107" i="6"/>
  <c r="EN107" i="6"/>
  <c r="EJ107" i="6"/>
  <c r="EF107" i="6"/>
  <c r="EB107" i="6"/>
  <c r="N43" i="6"/>
  <c r="DC233" i="4"/>
  <c r="DS233" i="4"/>
  <c r="DJ233" i="4"/>
  <c r="DA233" i="4"/>
  <c r="DQ233" i="4"/>
  <c r="DL233" i="4"/>
  <c r="EV108" i="6"/>
  <c r="ER108" i="6"/>
  <c r="EN108" i="6"/>
  <c r="EJ108" i="6"/>
  <c r="EF108" i="6"/>
  <c r="EB108" i="6"/>
  <c r="EW108" i="6"/>
  <c r="ES108" i="6"/>
  <c r="EO108" i="6"/>
  <c r="EK108" i="6"/>
  <c r="EG108" i="6"/>
  <c r="EC108" i="6"/>
  <c r="M108" i="6"/>
  <c r="ET108" i="6"/>
  <c r="EP108" i="6"/>
  <c r="EL108" i="6"/>
  <c r="EH108" i="6"/>
  <c r="ED108" i="6"/>
  <c r="DZ108" i="6"/>
  <c r="EU108" i="6"/>
  <c r="EQ108" i="6"/>
  <c r="EM108" i="6"/>
  <c r="EI108" i="6"/>
  <c r="EE108" i="6"/>
  <c r="EA108" i="6"/>
  <c r="N44" i="6"/>
  <c r="EW111" i="6"/>
  <c r="ES111" i="6"/>
  <c r="EO111" i="6"/>
  <c r="EK111" i="6"/>
  <c r="EG111" i="6"/>
  <c r="EC111" i="6"/>
  <c r="M111" i="6"/>
  <c r="ET111" i="6"/>
  <c r="EP111" i="6"/>
  <c r="EL111" i="6"/>
  <c r="EH111" i="6"/>
  <c r="ED111" i="6"/>
  <c r="DZ111" i="6"/>
  <c r="EU111" i="6"/>
  <c r="EQ111" i="6"/>
  <c r="EM111" i="6"/>
  <c r="EI111" i="6"/>
  <c r="EE111" i="6"/>
  <c r="EA111" i="6"/>
  <c r="EV111" i="6"/>
  <c r="ER111" i="6"/>
  <c r="EN111" i="6"/>
  <c r="EJ111" i="6"/>
  <c r="EF111" i="6"/>
  <c r="EB111" i="6"/>
  <c r="N47" i="6"/>
  <c r="EW118" i="6"/>
  <c r="ES118" i="6"/>
  <c r="EO118" i="6"/>
  <c r="EK118" i="6"/>
  <c r="EG118" i="6"/>
  <c r="EC118" i="6"/>
  <c r="M118" i="6"/>
  <c r="ET118" i="6"/>
  <c r="EP118" i="6"/>
  <c r="EL118" i="6"/>
  <c r="EH118" i="6"/>
  <c r="ED118" i="6"/>
  <c r="DZ118" i="6"/>
  <c r="EU118" i="6"/>
  <c r="EQ118" i="6"/>
  <c r="EM118" i="6"/>
  <c r="EI118" i="6"/>
  <c r="EE118" i="6"/>
  <c r="EA118" i="6"/>
  <c r="EV118" i="6"/>
  <c r="ER118" i="6"/>
  <c r="EN118" i="6"/>
  <c r="EJ118" i="6"/>
  <c r="EF118" i="6"/>
  <c r="EB118" i="6"/>
  <c r="N54" i="6"/>
  <c r="M122" i="7"/>
  <c r="L119" i="7"/>
  <c r="EW83" i="6"/>
  <c r="ES83" i="6"/>
  <c r="EO83" i="6"/>
  <c r="EK83" i="6"/>
  <c r="EG83" i="6"/>
  <c r="EC83" i="6"/>
  <c r="M83" i="6"/>
  <c r="ET83" i="6"/>
  <c r="EP83" i="6"/>
  <c r="EL83" i="6"/>
  <c r="EH83" i="6"/>
  <c r="ED83" i="6"/>
  <c r="DZ83" i="6"/>
  <c r="EU83" i="6"/>
  <c r="EQ83" i="6"/>
  <c r="EM83" i="6"/>
  <c r="EI83" i="6"/>
  <c r="EE83" i="6"/>
  <c r="EA83" i="6"/>
  <c r="EV83" i="6"/>
  <c r="ER83" i="6"/>
  <c r="EN83" i="6"/>
  <c r="EJ83" i="6"/>
  <c r="EF83" i="6"/>
  <c r="EB83" i="6"/>
  <c r="N19" i="6"/>
  <c r="DA225" i="4"/>
  <c r="DQ225" i="4"/>
  <c r="DL225" i="4"/>
  <c r="DC225" i="4"/>
  <c r="DS225" i="4"/>
  <c r="DJ225" i="4"/>
  <c r="DF232" i="4"/>
  <c r="CW232" i="4"/>
  <c r="DM232" i="4"/>
  <c r="DH232" i="4"/>
  <c r="CY232" i="4"/>
  <c r="DO232" i="4"/>
  <c r="DC228" i="4"/>
  <c r="DS221" i="4"/>
  <c r="DS228" i="4"/>
  <c r="DJ228" i="4"/>
  <c r="DA228" i="4"/>
  <c r="DQ228" i="4"/>
  <c r="DL228" i="4"/>
  <c r="ER147" i="4"/>
  <c r="EN147" i="4"/>
  <c r="EJ147" i="4"/>
  <c r="EF147" i="4"/>
  <c r="EB147" i="4"/>
  <c r="DX147" i="4"/>
  <c r="EO147" i="4"/>
  <c r="EK147" i="4"/>
  <c r="EG147" i="4"/>
  <c r="EC147" i="4"/>
  <c r="DY147" i="4"/>
  <c r="DU147" i="4"/>
  <c r="EP147" i="4"/>
  <c r="EL147" i="4"/>
  <c r="EH147" i="4"/>
  <c r="ED147" i="4"/>
  <c r="DZ147" i="4"/>
  <c r="DV147" i="4"/>
  <c r="EQ147" i="4"/>
  <c r="EM147" i="4"/>
  <c r="EI147" i="4"/>
  <c r="EE147" i="4"/>
  <c r="EA147" i="4"/>
  <c r="DW147" i="4"/>
  <c r="DT223" i="4"/>
  <c r="EQ137" i="4"/>
  <c r="EM137" i="4"/>
  <c r="EI137" i="4"/>
  <c r="EE137" i="4"/>
  <c r="EA137" i="4"/>
  <c r="DW137" i="4"/>
  <c r="ER137" i="4"/>
  <c r="EN137" i="4"/>
  <c r="EJ137" i="4"/>
  <c r="EF137" i="4"/>
  <c r="EB137" i="4"/>
  <c r="DX137" i="4"/>
  <c r="EO137" i="4"/>
  <c r="EK137" i="4"/>
  <c r="EG137" i="4"/>
  <c r="EC137" i="4"/>
  <c r="DY137" i="4"/>
  <c r="DU137" i="4"/>
  <c r="EP137" i="4"/>
  <c r="EL137" i="4"/>
  <c r="EH137" i="4"/>
  <c r="ED137" i="4"/>
  <c r="DZ137" i="4"/>
  <c r="DV137" i="4"/>
  <c r="DJ224" i="4"/>
  <c r="DA224" i="4"/>
  <c r="DQ224" i="4"/>
  <c r="DL224" i="4"/>
  <c r="DC224" i="4"/>
  <c r="DS224" i="4"/>
  <c r="CV134" i="6"/>
  <c r="CV136" i="6" s="1"/>
  <c r="DJ130" i="6"/>
  <c r="DE130" i="6"/>
  <c r="DU130" i="6"/>
  <c r="DH130" i="6"/>
  <c r="DX130" i="6"/>
  <c r="DO130" i="6"/>
  <c r="CW134" i="6"/>
  <c r="CW136" i="6" s="1"/>
  <c r="DG126" i="6"/>
  <c r="DW126" i="6"/>
  <c r="DJ126" i="6"/>
  <c r="DE126" i="6"/>
  <c r="DU126" i="6"/>
  <c r="DH126" i="6"/>
  <c r="DX126" i="6"/>
  <c r="L117" i="7"/>
  <c r="DT222" i="4"/>
  <c r="EU93" i="6"/>
  <c r="EQ93" i="6"/>
  <c r="EM93" i="6"/>
  <c r="EI93" i="6"/>
  <c r="EE93" i="6"/>
  <c r="EA93" i="6"/>
  <c r="EV93" i="6"/>
  <c r="ER93" i="6"/>
  <c r="EN93" i="6"/>
  <c r="EJ93" i="6"/>
  <c r="EF93" i="6"/>
  <c r="EB93" i="6"/>
  <c r="EW93" i="6"/>
  <c r="ES93" i="6"/>
  <c r="EO93" i="6"/>
  <c r="EK93" i="6"/>
  <c r="EG93" i="6"/>
  <c r="EC93" i="6"/>
  <c r="M93" i="6"/>
  <c r="ET93" i="6"/>
  <c r="EP93" i="6"/>
  <c r="EL93" i="6"/>
  <c r="EH93" i="6"/>
  <c r="ED93" i="6"/>
  <c r="DZ93" i="6"/>
  <c r="N29" i="6"/>
  <c r="M124" i="7"/>
  <c r="L142" i="7"/>
  <c r="EV119" i="6"/>
  <c r="ER119" i="6"/>
  <c r="EN119" i="6"/>
  <c r="EJ119" i="6"/>
  <c r="EF119" i="6"/>
  <c r="EB119" i="6"/>
  <c r="EW119" i="6"/>
  <c r="ES119" i="6"/>
  <c r="EO119" i="6"/>
  <c r="EK119" i="6"/>
  <c r="EG119" i="6"/>
  <c r="EC119" i="6"/>
  <c r="M119" i="6"/>
  <c r="ET119" i="6"/>
  <c r="EP119" i="6"/>
  <c r="EL119" i="6"/>
  <c r="EH119" i="6"/>
  <c r="ED119" i="6"/>
  <c r="DZ119" i="6"/>
  <c r="EU119" i="6"/>
  <c r="EQ119" i="6"/>
  <c r="EM119" i="6"/>
  <c r="EI119" i="6"/>
  <c r="EE119" i="6"/>
  <c r="EA119" i="6"/>
  <c r="N55" i="6"/>
  <c r="DL127" i="6"/>
  <c r="DL124" i="6"/>
  <c r="EW78" i="6"/>
  <c r="ES78" i="6"/>
  <c r="EO78" i="6"/>
  <c r="EK78" i="6"/>
  <c r="EG78" i="6"/>
  <c r="EC78" i="6"/>
  <c r="M78" i="6"/>
  <c r="ET78" i="6"/>
  <c r="EP78" i="6"/>
  <c r="EL78" i="6"/>
  <c r="EH78" i="6"/>
  <c r="ED78" i="6"/>
  <c r="DZ78" i="6"/>
  <c r="EU78" i="6"/>
  <c r="EQ78" i="6"/>
  <c r="EM78" i="6"/>
  <c r="EI78" i="6"/>
  <c r="EE78" i="6"/>
  <c r="EA78" i="6"/>
  <c r="EV78" i="6"/>
  <c r="ER78" i="6"/>
  <c r="EN78" i="6"/>
  <c r="EJ78" i="6"/>
  <c r="EF78" i="6"/>
  <c r="EB78" i="6"/>
  <c r="N14" i="6"/>
  <c r="DO127" i="6"/>
  <c r="DO124" i="6"/>
  <c r="DF127" i="6"/>
  <c r="DF124" i="6"/>
  <c r="DV127" i="6"/>
  <c r="DV124" i="6"/>
  <c r="DQ127" i="6"/>
  <c r="DQ124" i="6"/>
  <c r="EW80" i="6"/>
  <c r="ES80" i="6"/>
  <c r="EO80" i="6"/>
  <c r="EK80" i="6"/>
  <c r="EG80" i="6"/>
  <c r="EC80" i="6"/>
  <c r="M80" i="6"/>
  <c r="EU80" i="6"/>
  <c r="EQ80" i="6"/>
  <c r="EM80" i="6"/>
  <c r="EI80" i="6"/>
  <c r="EE80" i="6"/>
  <c r="EA80" i="6"/>
  <c r="ET80" i="6"/>
  <c r="EL80" i="6"/>
  <c r="ED80" i="6"/>
  <c r="EV80" i="6"/>
  <c r="EN80" i="6"/>
  <c r="EF80" i="6"/>
  <c r="EP80" i="6"/>
  <c r="EH80" i="6"/>
  <c r="DZ80" i="6"/>
  <c r="ER80" i="6"/>
  <c r="EJ80" i="6"/>
  <c r="EB80" i="6"/>
  <c r="N16" i="6"/>
  <c r="EV101" i="6"/>
  <c r="ER101" i="6"/>
  <c r="EN101" i="6"/>
  <c r="EJ101" i="6"/>
  <c r="EF101" i="6"/>
  <c r="EB101" i="6"/>
  <c r="EW101" i="6"/>
  <c r="ES101" i="6"/>
  <c r="EO101" i="6"/>
  <c r="EK101" i="6"/>
  <c r="EG101" i="6"/>
  <c r="EC101" i="6"/>
  <c r="M101" i="6"/>
  <c r="ET101" i="6"/>
  <c r="EP101" i="6"/>
  <c r="EL101" i="6"/>
  <c r="EH101" i="6"/>
  <c r="ED101" i="6"/>
  <c r="DZ101" i="6"/>
  <c r="EU101" i="6"/>
  <c r="EQ101" i="6"/>
  <c r="EM101" i="6"/>
  <c r="EI101" i="6"/>
  <c r="EE101" i="6"/>
  <c r="EA101" i="6"/>
  <c r="N37" i="6"/>
  <c r="L138" i="7"/>
  <c r="L150" i="7"/>
  <c r="EU82" i="6"/>
  <c r="EQ82" i="6"/>
  <c r="EM82" i="6"/>
  <c r="EI82" i="6"/>
  <c r="EE82" i="6"/>
  <c r="EA82" i="6"/>
  <c r="EW82" i="6"/>
  <c r="ES82" i="6"/>
  <c r="EO82" i="6"/>
  <c r="EK82" i="6"/>
  <c r="EG82" i="6"/>
  <c r="EC82" i="6"/>
  <c r="M82" i="6"/>
  <c r="ER82" i="6"/>
  <c r="EJ82" i="6"/>
  <c r="EB82" i="6"/>
  <c r="ET82" i="6"/>
  <c r="EL82" i="6"/>
  <c r="ED82" i="6"/>
  <c r="EV82" i="6"/>
  <c r="EN82" i="6"/>
  <c r="EF82" i="6"/>
  <c r="EP82" i="6"/>
  <c r="EH82" i="6"/>
  <c r="DZ82" i="6"/>
  <c r="N18" i="6"/>
  <c r="EV81" i="6"/>
  <c r="ER81" i="6"/>
  <c r="EN81" i="6"/>
  <c r="EJ81" i="6"/>
  <c r="EF81" i="6"/>
  <c r="EB81" i="6"/>
  <c r="ET81" i="6"/>
  <c r="EP81" i="6"/>
  <c r="EL81" i="6"/>
  <c r="EH81" i="6"/>
  <c r="ED81" i="6"/>
  <c r="DZ81" i="6"/>
  <c r="ES81" i="6"/>
  <c r="EK81" i="6"/>
  <c r="EC81" i="6"/>
  <c r="M81" i="6"/>
  <c r="EU81" i="6"/>
  <c r="EM81" i="6"/>
  <c r="EE81" i="6"/>
  <c r="EW81" i="6"/>
  <c r="EO81" i="6"/>
  <c r="EG81" i="6"/>
  <c r="EQ81" i="6"/>
  <c r="EI81" i="6"/>
  <c r="EA81" i="6"/>
  <c r="N17" i="6"/>
  <c r="CY233" i="4"/>
  <c r="DO233" i="4"/>
  <c r="DF233" i="4"/>
  <c r="CW233" i="4"/>
  <c r="DM233" i="4"/>
  <c r="DH233" i="4"/>
  <c r="M128" i="7"/>
  <c r="L129" i="7"/>
  <c r="DS231" i="4"/>
  <c r="L149" i="7"/>
  <c r="EU135" i="6"/>
  <c r="EQ135" i="6"/>
  <c r="EM135" i="6"/>
  <c r="EI135" i="6"/>
  <c r="EE135" i="6"/>
  <c r="EA135" i="6"/>
  <c r="EV135" i="6"/>
  <c r="ER135" i="6"/>
  <c r="EN135" i="6"/>
  <c r="EJ135" i="6"/>
  <c r="EF135" i="6"/>
  <c r="EB135" i="6"/>
  <c r="EW135" i="6"/>
  <c r="ES135" i="6"/>
  <c r="EO135" i="6"/>
  <c r="EK135" i="6"/>
  <c r="EG135" i="6"/>
  <c r="EC135" i="6"/>
  <c r="ET135" i="6"/>
  <c r="EP135" i="6"/>
  <c r="EL135" i="6"/>
  <c r="EH135" i="6"/>
  <c r="ED135" i="6"/>
  <c r="DZ135" i="6"/>
  <c r="N61" i="6"/>
  <c r="CW225" i="4"/>
  <c r="DM225" i="4"/>
  <c r="DH225" i="4"/>
  <c r="CY225" i="4"/>
  <c r="DO225" i="4"/>
  <c r="DF225" i="4"/>
  <c r="DB232" i="4"/>
  <c r="DR232" i="4"/>
  <c r="DI232" i="4"/>
  <c r="DD232" i="4"/>
  <c r="DT232" i="4"/>
  <c r="DK232" i="4"/>
  <c r="CY228" i="4"/>
  <c r="DO228" i="4"/>
  <c r="DF228" i="4"/>
  <c r="CW228" i="4"/>
  <c r="DM228" i="4"/>
  <c r="DH228" i="4"/>
  <c r="EU122" i="6"/>
  <c r="EQ122" i="6"/>
  <c r="EM122" i="6"/>
  <c r="EI122" i="6"/>
  <c r="EE122" i="6"/>
  <c r="EA122" i="6"/>
  <c r="EV122" i="6"/>
  <c r="ER122" i="6"/>
  <c r="EN122" i="6"/>
  <c r="EJ122" i="6"/>
  <c r="EF122" i="6"/>
  <c r="EB122" i="6"/>
  <c r="EW122" i="6"/>
  <c r="ES122" i="6"/>
  <c r="EO122" i="6"/>
  <c r="EK122" i="6"/>
  <c r="EG122" i="6"/>
  <c r="EC122" i="6"/>
  <c r="M122" i="6"/>
  <c r="ET122" i="6"/>
  <c r="EP122" i="6"/>
  <c r="EL122" i="6"/>
  <c r="EH122" i="6"/>
  <c r="ED122" i="6"/>
  <c r="DZ122" i="6"/>
  <c r="N58" i="6"/>
  <c r="L121" i="7"/>
  <c r="M116" i="7"/>
  <c r="L147" i="7"/>
  <c r="M126" i="7"/>
  <c r="M118" i="7"/>
  <c r="EU105" i="6"/>
  <c r="EQ105" i="6"/>
  <c r="EM105" i="6"/>
  <c r="EI105" i="6"/>
  <c r="EE105" i="6"/>
  <c r="EA105" i="6"/>
  <c r="EV105" i="6"/>
  <c r="ER105" i="6"/>
  <c r="EN105" i="6"/>
  <c r="EJ105" i="6"/>
  <c r="EF105" i="6"/>
  <c r="EB105" i="6"/>
  <c r="EW105" i="6"/>
  <c r="ES105" i="6"/>
  <c r="EO105" i="6"/>
  <c r="EK105" i="6"/>
  <c r="EG105" i="6"/>
  <c r="EC105" i="6"/>
  <c r="M105" i="6"/>
  <c r="ET105" i="6"/>
  <c r="EP105" i="6"/>
  <c r="EL105" i="6"/>
  <c r="EH105" i="6"/>
  <c r="ED105" i="6"/>
  <c r="DZ105" i="6"/>
  <c r="N41" i="6"/>
  <c r="L146" i="7"/>
  <c r="DF224" i="4"/>
  <c r="CW224" i="4"/>
  <c r="DM224" i="4"/>
  <c r="DH224" i="4"/>
  <c r="CY224" i="4"/>
  <c r="DO224" i="4"/>
  <c r="CT134" i="6"/>
  <c r="CT136" i="6" s="1"/>
  <c r="DN134" i="6"/>
  <c r="DN136" i="6" s="1"/>
  <c r="DI134" i="6"/>
  <c r="DI136" i="6" s="1"/>
  <c r="DL134" i="6"/>
  <c r="DL136" i="6" s="1"/>
  <c r="DF130" i="6"/>
  <c r="DV130" i="6"/>
  <c r="DQ130" i="6"/>
  <c r="DD130" i="6"/>
  <c r="DT130" i="6"/>
  <c r="DK130" i="6"/>
  <c r="CN134" i="6"/>
  <c r="CN136" i="6" s="1"/>
  <c r="CU134" i="6"/>
  <c r="CU136" i="6" s="1"/>
  <c r="DC126" i="6"/>
  <c r="DS126" i="6"/>
  <c r="DF126" i="6"/>
  <c r="DV126" i="6"/>
  <c r="DQ126" i="6"/>
  <c r="DD126" i="6"/>
  <c r="DT126" i="6"/>
  <c r="EW99" i="6"/>
  <c r="EW129" i="6" s="1"/>
  <c r="ES99" i="6"/>
  <c r="ES129" i="6" s="1"/>
  <c r="EO99" i="6"/>
  <c r="EO129" i="6" s="1"/>
  <c r="EK99" i="6"/>
  <c r="EK129" i="6" s="1"/>
  <c r="EG99" i="6"/>
  <c r="EG129" i="6" s="1"/>
  <c r="EC99" i="6"/>
  <c r="EC129" i="6" s="1"/>
  <c r="M99" i="6"/>
  <c r="ET99" i="6"/>
  <c r="ET129" i="6" s="1"/>
  <c r="EP99" i="6"/>
  <c r="EP129" i="6" s="1"/>
  <c r="EL99" i="6"/>
  <c r="EL129" i="6" s="1"/>
  <c r="EH99" i="6"/>
  <c r="EH129" i="6" s="1"/>
  <c r="ED99" i="6"/>
  <c r="ED129" i="6" s="1"/>
  <c r="DZ99" i="6"/>
  <c r="DZ129" i="6" s="1"/>
  <c r="EU99" i="6"/>
  <c r="EU129" i="6" s="1"/>
  <c r="EQ99" i="6"/>
  <c r="EQ129" i="6" s="1"/>
  <c r="EM99" i="6"/>
  <c r="EM129" i="6" s="1"/>
  <c r="EI99" i="6"/>
  <c r="EI129" i="6" s="1"/>
  <c r="EE99" i="6"/>
  <c r="EE129" i="6" s="1"/>
  <c r="EA99" i="6"/>
  <c r="EA129" i="6" s="1"/>
  <c r="EV99" i="6"/>
  <c r="EV129" i="6" s="1"/>
  <c r="ER99" i="6"/>
  <c r="ER129" i="6" s="1"/>
  <c r="EN99" i="6"/>
  <c r="EN129" i="6" s="1"/>
  <c r="EJ99" i="6"/>
  <c r="EJ129" i="6" s="1"/>
  <c r="EF99" i="6"/>
  <c r="EF129" i="6" s="1"/>
  <c r="EB99" i="6"/>
  <c r="EB129" i="6" s="1"/>
  <c r="N35" i="6"/>
  <c r="L107" i="7"/>
  <c r="L125" i="7"/>
  <c r="EV92" i="6"/>
  <c r="ER92" i="6"/>
  <c r="EN92" i="6"/>
  <c r="EJ92" i="6"/>
  <c r="EF92" i="6"/>
  <c r="EB92" i="6"/>
  <c r="EW92" i="6"/>
  <c r="ES92" i="6"/>
  <c r="EO92" i="6"/>
  <c r="EK92" i="6"/>
  <c r="EG92" i="6"/>
  <c r="EC92" i="6"/>
  <c r="M92" i="6"/>
  <c r="ET92" i="6"/>
  <c r="EP92" i="6"/>
  <c r="EL92" i="6"/>
  <c r="EH92" i="6"/>
  <c r="ED92" i="6"/>
  <c r="DZ92" i="6"/>
  <c r="EU92" i="6"/>
  <c r="EQ92" i="6"/>
  <c r="EM92" i="6"/>
  <c r="EI92" i="6"/>
  <c r="EE92" i="6"/>
  <c r="EA92" i="6"/>
  <c r="N28" i="6"/>
  <c r="EU113" i="6"/>
  <c r="EQ113" i="6"/>
  <c r="EM113" i="6"/>
  <c r="EI113" i="6"/>
  <c r="EE113" i="6"/>
  <c r="EA113" i="6"/>
  <c r="EV113" i="6"/>
  <c r="ER113" i="6"/>
  <c r="EN113" i="6"/>
  <c r="EJ113" i="6"/>
  <c r="EF113" i="6"/>
  <c r="EB113" i="6"/>
  <c r="EW113" i="6"/>
  <c r="ES113" i="6"/>
  <c r="EO113" i="6"/>
  <c r="EK113" i="6"/>
  <c r="EG113" i="6"/>
  <c r="EC113" i="6"/>
  <c r="M113" i="6"/>
  <c r="ET113" i="6"/>
  <c r="EP113" i="6"/>
  <c r="EL113" i="6"/>
  <c r="EH113" i="6"/>
  <c r="ED113" i="6"/>
  <c r="DZ113" i="6"/>
  <c r="N49" i="6"/>
  <c r="L137" i="7"/>
  <c r="L107" i="3"/>
  <c r="L109" i="3" s="1"/>
  <c r="L110" i="3" s="1"/>
  <c r="L111" i="3" s="1"/>
  <c r="K107" i="3"/>
  <c r="K109" i="3" s="1"/>
  <c r="K110" i="3" s="1"/>
  <c r="K111" i="3" s="1"/>
  <c r="DH127" i="6"/>
  <c r="DH124" i="6"/>
  <c r="DX127" i="6"/>
  <c r="DX124" i="6"/>
  <c r="DK127" i="6"/>
  <c r="DK134" i="6" s="1"/>
  <c r="DK136" i="6" s="1"/>
  <c r="DK124" i="6"/>
  <c r="DB127" i="6"/>
  <c r="DB124" i="6"/>
  <c r="DR127" i="6"/>
  <c r="DR124" i="6"/>
  <c r="DM127" i="6"/>
  <c r="DM124" i="6"/>
  <c r="L140" i="7"/>
  <c r="EW95" i="6"/>
  <c r="ES95" i="6"/>
  <c r="EO95" i="6"/>
  <c r="EK95" i="6"/>
  <c r="EG95" i="6"/>
  <c r="EC95" i="6"/>
  <c r="M95" i="6"/>
  <c r="ET95" i="6"/>
  <c r="EP95" i="6"/>
  <c r="EL95" i="6"/>
  <c r="EH95" i="6"/>
  <c r="ED95" i="6"/>
  <c r="DZ95" i="6"/>
  <c r="EU95" i="6"/>
  <c r="EQ95" i="6"/>
  <c r="EM95" i="6"/>
  <c r="EI95" i="6"/>
  <c r="EE95" i="6"/>
  <c r="EA95" i="6"/>
  <c r="EV95" i="6"/>
  <c r="ER95" i="6"/>
  <c r="EN95" i="6"/>
  <c r="EJ95" i="6"/>
  <c r="EF95" i="6"/>
  <c r="EB95" i="6"/>
  <c r="N31" i="6"/>
  <c r="DK233" i="4"/>
  <c r="DB233" i="4"/>
  <c r="DR233" i="4"/>
  <c r="DI233" i="4"/>
  <c r="DD233" i="4"/>
  <c r="DT233" i="4"/>
  <c r="EU97" i="6"/>
  <c r="EQ97" i="6"/>
  <c r="EM97" i="6"/>
  <c r="EI97" i="6"/>
  <c r="EE97" i="6"/>
  <c r="EA97" i="6"/>
  <c r="EV97" i="6"/>
  <c r="ER97" i="6"/>
  <c r="EN97" i="6"/>
  <c r="EJ97" i="6"/>
  <c r="EF97" i="6"/>
  <c r="EB97" i="6"/>
  <c r="EW97" i="6"/>
  <c r="ES97" i="6"/>
  <c r="EO97" i="6"/>
  <c r="EK97" i="6"/>
  <c r="EG97" i="6"/>
  <c r="EC97" i="6"/>
  <c r="M97" i="6"/>
  <c r="ET97" i="6"/>
  <c r="EP97" i="6"/>
  <c r="EL97" i="6"/>
  <c r="EH97" i="6"/>
  <c r="ED97" i="6"/>
  <c r="DZ97" i="6"/>
  <c r="N33" i="6"/>
  <c r="EU109" i="6"/>
  <c r="EQ109" i="6"/>
  <c r="EM109" i="6"/>
  <c r="EI109" i="6"/>
  <c r="EE109" i="6"/>
  <c r="EA109" i="6"/>
  <c r="EV109" i="6"/>
  <c r="ER109" i="6"/>
  <c r="EN109" i="6"/>
  <c r="EJ109" i="6"/>
  <c r="EF109" i="6"/>
  <c r="EB109" i="6"/>
  <c r="EW109" i="6"/>
  <c r="ES109" i="6"/>
  <c r="EO109" i="6"/>
  <c r="EK109" i="6"/>
  <c r="EG109" i="6"/>
  <c r="EC109" i="6"/>
  <c r="M109" i="6"/>
  <c r="ET109" i="6"/>
  <c r="EP109" i="6"/>
  <c r="EL109" i="6"/>
  <c r="EH109" i="6"/>
  <c r="ED109" i="6"/>
  <c r="DZ109" i="6"/>
  <c r="N45" i="6"/>
  <c r="EW87" i="6"/>
  <c r="ES87" i="6"/>
  <c r="EO87" i="6"/>
  <c r="EK87" i="6"/>
  <c r="EG87" i="6"/>
  <c r="EC87" i="6"/>
  <c r="M87" i="6"/>
  <c r="ET87" i="6"/>
  <c r="EP87" i="6"/>
  <c r="EL87" i="6"/>
  <c r="EH87" i="6"/>
  <c r="ED87" i="6"/>
  <c r="DZ87" i="6"/>
  <c r="EU87" i="6"/>
  <c r="EQ87" i="6"/>
  <c r="EM87" i="6"/>
  <c r="EI87" i="6"/>
  <c r="EE87" i="6"/>
  <c r="EA87" i="6"/>
  <c r="EV87" i="6"/>
  <c r="ER87" i="6"/>
  <c r="EN87" i="6"/>
  <c r="EJ87" i="6"/>
  <c r="EF87" i="6"/>
  <c r="EB87" i="6"/>
  <c r="N23" i="6"/>
  <c r="ET110" i="6"/>
  <c r="EP110" i="6"/>
  <c r="EL110" i="6"/>
  <c r="EH110" i="6"/>
  <c r="ED110" i="6"/>
  <c r="DZ110" i="6"/>
  <c r="EU110" i="6"/>
  <c r="EQ110" i="6"/>
  <c r="EM110" i="6"/>
  <c r="EI110" i="6"/>
  <c r="EE110" i="6"/>
  <c r="EA110" i="6"/>
  <c r="EV110" i="6"/>
  <c r="ER110" i="6"/>
  <c r="EN110" i="6"/>
  <c r="EJ110" i="6"/>
  <c r="EF110" i="6"/>
  <c r="EB110" i="6"/>
  <c r="EW110" i="6"/>
  <c r="ES110" i="6"/>
  <c r="EO110" i="6"/>
  <c r="EK110" i="6"/>
  <c r="EG110" i="6"/>
  <c r="EC110" i="6"/>
  <c r="M110" i="6"/>
  <c r="N46" i="6"/>
  <c r="L127" i="7"/>
  <c r="EU85" i="6"/>
  <c r="EQ85" i="6"/>
  <c r="EM85" i="6"/>
  <c r="EI85" i="6"/>
  <c r="EE85" i="6"/>
  <c r="EA85" i="6"/>
  <c r="EV85" i="6"/>
  <c r="ER85" i="6"/>
  <c r="EN85" i="6"/>
  <c r="EJ85" i="6"/>
  <c r="EF85" i="6"/>
  <c r="EB85" i="6"/>
  <c r="EW85" i="6"/>
  <c r="ES85" i="6"/>
  <c r="EO85" i="6"/>
  <c r="EK85" i="6"/>
  <c r="EG85" i="6"/>
  <c r="EC85" i="6"/>
  <c r="M85" i="6"/>
  <c r="ET85" i="6"/>
  <c r="EP85" i="6"/>
  <c r="EL85" i="6"/>
  <c r="EH85" i="6"/>
  <c r="ED85" i="6"/>
  <c r="DZ85" i="6"/>
  <c r="N21" i="6"/>
  <c r="ET114" i="6"/>
  <c r="EP114" i="6"/>
  <c r="EL114" i="6"/>
  <c r="EH114" i="6"/>
  <c r="ED114" i="6"/>
  <c r="DZ114" i="6"/>
  <c r="EU114" i="6"/>
  <c r="EQ114" i="6"/>
  <c r="EM114" i="6"/>
  <c r="EI114" i="6"/>
  <c r="EE114" i="6"/>
  <c r="EA114" i="6"/>
  <c r="EV114" i="6"/>
  <c r="ER114" i="6"/>
  <c r="EN114" i="6"/>
  <c r="EJ114" i="6"/>
  <c r="EF114" i="6"/>
  <c r="EB114" i="6"/>
  <c r="EW114" i="6"/>
  <c r="ES114" i="6"/>
  <c r="EO114" i="6"/>
  <c r="EK114" i="6"/>
  <c r="EG114" i="6"/>
  <c r="EC114" i="6"/>
  <c r="M114" i="6"/>
  <c r="N50" i="6"/>
  <c r="EP138" i="4"/>
  <c r="EL138" i="4"/>
  <c r="EH138" i="4"/>
  <c r="ED138" i="4"/>
  <c r="DZ138" i="4"/>
  <c r="DV138" i="4"/>
  <c r="EQ138" i="4"/>
  <c r="EM138" i="4"/>
  <c r="EI138" i="4"/>
  <c r="EE138" i="4"/>
  <c r="EA138" i="4"/>
  <c r="DW138" i="4"/>
  <c r="ER138" i="4"/>
  <c r="EN138" i="4"/>
  <c r="EJ138" i="4"/>
  <c r="EF138" i="4"/>
  <c r="EB138" i="4"/>
  <c r="DX138" i="4"/>
  <c r="EO138" i="4"/>
  <c r="EK138" i="4"/>
  <c r="EG138" i="4"/>
  <c r="EC138" i="4"/>
  <c r="DY138" i="4"/>
  <c r="DU138" i="4"/>
  <c r="DI225" i="4"/>
  <c r="DD225" i="4"/>
  <c r="DT225" i="4"/>
  <c r="DK225" i="4"/>
  <c r="DB225" i="4"/>
  <c r="DR225" i="4"/>
  <c r="L115" i="7"/>
  <c r="CX232" i="4"/>
  <c r="DN232" i="4"/>
  <c r="DE232" i="4"/>
  <c r="CZ232" i="4"/>
  <c r="DP232" i="4"/>
  <c r="DG232" i="4"/>
  <c r="Z268" i="4"/>
  <c r="ER136" i="4"/>
  <c r="EN136" i="4"/>
  <c r="EJ136" i="4"/>
  <c r="EF136" i="4"/>
  <c r="EB136" i="4"/>
  <c r="DX136" i="4"/>
  <c r="EO136" i="4"/>
  <c r="EK136" i="4"/>
  <c r="EG136" i="4"/>
  <c r="EC136" i="4"/>
  <c r="DY136" i="4"/>
  <c r="DU136" i="4"/>
  <c r="EP136" i="4"/>
  <c r="EL136" i="4"/>
  <c r="EH136" i="4"/>
  <c r="ED136" i="4"/>
  <c r="DZ136" i="4"/>
  <c r="DV136" i="4"/>
  <c r="EQ136" i="4"/>
  <c r="EM136" i="4"/>
  <c r="EI136" i="4"/>
  <c r="EE136" i="4"/>
  <c r="EA136" i="4"/>
  <c r="DW136" i="4"/>
  <c r="DK228" i="4"/>
  <c r="DB228" i="4"/>
  <c r="DR228" i="4"/>
  <c r="DI228" i="4"/>
  <c r="DD228" i="4"/>
  <c r="DT221" i="4"/>
  <c r="DT228" i="4"/>
  <c r="DS223" i="4"/>
  <c r="DB224" i="4"/>
  <c r="DR224" i="4"/>
  <c r="DI224" i="4"/>
  <c r="DD224" i="4"/>
  <c r="DT224" i="4"/>
  <c r="DK224" i="4"/>
  <c r="CY134" i="6"/>
  <c r="CY136" i="6" s="1"/>
  <c r="K152" i="7"/>
  <c r="DJ134" i="6"/>
  <c r="DJ136" i="6" s="1"/>
  <c r="DE134" i="6"/>
  <c r="DE136" i="6" s="1"/>
  <c r="DU134" i="6"/>
  <c r="DU136" i="6" s="1"/>
  <c r="DH134" i="6"/>
  <c r="DH136" i="6" s="1"/>
  <c r="DX134" i="6"/>
  <c r="DX136" i="6" s="1"/>
  <c r="DB130" i="6"/>
  <c r="DR130" i="6"/>
  <c r="DM130" i="6"/>
  <c r="DP130" i="6"/>
  <c r="DG130" i="6"/>
  <c r="DW130" i="6"/>
  <c r="DW134" i="6" s="1"/>
  <c r="DW136" i="6" s="1"/>
  <c r="CL134" i="6"/>
  <c r="CL136" i="6" s="1"/>
  <c r="DO126" i="6"/>
  <c r="DB126" i="6"/>
  <c r="DR126" i="6"/>
  <c r="DR134" i="6" s="1"/>
  <c r="DR136" i="6" s="1"/>
  <c r="DM126" i="6"/>
  <c r="DP126" i="6"/>
  <c r="DP134" i="6" s="1"/>
  <c r="DP136" i="6" s="1"/>
  <c r="I58" i="11" l="1"/>
  <c r="E49" i="11"/>
  <c r="M49" i="11" s="1"/>
  <c r="N49" i="11" s="1"/>
  <c r="K58" i="11"/>
  <c r="W37" i="12"/>
  <c r="N38" i="12"/>
  <c r="O53" i="12"/>
  <c r="Q6" i="12"/>
  <c r="R6" i="12" s="1"/>
  <c r="P7" i="12"/>
  <c r="AR240" i="4"/>
  <c r="AR242" i="4" s="1"/>
  <c r="AI18" i="3"/>
  <c r="AS221" i="4"/>
  <c r="AS223" i="4"/>
  <c r="AR251" i="4"/>
  <c r="AR294" i="4"/>
  <c r="AH97" i="3" s="1"/>
  <c r="AH107" i="3" s="1"/>
  <c r="F12" i="12" s="1"/>
  <c r="X12" i="12" s="1"/>
  <c r="AR129" i="4"/>
  <c r="AI43" i="3"/>
  <c r="AS232" i="4"/>
  <c r="AU37" i="4"/>
  <c r="AT150" i="4"/>
  <c r="AT112" i="4"/>
  <c r="CD27" i="4"/>
  <c r="CC140" i="4"/>
  <c r="FS47" i="3"/>
  <c r="AU45" i="4"/>
  <c r="AT158" i="4"/>
  <c r="AJ28" i="3" s="1"/>
  <c r="AV72" i="4"/>
  <c r="AU185" i="4"/>
  <c r="AK55" i="3" s="1"/>
  <c r="AU35" i="4"/>
  <c r="AT148" i="4"/>
  <c r="AT301" i="4"/>
  <c r="AT302" i="4" s="1"/>
  <c r="AT109" i="4"/>
  <c r="AT128" i="4"/>
  <c r="AT111" i="4"/>
  <c r="AU60" i="4"/>
  <c r="AT173" i="4"/>
  <c r="AT120" i="4"/>
  <c r="AU49" i="4"/>
  <c r="AT162" i="4"/>
  <c r="AJ32" i="3" s="1"/>
  <c r="AI48" i="3"/>
  <c r="AU55" i="4"/>
  <c r="AT168" i="4"/>
  <c r="AJ38" i="3" s="1"/>
  <c r="BT15" i="3"/>
  <c r="AV68" i="4"/>
  <c r="AU181" i="4"/>
  <c r="AK51" i="3" s="1"/>
  <c r="AU56" i="4"/>
  <c r="AT169" i="4"/>
  <c r="AJ39" i="3" s="1"/>
  <c r="AS127" i="4"/>
  <c r="AS241" i="4"/>
  <c r="CF32" i="4"/>
  <c r="CE145" i="4"/>
  <c r="BU15" i="3" s="1"/>
  <c r="AI20" i="3"/>
  <c r="AS224" i="4"/>
  <c r="AU65" i="4"/>
  <c r="AT178" i="4"/>
  <c r="AJ48" i="3" s="1"/>
  <c r="BR10" i="3"/>
  <c r="L45" i="11"/>
  <c r="J58" i="11"/>
  <c r="J54" i="11"/>
  <c r="L58" i="11"/>
  <c r="L29" i="11"/>
  <c r="J10" i="11"/>
  <c r="L67" i="11"/>
  <c r="N67" i="11"/>
  <c r="L68" i="11"/>
  <c r="N68" i="11"/>
  <c r="L61" i="11"/>
  <c r="N61" i="11"/>
  <c r="J57" i="11"/>
  <c r="L55" i="11"/>
  <c r="L62" i="11"/>
  <c r="N62" i="11"/>
  <c r="L66" i="11"/>
  <c r="N66" i="11"/>
  <c r="L10" i="11"/>
  <c r="L38" i="11"/>
  <c r="L65" i="11"/>
  <c r="L8" i="11"/>
  <c r="M8" i="11"/>
  <c r="N63" i="11"/>
  <c r="O97" i="4"/>
  <c r="ET209" i="4"/>
  <c r="EX209" i="4"/>
  <c r="FB209" i="4"/>
  <c r="FF209" i="4"/>
  <c r="FJ209" i="4"/>
  <c r="FN209" i="4"/>
  <c r="EU209" i="4"/>
  <c r="EY209" i="4"/>
  <c r="FC209" i="4"/>
  <c r="FG209" i="4"/>
  <c r="FK209" i="4"/>
  <c r="FO209" i="4"/>
  <c r="EV209" i="4"/>
  <c r="EZ209" i="4"/>
  <c r="FD209" i="4"/>
  <c r="FH209" i="4"/>
  <c r="FL209" i="4"/>
  <c r="FP209" i="4"/>
  <c r="ES209" i="4"/>
  <c r="EW209" i="4"/>
  <c r="FA209" i="4"/>
  <c r="FE209" i="4"/>
  <c r="FI209" i="4"/>
  <c r="FM209" i="4"/>
  <c r="O95" i="4"/>
  <c r="ET207" i="4"/>
  <c r="EX207" i="4"/>
  <c r="FB207" i="4"/>
  <c r="FF207" i="4"/>
  <c r="FJ207" i="4"/>
  <c r="FN207" i="4"/>
  <c r="EU207" i="4"/>
  <c r="EY207" i="4"/>
  <c r="FC207" i="4"/>
  <c r="FG207" i="4"/>
  <c r="FK207" i="4"/>
  <c r="FO207" i="4"/>
  <c r="EV207" i="4"/>
  <c r="EZ207" i="4"/>
  <c r="FD207" i="4"/>
  <c r="FH207" i="4"/>
  <c r="FL207" i="4"/>
  <c r="FP207" i="4"/>
  <c r="ES207" i="4"/>
  <c r="EW207" i="4"/>
  <c r="FA207" i="4"/>
  <c r="FE207" i="4"/>
  <c r="FI207" i="4"/>
  <c r="FM207" i="4"/>
  <c r="O90" i="4"/>
  <c r="EV202" i="4"/>
  <c r="EZ202" i="4"/>
  <c r="FD202" i="4"/>
  <c r="FH202" i="4"/>
  <c r="FL202" i="4"/>
  <c r="FP202" i="4"/>
  <c r="ES202" i="4"/>
  <c r="EW202" i="4"/>
  <c r="FA202" i="4"/>
  <c r="FE202" i="4"/>
  <c r="FI202" i="4"/>
  <c r="FM202" i="4"/>
  <c r="ET202" i="4"/>
  <c r="EX202" i="4"/>
  <c r="FB202" i="4"/>
  <c r="FF202" i="4"/>
  <c r="FJ202" i="4"/>
  <c r="FN202" i="4"/>
  <c r="EU202" i="4"/>
  <c r="EY202" i="4"/>
  <c r="FC202" i="4"/>
  <c r="FG202" i="4"/>
  <c r="FK202" i="4"/>
  <c r="FO202" i="4"/>
  <c r="FT212" i="4"/>
  <c r="FX212" i="4"/>
  <c r="GB212" i="4"/>
  <c r="FQ212" i="4"/>
  <c r="FU212" i="4"/>
  <c r="FY212" i="4"/>
  <c r="FR212" i="4"/>
  <c r="FV212" i="4"/>
  <c r="FZ212" i="4"/>
  <c r="GA212" i="4"/>
  <c r="FS212" i="4"/>
  <c r="FW212" i="4"/>
  <c r="FR215" i="4"/>
  <c r="FV215" i="4"/>
  <c r="FZ215" i="4"/>
  <c r="FS215" i="4"/>
  <c r="FW215" i="4"/>
  <c r="GA215" i="4"/>
  <c r="FT215" i="4"/>
  <c r="FX215" i="4"/>
  <c r="GB215" i="4"/>
  <c r="FY215" i="4"/>
  <c r="FQ215" i="4"/>
  <c r="FU215" i="4"/>
  <c r="O87" i="4"/>
  <c r="EV199" i="4"/>
  <c r="EZ199" i="4"/>
  <c r="FD199" i="4"/>
  <c r="FH199" i="4"/>
  <c r="FL199" i="4"/>
  <c r="FP199" i="4"/>
  <c r="EW199" i="4"/>
  <c r="FB199" i="4"/>
  <c r="FG199" i="4"/>
  <c r="FM199" i="4"/>
  <c r="ES199" i="4"/>
  <c r="EX199" i="4"/>
  <c r="FC199" i="4"/>
  <c r="FI199" i="4"/>
  <c r="FN199" i="4"/>
  <c r="ET199" i="4"/>
  <c r="EY199" i="4"/>
  <c r="FE199" i="4"/>
  <c r="FJ199" i="4"/>
  <c r="FO199" i="4"/>
  <c r="EU199" i="4"/>
  <c r="FA199" i="4"/>
  <c r="FF199" i="4"/>
  <c r="FK199" i="4"/>
  <c r="O85" i="4"/>
  <c r="O96" i="4"/>
  <c r="EV208" i="4"/>
  <c r="EZ208" i="4"/>
  <c r="FD208" i="4"/>
  <c r="FH208" i="4"/>
  <c r="FL208" i="4"/>
  <c r="FP208" i="4"/>
  <c r="ES208" i="4"/>
  <c r="EW208" i="4"/>
  <c r="FA208" i="4"/>
  <c r="FE208" i="4"/>
  <c r="FI208" i="4"/>
  <c r="FM208" i="4"/>
  <c r="ET208" i="4"/>
  <c r="EX208" i="4"/>
  <c r="FB208" i="4"/>
  <c r="FF208" i="4"/>
  <c r="FJ208" i="4"/>
  <c r="FN208" i="4"/>
  <c r="EU208" i="4"/>
  <c r="EY208" i="4"/>
  <c r="FC208" i="4"/>
  <c r="FG208" i="4"/>
  <c r="FK208" i="4"/>
  <c r="FO208" i="4"/>
  <c r="FT214" i="4"/>
  <c r="FX214" i="4"/>
  <c r="GB214" i="4"/>
  <c r="FQ214" i="4"/>
  <c r="FU214" i="4"/>
  <c r="FY214" i="4"/>
  <c r="FR214" i="4"/>
  <c r="FV214" i="4"/>
  <c r="FZ214" i="4"/>
  <c r="FW214" i="4"/>
  <c r="GA214" i="4"/>
  <c r="FS214" i="4"/>
  <c r="O86" i="4"/>
  <c r="O64" i="4"/>
  <c r="FR217" i="4"/>
  <c r="FV217" i="4"/>
  <c r="FZ217" i="4"/>
  <c r="FS217" i="4"/>
  <c r="FW217" i="4"/>
  <c r="GA217" i="4"/>
  <c r="FT217" i="4"/>
  <c r="FX217" i="4"/>
  <c r="GB217" i="4"/>
  <c r="FQ217" i="4"/>
  <c r="FU217" i="4"/>
  <c r="FY217" i="4"/>
  <c r="O92" i="4"/>
  <c r="EV204" i="4"/>
  <c r="EZ204" i="4"/>
  <c r="FD204" i="4"/>
  <c r="FH204" i="4"/>
  <c r="FL204" i="4"/>
  <c r="FP204" i="4"/>
  <c r="ES204" i="4"/>
  <c r="EW204" i="4"/>
  <c r="FA204" i="4"/>
  <c r="FE204" i="4"/>
  <c r="FI204" i="4"/>
  <c r="FM204" i="4"/>
  <c r="ET204" i="4"/>
  <c r="EX204" i="4"/>
  <c r="FB204" i="4"/>
  <c r="FF204" i="4"/>
  <c r="FJ204" i="4"/>
  <c r="FN204" i="4"/>
  <c r="EU204" i="4"/>
  <c r="EY204" i="4"/>
  <c r="FC204" i="4"/>
  <c r="FG204" i="4"/>
  <c r="FK204" i="4"/>
  <c r="FO204" i="4"/>
  <c r="FT220" i="4"/>
  <c r="FX220" i="4"/>
  <c r="GB220" i="4"/>
  <c r="FQ220" i="4"/>
  <c r="FU220" i="4"/>
  <c r="FY220" i="4"/>
  <c r="FR220" i="4"/>
  <c r="FV220" i="4"/>
  <c r="FZ220" i="4"/>
  <c r="FS220" i="4"/>
  <c r="FW220" i="4"/>
  <c r="GA220" i="4"/>
  <c r="FT218" i="4"/>
  <c r="FX218" i="4"/>
  <c r="GB218" i="4"/>
  <c r="FQ218" i="4"/>
  <c r="FU218" i="4"/>
  <c r="FY218" i="4"/>
  <c r="FR218" i="4"/>
  <c r="FV218" i="4"/>
  <c r="FZ218" i="4"/>
  <c r="FS218" i="4"/>
  <c r="FW218" i="4"/>
  <c r="GA218" i="4"/>
  <c r="O65" i="4"/>
  <c r="O91" i="4"/>
  <c r="ET203" i="4"/>
  <c r="EX203" i="4"/>
  <c r="FB203" i="4"/>
  <c r="FF203" i="4"/>
  <c r="FJ203" i="4"/>
  <c r="FN203" i="4"/>
  <c r="EU203" i="4"/>
  <c r="EY203" i="4"/>
  <c r="FC203" i="4"/>
  <c r="FG203" i="4"/>
  <c r="FK203" i="4"/>
  <c r="FO203" i="4"/>
  <c r="EV203" i="4"/>
  <c r="EZ203" i="4"/>
  <c r="FD203" i="4"/>
  <c r="FH203" i="4"/>
  <c r="FL203" i="4"/>
  <c r="FP203" i="4"/>
  <c r="ES203" i="4"/>
  <c r="EW203" i="4"/>
  <c r="FA203" i="4"/>
  <c r="FE203" i="4"/>
  <c r="FI203" i="4"/>
  <c r="FM203" i="4"/>
  <c r="O76" i="4"/>
  <c r="FT210" i="4"/>
  <c r="FX210" i="4"/>
  <c r="GB210" i="4"/>
  <c r="FQ210" i="4"/>
  <c r="FU210" i="4"/>
  <c r="FY210" i="4"/>
  <c r="FR210" i="4"/>
  <c r="FV210" i="4"/>
  <c r="FZ210" i="4"/>
  <c r="FW210" i="4"/>
  <c r="GA210" i="4"/>
  <c r="FS210" i="4"/>
  <c r="O89" i="4"/>
  <c r="EV201" i="4"/>
  <c r="ES201" i="4"/>
  <c r="EX201" i="4"/>
  <c r="FB201" i="4"/>
  <c r="FF201" i="4"/>
  <c r="FJ201" i="4"/>
  <c r="FN201" i="4"/>
  <c r="ET201" i="4"/>
  <c r="EY201" i="4"/>
  <c r="FC201" i="4"/>
  <c r="FG201" i="4"/>
  <c r="FK201" i="4"/>
  <c r="FO201" i="4"/>
  <c r="EU201" i="4"/>
  <c r="EZ201" i="4"/>
  <c r="FD201" i="4"/>
  <c r="FH201" i="4"/>
  <c r="FL201" i="4"/>
  <c r="FP201" i="4"/>
  <c r="EW201" i="4"/>
  <c r="FA201" i="4"/>
  <c r="FE201" i="4"/>
  <c r="FI201" i="4"/>
  <c r="FM201" i="4"/>
  <c r="FR211" i="4"/>
  <c r="FV211" i="4"/>
  <c r="FZ211" i="4"/>
  <c r="FS211" i="4"/>
  <c r="FW211" i="4"/>
  <c r="GA211" i="4"/>
  <c r="FT211" i="4"/>
  <c r="FX211" i="4"/>
  <c r="GB211" i="4"/>
  <c r="FY211" i="4"/>
  <c r="FQ211" i="4"/>
  <c r="FU211" i="4"/>
  <c r="O88" i="4"/>
  <c r="ET200" i="4"/>
  <c r="EX200" i="4"/>
  <c r="FB200" i="4"/>
  <c r="FF200" i="4"/>
  <c r="FJ200" i="4"/>
  <c r="FN200" i="4"/>
  <c r="ES200" i="4"/>
  <c r="EY200" i="4"/>
  <c r="FD200" i="4"/>
  <c r="FI200" i="4"/>
  <c r="FO200" i="4"/>
  <c r="EU200" i="4"/>
  <c r="EZ200" i="4"/>
  <c r="FE200" i="4"/>
  <c r="FK200" i="4"/>
  <c r="FP200" i="4"/>
  <c r="EV200" i="4"/>
  <c r="FA200" i="4"/>
  <c r="FG200" i="4"/>
  <c r="FL200" i="4"/>
  <c r="EW200" i="4"/>
  <c r="FC200" i="4"/>
  <c r="FH200" i="4"/>
  <c r="FM200" i="4"/>
  <c r="FR219" i="4"/>
  <c r="FV219" i="4"/>
  <c r="FZ219" i="4"/>
  <c r="FS219" i="4"/>
  <c r="FW219" i="4"/>
  <c r="GA219" i="4"/>
  <c r="FT219" i="4"/>
  <c r="FX219" i="4"/>
  <c r="GB219" i="4"/>
  <c r="FQ219" i="4"/>
  <c r="FU219" i="4"/>
  <c r="FY219" i="4"/>
  <c r="FT216" i="4"/>
  <c r="FX216" i="4"/>
  <c r="GB216" i="4"/>
  <c r="FQ216" i="4"/>
  <c r="FU216" i="4"/>
  <c r="FY216" i="4"/>
  <c r="FR216" i="4"/>
  <c r="FV216" i="4"/>
  <c r="FZ216" i="4"/>
  <c r="GA216" i="4"/>
  <c r="FS216" i="4"/>
  <c r="FW216" i="4"/>
  <c r="O94" i="4"/>
  <c r="EV206" i="4"/>
  <c r="EZ206" i="4"/>
  <c r="FD206" i="4"/>
  <c r="FH206" i="4"/>
  <c r="FL206" i="4"/>
  <c r="FP206" i="4"/>
  <c r="ES206" i="4"/>
  <c r="EW206" i="4"/>
  <c r="FA206" i="4"/>
  <c r="FE206" i="4"/>
  <c r="FI206" i="4"/>
  <c r="FM206" i="4"/>
  <c r="ET206" i="4"/>
  <c r="EX206" i="4"/>
  <c r="FB206" i="4"/>
  <c r="FF206" i="4"/>
  <c r="FJ206" i="4"/>
  <c r="FN206" i="4"/>
  <c r="EU206" i="4"/>
  <c r="EY206" i="4"/>
  <c r="FC206" i="4"/>
  <c r="FG206" i="4"/>
  <c r="FK206" i="4"/>
  <c r="FO206" i="4"/>
  <c r="FR213" i="4"/>
  <c r="FV213" i="4"/>
  <c r="FZ213" i="4"/>
  <c r="FS213" i="4"/>
  <c r="FW213" i="4"/>
  <c r="FT213" i="4"/>
  <c r="FY213" i="4"/>
  <c r="FQ213" i="4"/>
  <c r="GA213" i="4"/>
  <c r="FU213" i="4"/>
  <c r="GB213" i="4"/>
  <c r="FX213" i="4"/>
  <c r="O72" i="4"/>
  <c r="O80" i="4"/>
  <c r="O73" i="4"/>
  <c r="O93" i="4"/>
  <c r="ET205" i="4"/>
  <c r="EX205" i="4"/>
  <c r="FB205" i="4"/>
  <c r="FF205" i="4"/>
  <c r="FJ205" i="4"/>
  <c r="FN205" i="4"/>
  <c r="EU205" i="4"/>
  <c r="EY205" i="4"/>
  <c r="FC205" i="4"/>
  <c r="FG205" i="4"/>
  <c r="FK205" i="4"/>
  <c r="FO205" i="4"/>
  <c r="EV205" i="4"/>
  <c r="EZ205" i="4"/>
  <c r="FD205" i="4"/>
  <c r="FH205" i="4"/>
  <c r="FL205" i="4"/>
  <c r="FP205" i="4"/>
  <c r="ES205" i="4"/>
  <c r="EW205" i="4"/>
  <c r="FA205" i="4"/>
  <c r="FE205" i="4"/>
  <c r="FI205" i="4"/>
  <c r="FM205" i="4"/>
  <c r="O68" i="4"/>
  <c r="DO134" i="6"/>
  <c r="DO136" i="6" s="1"/>
  <c r="DG134" i="6"/>
  <c r="DG136" i="6" s="1"/>
  <c r="DD134" i="6"/>
  <c r="DD136" i="6" s="1"/>
  <c r="DV134" i="6"/>
  <c r="DV136" i="6" s="1"/>
  <c r="M112" i="7"/>
  <c r="M108" i="7"/>
  <c r="DM134" i="6"/>
  <c r="DM136" i="6" s="1"/>
  <c r="DT134" i="6"/>
  <c r="DT136" i="6" s="1"/>
  <c r="DF134" i="6"/>
  <c r="DF136" i="6" s="1"/>
  <c r="DB134" i="6"/>
  <c r="DB136" i="6" s="1"/>
  <c r="DQ134" i="6"/>
  <c r="DQ136" i="6" s="1"/>
  <c r="M110" i="7"/>
  <c r="DW221" i="4"/>
  <c r="DW228" i="4"/>
  <c r="EM221" i="4"/>
  <c r="EM228" i="4"/>
  <c r="ED221" i="4"/>
  <c r="ED228" i="4"/>
  <c r="DU221" i="4"/>
  <c r="DU228" i="4"/>
  <c r="EK221" i="4"/>
  <c r="EK228" i="4"/>
  <c r="EF221" i="4"/>
  <c r="EF228" i="4"/>
  <c r="FN138" i="4"/>
  <c r="FJ138" i="4"/>
  <c r="FF138" i="4"/>
  <c r="FB138" i="4"/>
  <c r="EX138" i="4"/>
  <c r="ET138" i="4"/>
  <c r="FO138" i="4"/>
  <c r="FK138" i="4"/>
  <c r="FG138" i="4"/>
  <c r="FC138" i="4"/>
  <c r="EY138" i="4"/>
  <c r="EU138" i="4"/>
  <c r="FP138" i="4"/>
  <c r="FL138" i="4"/>
  <c r="FH138" i="4"/>
  <c r="FD138" i="4"/>
  <c r="EZ138" i="4"/>
  <c r="EV138" i="4"/>
  <c r="FM138" i="4"/>
  <c r="FI138" i="4"/>
  <c r="FE138" i="4"/>
  <c r="FA138" i="4"/>
  <c r="EW138" i="4"/>
  <c r="ES138" i="4"/>
  <c r="EG225" i="4"/>
  <c r="EB225" i="4"/>
  <c r="ER225" i="4"/>
  <c r="EI225" i="4"/>
  <c r="DZ225" i="4"/>
  <c r="EP225" i="4"/>
  <c r="FN114" i="6"/>
  <c r="FJ114" i="6"/>
  <c r="FF114" i="6"/>
  <c r="FB114" i="6"/>
  <c r="EX114" i="6"/>
  <c r="N114" i="6"/>
  <c r="FO114" i="6"/>
  <c r="FK114" i="6"/>
  <c r="FG114" i="6"/>
  <c r="FC114" i="6"/>
  <c r="EY114" i="6"/>
  <c r="FP114" i="6"/>
  <c r="FL114" i="6"/>
  <c r="FH114" i="6"/>
  <c r="FD114" i="6"/>
  <c r="EZ114" i="6"/>
  <c r="FQ114" i="6"/>
  <c r="FM114" i="6"/>
  <c r="FI114" i="6"/>
  <c r="FE114" i="6"/>
  <c r="FA114" i="6"/>
  <c r="M127" i="7"/>
  <c r="EE233" i="4"/>
  <c r="DV233" i="4"/>
  <c r="EL233" i="4"/>
  <c r="EC233" i="4"/>
  <c r="DX233" i="4"/>
  <c r="EN233" i="4"/>
  <c r="M140" i="7"/>
  <c r="FO82" i="6"/>
  <c r="FK82" i="6"/>
  <c r="FG82" i="6"/>
  <c r="FC82" i="6"/>
  <c r="EY82" i="6"/>
  <c r="FP82" i="6"/>
  <c r="FL82" i="6"/>
  <c r="FQ82" i="6"/>
  <c r="FM82" i="6"/>
  <c r="FI82" i="6"/>
  <c r="FE82" i="6"/>
  <c r="FA82" i="6"/>
  <c r="FH82" i="6"/>
  <c r="EZ82" i="6"/>
  <c r="FJ82" i="6"/>
  <c r="FB82" i="6"/>
  <c r="N82" i="6"/>
  <c r="FN82" i="6"/>
  <c r="FD82" i="6"/>
  <c r="FF82" i="6"/>
  <c r="EX82" i="6"/>
  <c r="EB127" i="6"/>
  <c r="EB124" i="6"/>
  <c r="ER127" i="6"/>
  <c r="ER124" i="6"/>
  <c r="EI127" i="6"/>
  <c r="EI124" i="6"/>
  <c r="DZ127" i="6"/>
  <c r="DZ124" i="6"/>
  <c r="EP127" i="6"/>
  <c r="EP124" i="6"/>
  <c r="EG127" i="6"/>
  <c r="EG124" i="6"/>
  <c r="EW127" i="6"/>
  <c r="EW124" i="6"/>
  <c r="EA222" i="4"/>
  <c r="EQ222" i="4"/>
  <c r="EH222" i="4"/>
  <c r="DY222" i="4"/>
  <c r="EO222" i="4"/>
  <c r="EJ222" i="4"/>
  <c r="ED224" i="4"/>
  <c r="DU224" i="4"/>
  <c r="EK224" i="4"/>
  <c r="EF224" i="4"/>
  <c r="DW224" i="4"/>
  <c r="EM224" i="4"/>
  <c r="EA223" i="4"/>
  <c r="EQ223" i="4"/>
  <c r="EH223" i="4"/>
  <c r="DY223" i="4"/>
  <c r="EO223" i="4"/>
  <c r="EJ223" i="4"/>
  <c r="FQ107" i="6"/>
  <c r="FM107" i="6"/>
  <c r="FI107" i="6"/>
  <c r="FE107" i="6"/>
  <c r="FA107" i="6"/>
  <c r="FN107" i="6"/>
  <c r="FJ107" i="6"/>
  <c r="FF107" i="6"/>
  <c r="FB107" i="6"/>
  <c r="EX107" i="6"/>
  <c r="N107" i="6"/>
  <c r="FO107" i="6"/>
  <c r="FK107" i="6"/>
  <c r="FG107" i="6"/>
  <c r="FC107" i="6"/>
  <c r="EY107" i="6"/>
  <c r="FP107" i="6"/>
  <c r="FL107" i="6"/>
  <c r="FH107" i="6"/>
  <c r="FD107" i="6"/>
  <c r="EZ107" i="6"/>
  <c r="FP84" i="6"/>
  <c r="FL84" i="6"/>
  <c r="FH84" i="6"/>
  <c r="FD84" i="6"/>
  <c r="EZ84" i="6"/>
  <c r="FQ84" i="6"/>
  <c r="FM84" i="6"/>
  <c r="FI84" i="6"/>
  <c r="FE84" i="6"/>
  <c r="FA84" i="6"/>
  <c r="FN84" i="6"/>
  <c r="FJ84" i="6"/>
  <c r="FF84" i="6"/>
  <c r="FB84" i="6"/>
  <c r="EX84" i="6"/>
  <c r="N84" i="6"/>
  <c r="FO84" i="6"/>
  <c r="FK84" i="6"/>
  <c r="FG84" i="6"/>
  <c r="FC84" i="6"/>
  <c r="EY84" i="6"/>
  <c r="M144" i="7"/>
  <c r="M141" i="7"/>
  <c r="N114" i="7"/>
  <c r="FP96" i="6"/>
  <c r="FL96" i="6"/>
  <c r="FH96" i="6"/>
  <c r="FD96" i="6"/>
  <c r="EZ96" i="6"/>
  <c r="FQ96" i="6"/>
  <c r="FM96" i="6"/>
  <c r="FI96" i="6"/>
  <c r="FE96" i="6"/>
  <c r="FA96" i="6"/>
  <c r="FN96" i="6"/>
  <c r="FJ96" i="6"/>
  <c r="FF96" i="6"/>
  <c r="FB96" i="6"/>
  <c r="EX96" i="6"/>
  <c r="N96" i="6"/>
  <c r="FO96" i="6"/>
  <c r="FK96" i="6"/>
  <c r="FG96" i="6"/>
  <c r="FC96" i="6"/>
  <c r="EY96" i="6"/>
  <c r="M151" i="7"/>
  <c r="N102" i="7"/>
  <c r="M145" i="7"/>
  <c r="EH232" i="4"/>
  <c r="DY232" i="4"/>
  <c r="EO232" i="4"/>
  <c r="EJ232" i="4"/>
  <c r="EA232" i="4"/>
  <c r="EQ232" i="4"/>
  <c r="EE231" i="4"/>
  <c r="DV231" i="4"/>
  <c r="EL231" i="4"/>
  <c r="EC231" i="4"/>
  <c r="DX231" i="4"/>
  <c r="EN231" i="4"/>
  <c r="M143" i="7"/>
  <c r="N120" i="7"/>
  <c r="N107" i="3"/>
  <c r="N109" i="3" s="1"/>
  <c r="N110" i="3" s="1"/>
  <c r="N111" i="3" s="1"/>
  <c r="EE126" i="6"/>
  <c r="EW126" i="6"/>
  <c r="EL126" i="6"/>
  <c r="EC126" i="6"/>
  <c r="ET126" i="6"/>
  <c r="EN126" i="6"/>
  <c r="DZ130" i="6"/>
  <c r="EP130" i="6"/>
  <c r="EG130" i="6"/>
  <c r="EW130" i="6"/>
  <c r="EN130" i="6"/>
  <c r="EE130" i="6"/>
  <c r="EU130" i="6"/>
  <c r="EE125" i="6"/>
  <c r="EU125" i="6"/>
  <c r="EL125" i="6"/>
  <c r="EC125" i="6"/>
  <c r="ES125" i="6"/>
  <c r="EJ125" i="6"/>
  <c r="FP136" i="4"/>
  <c r="FL136" i="4"/>
  <c r="FH136" i="4"/>
  <c r="FD136" i="4"/>
  <c r="EZ136" i="4"/>
  <c r="EV136" i="4"/>
  <c r="FM136" i="4"/>
  <c r="FI136" i="4"/>
  <c r="FE136" i="4"/>
  <c r="FA136" i="4"/>
  <c r="EW136" i="4"/>
  <c r="ES136" i="4"/>
  <c r="FN136" i="4"/>
  <c r="FJ136" i="4"/>
  <c r="FF136" i="4"/>
  <c r="FB136" i="4"/>
  <c r="EX136" i="4"/>
  <c r="ET136" i="4"/>
  <c r="FO136" i="4"/>
  <c r="FK136" i="4"/>
  <c r="FG136" i="4"/>
  <c r="FC136" i="4"/>
  <c r="EY136" i="4"/>
  <c r="EU136" i="4"/>
  <c r="EI221" i="4"/>
  <c r="EI228" i="4"/>
  <c r="DZ221" i="4"/>
  <c r="DZ228" i="4"/>
  <c r="EP221" i="4"/>
  <c r="EP228" i="4"/>
  <c r="EG221" i="4"/>
  <c r="EG228" i="4"/>
  <c r="EB221" i="4"/>
  <c r="EB228" i="4"/>
  <c r="ER221" i="4"/>
  <c r="ER228" i="4"/>
  <c r="EC225" i="4"/>
  <c r="DX225" i="4"/>
  <c r="EN225" i="4"/>
  <c r="EE225" i="4"/>
  <c r="DV225" i="4"/>
  <c r="EL225" i="4"/>
  <c r="FN110" i="6"/>
  <c r="FJ110" i="6"/>
  <c r="FF110" i="6"/>
  <c r="FB110" i="6"/>
  <c r="EX110" i="6"/>
  <c r="N110" i="6"/>
  <c r="FO110" i="6"/>
  <c r="FK110" i="6"/>
  <c r="FG110" i="6"/>
  <c r="FC110" i="6"/>
  <c r="EY110" i="6"/>
  <c r="FP110" i="6"/>
  <c r="FL110" i="6"/>
  <c r="FH110" i="6"/>
  <c r="FD110" i="6"/>
  <c r="EZ110" i="6"/>
  <c r="FQ110" i="6"/>
  <c r="FM110" i="6"/>
  <c r="FI110" i="6"/>
  <c r="FE110" i="6"/>
  <c r="FA110" i="6"/>
  <c r="FO109" i="6"/>
  <c r="FK109" i="6"/>
  <c r="FG109" i="6"/>
  <c r="FC109" i="6"/>
  <c r="EY109" i="6"/>
  <c r="FP109" i="6"/>
  <c r="FL109" i="6"/>
  <c r="FH109" i="6"/>
  <c r="FD109" i="6"/>
  <c r="EZ109" i="6"/>
  <c r="FQ109" i="6"/>
  <c r="FM109" i="6"/>
  <c r="FI109" i="6"/>
  <c r="FE109" i="6"/>
  <c r="FA109" i="6"/>
  <c r="FN109" i="6"/>
  <c r="FJ109" i="6"/>
  <c r="FF109" i="6"/>
  <c r="FB109" i="6"/>
  <c r="EX109" i="6"/>
  <c r="N109" i="6"/>
  <c r="EA233" i="4"/>
  <c r="EQ233" i="4"/>
  <c r="EH233" i="4"/>
  <c r="DY233" i="4"/>
  <c r="EO233" i="4"/>
  <c r="EJ233" i="4"/>
  <c r="M137" i="7"/>
  <c r="FP92" i="6"/>
  <c r="FL92" i="6"/>
  <c r="FH92" i="6"/>
  <c r="FD92" i="6"/>
  <c r="EZ92" i="6"/>
  <c r="FQ92" i="6"/>
  <c r="FM92" i="6"/>
  <c r="FI92" i="6"/>
  <c r="FE92" i="6"/>
  <c r="FA92" i="6"/>
  <c r="FN92" i="6"/>
  <c r="FJ92" i="6"/>
  <c r="FF92" i="6"/>
  <c r="FB92" i="6"/>
  <c r="EX92" i="6"/>
  <c r="N92" i="6"/>
  <c r="FO92" i="6"/>
  <c r="FK92" i="6"/>
  <c r="FG92" i="6"/>
  <c r="FC92" i="6"/>
  <c r="EY92" i="6"/>
  <c r="M107" i="7"/>
  <c r="M146" i="7"/>
  <c r="N118" i="7"/>
  <c r="M147" i="7"/>
  <c r="M121" i="7"/>
  <c r="M149" i="7"/>
  <c r="FP81" i="6"/>
  <c r="FL81" i="6"/>
  <c r="FH81" i="6"/>
  <c r="FD81" i="6"/>
  <c r="EZ81" i="6"/>
  <c r="FN81" i="6"/>
  <c r="FJ81" i="6"/>
  <c r="FF81" i="6"/>
  <c r="FB81" i="6"/>
  <c r="EX81" i="6"/>
  <c r="N81" i="6"/>
  <c r="FQ81" i="6"/>
  <c r="FI81" i="6"/>
  <c r="FA81" i="6"/>
  <c r="FK81" i="6"/>
  <c r="FC81" i="6"/>
  <c r="FM81" i="6"/>
  <c r="FE81" i="6"/>
  <c r="FO81" i="6"/>
  <c r="FG81" i="6"/>
  <c r="EY81" i="6"/>
  <c r="M150" i="7"/>
  <c r="FP101" i="6"/>
  <c r="FL101" i="6"/>
  <c r="FH101" i="6"/>
  <c r="FD101" i="6"/>
  <c r="EZ101" i="6"/>
  <c r="FQ101" i="6"/>
  <c r="FM101" i="6"/>
  <c r="FI101" i="6"/>
  <c r="FE101" i="6"/>
  <c r="FA101" i="6"/>
  <c r="FN101" i="6"/>
  <c r="FJ101" i="6"/>
  <c r="FF101" i="6"/>
  <c r="FB101" i="6"/>
  <c r="EX101" i="6"/>
  <c r="N101" i="6"/>
  <c r="FO101" i="6"/>
  <c r="FK101" i="6"/>
  <c r="FG101" i="6"/>
  <c r="FC101" i="6"/>
  <c r="EY101" i="6"/>
  <c r="FQ78" i="6"/>
  <c r="FM78" i="6"/>
  <c r="FI78" i="6"/>
  <c r="FE78" i="6"/>
  <c r="FA78" i="6"/>
  <c r="FN78" i="6"/>
  <c r="FJ78" i="6"/>
  <c r="FF78" i="6"/>
  <c r="FB78" i="6"/>
  <c r="EX78" i="6"/>
  <c r="N78" i="6"/>
  <c r="FO78" i="6"/>
  <c r="FK78" i="6"/>
  <c r="FG78" i="6"/>
  <c r="FC78" i="6"/>
  <c r="EY78" i="6"/>
  <c r="FP78" i="6"/>
  <c r="FL78" i="6"/>
  <c r="FH78" i="6"/>
  <c r="FD78" i="6"/>
  <c r="EZ78" i="6"/>
  <c r="EN127" i="6"/>
  <c r="EN124" i="6"/>
  <c r="EE127" i="6"/>
  <c r="EE124" i="6"/>
  <c r="EU127" i="6"/>
  <c r="EU124" i="6"/>
  <c r="EL127" i="6"/>
  <c r="EL124" i="6"/>
  <c r="EC127" i="6"/>
  <c r="EC124" i="6"/>
  <c r="ES127" i="6"/>
  <c r="ES124" i="6"/>
  <c r="N124" i="7"/>
  <c r="DW222" i="4"/>
  <c r="EM222" i="4"/>
  <c r="ED222" i="4"/>
  <c r="DU222" i="4"/>
  <c r="EK222" i="4"/>
  <c r="EF222" i="4"/>
  <c r="M117" i="7"/>
  <c r="DZ224" i="4"/>
  <c r="EP224" i="4"/>
  <c r="EG224" i="4"/>
  <c r="EB224" i="4"/>
  <c r="ER224" i="4"/>
  <c r="EI224" i="4"/>
  <c r="DW223" i="4"/>
  <c r="EM223" i="4"/>
  <c r="ED223" i="4"/>
  <c r="DU223" i="4"/>
  <c r="EK223" i="4"/>
  <c r="EF223" i="4"/>
  <c r="FQ83" i="6"/>
  <c r="FM83" i="6"/>
  <c r="FI83" i="6"/>
  <c r="FE83" i="6"/>
  <c r="FA83" i="6"/>
  <c r="FN83" i="6"/>
  <c r="FJ83" i="6"/>
  <c r="FF83" i="6"/>
  <c r="FB83" i="6"/>
  <c r="EX83" i="6"/>
  <c r="N83" i="6"/>
  <c r="FO83" i="6"/>
  <c r="FK83" i="6"/>
  <c r="FG83" i="6"/>
  <c r="FC83" i="6"/>
  <c r="EY83" i="6"/>
  <c r="FP83" i="6"/>
  <c r="FL83" i="6"/>
  <c r="FH83" i="6"/>
  <c r="FD83" i="6"/>
  <c r="EZ83" i="6"/>
  <c r="N122" i="7"/>
  <c r="FP108" i="6"/>
  <c r="FL108" i="6"/>
  <c r="FH108" i="6"/>
  <c r="FD108" i="6"/>
  <c r="EZ108" i="6"/>
  <c r="FQ108" i="6"/>
  <c r="FM108" i="6"/>
  <c r="FI108" i="6"/>
  <c r="FE108" i="6"/>
  <c r="FA108" i="6"/>
  <c r="FN108" i="6"/>
  <c r="FJ108" i="6"/>
  <c r="FF108" i="6"/>
  <c r="FB108" i="6"/>
  <c r="EX108" i="6"/>
  <c r="N108" i="6"/>
  <c r="FO108" i="6"/>
  <c r="FK108" i="6"/>
  <c r="FG108" i="6"/>
  <c r="FC108" i="6"/>
  <c r="EY108" i="6"/>
  <c r="FO148" i="4"/>
  <c r="FK148" i="4"/>
  <c r="FG148" i="4"/>
  <c r="FC148" i="4"/>
  <c r="EY148" i="4"/>
  <c r="EU148" i="4"/>
  <c r="FP148" i="4"/>
  <c r="FL148" i="4"/>
  <c r="FH148" i="4"/>
  <c r="FD148" i="4"/>
  <c r="EZ148" i="4"/>
  <c r="EV148" i="4"/>
  <c r="FM148" i="4"/>
  <c r="FI148" i="4"/>
  <c r="FE148" i="4"/>
  <c r="FA148" i="4"/>
  <c r="EW148" i="4"/>
  <c r="ES148" i="4"/>
  <c r="FN148" i="4"/>
  <c r="FJ148" i="4"/>
  <c r="FF148" i="4"/>
  <c r="FB148" i="4"/>
  <c r="EX148" i="4"/>
  <c r="ET148" i="4"/>
  <c r="ED232" i="4"/>
  <c r="DU232" i="4"/>
  <c r="EK232" i="4"/>
  <c r="EF232" i="4"/>
  <c r="DW232" i="4"/>
  <c r="EM232" i="4"/>
  <c r="FO89" i="6"/>
  <c r="FK89" i="6"/>
  <c r="FG89" i="6"/>
  <c r="FC89" i="6"/>
  <c r="EY89" i="6"/>
  <c r="FP89" i="6"/>
  <c r="FL89" i="6"/>
  <c r="FH89" i="6"/>
  <c r="FD89" i="6"/>
  <c r="EZ89" i="6"/>
  <c r="FQ89" i="6"/>
  <c r="FM89" i="6"/>
  <c r="FI89" i="6"/>
  <c r="FE89" i="6"/>
  <c r="FA89" i="6"/>
  <c r="FN89" i="6"/>
  <c r="FJ89" i="6"/>
  <c r="FF89" i="6"/>
  <c r="FB89" i="6"/>
  <c r="EX89" i="6"/>
  <c r="N89" i="6"/>
  <c r="EA231" i="4"/>
  <c r="EQ231" i="4"/>
  <c r="EH231" i="4"/>
  <c r="DY231" i="4"/>
  <c r="EO231" i="4"/>
  <c r="EJ231" i="4"/>
  <c r="N139" i="7"/>
  <c r="FN106" i="6"/>
  <c r="FJ106" i="6"/>
  <c r="FF106" i="6"/>
  <c r="FB106" i="6"/>
  <c r="EX106" i="6"/>
  <c r="N106" i="6"/>
  <c r="FO106" i="6"/>
  <c r="FK106" i="6"/>
  <c r="FG106" i="6"/>
  <c r="FC106" i="6"/>
  <c r="EY106" i="6"/>
  <c r="FP106" i="6"/>
  <c r="FL106" i="6"/>
  <c r="FH106" i="6"/>
  <c r="FD106" i="6"/>
  <c r="EZ106" i="6"/>
  <c r="FQ106" i="6"/>
  <c r="FM106" i="6"/>
  <c r="FI106" i="6"/>
  <c r="FE106" i="6"/>
  <c r="FA106" i="6"/>
  <c r="M133" i="7"/>
  <c r="M136" i="7"/>
  <c r="EA126" i="6"/>
  <c r="EQ126" i="6"/>
  <c r="EH126" i="6"/>
  <c r="EO126" i="6"/>
  <c r="EJ126" i="6"/>
  <c r="EV126" i="6"/>
  <c r="EL130" i="6"/>
  <c r="EC130" i="6"/>
  <c r="ES130" i="6"/>
  <c r="EJ130" i="6"/>
  <c r="EA130" i="6"/>
  <c r="EQ130" i="6"/>
  <c r="EA125" i="6"/>
  <c r="EQ125" i="6"/>
  <c r="EH125" i="6"/>
  <c r="EO125" i="6"/>
  <c r="EF125" i="6"/>
  <c r="EV125" i="6"/>
  <c r="O107" i="3"/>
  <c r="O109" i="3" s="1"/>
  <c r="O110" i="3" s="1"/>
  <c r="O111" i="3" s="1"/>
  <c r="EE221" i="4"/>
  <c r="EE228" i="4"/>
  <c r="DV221" i="4"/>
  <c r="DV228" i="4"/>
  <c r="EL221" i="4"/>
  <c r="EL228" i="4"/>
  <c r="EC221" i="4"/>
  <c r="EC228" i="4"/>
  <c r="DX221" i="4"/>
  <c r="DX228" i="4"/>
  <c r="EN221" i="4"/>
  <c r="EN228" i="4"/>
  <c r="M115" i="7"/>
  <c r="DY225" i="4"/>
  <c r="EO225" i="4"/>
  <c r="EJ225" i="4"/>
  <c r="EA225" i="4"/>
  <c r="EQ225" i="4"/>
  <c r="EH225" i="4"/>
  <c r="FO85" i="6"/>
  <c r="FK85" i="6"/>
  <c r="FG85" i="6"/>
  <c r="FC85" i="6"/>
  <c r="EY85" i="6"/>
  <c r="FP85" i="6"/>
  <c r="FL85" i="6"/>
  <c r="FH85" i="6"/>
  <c r="FD85" i="6"/>
  <c r="EZ85" i="6"/>
  <c r="FQ85" i="6"/>
  <c r="FM85" i="6"/>
  <c r="FI85" i="6"/>
  <c r="FE85" i="6"/>
  <c r="FA85" i="6"/>
  <c r="FN85" i="6"/>
  <c r="FJ85" i="6"/>
  <c r="FF85" i="6"/>
  <c r="FB85" i="6"/>
  <c r="EX85" i="6"/>
  <c r="N85" i="6"/>
  <c r="DW233" i="4"/>
  <c r="EM233" i="4"/>
  <c r="ED233" i="4"/>
  <c r="DU233" i="4"/>
  <c r="EK233" i="4"/>
  <c r="EF233" i="4"/>
  <c r="FQ95" i="6"/>
  <c r="FM95" i="6"/>
  <c r="FI95" i="6"/>
  <c r="FE95" i="6"/>
  <c r="FA95" i="6"/>
  <c r="FN95" i="6"/>
  <c r="FJ95" i="6"/>
  <c r="FF95" i="6"/>
  <c r="FB95" i="6"/>
  <c r="EX95" i="6"/>
  <c r="N95" i="6"/>
  <c r="FO95" i="6"/>
  <c r="FK95" i="6"/>
  <c r="FG95" i="6"/>
  <c r="FC95" i="6"/>
  <c r="EY95" i="6"/>
  <c r="FP95" i="6"/>
  <c r="FL95" i="6"/>
  <c r="FH95" i="6"/>
  <c r="FD95" i="6"/>
  <c r="EZ95" i="6"/>
  <c r="FO135" i="6"/>
  <c r="FK135" i="6"/>
  <c r="FG135" i="6"/>
  <c r="FC135" i="6"/>
  <c r="EY135" i="6"/>
  <c r="FP135" i="6"/>
  <c r="FL135" i="6"/>
  <c r="FH135" i="6"/>
  <c r="FD135" i="6"/>
  <c r="EZ135" i="6"/>
  <c r="FQ135" i="6"/>
  <c r="FM135" i="6"/>
  <c r="FI135" i="6"/>
  <c r="FE135" i="6"/>
  <c r="FA135" i="6"/>
  <c r="FN135" i="6"/>
  <c r="FJ135" i="6"/>
  <c r="FF135" i="6"/>
  <c r="FB135" i="6"/>
  <c r="EX135" i="6"/>
  <c r="M129" i="7"/>
  <c r="EJ127" i="6"/>
  <c r="EJ124" i="6"/>
  <c r="EA127" i="6"/>
  <c r="EA124" i="6"/>
  <c r="EQ127" i="6"/>
  <c r="EQ124" i="6"/>
  <c r="EH127" i="6"/>
  <c r="EH124" i="6"/>
  <c r="EO127" i="6"/>
  <c r="EO124" i="6"/>
  <c r="FP119" i="6"/>
  <c r="FL119" i="6"/>
  <c r="FH119" i="6"/>
  <c r="FD119" i="6"/>
  <c r="EZ119" i="6"/>
  <c r="FQ119" i="6"/>
  <c r="FM119" i="6"/>
  <c r="FI119" i="6"/>
  <c r="FE119" i="6"/>
  <c r="FA119" i="6"/>
  <c r="FN119" i="6"/>
  <c r="FJ119" i="6"/>
  <c r="FF119" i="6"/>
  <c r="FB119" i="6"/>
  <c r="EX119" i="6"/>
  <c r="N119" i="6"/>
  <c r="FO119" i="6"/>
  <c r="FK119" i="6"/>
  <c r="FG119" i="6"/>
  <c r="FC119" i="6"/>
  <c r="EY119" i="6"/>
  <c r="M142" i="7"/>
  <c r="FO93" i="6"/>
  <c r="FK93" i="6"/>
  <c r="FG93" i="6"/>
  <c r="FC93" i="6"/>
  <c r="EY93" i="6"/>
  <c r="FP93" i="6"/>
  <c r="FL93" i="6"/>
  <c r="FH93" i="6"/>
  <c r="FD93" i="6"/>
  <c r="EZ93" i="6"/>
  <c r="FQ93" i="6"/>
  <c r="FM93" i="6"/>
  <c r="FI93" i="6"/>
  <c r="FE93" i="6"/>
  <c r="FA93" i="6"/>
  <c r="FN93" i="6"/>
  <c r="FJ93" i="6"/>
  <c r="FF93" i="6"/>
  <c r="FB93" i="6"/>
  <c r="EX93" i="6"/>
  <c r="N93" i="6"/>
  <c r="EI222" i="4"/>
  <c r="DZ222" i="4"/>
  <c r="EP222" i="4"/>
  <c r="EG222" i="4"/>
  <c r="EB222" i="4"/>
  <c r="ER222" i="4"/>
  <c r="DV224" i="4"/>
  <c r="EL224" i="4"/>
  <c r="EC224" i="4"/>
  <c r="DX224" i="4"/>
  <c r="EN224" i="4"/>
  <c r="EE224" i="4"/>
  <c r="FP147" i="4"/>
  <c r="FL147" i="4"/>
  <c r="FH147" i="4"/>
  <c r="FD147" i="4"/>
  <c r="EZ147" i="4"/>
  <c r="EV147" i="4"/>
  <c r="FM147" i="4"/>
  <c r="FI147" i="4"/>
  <c r="FE147" i="4"/>
  <c r="FA147" i="4"/>
  <c r="EW147" i="4"/>
  <c r="ES147" i="4"/>
  <c r="FN147" i="4"/>
  <c r="FJ147" i="4"/>
  <c r="FF147" i="4"/>
  <c r="FB147" i="4"/>
  <c r="EX147" i="4"/>
  <c r="ET147" i="4"/>
  <c r="FO147" i="4"/>
  <c r="FK147" i="4"/>
  <c r="FG147" i="4"/>
  <c r="FC147" i="4"/>
  <c r="EY147" i="4"/>
  <c r="EU147" i="4"/>
  <c r="EI223" i="4"/>
  <c r="DZ223" i="4"/>
  <c r="EP223" i="4"/>
  <c r="EG223" i="4"/>
  <c r="EB223" i="4"/>
  <c r="ER223" i="4"/>
  <c r="M123" i="7"/>
  <c r="M111" i="7"/>
  <c r="M148" i="7"/>
  <c r="FQ91" i="6"/>
  <c r="FM91" i="6"/>
  <c r="FI91" i="6"/>
  <c r="FE91" i="6"/>
  <c r="FA91" i="6"/>
  <c r="FN91" i="6"/>
  <c r="FJ91" i="6"/>
  <c r="FF91" i="6"/>
  <c r="FB91" i="6"/>
  <c r="EX91" i="6"/>
  <c r="N91" i="6"/>
  <c r="FO91" i="6"/>
  <c r="FK91" i="6"/>
  <c r="FG91" i="6"/>
  <c r="FC91" i="6"/>
  <c r="EY91" i="6"/>
  <c r="FP91" i="6"/>
  <c r="FL91" i="6"/>
  <c r="FH91" i="6"/>
  <c r="FD91" i="6"/>
  <c r="EZ91" i="6"/>
  <c r="M113" i="7"/>
  <c r="FN86" i="6"/>
  <c r="FJ86" i="6"/>
  <c r="FF86" i="6"/>
  <c r="FB86" i="6"/>
  <c r="EX86" i="6"/>
  <c r="N86" i="6"/>
  <c r="FO86" i="6"/>
  <c r="FK86" i="6"/>
  <c r="FG86" i="6"/>
  <c r="FC86" i="6"/>
  <c r="EY86" i="6"/>
  <c r="FP86" i="6"/>
  <c r="FL86" i="6"/>
  <c r="FH86" i="6"/>
  <c r="FD86" i="6"/>
  <c r="EZ86" i="6"/>
  <c r="FQ86" i="6"/>
  <c r="FM86" i="6"/>
  <c r="FI86" i="6"/>
  <c r="FE86" i="6"/>
  <c r="FA86" i="6"/>
  <c r="FP79" i="6"/>
  <c r="FL79" i="6"/>
  <c r="FH79" i="6"/>
  <c r="FD79" i="6"/>
  <c r="EZ79" i="6"/>
  <c r="FN79" i="6"/>
  <c r="FI79" i="6"/>
  <c r="FC79" i="6"/>
  <c r="EX79" i="6"/>
  <c r="FO79" i="6"/>
  <c r="FJ79" i="6"/>
  <c r="FE79" i="6"/>
  <c r="EY79" i="6"/>
  <c r="FQ79" i="6"/>
  <c r="FK79" i="6"/>
  <c r="FF79" i="6"/>
  <c r="FA79" i="6"/>
  <c r="N79" i="6"/>
  <c r="FM79" i="6"/>
  <c r="FG79" i="6"/>
  <c r="FB79" i="6"/>
  <c r="FN90" i="6"/>
  <c r="FJ90" i="6"/>
  <c r="FF90" i="6"/>
  <c r="FB90" i="6"/>
  <c r="EX90" i="6"/>
  <c r="N90" i="6"/>
  <c r="FO90" i="6"/>
  <c r="FK90" i="6"/>
  <c r="FG90" i="6"/>
  <c r="FC90" i="6"/>
  <c r="EY90" i="6"/>
  <c r="FP90" i="6"/>
  <c r="FL90" i="6"/>
  <c r="FH90" i="6"/>
  <c r="FD90" i="6"/>
  <c r="EZ90" i="6"/>
  <c r="FQ90" i="6"/>
  <c r="FM90" i="6"/>
  <c r="FI90" i="6"/>
  <c r="FE90" i="6"/>
  <c r="FA90" i="6"/>
  <c r="DZ232" i="4"/>
  <c r="EP232" i="4"/>
  <c r="EG232" i="4"/>
  <c r="EB232" i="4"/>
  <c r="ER232" i="4"/>
  <c r="EI232" i="4"/>
  <c r="DW231" i="4"/>
  <c r="EM231" i="4"/>
  <c r="ED231" i="4"/>
  <c r="DU231" i="4"/>
  <c r="EK231" i="4"/>
  <c r="EF231" i="4"/>
  <c r="FN98" i="6"/>
  <c r="FN132" i="6" s="1"/>
  <c r="FJ98" i="6"/>
  <c r="FJ132" i="6" s="1"/>
  <c r="FF98" i="6"/>
  <c r="FF132" i="6" s="1"/>
  <c r="FB98" i="6"/>
  <c r="FB132" i="6" s="1"/>
  <c r="EX98" i="6"/>
  <c r="N98" i="6"/>
  <c r="FO98" i="6"/>
  <c r="FO132" i="6" s="1"/>
  <c r="FK98" i="6"/>
  <c r="FK132" i="6" s="1"/>
  <c r="FG98" i="6"/>
  <c r="FG132" i="6" s="1"/>
  <c r="FC98" i="6"/>
  <c r="FC132" i="6" s="1"/>
  <c r="EY98" i="6"/>
  <c r="EY132" i="6" s="1"/>
  <c r="FP98" i="6"/>
  <c r="FP132" i="6" s="1"/>
  <c r="FL98" i="6"/>
  <c r="FL132" i="6" s="1"/>
  <c r="FH98" i="6"/>
  <c r="FH132" i="6" s="1"/>
  <c r="FD98" i="6"/>
  <c r="FD132" i="6" s="1"/>
  <c r="EZ98" i="6"/>
  <c r="EZ132" i="6" s="1"/>
  <c r="FQ98" i="6"/>
  <c r="FQ132" i="6" s="1"/>
  <c r="FM98" i="6"/>
  <c r="FM132" i="6" s="1"/>
  <c r="FI98" i="6"/>
  <c r="FI132" i="6" s="1"/>
  <c r="FE98" i="6"/>
  <c r="FE132" i="6" s="1"/>
  <c r="FA98" i="6"/>
  <c r="FA132" i="6" s="1"/>
  <c r="FP241" i="4"/>
  <c r="FL241" i="4"/>
  <c r="FH241" i="4"/>
  <c r="FD241" i="4"/>
  <c r="EZ241" i="4"/>
  <c r="EV241" i="4"/>
  <c r="FM241" i="4"/>
  <c r="FI241" i="4"/>
  <c r="FE241" i="4"/>
  <c r="FA241" i="4"/>
  <c r="EW241" i="4"/>
  <c r="ES241" i="4"/>
  <c r="FN241" i="4"/>
  <c r="FJ241" i="4"/>
  <c r="FF241" i="4"/>
  <c r="FB241" i="4"/>
  <c r="EX241" i="4"/>
  <c r="ET241" i="4"/>
  <c r="FO241" i="4"/>
  <c r="FK241" i="4"/>
  <c r="FG241" i="4"/>
  <c r="FC241" i="4"/>
  <c r="EY241" i="4"/>
  <c r="EU241" i="4"/>
  <c r="M131" i="7"/>
  <c r="FP88" i="6"/>
  <c r="FP125" i="6" s="1"/>
  <c r="FL88" i="6"/>
  <c r="FL125" i="6" s="1"/>
  <c r="FH88" i="6"/>
  <c r="FD88" i="6"/>
  <c r="FD125" i="6" s="1"/>
  <c r="EZ88" i="6"/>
  <c r="EZ125" i="6" s="1"/>
  <c r="FQ88" i="6"/>
  <c r="FQ125" i="6" s="1"/>
  <c r="FM88" i="6"/>
  <c r="FI88" i="6"/>
  <c r="FI125" i="6" s="1"/>
  <c r="FE88" i="6"/>
  <c r="FE125" i="6" s="1"/>
  <c r="FA88" i="6"/>
  <c r="FA125" i="6" s="1"/>
  <c r="FN88" i="6"/>
  <c r="FJ88" i="6"/>
  <c r="FJ125" i="6" s="1"/>
  <c r="FF88" i="6"/>
  <c r="FF125" i="6" s="1"/>
  <c r="FB88" i="6"/>
  <c r="FB125" i="6" s="1"/>
  <c r="EX88" i="6"/>
  <c r="N88" i="6"/>
  <c r="FO88" i="6"/>
  <c r="FO125" i="6" s="1"/>
  <c r="FK88" i="6"/>
  <c r="FK125" i="6" s="1"/>
  <c r="FG88" i="6"/>
  <c r="FC88" i="6"/>
  <c r="FC125" i="6" s="1"/>
  <c r="EY88" i="6"/>
  <c r="EY125" i="6" s="1"/>
  <c r="L152" i="7"/>
  <c r="FP112" i="6"/>
  <c r="FL112" i="6"/>
  <c r="FH112" i="6"/>
  <c r="FD112" i="6"/>
  <c r="EZ112" i="6"/>
  <c r="FQ112" i="6"/>
  <c r="FM112" i="6"/>
  <c r="FI112" i="6"/>
  <c r="FE112" i="6"/>
  <c r="FA112" i="6"/>
  <c r="FN112" i="6"/>
  <c r="FJ112" i="6"/>
  <c r="FF112" i="6"/>
  <c r="FB112" i="6"/>
  <c r="EX112" i="6"/>
  <c r="N112" i="6"/>
  <c r="FO112" i="6"/>
  <c r="FK112" i="6"/>
  <c r="FG112" i="6"/>
  <c r="FC112" i="6"/>
  <c r="EY112" i="6"/>
  <c r="DT240" i="4"/>
  <c r="DT242" i="4" s="1"/>
  <c r="EM126" i="6"/>
  <c r="ED126" i="6"/>
  <c r="EU126" i="6"/>
  <c r="EK126" i="6"/>
  <c r="EF126" i="6"/>
  <c r="ER126" i="6"/>
  <c r="EH130" i="6"/>
  <c r="EO130" i="6"/>
  <c r="EF130" i="6"/>
  <c r="EV130" i="6"/>
  <c r="EM130" i="6"/>
  <c r="EM125" i="6"/>
  <c r="ED125" i="6"/>
  <c r="ET125" i="6"/>
  <c r="EK125" i="6"/>
  <c r="EB125" i="6"/>
  <c r="ER125" i="6"/>
  <c r="DS240" i="4"/>
  <c r="DS242" i="4" s="1"/>
  <c r="AB268" i="4"/>
  <c r="EA221" i="4"/>
  <c r="EA228" i="4"/>
  <c r="EQ221" i="4"/>
  <c r="EQ228" i="4"/>
  <c r="EH221" i="4"/>
  <c r="EH228" i="4"/>
  <c r="DY221" i="4"/>
  <c r="DY228" i="4"/>
  <c r="EO221" i="4"/>
  <c r="EO228" i="4"/>
  <c r="EJ221" i="4"/>
  <c r="EJ228" i="4"/>
  <c r="Z290" i="4"/>
  <c r="Z280" i="4"/>
  <c r="DU225" i="4"/>
  <c r="EK225" i="4"/>
  <c r="EF225" i="4"/>
  <c r="DW225" i="4"/>
  <c r="EM225" i="4"/>
  <c r="ED225" i="4"/>
  <c r="FQ87" i="6"/>
  <c r="FM87" i="6"/>
  <c r="FI87" i="6"/>
  <c r="FE87" i="6"/>
  <c r="FA87" i="6"/>
  <c r="FN87" i="6"/>
  <c r="FJ87" i="6"/>
  <c r="FF87" i="6"/>
  <c r="FB87" i="6"/>
  <c r="EX87" i="6"/>
  <c r="N87" i="6"/>
  <c r="FO87" i="6"/>
  <c r="FK87" i="6"/>
  <c r="FG87" i="6"/>
  <c r="FC87" i="6"/>
  <c r="EY87" i="6"/>
  <c r="FP87" i="6"/>
  <c r="FL87" i="6"/>
  <c r="FH87" i="6"/>
  <c r="FD87" i="6"/>
  <c r="EZ87" i="6"/>
  <c r="FO97" i="6"/>
  <c r="FK97" i="6"/>
  <c r="FG97" i="6"/>
  <c r="FC97" i="6"/>
  <c r="EY97" i="6"/>
  <c r="FP97" i="6"/>
  <c r="FL97" i="6"/>
  <c r="FH97" i="6"/>
  <c r="FD97" i="6"/>
  <c r="EZ97" i="6"/>
  <c r="FQ97" i="6"/>
  <c r="FM97" i="6"/>
  <c r="FI97" i="6"/>
  <c r="FE97" i="6"/>
  <c r="FA97" i="6"/>
  <c r="FN97" i="6"/>
  <c r="FJ97" i="6"/>
  <c r="FF97" i="6"/>
  <c r="FB97" i="6"/>
  <c r="EX97" i="6"/>
  <c r="N97" i="6"/>
  <c r="EI233" i="4"/>
  <c r="DZ233" i="4"/>
  <c r="EP233" i="4"/>
  <c r="EG233" i="4"/>
  <c r="EB233" i="4"/>
  <c r="ER233" i="4"/>
  <c r="FO113" i="6"/>
  <c r="FK113" i="6"/>
  <c r="FG113" i="6"/>
  <c r="FC113" i="6"/>
  <c r="EY113" i="6"/>
  <c r="FP113" i="6"/>
  <c r="FL113" i="6"/>
  <c r="FH113" i="6"/>
  <c r="FD113" i="6"/>
  <c r="EZ113" i="6"/>
  <c r="FQ113" i="6"/>
  <c r="FM113" i="6"/>
  <c r="FI113" i="6"/>
  <c r="FE113" i="6"/>
  <c r="FA113" i="6"/>
  <c r="FN113" i="6"/>
  <c r="FJ113" i="6"/>
  <c r="FF113" i="6"/>
  <c r="FB113" i="6"/>
  <c r="EX113" i="6"/>
  <c r="N113" i="6"/>
  <c r="M125" i="7"/>
  <c r="FQ99" i="6"/>
  <c r="FQ129" i="6" s="1"/>
  <c r="FM99" i="6"/>
  <c r="FM129" i="6" s="1"/>
  <c r="FI99" i="6"/>
  <c r="FI129" i="6" s="1"/>
  <c r="FE99" i="6"/>
  <c r="FE129" i="6" s="1"/>
  <c r="FA99" i="6"/>
  <c r="FA129" i="6" s="1"/>
  <c r="FN99" i="6"/>
  <c r="FN129" i="6" s="1"/>
  <c r="FJ99" i="6"/>
  <c r="FJ129" i="6" s="1"/>
  <c r="FF99" i="6"/>
  <c r="FF129" i="6" s="1"/>
  <c r="FB99" i="6"/>
  <c r="FB129" i="6" s="1"/>
  <c r="EX99" i="6"/>
  <c r="EX129" i="6" s="1"/>
  <c r="N99" i="6"/>
  <c r="FO99" i="6"/>
  <c r="FO129" i="6" s="1"/>
  <c r="FK99" i="6"/>
  <c r="FK129" i="6" s="1"/>
  <c r="FG99" i="6"/>
  <c r="FG129" i="6" s="1"/>
  <c r="FC99" i="6"/>
  <c r="FC129" i="6" s="1"/>
  <c r="EY99" i="6"/>
  <c r="EY129" i="6" s="1"/>
  <c r="FP99" i="6"/>
  <c r="FP129" i="6" s="1"/>
  <c r="FL99" i="6"/>
  <c r="FL129" i="6" s="1"/>
  <c r="FH99" i="6"/>
  <c r="FH129" i="6" s="1"/>
  <c r="FD99" i="6"/>
  <c r="FD129" i="6" s="1"/>
  <c r="EZ99" i="6"/>
  <c r="EZ129" i="6" s="1"/>
  <c r="AA268" i="4"/>
  <c r="FO105" i="6"/>
  <c r="FK105" i="6"/>
  <c r="FG105" i="6"/>
  <c r="FC105" i="6"/>
  <c r="EY105" i="6"/>
  <c r="FP105" i="6"/>
  <c r="FL105" i="6"/>
  <c r="FH105" i="6"/>
  <c r="FD105" i="6"/>
  <c r="EZ105" i="6"/>
  <c r="FQ105" i="6"/>
  <c r="FM105" i="6"/>
  <c r="FI105" i="6"/>
  <c r="FE105" i="6"/>
  <c r="FA105" i="6"/>
  <c r="FN105" i="6"/>
  <c r="FJ105" i="6"/>
  <c r="FF105" i="6"/>
  <c r="FB105" i="6"/>
  <c r="EX105" i="6"/>
  <c r="N105" i="6"/>
  <c r="N126" i="7"/>
  <c r="N116" i="7"/>
  <c r="FO122" i="6"/>
  <c r="FK122" i="6"/>
  <c r="FG122" i="6"/>
  <c r="FC122" i="6"/>
  <c r="EY122" i="6"/>
  <c r="FP122" i="6"/>
  <c r="FL122" i="6"/>
  <c r="FH122" i="6"/>
  <c r="FD122" i="6"/>
  <c r="EZ122" i="6"/>
  <c r="FQ122" i="6"/>
  <c r="FM122" i="6"/>
  <c r="FI122" i="6"/>
  <c r="FE122" i="6"/>
  <c r="FA122" i="6"/>
  <c r="FN122" i="6"/>
  <c r="FJ122" i="6"/>
  <c r="FF122" i="6"/>
  <c r="FB122" i="6"/>
  <c r="EX122" i="6"/>
  <c r="N122" i="6"/>
  <c r="N128" i="7"/>
  <c r="M138" i="7"/>
  <c r="FQ80" i="6"/>
  <c r="FM80" i="6"/>
  <c r="FI80" i="6"/>
  <c r="FE80" i="6"/>
  <c r="FA80" i="6"/>
  <c r="FO80" i="6"/>
  <c r="FK80" i="6"/>
  <c r="FG80" i="6"/>
  <c r="FC80" i="6"/>
  <c r="EY80" i="6"/>
  <c r="FJ80" i="6"/>
  <c r="FB80" i="6"/>
  <c r="N80" i="6"/>
  <c r="FL80" i="6"/>
  <c r="FD80" i="6"/>
  <c r="FN80" i="6"/>
  <c r="FF80" i="6"/>
  <c r="EX80" i="6"/>
  <c r="FP80" i="6"/>
  <c r="FH80" i="6"/>
  <c r="EZ80" i="6"/>
  <c r="EF127" i="6"/>
  <c r="EF124" i="6"/>
  <c r="EV127" i="6"/>
  <c r="EV124" i="6"/>
  <c r="EM127" i="6"/>
  <c r="EM124" i="6"/>
  <c r="ED127" i="6"/>
  <c r="ED124" i="6"/>
  <c r="ET127" i="6"/>
  <c r="ET124" i="6"/>
  <c r="EK127" i="6"/>
  <c r="EK124" i="6"/>
  <c r="EE222" i="4"/>
  <c r="DV222" i="4"/>
  <c r="EL222" i="4"/>
  <c r="EC222" i="4"/>
  <c r="DX222" i="4"/>
  <c r="EN222" i="4"/>
  <c r="FO137" i="4"/>
  <c r="FK137" i="4"/>
  <c r="FG137" i="4"/>
  <c r="FC137" i="4"/>
  <c r="EY137" i="4"/>
  <c r="EU137" i="4"/>
  <c r="FP137" i="4"/>
  <c r="FL137" i="4"/>
  <c r="FH137" i="4"/>
  <c r="FD137" i="4"/>
  <c r="EZ137" i="4"/>
  <c r="EV137" i="4"/>
  <c r="FM137" i="4"/>
  <c r="FI137" i="4"/>
  <c r="FE137" i="4"/>
  <c r="FA137" i="4"/>
  <c r="EW137" i="4"/>
  <c r="ES137" i="4"/>
  <c r="FN137" i="4"/>
  <c r="FJ137" i="4"/>
  <c r="FF137" i="4"/>
  <c r="FB137" i="4"/>
  <c r="EX137" i="4"/>
  <c r="ET137" i="4"/>
  <c r="EH224" i="4"/>
  <c r="DY224" i="4"/>
  <c r="EO224" i="4"/>
  <c r="EJ224" i="4"/>
  <c r="EA224" i="4"/>
  <c r="EQ224" i="4"/>
  <c r="EE223" i="4"/>
  <c r="DV223" i="4"/>
  <c r="EL223" i="4"/>
  <c r="EC223" i="4"/>
  <c r="DX223" i="4"/>
  <c r="EN223" i="4"/>
  <c r="M119" i="7"/>
  <c r="FQ118" i="6"/>
  <c r="FM118" i="6"/>
  <c r="FI118" i="6"/>
  <c r="FE118" i="6"/>
  <c r="FA118" i="6"/>
  <c r="FN118" i="6"/>
  <c r="FJ118" i="6"/>
  <c r="FF118" i="6"/>
  <c r="FB118" i="6"/>
  <c r="EX118" i="6"/>
  <c r="N118" i="6"/>
  <c r="FO118" i="6"/>
  <c r="FK118" i="6"/>
  <c r="FG118" i="6"/>
  <c r="FC118" i="6"/>
  <c r="EY118" i="6"/>
  <c r="FP118" i="6"/>
  <c r="FL118" i="6"/>
  <c r="FH118" i="6"/>
  <c r="FD118" i="6"/>
  <c r="EZ118" i="6"/>
  <c r="FQ111" i="6"/>
  <c r="FM111" i="6"/>
  <c r="FI111" i="6"/>
  <c r="FE111" i="6"/>
  <c r="FA111" i="6"/>
  <c r="FN111" i="6"/>
  <c r="FJ111" i="6"/>
  <c r="FF111" i="6"/>
  <c r="FB111" i="6"/>
  <c r="EX111" i="6"/>
  <c r="N111" i="6"/>
  <c r="FO111" i="6"/>
  <c r="FK111" i="6"/>
  <c r="FG111" i="6"/>
  <c r="FC111" i="6"/>
  <c r="EY111" i="6"/>
  <c r="FP111" i="6"/>
  <c r="FL111" i="6"/>
  <c r="FH111" i="6"/>
  <c r="FD111" i="6"/>
  <c r="EZ111" i="6"/>
  <c r="I109" i="3"/>
  <c r="FN94" i="6"/>
  <c r="FJ94" i="6"/>
  <c r="FF94" i="6"/>
  <c r="FB94" i="6"/>
  <c r="EX94" i="6"/>
  <c r="N94" i="6"/>
  <c r="FO94" i="6"/>
  <c r="FK94" i="6"/>
  <c r="FG94" i="6"/>
  <c r="FC94" i="6"/>
  <c r="EY94" i="6"/>
  <c r="FP94" i="6"/>
  <c r="FL94" i="6"/>
  <c r="FH94" i="6"/>
  <c r="FD94" i="6"/>
  <c r="EZ94" i="6"/>
  <c r="FQ94" i="6"/>
  <c r="FM94" i="6"/>
  <c r="FI94" i="6"/>
  <c r="FE94" i="6"/>
  <c r="FA94" i="6"/>
  <c r="DV232" i="4"/>
  <c r="EL232" i="4"/>
  <c r="EC232" i="4"/>
  <c r="DX232" i="4"/>
  <c r="EN232" i="4"/>
  <c r="EE232" i="4"/>
  <c r="FP234" i="4"/>
  <c r="FL234" i="4"/>
  <c r="FH234" i="4"/>
  <c r="FD234" i="4"/>
  <c r="EZ234" i="4"/>
  <c r="EV234" i="4"/>
  <c r="FM234" i="4"/>
  <c r="FI234" i="4"/>
  <c r="FE234" i="4"/>
  <c r="FA234" i="4"/>
  <c r="EW234" i="4"/>
  <c r="ES234" i="4"/>
  <c r="FN234" i="4"/>
  <c r="FJ234" i="4"/>
  <c r="FF234" i="4"/>
  <c r="FB234" i="4"/>
  <c r="EX234" i="4"/>
  <c r="ET234" i="4"/>
  <c r="FO234" i="4"/>
  <c r="FK234" i="4"/>
  <c r="FG234" i="4"/>
  <c r="FC234" i="4"/>
  <c r="EY234" i="4"/>
  <c r="EU234" i="4"/>
  <c r="EI231" i="4"/>
  <c r="DZ231" i="4"/>
  <c r="EP231" i="4"/>
  <c r="EG231" i="4"/>
  <c r="EB231" i="4"/>
  <c r="ER231" i="4"/>
  <c r="N130" i="7"/>
  <c r="FN123" i="6"/>
  <c r="FJ123" i="6"/>
  <c r="FF123" i="6"/>
  <c r="FB123" i="6"/>
  <c r="EX123" i="6"/>
  <c r="N123" i="6"/>
  <c r="FO123" i="6"/>
  <c r="FK123" i="6"/>
  <c r="FG123" i="6"/>
  <c r="FC123" i="6"/>
  <c r="EY123" i="6"/>
  <c r="FP123" i="6"/>
  <c r="FL123" i="6"/>
  <c r="FH123" i="6"/>
  <c r="FD123" i="6"/>
  <c r="EZ123" i="6"/>
  <c r="FQ123" i="6"/>
  <c r="FM123" i="6"/>
  <c r="FI123" i="6"/>
  <c r="FE123" i="6"/>
  <c r="FA123" i="6"/>
  <c r="N132" i="7"/>
  <c r="FM142" i="4"/>
  <c r="FI142" i="4"/>
  <c r="FE142" i="4"/>
  <c r="FA142" i="4"/>
  <c r="EW142" i="4"/>
  <c r="ES142" i="4"/>
  <c r="FN142" i="4"/>
  <c r="FJ142" i="4"/>
  <c r="FF142" i="4"/>
  <c r="FB142" i="4"/>
  <c r="EX142" i="4"/>
  <c r="ET142" i="4"/>
  <c r="FO142" i="4"/>
  <c r="FK142" i="4"/>
  <c r="FG142" i="4"/>
  <c r="FC142" i="4"/>
  <c r="EY142" i="4"/>
  <c r="EU142" i="4"/>
  <c r="FP142" i="4"/>
  <c r="FL142" i="4"/>
  <c r="FH142" i="4"/>
  <c r="FD142" i="4"/>
  <c r="EZ142" i="4"/>
  <c r="EV142" i="4"/>
  <c r="M134" i="7"/>
  <c r="M106" i="7"/>
  <c r="M135" i="7"/>
  <c r="EI126" i="6"/>
  <c r="DZ126" i="6"/>
  <c r="EP126" i="6"/>
  <c r="EG126" i="6"/>
  <c r="EB126" i="6"/>
  <c r="ES126" i="6"/>
  <c r="ED130" i="6"/>
  <c r="ET130" i="6"/>
  <c r="EK130" i="6"/>
  <c r="EB130" i="6"/>
  <c r="ER130" i="6"/>
  <c r="EI130" i="6"/>
  <c r="EI125" i="6"/>
  <c r="DZ125" i="6"/>
  <c r="EP125" i="6"/>
  <c r="EG125" i="6"/>
  <c r="EW125" i="6"/>
  <c r="EW134" i="6" s="1"/>
  <c r="EW136" i="6" s="1"/>
  <c r="EN125" i="6"/>
  <c r="F49" i="11" l="1"/>
  <c r="W38" i="12"/>
  <c r="N39" i="12"/>
  <c r="Q7" i="12"/>
  <c r="R7" i="12" s="1"/>
  <c r="P8" i="12"/>
  <c r="AV65" i="4"/>
  <c r="AU178" i="4"/>
  <c r="AK48" i="3" s="1"/>
  <c r="AV49" i="4"/>
  <c r="AU162" i="4"/>
  <c r="AK32" i="3" s="1"/>
  <c r="AV35" i="4"/>
  <c r="AU148" i="4"/>
  <c r="AU128" i="4"/>
  <c r="AU109" i="4"/>
  <c r="AU275" i="4" s="1"/>
  <c r="AU111" i="4"/>
  <c r="AU301" i="4"/>
  <c r="AU302" i="4" s="1"/>
  <c r="AV45" i="4"/>
  <c r="AU158" i="4"/>
  <c r="AK28" i="3" s="1"/>
  <c r="BS10" i="3"/>
  <c r="AJ43" i="3"/>
  <c r="AT232" i="4"/>
  <c r="AT275" i="4"/>
  <c r="CE27" i="4"/>
  <c r="CD140" i="4"/>
  <c r="AJ20" i="3"/>
  <c r="AT224" i="4"/>
  <c r="CG32" i="4"/>
  <c r="CF145" i="4"/>
  <c r="BV15" i="3" s="1"/>
  <c r="AS240" i="4"/>
  <c r="AS242" i="4" s="1"/>
  <c r="AS129" i="4"/>
  <c r="AS294" i="4"/>
  <c r="AI97" i="3" s="1"/>
  <c r="AS251" i="4"/>
  <c r="AW68" i="4"/>
  <c r="AV181" i="4"/>
  <c r="AL51" i="3" s="1"/>
  <c r="AV60" i="4"/>
  <c r="AU173" i="4"/>
  <c r="AU120" i="4"/>
  <c r="AW72" i="4"/>
  <c r="AV185" i="4"/>
  <c r="AL55" i="3" s="1"/>
  <c r="AV37" i="4"/>
  <c r="AU150" i="4"/>
  <c r="AU112" i="4"/>
  <c r="AI107" i="3"/>
  <c r="AV55" i="4"/>
  <c r="AU168" i="4"/>
  <c r="AK38" i="3" s="1"/>
  <c r="AT127" i="4"/>
  <c r="AT241" i="4"/>
  <c r="AJ18" i="3"/>
  <c r="AT221" i="4"/>
  <c r="AT223" i="4"/>
  <c r="AV56" i="4"/>
  <c r="AU169" i="4"/>
  <c r="AK39" i="3" s="1"/>
  <c r="J53" i="11"/>
  <c r="L54" i="11"/>
  <c r="N65" i="11"/>
  <c r="N10" i="11"/>
  <c r="L57" i="11"/>
  <c r="L53" i="11"/>
  <c r="L70" i="11"/>
  <c r="N70" i="11"/>
  <c r="H57" i="11"/>
  <c r="L39" i="11"/>
  <c r="N39" i="11"/>
  <c r="L64" i="11"/>
  <c r="N64" i="11"/>
  <c r="L9" i="11"/>
  <c r="N9" i="11"/>
  <c r="L14" i="11"/>
  <c r="N14" i="11"/>
  <c r="L19" i="11"/>
  <c r="N19" i="11"/>
  <c r="GD234" i="4"/>
  <c r="FT206" i="4"/>
  <c r="FX206" i="4"/>
  <c r="GB206" i="4"/>
  <c r="FQ206" i="4"/>
  <c r="FU206" i="4"/>
  <c r="FY206" i="4"/>
  <c r="FR206" i="4"/>
  <c r="FV206" i="4"/>
  <c r="FZ206" i="4"/>
  <c r="FS206" i="4"/>
  <c r="FW206" i="4"/>
  <c r="GA206" i="4"/>
  <c r="FR201" i="4"/>
  <c r="FV201" i="4"/>
  <c r="FZ201" i="4"/>
  <c r="FS201" i="4"/>
  <c r="FW201" i="4"/>
  <c r="GA201" i="4"/>
  <c r="FT201" i="4"/>
  <c r="FX201" i="4"/>
  <c r="GB201" i="4"/>
  <c r="GC201" i="4" s="1"/>
  <c r="FQ201" i="4"/>
  <c r="FU201" i="4"/>
  <c r="FY201" i="4"/>
  <c r="FT204" i="4"/>
  <c r="FX204" i="4"/>
  <c r="GB204" i="4"/>
  <c r="FQ204" i="4"/>
  <c r="FU204" i="4"/>
  <c r="FY204" i="4"/>
  <c r="FR204" i="4"/>
  <c r="FV204" i="4"/>
  <c r="FZ204" i="4"/>
  <c r="FS204" i="4"/>
  <c r="FW204" i="4"/>
  <c r="GA204" i="4"/>
  <c r="GC217" i="4"/>
  <c r="GD217" i="4" s="1"/>
  <c r="GC214" i="4"/>
  <c r="GD214" i="4" s="1"/>
  <c r="FT208" i="4"/>
  <c r="FX208" i="4"/>
  <c r="GB208" i="4"/>
  <c r="FQ208" i="4"/>
  <c r="FU208" i="4"/>
  <c r="FY208" i="4"/>
  <c r="FR208" i="4"/>
  <c r="FV208" i="4"/>
  <c r="FZ208" i="4"/>
  <c r="FS208" i="4"/>
  <c r="FW208" i="4"/>
  <c r="GA208" i="4"/>
  <c r="FT202" i="4"/>
  <c r="FX202" i="4"/>
  <c r="GB202" i="4"/>
  <c r="FQ202" i="4"/>
  <c r="FU202" i="4"/>
  <c r="FY202" i="4"/>
  <c r="FR202" i="4"/>
  <c r="FV202" i="4"/>
  <c r="FZ202" i="4"/>
  <c r="FS202" i="4"/>
  <c r="FW202" i="4"/>
  <c r="GA202" i="4"/>
  <c r="GC213" i="4"/>
  <c r="GD213" i="4" s="1"/>
  <c r="GC218" i="4"/>
  <c r="GD218" i="4" s="1"/>
  <c r="GC220" i="4"/>
  <c r="GD220" i="4" s="1"/>
  <c r="GC212" i="4"/>
  <c r="GD212" i="4" s="1"/>
  <c r="FR207" i="4"/>
  <c r="FV207" i="4"/>
  <c r="FZ207" i="4"/>
  <c r="FS207" i="4"/>
  <c r="FW207" i="4"/>
  <c r="GA207" i="4"/>
  <c r="FT207" i="4"/>
  <c r="FX207" i="4"/>
  <c r="GB207" i="4"/>
  <c r="FQ207" i="4"/>
  <c r="FU207" i="4"/>
  <c r="FY207" i="4"/>
  <c r="GC219" i="4"/>
  <c r="GD219" i="4" s="1"/>
  <c r="GC210" i="4"/>
  <c r="GD210" i="4" s="1"/>
  <c r="FR203" i="4"/>
  <c r="FV203" i="4"/>
  <c r="FZ203" i="4"/>
  <c r="FS203" i="4"/>
  <c r="FW203" i="4"/>
  <c r="GA203" i="4"/>
  <c r="FT203" i="4"/>
  <c r="FX203" i="4"/>
  <c r="GB203" i="4"/>
  <c r="GC203" i="4" s="1"/>
  <c r="FQ203" i="4"/>
  <c r="FU203" i="4"/>
  <c r="FY203" i="4"/>
  <c r="FR209" i="4"/>
  <c r="FV209" i="4"/>
  <c r="FZ209" i="4"/>
  <c r="FS209" i="4"/>
  <c r="FW209" i="4"/>
  <c r="GA209" i="4"/>
  <c r="FT209" i="4"/>
  <c r="FX209" i="4"/>
  <c r="GB209" i="4"/>
  <c r="GC209" i="4" s="1"/>
  <c r="FQ209" i="4"/>
  <c r="FU209" i="4"/>
  <c r="FY209" i="4"/>
  <c r="FR205" i="4"/>
  <c r="FV205" i="4"/>
  <c r="FZ205" i="4"/>
  <c r="FS205" i="4"/>
  <c r="FW205" i="4"/>
  <c r="GA205" i="4"/>
  <c r="FT205" i="4"/>
  <c r="FX205" i="4"/>
  <c r="GB205" i="4"/>
  <c r="GC205" i="4" s="1"/>
  <c r="FQ205" i="4"/>
  <c r="FU205" i="4"/>
  <c r="FY205" i="4"/>
  <c r="GC216" i="4"/>
  <c r="GD216" i="4" s="1"/>
  <c r="FR200" i="4"/>
  <c r="FV200" i="4"/>
  <c r="FZ200" i="4"/>
  <c r="FT200" i="4"/>
  <c r="FY200" i="4"/>
  <c r="FU200" i="4"/>
  <c r="GA200" i="4"/>
  <c r="FQ200" i="4"/>
  <c r="FW200" i="4"/>
  <c r="GB200" i="4"/>
  <c r="FS200" i="4"/>
  <c r="FX200" i="4"/>
  <c r="GC211" i="4"/>
  <c r="GD211" i="4" s="1"/>
  <c r="FT199" i="4"/>
  <c r="FX199" i="4"/>
  <c r="GB199" i="4"/>
  <c r="FR199" i="4"/>
  <c r="FW199" i="4"/>
  <c r="FS199" i="4"/>
  <c r="FY199" i="4"/>
  <c r="FU199" i="4"/>
  <c r="FZ199" i="4"/>
  <c r="FQ199" i="4"/>
  <c r="FV199" i="4"/>
  <c r="GA199" i="4"/>
  <c r="GC215" i="4"/>
  <c r="GD215" i="4" s="1"/>
  <c r="M152" i="7"/>
  <c r="EN134" i="6"/>
  <c r="EN136" i="6" s="1"/>
  <c r="FG125" i="6"/>
  <c r="FN125" i="6"/>
  <c r="FM125" i="6"/>
  <c r="FH125" i="6"/>
  <c r="DZ134" i="6"/>
  <c r="DZ136" i="6" s="1"/>
  <c r="EG134" i="6"/>
  <c r="EG136" i="6" s="1"/>
  <c r="N112" i="7"/>
  <c r="DX240" i="4"/>
  <c r="DX242" i="4" s="1"/>
  <c r="EL240" i="4"/>
  <c r="EL242" i="4" s="1"/>
  <c r="EE240" i="4"/>
  <c r="EE242" i="4" s="1"/>
  <c r="EQ134" i="6"/>
  <c r="EQ136" i="6" s="1"/>
  <c r="N110" i="7"/>
  <c r="EI134" i="6"/>
  <c r="EI136" i="6" s="1"/>
  <c r="N108" i="7"/>
  <c r="FX234" i="4"/>
  <c r="FT234" i="4"/>
  <c r="FY234" i="4"/>
  <c r="FU234" i="4"/>
  <c r="FQ234" i="4"/>
  <c r="FZ234" i="4"/>
  <c r="FV234" i="4"/>
  <c r="FR234" i="4"/>
  <c r="GA234" i="4"/>
  <c r="FW234" i="4"/>
  <c r="FS234" i="4"/>
  <c r="EX231" i="4"/>
  <c r="FE231" i="4"/>
  <c r="FP231" i="4"/>
  <c r="I110" i="3"/>
  <c r="ES224" i="4"/>
  <c r="FD224" i="4"/>
  <c r="FK224" i="4"/>
  <c r="O126" i="7"/>
  <c r="AA290" i="4"/>
  <c r="AA280" i="4"/>
  <c r="EY233" i="4"/>
  <c r="FO233" i="4"/>
  <c r="FF233" i="4"/>
  <c r="EW233" i="4"/>
  <c r="FM233" i="4"/>
  <c r="FH233" i="4"/>
  <c r="AB280" i="4"/>
  <c r="AB290" i="4"/>
  <c r="N131" i="7"/>
  <c r="N113" i="7"/>
  <c r="EY223" i="4"/>
  <c r="FO223" i="4"/>
  <c r="FF223" i="4"/>
  <c r="EW223" i="4"/>
  <c r="FM223" i="4"/>
  <c r="FH223" i="4"/>
  <c r="FC222" i="4"/>
  <c r="ET222" i="4"/>
  <c r="FJ222" i="4"/>
  <c r="FA222" i="4"/>
  <c r="EV222" i="4"/>
  <c r="FL222" i="4"/>
  <c r="N133" i="7"/>
  <c r="GA148" i="4"/>
  <c r="FW148" i="4"/>
  <c r="FS148" i="4"/>
  <c r="GB148" i="4"/>
  <c r="FX148" i="4"/>
  <c r="FT148" i="4"/>
  <c r="FY148" i="4"/>
  <c r="FU148" i="4"/>
  <c r="FQ148" i="4"/>
  <c r="FZ148" i="4"/>
  <c r="FV148" i="4"/>
  <c r="FR148" i="4"/>
  <c r="O124" i="7"/>
  <c r="FL127" i="6"/>
  <c r="FL124" i="6"/>
  <c r="FG127" i="6"/>
  <c r="FG124" i="6"/>
  <c r="EX127" i="6"/>
  <c r="EX124" i="6"/>
  <c r="FR78" i="6"/>
  <c r="FN127" i="6"/>
  <c r="FN124" i="6"/>
  <c r="FM127" i="6"/>
  <c r="FM134" i="6" s="1"/>
  <c r="FM136" i="6" s="1"/>
  <c r="FM124" i="6"/>
  <c r="N149" i="7"/>
  <c r="N121" i="7"/>
  <c r="O118" i="7"/>
  <c r="EY221" i="4"/>
  <c r="EY228" i="4"/>
  <c r="FO221" i="4"/>
  <c r="FO228" i="4"/>
  <c r="FF221" i="4"/>
  <c r="FF228" i="4"/>
  <c r="EW221" i="4"/>
  <c r="EW228" i="4"/>
  <c r="FM221" i="4"/>
  <c r="FM228" i="4"/>
  <c r="FH221" i="4"/>
  <c r="FH228" i="4"/>
  <c r="FF232" i="4"/>
  <c r="EW232" i="4"/>
  <c r="FM232" i="4"/>
  <c r="FH232" i="4"/>
  <c r="EY232" i="4"/>
  <c r="FO232" i="4"/>
  <c r="EW225" i="4"/>
  <c r="FM225" i="4"/>
  <c r="FH225" i="4"/>
  <c r="EY225" i="4"/>
  <c r="FO225" i="4"/>
  <c r="FF225" i="4"/>
  <c r="FR80" i="6"/>
  <c r="FS80" i="6" s="1"/>
  <c r="FR105" i="6"/>
  <c r="FS105" i="6" s="1"/>
  <c r="FR87" i="6"/>
  <c r="FS87" i="6" s="1"/>
  <c r="EK134" i="6"/>
  <c r="EK136" i="6" s="1"/>
  <c r="FB126" i="6"/>
  <c r="FA126" i="6"/>
  <c r="EY126" i="6"/>
  <c r="EX126" i="6"/>
  <c r="EZ126" i="6"/>
  <c r="FP126" i="6"/>
  <c r="FR93" i="6"/>
  <c r="FS93" i="6" s="1"/>
  <c r="FR119" i="6"/>
  <c r="FS119" i="6" s="1"/>
  <c r="FR85" i="6"/>
  <c r="FS85" i="6" s="1"/>
  <c r="EO134" i="6"/>
  <c r="EO136" i="6" s="1"/>
  <c r="EX130" i="6"/>
  <c r="FN130" i="6"/>
  <c r="FM130" i="6"/>
  <c r="FH130" i="6"/>
  <c r="FC130" i="6"/>
  <c r="FR108" i="6"/>
  <c r="FS108" i="6" s="1"/>
  <c r="FR83" i="6"/>
  <c r="FS83" i="6" s="1"/>
  <c r="EF240" i="4"/>
  <c r="EF242" i="4" s="1"/>
  <c r="DU240" i="4"/>
  <c r="DU242" i="4" s="1"/>
  <c r="EM240" i="4"/>
  <c r="EM242" i="4" s="1"/>
  <c r="FR92" i="6"/>
  <c r="FS92" i="6" s="1"/>
  <c r="ES134" i="6"/>
  <c r="ES136" i="6" s="1"/>
  <c r="EE134" i="6"/>
  <c r="EE136" i="6" s="1"/>
  <c r="FR96" i="6"/>
  <c r="FS96" i="6" s="1"/>
  <c r="FR84" i="6"/>
  <c r="FS84" i="6" s="1"/>
  <c r="EJ240" i="4"/>
  <c r="EJ242" i="4" s="1"/>
  <c r="DY240" i="4"/>
  <c r="DY242" i="4" s="1"/>
  <c r="EQ240" i="4"/>
  <c r="EQ242" i="4" s="1"/>
  <c r="FR82" i="6"/>
  <c r="FS82" i="6" s="1"/>
  <c r="N106" i="7"/>
  <c r="FG231" i="4"/>
  <c r="FN231" i="4"/>
  <c r="EZ231" i="4"/>
  <c r="FB224" i="4"/>
  <c r="FI224" i="4"/>
  <c r="EU224" i="4"/>
  <c r="O132" i="7"/>
  <c r="FC231" i="4"/>
  <c r="ET231" i="4"/>
  <c r="FJ231" i="4"/>
  <c r="FA231" i="4"/>
  <c r="EV231" i="4"/>
  <c r="FL231" i="4"/>
  <c r="N119" i="7"/>
  <c r="EX224" i="4"/>
  <c r="FN224" i="4"/>
  <c r="FE224" i="4"/>
  <c r="EZ224" i="4"/>
  <c r="FP224" i="4"/>
  <c r="FG224" i="4"/>
  <c r="EU233" i="4"/>
  <c r="FK233" i="4"/>
  <c r="FB233" i="4"/>
  <c r="ES233" i="4"/>
  <c r="FI233" i="4"/>
  <c r="FD233" i="4"/>
  <c r="FQ126" i="6"/>
  <c r="FR79" i="6"/>
  <c r="N148" i="7"/>
  <c r="EU223" i="4"/>
  <c r="FK223" i="4"/>
  <c r="FB223" i="4"/>
  <c r="ES223" i="4"/>
  <c r="FI223" i="4"/>
  <c r="FD223" i="4"/>
  <c r="EY222" i="4"/>
  <c r="FO222" i="4"/>
  <c r="FF222" i="4"/>
  <c r="EW222" i="4"/>
  <c r="FM222" i="4"/>
  <c r="FH222" i="4"/>
  <c r="N142" i="7"/>
  <c r="FH127" i="6"/>
  <c r="FH124" i="6"/>
  <c r="FC127" i="6"/>
  <c r="FC124" i="6"/>
  <c r="FJ127" i="6"/>
  <c r="FJ124" i="6"/>
  <c r="FI127" i="6"/>
  <c r="FI124" i="6"/>
  <c r="N150" i="7"/>
  <c r="N107" i="7"/>
  <c r="EU221" i="4"/>
  <c r="EU228" i="4"/>
  <c r="FK221" i="4"/>
  <c r="FK228" i="4"/>
  <c r="FB221" i="4"/>
  <c r="FB228" i="4"/>
  <c r="ES221" i="4"/>
  <c r="ES228" i="4"/>
  <c r="FI221" i="4"/>
  <c r="FI228" i="4"/>
  <c r="FD221" i="4"/>
  <c r="FD228" i="4"/>
  <c r="FB232" i="4"/>
  <c r="ES232" i="4"/>
  <c r="FI232" i="4"/>
  <c r="FD232" i="4"/>
  <c r="EU232" i="4"/>
  <c r="FK232" i="4"/>
  <c r="N151" i="7"/>
  <c r="O102" i="7"/>
  <c r="O114" i="7"/>
  <c r="N144" i="7"/>
  <c r="N140" i="7"/>
  <c r="N127" i="7"/>
  <c r="ES225" i="4"/>
  <c r="FI225" i="4"/>
  <c r="FD225" i="4"/>
  <c r="EU225" i="4"/>
  <c r="FK225" i="4"/>
  <c r="FB225" i="4"/>
  <c r="EP134" i="6"/>
  <c r="EP136" i="6" s="1"/>
  <c r="FR94" i="6"/>
  <c r="FS94" i="6" s="1"/>
  <c r="EN240" i="4"/>
  <c r="EN242" i="4" s="1"/>
  <c r="EC240" i="4"/>
  <c r="EC242" i="4" s="1"/>
  <c r="DV240" i="4"/>
  <c r="DV242" i="4" s="1"/>
  <c r="FR122" i="6"/>
  <c r="FS122" i="6" s="1"/>
  <c r="EB134" i="6"/>
  <c r="EB136" i="6" s="1"/>
  <c r="EM134" i="6"/>
  <c r="EM136" i="6" s="1"/>
  <c r="FR90" i="6"/>
  <c r="FS90" i="6" s="1"/>
  <c r="FO126" i="6"/>
  <c r="FN126" i="6"/>
  <c r="FL126" i="6"/>
  <c r="EB240" i="4"/>
  <c r="EB242" i="4" s="1"/>
  <c r="EP240" i="4"/>
  <c r="EP242" i="4" s="1"/>
  <c r="EI240" i="4"/>
  <c r="EI242" i="4" s="1"/>
  <c r="EF134" i="6"/>
  <c r="EF136" i="6" s="1"/>
  <c r="EA134" i="6"/>
  <c r="EA136" i="6" s="1"/>
  <c r="FJ130" i="6"/>
  <c r="FI130" i="6"/>
  <c r="FD130" i="6"/>
  <c r="EY130" i="6"/>
  <c r="FO130" i="6"/>
  <c r="EJ134" i="6"/>
  <c r="EJ136" i="6" s="1"/>
  <c r="EU134" i="6"/>
  <c r="EU136" i="6" s="1"/>
  <c r="N135" i="7"/>
  <c r="N134" i="7"/>
  <c r="FY142" i="4"/>
  <c r="FU142" i="4"/>
  <c r="FQ142" i="4"/>
  <c r="FZ142" i="4"/>
  <c r="FV142" i="4"/>
  <c r="FR142" i="4"/>
  <c r="GA142" i="4"/>
  <c r="FW142" i="4"/>
  <c r="FS142" i="4"/>
  <c r="GB142" i="4"/>
  <c r="FX142" i="4"/>
  <c r="FT142" i="4"/>
  <c r="O130" i="7"/>
  <c r="EY231" i="4"/>
  <c r="FO231" i="4"/>
  <c r="FF231" i="4"/>
  <c r="EW231" i="4"/>
  <c r="FM231" i="4"/>
  <c r="FH231" i="4"/>
  <c r="ET224" i="4"/>
  <c r="FJ224" i="4"/>
  <c r="FA224" i="4"/>
  <c r="EV224" i="4"/>
  <c r="FL224" i="4"/>
  <c r="FC224" i="4"/>
  <c r="O116" i="7"/>
  <c r="N125" i="7"/>
  <c r="FG233" i="4"/>
  <c r="EX233" i="4"/>
  <c r="FN233" i="4"/>
  <c r="FE233" i="4"/>
  <c r="EZ233" i="4"/>
  <c r="FP233" i="4"/>
  <c r="EX132" i="6"/>
  <c r="FR98" i="6"/>
  <c r="GB147" i="4"/>
  <c r="FX147" i="4"/>
  <c r="FT147" i="4"/>
  <c r="FY147" i="4"/>
  <c r="FU147" i="4"/>
  <c r="FQ147" i="4"/>
  <c r="FZ147" i="4"/>
  <c r="FV147" i="4"/>
  <c r="FR147" i="4"/>
  <c r="GA147" i="4"/>
  <c r="FW147" i="4"/>
  <c r="FS147" i="4"/>
  <c r="FG223" i="4"/>
  <c r="EX223" i="4"/>
  <c r="FN223" i="4"/>
  <c r="FE223" i="4"/>
  <c r="EZ223" i="4"/>
  <c r="FP223" i="4"/>
  <c r="EU222" i="4"/>
  <c r="FK222" i="4"/>
  <c r="FB222" i="4"/>
  <c r="ES222" i="4"/>
  <c r="FI222" i="4"/>
  <c r="FD222" i="4"/>
  <c r="N136" i="7"/>
  <c r="N109" i="7"/>
  <c r="O139" i="7"/>
  <c r="O122" i="7"/>
  <c r="N117" i="7"/>
  <c r="FD127" i="6"/>
  <c r="FD124" i="6"/>
  <c r="EY127" i="6"/>
  <c r="EY134" i="6" s="1"/>
  <c r="EY136" i="6" s="1"/>
  <c r="EY124" i="6"/>
  <c r="FO127" i="6"/>
  <c r="FO124" i="6"/>
  <c r="FF127" i="6"/>
  <c r="FF124" i="6"/>
  <c r="FE127" i="6"/>
  <c r="FE124" i="6"/>
  <c r="N147" i="7"/>
  <c r="N146" i="7"/>
  <c r="N137" i="7"/>
  <c r="GB136" i="4"/>
  <c r="FX136" i="4"/>
  <c r="FT136" i="4"/>
  <c r="FY136" i="4"/>
  <c r="FU136" i="4"/>
  <c r="FQ136" i="4"/>
  <c r="FZ136" i="4"/>
  <c r="FV136" i="4"/>
  <c r="FR136" i="4"/>
  <c r="GA136" i="4"/>
  <c r="FW136" i="4"/>
  <c r="FS136" i="4"/>
  <c r="FG221" i="4"/>
  <c r="FG228" i="4"/>
  <c r="EX221" i="4"/>
  <c r="EX228" i="4"/>
  <c r="FN221" i="4"/>
  <c r="FN228" i="4"/>
  <c r="FE221" i="4"/>
  <c r="FE228" i="4"/>
  <c r="EZ221" i="4"/>
  <c r="EZ228" i="4"/>
  <c r="FP221" i="4"/>
  <c r="FP228" i="4"/>
  <c r="O120" i="7"/>
  <c r="N143" i="7"/>
  <c r="EX232" i="4"/>
  <c r="FN232" i="4"/>
  <c r="FE232" i="4"/>
  <c r="EZ232" i="4"/>
  <c r="FP232" i="4"/>
  <c r="FG232" i="4"/>
  <c r="FZ138" i="4"/>
  <c r="FV138" i="4"/>
  <c r="FR138" i="4"/>
  <c r="GA138" i="4"/>
  <c r="FW138" i="4"/>
  <c r="FS138" i="4"/>
  <c r="GB138" i="4"/>
  <c r="FX138" i="4"/>
  <c r="FT138" i="4"/>
  <c r="FY138" i="4"/>
  <c r="FU138" i="4"/>
  <c r="FQ138" i="4"/>
  <c r="FE225" i="4"/>
  <c r="EZ225" i="4"/>
  <c r="FP225" i="4"/>
  <c r="FG225" i="4"/>
  <c r="EX225" i="4"/>
  <c r="FN225" i="4"/>
  <c r="FR118" i="6"/>
  <c r="FS118" i="6" s="1"/>
  <c r="FR113" i="6"/>
  <c r="FS113" i="6" s="1"/>
  <c r="ER134" i="6"/>
  <c r="ER136" i="6" s="1"/>
  <c r="ED134" i="6"/>
  <c r="ED136" i="6" s="1"/>
  <c r="FM126" i="6"/>
  <c r="FK126" i="6"/>
  <c r="FJ126" i="6"/>
  <c r="FJ134" i="6" s="1"/>
  <c r="FJ136" i="6" s="1"/>
  <c r="FI126" i="6"/>
  <c r="FH126" i="6"/>
  <c r="FR91" i="6"/>
  <c r="FS91" i="6" s="1"/>
  <c r="FR135" i="6"/>
  <c r="EV134" i="6"/>
  <c r="EV136" i="6" s="1"/>
  <c r="FF130" i="6"/>
  <c r="FE130" i="6"/>
  <c r="EZ130" i="6"/>
  <c r="FP130" i="6"/>
  <c r="FK130" i="6"/>
  <c r="EK240" i="4"/>
  <c r="EK242" i="4" s="1"/>
  <c r="ED240" i="4"/>
  <c r="ED242" i="4" s="1"/>
  <c r="DW240" i="4"/>
  <c r="DW242" i="4" s="1"/>
  <c r="FR81" i="6"/>
  <c r="FS81" i="6" s="1"/>
  <c r="FR109" i="6"/>
  <c r="FS109" i="6" s="1"/>
  <c r="EL134" i="6"/>
  <c r="EL136" i="6" s="1"/>
  <c r="FR107" i="6"/>
  <c r="FS107" i="6" s="1"/>
  <c r="EO240" i="4"/>
  <c r="EO242" i="4" s="1"/>
  <c r="EH240" i="4"/>
  <c r="EH242" i="4" s="1"/>
  <c r="EA240" i="4"/>
  <c r="EA242" i="4" s="1"/>
  <c r="EU231" i="4"/>
  <c r="FK231" i="4"/>
  <c r="FB231" i="4"/>
  <c r="ES231" i="4"/>
  <c r="FI231" i="4"/>
  <c r="FD231" i="4"/>
  <c r="GA137" i="4"/>
  <c r="FW137" i="4"/>
  <c r="FS137" i="4"/>
  <c r="GB137" i="4"/>
  <c r="FX137" i="4"/>
  <c r="FT137" i="4"/>
  <c r="FY137" i="4"/>
  <c r="FU137" i="4"/>
  <c r="FQ137" i="4"/>
  <c r="FZ137" i="4"/>
  <c r="FV137" i="4"/>
  <c r="FR137" i="4"/>
  <c r="FF224" i="4"/>
  <c r="EW224" i="4"/>
  <c r="FM224" i="4"/>
  <c r="FH224" i="4"/>
  <c r="EY224" i="4"/>
  <c r="FO224" i="4"/>
  <c r="N138" i="7"/>
  <c r="O128" i="7"/>
  <c r="FC233" i="4"/>
  <c r="ET233" i="4"/>
  <c r="FJ233" i="4"/>
  <c r="FA233" i="4"/>
  <c r="EV233" i="4"/>
  <c r="FL233" i="4"/>
  <c r="EX125" i="6"/>
  <c r="EX134" i="6" s="1"/>
  <c r="EX136" i="6" s="1"/>
  <c r="FR88" i="6"/>
  <c r="GB241" i="4"/>
  <c r="FX241" i="4"/>
  <c r="FT241" i="4"/>
  <c r="FY241" i="4"/>
  <c r="FU241" i="4"/>
  <c r="FQ241" i="4"/>
  <c r="FZ241" i="4"/>
  <c r="FV241" i="4"/>
  <c r="FR241" i="4"/>
  <c r="GA241" i="4"/>
  <c r="FW241" i="4"/>
  <c r="FS241" i="4"/>
  <c r="N111" i="7"/>
  <c r="N123" i="7"/>
  <c r="FC223" i="4"/>
  <c r="ET223" i="4"/>
  <c r="FJ223" i="4"/>
  <c r="FA223" i="4"/>
  <c r="EV223" i="4"/>
  <c r="FL223" i="4"/>
  <c r="FG222" i="4"/>
  <c r="EX222" i="4"/>
  <c r="FN222" i="4"/>
  <c r="FE222" i="4"/>
  <c r="EZ222" i="4"/>
  <c r="FP222" i="4"/>
  <c r="N129" i="7"/>
  <c r="N115" i="7"/>
  <c r="FQ130" i="6"/>
  <c r="FR89" i="6"/>
  <c r="EZ127" i="6"/>
  <c r="EZ124" i="6"/>
  <c r="FP127" i="6"/>
  <c r="FP134" i="6" s="1"/>
  <c r="FP136" i="6" s="1"/>
  <c r="FP124" i="6"/>
  <c r="FK127" i="6"/>
  <c r="FK124" i="6"/>
  <c r="FB127" i="6"/>
  <c r="FB124" i="6"/>
  <c r="FA127" i="6"/>
  <c r="FA124" i="6"/>
  <c r="FQ127" i="6"/>
  <c r="FQ124" i="6"/>
  <c r="FC221" i="4"/>
  <c r="FC228" i="4"/>
  <c r="ET221" i="4"/>
  <c r="ET228" i="4"/>
  <c r="FJ221" i="4"/>
  <c r="FJ228" i="4"/>
  <c r="FA221" i="4"/>
  <c r="FA228" i="4"/>
  <c r="EV221" i="4"/>
  <c r="EV228" i="4"/>
  <c r="FL221" i="4"/>
  <c r="FL228" i="4"/>
  <c r="ET232" i="4"/>
  <c r="FJ232" i="4"/>
  <c r="FA232" i="4"/>
  <c r="EV232" i="4"/>
  <c r="FL232" i="4"/>
  <c r="FC232" i="4"/>
  <c r="N145" i="7"/>
  <c r="N141" i="7"/>
  <c r="FA225" i="4"/>
  <c r="EV225" i="4"/>
  <c r="FL225" i="4"/>
  <c r="FC225" i="4"/>
  <c r="ET225" i="4"/>
  <c r="FJ225" i="4"/>
  <c r="FR123" i="6"/>
  <c r="FS123" i="6" s="1"/>
  <c r="FR111" i="6"/>
  <c r="FS111" i="6" s="1"/>
  <c r="FR97" i="6"/>
  <c r="FS97" i="6" s="1"/>
  <c r="ET134" i="6"/>
  <c r="ET136" i="6" s="1"/>
  <c r="FR112" i="6"/>
  <c r="FS112" i="6" s="1"/>
  <c r="FN134" i="6"/>
  <c r="FN136" i="6" s="1"/>
  <c r="FH134" i="6"/>
  <c r="FH136" i="6" s="1"/>
  <c r="FG126" i="6"/>
  <c r="FF126" i="6"/>
  <c r="FF134" i="6" s="1"/>
  <c r="FF136" i="6" s="1"/>
  <c r="FE126" i="6"/>
  <c r="FC126" i="6"/>
  <c r="FD126" i="6"/>
  <c r="FR86" i="6"/>
  <c r="FS86" i="6" s="1"/>
  <c r="ER240" i="4"/>
  <c r="ER242" i="4" s="1"/>
  <c r="EG240" i="4"/>
  <c r="EG242" i="4" s="1"/>
  <c r="DZ240" i="4"/>
  <c r="DZ242" i="4" s="1"/>
  <c r="FR95" i="6"/>
  <c r="FS95" i="6" s="1"/>
  <c r="EH134" i="6"/>
  <c r="EH136" i="6" s="1"/>
  <c r="FR106" i="6"/>
  <c r="FS106" i="6" s="1"/>
  <c r="FB130" i="6"/>
  <c r="FA130" i="6"/>
  <c r="FL130" i="6"/>
  <c r="FL134" i="6" s="1"/>
  <c r="FL136" i="6" s="1"/>
  <c r="FG130" i="6"/>
  <c r="FR101" i="6"/>
  <c r="FS101" i="6" s="1"/>
  <c r="FR110" i="6"/>
  <c r="FS110" i="6" s="1"/>
  <c r="EC134" i="6"/>
  <c r="EC136" i="6" s="1"/>
  <c r="FR99" i="6"/>
  <c r="FR114" i="6"/>
  <c r="FS114" i="6" s="1"/>
  <c r="GC199" i="4" l="1"/>
  <c r="GC208" i="4"/>
  <c r="GC202" i="4"/>
  <c r="GC200" i="4"/>
  <c r="GD200" i="4" s="1"/>
  <c r="GC204" i="4"/>
  <c r="GC206" i="4"/>
  <c r="GD206" i="4" s="1"/>
  <c r="GC207" i="4"/>
  <c r="W39" i="12"/>
  <c r="N40" i="12"/>
  <c r="Q8" i="12"/>
  <c r="R8" i="12" s="1"/>
  <c r="P9" i="12"/>
  <c r="AT240" i="4"/>
  <c r="AT242" i="4" s="1"/>
  <c r="AW37" i="4"/>
  <c r="AV150" i="4"/>
  <c r="AV112" i="4"/>
  <c r="AW55" i="4"/>
  <c r="AV168" i="4"/>
  <c r="AL38" i="3" s="1"/>
  <c r="AK43" i="3"/>
  <c r="AU232" i="4"/>
  <c r="AW49" i="4"/>
  <c r="AV162" i="4"/>
  <c r="AL32" i="3" s="1"/>
  <c r="AK18" i="3"/>
  <c r="AU223" i="4"/>
  <c r="AU221" i="4"/>
  <c r="AT129" i="4"/>
  <c r="AT294" i="4"/>
  <c r="AJ97" i="3" s="1"/>
  <c r="AJ107" i="3" s="1"/>
  <c r="F13" i="12" s="1"/>
  <c r="AT251" i="4"/>
  <c r="AW60" i="4"/>
  <c r="AV173" i="4"/>
  <c r="AV120" i="4"/>
  <c r="AW56" i="4"/>
  <c r="AV169" i="4"/>
  <c r="AL39" i="3" s="1"/>
  <c r="AK20" i="3"/>
  <c r="AU224" i="4"/>
  <c r="AX72" i="4"/>
  <c r="AW185" i="4"/>
  <c r="AM55" i="3" s="1"/>
  <c r="AX68" i="4"/>
  <c r="AW181" i="4"/>
  <c r="AM51" i="3" s="1"/>
  <c r="BT10" i="3"/>
  <c r="AU127" i="4"/>
  <c r="AU241" i="4"/>
  <c r="AW35" i="4"/>
  <c r="AV148" i="4"/>
  <c r="AV128" i="4"/>
  <c r="AV111" i="4"/>
  <c r="AV109" i="4"/>
  <c r="AV275" i="4" s="1"/>
  <c r="AV301" i="4"/>
  <c r="AV302" i="4" s="1"/>
  <c r="AW65" i="4"/>
  <c r="AV178" i="4"/>
  <c r="AL48" i="3" s="1"/>
  <c r="CH32" i="4"/>
  <c r="CG145" i="4"/>
  <c r="CF27" i="4"/>
  <c r="CE140" i="4"/>
  <c r="AW45" i="4"/>
  <c r="AV158" i="4"/>
  <c r="AL28" i="3" s="1"/>
  <c r="GD138" i="4"/>
  <c r="GD147" i="4"/>
  <c r="GD207" i="4"/>
  <c r="GD199" i="4"/>
  <c r="GD202" i="4"/>
  <c r="GD208" i="4"/>
  <c r="GD204" i="4"/>
  <c r="GD205" i="4"/>
  <c r="GD209" i="4"/>
  <c r="GD203" i="4"/>
  <c r="GD201" i="4"/>
  <c r="GB234" i="4"/>
  <c r="GC234" i="4" s="1"/>
  <c r="GD142" i="4"/>
  <c r="BF268" i="4"/>
  <c r="AZ268" i="4"/>
  <c r="BE268" i="4"/>
  <c r="BA268" i="4"/>
  <c r="BC268" i="4"/>
  <c r="BB268" i="4"/>
  <c r="BD268" i="4"/>
  <c r="FC134" i="6"/>
  <c r="FC136" i="6" s="1"/>
  <c r="EZ134" i="6"/>
  <c r="EZ136" i="6" s="1"/>
  <c r="Q107" i="3"/>
  <c r="FN240" i="4"/>
  <c r="FN242" i="4" s="1"/>
  <c r="FQ134" i="6"/>
  <c r="FQ136" i="6" s="1"/>
  <c r="FE134" i="6"/>
  <c r="FE136" i="6" s="1"/>
  <c r="FD134" i="6"/>
  <c r="FD136" i="6" s="1"/>
  <c r="FI134" i="6"/>
  <c r="FI136" i="6" s="1"/>
  <c r="FO134" i="6"/>
  <c r="FO136" i="6" s="1"/>
  <c r="AY268" i="4"/>
  <c r="AY280" i="4"/>
  <c r="AH268" i="4"/>
  <c r="FP240" i="4"/>
  <c r="FP242" i="4" s="1"/>
  <c r="FE240" i="4"/>
  <c r="FE242" i="4" s="1"/>
  <c r="EX240" i="4"/>
  <c r="EX242" i="4" s="1"/>
  <c r="EZ240" i="4"/>
  <c r="EZ242" i="4" s="1"/>
  <c r="FG240" i="4"/>
  <c r="FG242" i="4" s="1"/>
  <c r="O112" i="7"/>
  <c r="FG134" i="6"/>
  <c r="FG136" i="6" s="1"/>
  <c r="FB134" i="6"/>
  <c r="FB136" i="6" s="1"/>
  <c r="O110" i="7"/>
  <c r="FK134" i="6"/>
  <c r="FK136" i="6" s="1"/>
  <c r="O108" i="7"/>
  <c r="FA134" i="6"/>
  <c r="FA136" i="6" s="1"/>
  <c r="AX268" i="4"/>
  <c r="FR222" i="4"/>
  <c r="FU222" i="4"/>
  <c r="GB222" i="4"/>
  <c r="FV224" i="4"/>
  <c r="FY224" i="4"/>
  <c r="FS224" i="4"/>
  <c r="AV268" i="4"/>
  <c r="FT225" i="4"/>
  <c r="FW225" i="4"/>
  <c r="FZ225" i="4"/>
  <c r="AR268" i="4"/>
  <c r="FW221" i="4"/>
  <c r="FW228" i="4"/>
  <c r="FZ221" i="4"/>
  <c r="FZ228" i="4"/>
  <c r="FT221" i="4"/>
  <c r="FT228" i="4"/>
  <c r="P139" i="7"/>
  <c r="O136" i="7"/>
  <c r="FS223" i="4"/>
  <c r="FV223" i="4"/>
  <c r="FY223" i="4"/>
  <c r="FR233" i="4"/>
  <c r="FU233" i="4"/>
  <c r="GB233" i="4"/>
  <c r="O134" i="7"/>
  <c r="FR126" i="6"/>
  <c r="FS79" i="6"/>
  <c r="FS126" i="6" s="1"/>
  <c r="O119" i="7"/>
  <c r="P132" i="7"/>
  <c r="AI268" i="4"/>
  <c r="FQ232" i="4"/>
  <c r="FX232" i="4"/>
  <c r="GA232" i="4"/>
  <c r="O121" i="7"/>
  <c r="FR127" i="6"/>
  <c r="FR124" i="6"/>
  <c r="FS78" i="6"/>
  <c r="AQ268" i="4"/>
  <c r="O131" i="7"/>
  <c r="P126" i="7"/>
  <c r="FR231" i="4"/>
  <c r="FU231" i="4"/>
  <c r="GB231" i="4"/>
  <c r="FD240" i="4"/>
  <c r="FD242" i="4" s="1"/>
  <c r="ES240" i="4"/>
  <c r="ES242" i="4" s="1"/>
  <c r="FK240" i="4"/>
  <c r="FK242" i="4" s="1"/>
  <c r="EV240" i="4"/>
  <c r="EV242" i="4" s="1"/>
  <c r="FJ240" i="4"/>
  <c r="FJ242" i="4" s="1"/>
  <c r="FC240" i="4"/>
  <c r="FC242" i="4" s="1"/>
  <c r="AS268" i="4"/>
  <c r="AJ268" i="4"/>
  <c r="O145" i="7"/>
  <c r="O115" i="7"/>
  <c r="O129" i="7"/>
  <c r="GA222" i="4"/>
  <c r="FQ222" i="4"/>
  <c r="FX222" i="4"/>
  <c r="O111" i="7"/>
  <c r="O138" i="7"/>
  <c r="FR224" i="4"/>
  <c r="FU224" i="4"/>
  <c r="GB224" i="4"/>
  <c r="AC268" i="4"/>
  <c r="FY225" i="4"/>
  <c r="FS225" i="4"/>
  <c r="FV225" i="4"/>
  <c r="O143" i="7"/>
  <c r="FS221" i="4"/>
  <c r="FS228" i="4"/>
  <c r="FV221" i="4"/>
  <c r="FV228" i="4"/>
  <c r="FY221" i="4"/>
  <c r="FY228" i="4"/>
  <c r="O146" i="7"/>
  <c r="FR223" i="4"/>
  <c r="FU223" i="4"/>
  <c r="GB223" i="4"/>
  <c r="FR132" i="6"/>
  <c r="FS98" i="6"/>
  <c r="FS132" i="6" s="1"/>
  <c r="GA233" i="4"/>
  <c r="FQ233" i="4"/>
  <c r="FX233" i="4"/>
  <c r="P116" i="7"/>
  <c r="P130" i="7"/>
  <c r="AK268" i="4"/>
  <c r="O140" i="7"/>
  <c r="P114" i="7"/>
  <c r="O150" i="7"/>
  <c r="O148" i="7"/>
  <c r="AU268" i="4"/>
  <c r="AD268" i="4"/>
  <c r="FZ232" i="4"/>
  <c r="FT232" i="4"/>
  <c r="FW232" i="4"/>
  <c r="P124" i="7"/>
  <c r="AE268" i="4"/>
  <c r="GA231" i="4"/>
  <c r="FQ231" i="4"/>
  <c r="FX231" i="4"/>
  <c r="FH240" i="4"/>
  <c r="FH242" i="4" s="1"/>
  <c r="EW240" i="4"/>
  <c r="EW242" i="4" s="1"/>
  <c r="FO240" i="4"/>
  <c r="FO242" i="4" s="1"/>
  <c r="N152" i="7"/>
  <c r="FR129" i="6"/>
  <c r="FS99" i="6"/>
  <c r="FS129" i="6" s="1"/>
  <c r="FW222" i="4"/>
  <c r="FZ222" i="4"/>
  <c r="FT222" i="4"/>
  <c r="FQ224" i="4"/>
  <c r="FX224" i="4"/>
  <c r="GA224" i="4"/>
  <c r="AO268" i="4"/>
  <c r="AL268" i="4"/>
  <c r="FU225" i="4"/>
  <c r="GB225" i="4"/>
  <c r="FR225" i="4"/>
  <c r="AT268" i="4"/>
  <c r="FR221" i="4"/>
  <c r="FR228" i="4"/>
  <c r="FU221" i="4"/>
  <c r="FU228" i="4"/>
  <c r="GB221" i="4"/>
  <c r="GB228" i="4"/>
  <c r="GC136" i="4"/>
  <c r="P122" i="7"/>
  <c r="O109" i="7"/>
  <c r="GA223" i="4"/>
  <c r="FQ223" i="4"/>
  <c r="FX223" i="4"/>
  <c r="FW233" i="4"/>
  <c r="FZ233" i="4"/>
  <c r="FT233" i="4"/>
  <c r="O135" i="7"/>
  <c r="AM268" i="4"/>
  <c r="AF268" i="4"/>
  <c r="O106" i="7"/>
  <c r="FV232" i="4"/>
  <c r="FY232" i="4"/>
  <c r="FS232" i="4"/>
  <c r="P118" i="7"/>
  <c r="O149" i="7"/>
  <c r="O113" i="7"/>
  <c r="I111" i="3"/>
  <c r="FW231" i="4"/>
  <c r="FZ231" i="4"/>
  <c r="FT231" i="4"/>
  <c r="FI240" i="4"/>
  <c r="FI242" i="4" s="1"/>
  <c r="FB240" i="4"/>
  <c r="FB242" i="4" s="1"/>
  <c r="EU240" i="4"/>
  <c r="EU242" i="4" s="1"/>
  <c r="FL240" i="4"/>
  <c r="FL242" i="4" s="1"/>
  <c r="FA240" i="4"/>
  <c r="FA242" i="4" s="1"/>
  <c r="ET240" i="4"/>
  <c r="ET242" i="4" s="1"/>
  <c r="AW268" i="4"/>
  <c r="AG268" i="4"/>
  <c r="O141" i="7"/>
  <c r="FR130" i="6"/>
  <c r="FS89" i="6"/>
  <c r="FS130" i="6" s="1"/>
  <c r="FS222" i="4"/>
  <c r="FV222" i="4"/>
  <c r="FY222" i="4"/>
  <c r="O123" i="7"/>
  <c r="FR125" i="6"/>
  <c r="FS88" i="6"/>
  <c r="FS125" i="6" s="1"/>
  <c r="P128" i="7"/>
  <c r="FZ224" i="4"/>
  <c r="FT224" i="4"/>
  <c r="FW224" i="4"/>
  <c r="AP268" i="4"/>
  <c r="FQ225" i="4"/>
  <c r="FX225" i="4"/>
  <c r="GA225" i="4"/>
  <c r="P120" i="7"/>
  <c r="GA221" i="4"/>
  <c r="GA228" i="4"/>
  <c r="FQ221" i="4"/>
  <c r="FQ228" i="4"/>
  <c r="FX221" i="4"/>
  <c r="FX228" i="4"/>
  <c r="O137" i="7"/>
  <c r="O147" i="7"/>
  <c r="O117" i="7"/>
  <c r="FW223" i="4"/>
  <c r="FZ223" i="4"/>
  <c r="FT223" i="4"/>
  <c r="FS233" i="4"/>
  <c r="FV233" i="4"/>
  <c r="FY233" i="4"/>
  <c r="O125" i="7"/>
  <c r="AN268" i="4"/>
  <c r="O127" i="7"/>
  <c r="O144" i="7"/>
  <c r="O151" i="7"/>
  <c r="P102" i="7"/>
  <c r="O107" i="7"/>
  <c r="O142" i="7"/>
  <c r="FR232" i="4"/>
  <c r="FU232" i="4"/>
  <c r="GB232" i="4"/>
  <c r="O133" i="7"/>
  <c r="R107" i="3"/>
  <c r="R109" i="3" s="1"/>
  <c r="R110" i="3" s="1"/>
  <c r="R111" i="3" s="1"/>
  <c r="FS231" i="4"/>
  <c r="FV231" i="4"/>
  <c r="FY231" i="4"/>
  <c r="AH290" i="4"/>
  <c r="AH280" i="4"/>
  <c r="FM240" i="4"/>
  <c r="FM242" i="4" s="1"/>
  <c r="FF240" i="4"/>
  <c r="FF242" i="4" s="1"/>
  <c r="EY240" i="4"/>
  <c r="EY242" i="4" s="1"/>
  <c r="GD137" i="4"/>
  <c r="GD225" i="4" l="1"/>
  <c r="W40" i="12"/>
  <c r="N41" i="12"/>
  <c r="Q9" i="12"/>
  <c r="R9" i="12" s="1"/>
  <c r="P10" i="12"/>
  <c r="X13" i="12"/>
  <c r="AX45" i="4"/>
  <c r="AW158" i="4"/>
  <c r="AM28" i="3" s="1"/>
  <c r="BU10" i="3"/>
  <c r="AV127" i="4"/>
  <c r="AV241" i="4"/>
  <c r="AU240" i="4"/>
  <c r="AU242" i="4" s="1"/>
  <c r="AX49" i="4"/>
  <c r="AW162" i="4"/>
  <c r="AM32" i="3" s="1"/>
  <c r="CG27" i="4"/>
  <c r="CF140" i="4"/>
  <c r="AX65" i="4"/>
  <c r="AW178" i="4"/>
  <c r="AM48" i="3" s="1"/>
  <c r="AU129" i="4"/>
  <c r="AU251" i="4"/>
  <c r="AU294" i="4"/>
  <c r="AK97" i="3" s="1"/>
  <c r="AK107" i="3" s="1"/>
  <c r="AY69" i="4"/>
  <c r="AX181" i="4"/>
  <c r="GC68" i="4"/>
  <c r="GD68" i="4" s="1"/>
  <c r="GK68" i="4"/>
  <c r="GM68" i="4" s="1"/>
  <c r="AL20" i="3"/>
  <c r="AV224" i="4"/>
  <c r="BW15" i="3"/>
  <c r="AL18" i="3"/>
  <c r="AV223" i="4"/>
  <c r="AV221" i="4"/>
  <c r="AL43" i="3"/>
  <c r="AV232" i="4"/>
  <c r="AX37" i="4"/>
  <c r="AW150" i="4"/>
  <c r="AW112" i="4"/>
  <c r="CI32" i="4"/>
  <c r="CH145" i="4"/>
  <c r="BX15" i="3" s="1"/>
  <c r="AX35" i="4"/>
  <c r="AW148" i="4"/>
  <c r="AW111" i="4"/>
  <c r="AW109" i="4"/>
  <c r="AW275" i="4" s="1"/>
  <c r="AW301" i="4"/>
  <c r="AW302" i="4" s="1"/>
  <c r="AW128" i="4"/>
  <c r="AY73" i="4"/>
  <c r="AX185" i="4"/>
  <c r="GC72" i="4"/>
  <c r="GD72" i="4" s="1"/>
  <c r="GK72" i="4"/>
  <c r="GM72" i="4" s="1"/>
  <c r="AX56" i="4"/>
  <c r="AW169" i="4"/>
  <c r="AM39" i="3" s="1"/>
  <c r="AX60" i="4"/>
  <c r="AW173" i="4"/>
  <c r="AW120" i="4"/>
  <c r="AX55" i="4"/>
  <c r="AW168" i="4"/>
  <c r="AM38" i="3" s="1"/>
  <c r="F4" i="12"/>
  <c r="X4" i="12" s="1"/>
  <c r="GD233" i="4"/>
  <c r="GC228" i="4"/>
  <c r="Q109" i="3"/>
  <c r="GC233" i="4"/>
  <c r="GC225" i="4"/>
  <c r="GE234" i="4"/>
  <c r="AY290" i="4"/>
  <c r="P108" i="7"/>
  <c r="P112" i="7"/>
  <c r="P110" i="7"/>
  <c r="P141" i="7"/>
  <c r="P113" i="7"/>
  <c r="P135" i="7"/>
  <c r="AT290" i="4"/>
  <c r="AT280" i="4"/>
  <c r="AO290" i="4"/>
  <c r="AO280" i="4"/>
  <c r="Q124" i="7"/>
  <c r="Q114" i="7"/>
  <c r="Q130" i="7"/>
  <c r="P146" i="7"/>
  <c r="AC290" i="4"/>
  <c r="AC280" i="4"/>
  <c r="Q132" i="7"/>
  <c r="Q139" i="7"/>
  <c r="AR280" i="4"/>
  <c r="AR290" i="4"/>
  <c r="FY240" i="4"/>
  <c r="FY242" i="4" s="1"/>
  <c r="FS240" i="4"/>
  <c r="FS242" i="4" s="1"/>
  <c r="O152" i="7"/>
  <c r="FT240" i="4"/>
  <c r="FT242" i="4" s="1"/>
  <c r="FW240" i="4"/>
  <c r="FW242" i="4" s="1"/>
  <c r="Q120" i="7"/>
  <c r="P107" i="3"/>
  <c r="P133" i="7"/>
  <c r="P142" i="7"/>
  <c r="P107" i="7"/>
  <c r="P144" i="7"/>
  <c r="P125" i="7"/>
  <c r="P147" i="7"/>
  <c r="AP290" i="4"/>
  <c r="AP280" i="4"/>
  <c r="AG290" i="4"/>
  <c r="AG280" i="4"/>
  <c r="AW290" i="4"/>
  <c r="AW280" i="4"/>
  <c r="P149" i="7"/>
  <c r="P106" i="7"/>
  <c r="AM290" i="4"/>
  <c r="AM280" i="4"/>
  <c r="P109" i="7"/>
  <c r="GD136" i="4"/>
  <c r="GD228" i="4" s="1"/>
  <c r="AD290" i="4"/>
  <c r="AD280" i="4"/>
  <c r="BC290" i="4"/>
  <c r="BC280" i="4"/>
  <c r="P115" i="7"/>
  <c r="P145" i="7"/>
  <c r="P131" i="7"/>
  <c r="FS127" i="6"/>
  <c r="FS134" i="6" s="1"/>
  <c r="FS176" i="6" s="1"/>
  <c r="FS124" i="6"/>
  <c r="AI290" i="4"/>
  <c r="AI280" i="4"/>
  <c r="P134" i="7"/>
  <c r="FX240" i="4"/>
  <c r="FX242" i="4" s="1"/>
  <c r="GA240" i="4"/>
  <c r="GA242" i="4" s="1"/>
  <c r="FU240" i="4"/>
  <c r="FU242" i="4" s="1"/>
  <c r="BD280" i="4"/>
  <c r="BD290" i="4"/>
  <c r="BE290" i="4"/>
  <c r="BE280" i="4"/>
  <c r="AN280" i="4"/>
  <c r="AN290" i="4"/>
  <c r="AZ280" i="4"/>
  <c r="AZ290" i="4"/>
  <c r="Q128" i="7"/>
  <c r="P123" i="7"/>
  <c r="AL290" i="4"/>
  <c r="AL280" i="4"/>
  <c r="P148" i="7"/>
  <c r="P150" i="7"/>
  <c r="P140" i="7"/>
  <c r="Q116" i="7"/>
  <c r="AJ280" i="4"/>
  <c r="AJ290" i="4"/>
  <c r="AS290" i="4"/>
  <c r="AS280" i="4"/>
  <c r="AQ290" i="4"/>
  <c r="AQ280" i="4"/>
  <c r="P121" i="7"/>
  <c r="P119" i="7"/>
  <c r="P136" i="7"/>
  <c r="FV240" i="4"/>
  <c r="FV242" i="4" s="1"/>
  <c r="FZ240" i="4"/>
  <c r="FZ242" i="4" s="1"/>
  <c r="P151" i="7"/>
  <c r="Q102" i="7"/>
  <c r="P127" i="7"/>
  <c r="P117" i="7"/>
  <c r="P137" i="7"/>
  <c r="BF290" i="4"/>
  <c r="BF280" i="4"/>
  <c r="Q118" i="7"/>
  <c r="AF280" i="4"/>
  <c r="AF290" i="4"/>
  <c r="Q122" i="7"/>
  <c r="BA290" i="4"/>
  <c r="BA280" i="4"/>
  <c r="AE290" i="4"/>
  <c r="AE280" i="4"/>
  <c r="AU290" i="4"/>
  <c r="AU280" i="4"/>
  <c r="AK290" i="4"/>
  <c r="AK280" i="4"/>
  <c r="BB290" i="4"/>
  <c r="BB280" i="4"/>
  <c r="P143" i="7"/>
  <c r="P138" i="7"/>
  <c r="P111" i="7"/>
  <c r="P129" i="7"/>
  <c r="Q126" i="7"/>
  <c r="AV280" i="4"/>
  <c r="AV290" i="4"/>
  <c r="GB240" i="4"/>
  <c r="GB242" i="4" s="1"/>
  <c r="AX290" i="4"/>
  <c r="AX280" i="4"/>
  <c r="FR134" i="6"/>
  <c r="FQ240" i="4"/>
  <c r="FQ242" i="4" s="1"/>
  <c r="FR240" i="4"/>
  <c r="FR242" i="4" s="1"/>
  <c r="G17" i="11" l="1"/>
  <c r="W41" i="12"/>
  <c r="N42" i="12"/>
  <c r="Q10" i="12"/>
  <c r="R10" i="12" s="1"/>
  <c r="P11" i="12"/>
  <c r="AV240" i="4"/>
  <c r="AV242" i="4" s="1"/>
  <c r="AY56" i="4"/>
  <c r="AX169" i="4"/>
  <c r="AN39" i="3" s="1"/>
  <c r="AM43" i="3"/>
  <c r="AW232" i="4"/>
  <c r="GC181" i="4"/>
  <c r="GD181" i="4" s="1"/>
  <c r="AN51" i="3"/>
  <c r="E53" i="11" s="1"/>
  <c r="AY65" i="4"/>
  <c r="AX178" i="4"/>
  <c r="AN48" i="3" s="1"/>
  <c r="AY49" i="4"/>
  <c r="AX162" i="4"/>
  <c r="AN32" i="3" s="1"/>
  <c r="AY60" i="4"/>
  <c r="AX173" i="4"/>
  <c r="AX120" i="4"/>
  <c r="AW127" i="4"/>
  <c r="AW241" i="4"/>
  <c r="CJ32" i="4"/>
  <c r="CI145" i="4"/>
  <c r="BY15" i="3" s="1"/>
  <c r="AM20" i="3"/>
  <c r="AW224" i="4"/>
  <c r="AZ69" i="4"/>
  <c r="AY182" i="4"/>
  <c r="BV10" i="3"/>
  <c r="AY35" i="4"/>
  <c r="AX148" i="4"/>
  <c r="AX301" i="4"/>
  <c r="AX302" i="4" s="1"/>
  <c r="AX111" i="4"/>
  <c r="AX128" i="4"/>
  <c r="AX109" i="4"/>
  <c r="AX275" i="4" s="1"/>
  <c r="AV129" i="4"/>
  <c r="AV251" i="4"/>
  <c r="AV294" i="4"/>
  <c r="AL97" i="3" s="1"/>
  <c r="AL107" i="3" s="1"/>
  <c r="F14" i="12" s="1"/>
  <c r="X14" i="12" s="1"/>
  <c r="AY55" i="4"/>
  <c r="AX168" i="4"/>
  <c r="AN38" i="3" s="1"/>
  <c r="GC185" i="4"/>
  <c r="GD185" i="4" s="1"/>
  <c r="AN55" i="3"/>
  <c r="E57" i="11" s="1"/>
  <c r="AM18" i="3"/>
  <c r="AW223" i="4"/>
  <c r="AW221" i="4"/>
  <c r="AY38" i="4"/>
  <c r="AX150" i="4"/>
  <c r="GC37" i="4"/>
  <c r="AX112" i="4"/>
  <c r="GC112" i="4" s="1"/>
  <c r="GK37" i="4"/>
  <c r="GM37" i="4" s="1"/>
  <c r="CH27" i="4"/>
  <c r="CG140" i="4"/>
  <c r="AY45" i="4"/>
  <c r="AX158" i="4"/>
  <c r="AN28" i="3" s="1"/>
  <c r="AZ73" i="4"/>
  <c r="AY186" i="4"/>
  <c r="G4" i="12"/>
  <c r="Q110" i="3"/>
  <c r="T107" i="3"/>
  <c r="T109" i="3" s="1"/>
  <c r="T110" i="3" s="1"/>
  <c r="T111" i="3" s="1"/>
  <c r="U107" i="3"/>
  <c r="GE225" i="4"/>
  <c r="Q110" i="7"/>
  <c r="Q108" i="7"/>
  <c r="Q112" i="7"/>
  <c r="Q138" i="7"/>
  <c r="R122" i="7"/>
  <c r="R118" i="7"/>
  <c r="Q140" i="7"/>
  <c r="Q123" i="7"/>
  <c r="FR136" i="6"/>
  <c r="FS183" i="6"/>
  <c r="R126" i="7"/>
  <c r="Q111" i="7"/>
  <c r="Q143" i="7"/>
  <c r="Q137" i="7"/>
  <c r="Q117" i="7"/>
  <c r="Q151" i="7"/>
  <c r="R102" i="7"/>
  <c r="Q119" i="7"/>
  <c r="R116" i="7"/>
  <c r="Q150" i="7"/>
  <c r="R130" i="7"/>
  <c r="P152" i="7"/>
  <c r="Q127" i="7"/>
  <c r="Q121" i="7"/>
  <c r="Q148" i="7"/>
  <c r="R128" i="7"/>
  <c r="Q131" i="7"/>
  <c r="Q115" i="7"/>
  <c r="GE228" i="4"/>
  <c r="Q106" i="7"/>
  <c r="Q149" i="7"/>
  <c r="Q147" i="7"/>
  <c r="Q144" i="7"/>
  <c r="Q142" i="7"/>
  <c r="R120" i="7"/>
  <c r="R139" i="7"/>
  <c r="R132" i="7"/>
  <c r="Q113" i="7"/>
  <c r="Q129" i="7"/>
  <c r="Q136" i="7"/>
  <c r="X107" i="3"/>
  <c r="X109" i="3" s="1"/>
  <c r="X110" i="3" s="1"/>
  <c r="X111" i="3" s="1"/>
  <c r="W107" i="3"/>
  <c r="Q146" i="7"/>
  <c r="R114" i="7"/>
  <c r="R124" i="7"/>
  <c r="Q135" i="7"/>
  <c r="Q134" i="7"/>
  <c r="Q145" i="7"/>
  <c r="Q109" i="7"/>
  <c r="Q125" i="7"/>
  <c r="Q107" i="7"/>
  <c r="Q133" i="7"/>
  <c r="P109" i="3"/>
  <c r="V107" i="3"/>
  <c r="V109" i="3" s="1"/>
  <c r="V110" i="3" s="1"/>
  <c r="V111" i="3" s="1"/>
  <c r="Q141" i="7"/>
  <c r="GE233" i="4"/>
  <c r="GD112" i="4" l="1"/>
  <c r="GD37" i="4"/>
  <c r="W42" i="12"/>
  <c r="N43" i="12"/>
  <c r="Q11" i="12"/>
  <c r="R11" i="12" s="1"/>
  <c r="P12" i="12"/>
  <c r="H4" i="12"/>
  <c r="Z4" i="12" s="1"/>
  <c r="AA4" i="12" s="1"/>
  <c r="Y4" i="12"/>
  <c r="AW240" i="4"/>
  <c r="AW242" i="4" s="1"/>
  <c r="AO56" i="3"/>
  <c r="BW10" i="3"/>
  <c r="BA73" i="4"/>
  <c r="AZ186" i="4"/>
  <c r="AP56" i="3" s="1"/>
  <c r="CI27" i="4"/>
  <c r="CH140" i="4"/>
  <c r="AO52" i="3"/>
  <c r="CK32" i="4"/>
  <c r="CJ145" i="4"/>
  <c r="AN43" i="3"/>
  <c r="AX232" i="4"/>
  <c r="AZ56" i="4"/>
  <c r="AY169" i="4"/>
  <c r="AO39" i="3" s="1"/>
  <c r="AZ45" i="4"/>
  <c r="AY158" i="4"/>
  <c r="AO28" i="3" s="1"/>
  <c r="AZ38" i="4"/>
  <c r="AY151" i="4"/>
  <c r="FS55" i="3"/>
  <c r="AN18" i="3"/>
  <c r="AX221" i="4"/>
  <c r="AX223" i="4"/>
  <c r="AZ60" i="4"/>
  <c r="AY173" i="4"/>
  <c r="AY120" i="4"/>
  <c r="AZ65" i="4"/>
  <c r="AY178" i="4"/>
  <c r="AO48" i="3" s="1"/>
  <c r="GC150" i="4"/>
  <c r="GD150" i="4" s="1"/>
  <c r="GD224" i="4" s="1"/>
  <c r="AN20" i="3"/>
  <c r="E22" i="11" s="1"/>
  <c r="AX224" i="4"/>
  <c r="GC224" i="4" s="1"/>
  <c r="AZ55" i="4"/>
  <c r="AY168" i="4"/>
  <c r="AO38" i="3" s="1"/>
  <c r="AZ35" i="4"/>
  <c r="AY148" i="4"/>
  <c r="AY109" i="4"/>
  <c r="AY275" i="4" s="1"/>
  <c r="AY128" i="4"/>
  <c r="AY111" i="4"/>
  <c r="AY301" i="4"/>
  <c r="AY302" i="4" s="1"/>
  <c r="BA69" i="4"/>
  <c r="AZ182" i="4"/>
  <c r="AP52" i="3" s="1"/>
  <c r="AW129" i="4"/>
  <c r="AW294" i="4"/>
  <c r="AM97" i="3" s="1"/>
  <c r="AW251" i="4"/>
  <c r="FS51" i="3"/>
  <c r="AX127" i="4"/>
  <c r="AX241" i="4"/>
  <c r="AZ49" i="4"/>
  <c r="AY162" i="4"/>
  <c r="AO32" i="3" s="1"/>
  <c r="W109" i="3"/>
  <c r="W110" i="3" s="1"/>
  <c r="W111" i="3" s="1"/>
  <c r="F7" i="12"/>
  <c r="X7" i="12" s="1"/>
  <c r="E35" i="12"/>
  <c r="U109" i="3"/>
  <c r="U110" i="3" s="1"/>
  <c r="U111" i="3" s="1"/>
  <c r="F6" i="12"/>
  <c r="Q111" i="3"/>
  <c r="N8" i="11"/>
  <c r="GC292" i="4"/>
  <c r="GD292" i="4" s="1"/>
  <c r="R112" i="7"/>
  <c r="R110" i="7"/>
  <c r="R108" i="7"/>
  <c r="P110" i="3"/>
  <c r="S114" i="7"/>
  <c r="R136" i="7"/>
  <c r="R145" i="7"/>
  <c r="R150" i="7"/>
  <c r="R119" i="7"/>
  <c r="R117" i="7"/>
  <c r="R111" i="7"/>
  <c r="R140" i="7"/>
  <c r="S122" i="7"/>
  <c r="Q152" i="7"/>
  <c r="R135" i="7"/>
  <c r="S139" i="7"/>
  <c r="R107" i="7"/>
  <c r="S124" i="7"/>
  <c r="R146" i="7"/>
  <c r="R129" i="7"/>
  <c r="S132" i="7"/>
  <c r="S120" i="7"/>
  <c r="R142" i="7"/>
  <c r="R147" i="7"/>
  <c r="R106" i="7"/>
  <c r="R115" i="7"/>
  <c r="S128" i="7"/>
  <c r="R148" i="7"/>
  <c r="R121" i="7"/>
  <c r="R127" i="7"/>
  <c r="Y107" i="3"/>
  <c r="R133" i="7"/>
  <c r="R125" i="7"/>
  <c r="R109" i="7"/>
  <c r="R134" i="7"/>
  <c r="S130" i="7"/>
  <c r="S116" i="7"/>
  <c r="R151" i="7"/>
  <c r="S102" i="7"/>
  <c r="R137" i="7"/>
  <c r="R143" i="7"/>
  <c r="S126" i="7"/>
  <c r="R123" i="7"/>
  <c r="S118" i="7"/>
  <c r="R138" i="7"/>
  <c r="R141" i="7"/>
  <c r="R113" i="7"/>
  <c r="R144" i="7"/>
  <c r="R149" i="7"/>
  <c r="R131" i="7"/>
  <c r="S107" i="3"/>
  <c r="F5" i="12" s="1"/>
  <c r="W43" i="12" l="1"/>
  <c r="N44" i="12"/>
  <c r="Q12" i="12"/>
  <c r="R12" i="12" s="1"/>
  <c r="P13" i="12"/>
  <c r="X5" i="12"/>
  <c r="G5" i="12"/>
  <c r="Y5" i="12" s="1"/>
  <c r="GE224" i="4"/>
  <c r="BB69" i="4"/>
  <c r="BA182" i="4"/>
  <c r="BA55" i="4"/>
  <c r="AZ168" i="4"/>
  <c r="AP38" i="3" s="1"/>
  <c r="AO18" i="3"/>
  <c r="AY223" i="4"/>
  <c r="AY221" i="4"/>
  <c r="BA65" i="4"/>
  <c r="AZ178" i="4"/>
  <c r="AP48" i="3" s="1"/>
  <c r="AM107" i="3"/>
  <c r="BA57" i="4"/>
  <c r="AZ169" i="4"/>
  <c r="GC56" i="4"/>
  <c r="GD56" i="4" s="1"/>
  <c r="GK56" i="4"/>
  <c r="GM56" i="4" s="1"/>
  <c r="BA50" i="4"/>
  <c r="AZ162" i="4"/>
  <c r="GC49" i="4"/>
  <c r="GD49" i="4" s="1"/>
  <c r="GK49" i="4"/>
  <c r="GM49" i="4" s="1"/>
  <c r="AY127" i="4"/>
  <c r="AY241" i="4"/>
  <c r="BA35" i="4"/>
  <c r="AZ148" i="4"/>
  <c r="AZ128" i="4"/>
  <c r="AZ109" i="4"/>
  <c r="AZ275" i="4" s="1"/>
  <c r="AZ111" i="4"/>
  <c r="AZ301" i="4"/>
  <c r="AZ302" i="4" s="1"/>
  <c r="FS20" i="3"/>
  <c r="BZ15" i="3"/>
  <c r="BX10" i="3"/>
  <c r="G12" i="11" s="1"/>
  <c r="AX240" i="4"/>
  <c r="AX242" i="4" s="1"/>
  <c r="X6" i="12"/>
  <c r="AX251" i="4"/>
  <c r="AX129" i="4"/>
  <c r="AX294" i="4"/>
  <c r="AN97" i="3" s="1"/>
  <c r="AO21" i="3"/>
  <c r="BB73" i="4"/>
  <c r="BA186" i="4"/>
  <c r="AQ56" i="3" s="1"/>
  <c r="F53" i="11"/>
  <c r="M53" i="11"/>
  <c r="N53" i="11" s="1"/>
  <c r="AO43" i="3"/>
  <c r="AY232" i="4"/>
  <c r="F57" i="11"/>
  <c r="M57" i="11"/>
  <c r="N57" i="11" s="1"/>
  <c r="BA38" i="4"/>
  <c r="AZ151" i="4"/>
  <c r="AP21" i="3" s="1"/>
  <c r="BA46" i="4"/>
  <c r="AZ158" i="4"/>
  <c r="GC45" i="4"/>
  <c r="GK45" i="4"/>
  <c r="GM45" i="4" s="1"/>
  <c r="CL32" i="4"/>
  <c r="CK145" i="4"/>
  <c r="CA15" i="3" s="1"/>
  <c r="CJ27" i="4"/>
  <c r="CI140" i="4"/>
  <c r="BA61" i="4"/>
  <c r="AZ173" i="4"/>
  <c r="GC60" i="4"/>
  <c r="GD60" i="4" s="1"/>
  <c r="AZ120" i="4"/>
  <c r="GK60" i="4"/>
  <c r="GM60" i="4" s="1"/>
  <c r="E36" i="12"/>
  <c r="I4" i="12"/>
  <c r="Y109" i="3"/>
  <c r="Y110" i="3" s="1"/>
  <c r="Y111" i="3" s="1"/>
  <c r="S108" i="7"/>
  <c r="S112" i="7"/>
  <c r="S110" i="7"/>
  <c r="S144" i="7"/>
  <c r="S125" i="7"/>
  <c r="S138" i="7"/>
  <c r="S123" i="7"/>
  <c r="S143" i="7"/>
  <c r="S151" i="7"/>
  <c r="T102" i="7"/>
  <c r="S121" i="7"/>
  <c r="P111" i="3"/>
  <c r="R152" i="7"/>
  <c r="T126" i="7"/>
  <c r="S141" i="7"/>
  <c r="S134" i="7"/>
  <c r="S109" i="3"/>
  <c r="S149" i="7"/>
  <c r="S113" i="7"/>
  <c r="S109" i="7"/>
  <c r="S133" i="7"/>
  <c r="T128" i="7"/>
  <c r="S106" i="7"/>
  <c r="S142" i="7"/>
  <c r="T132" i="7"/>
  <c r="S146" i="7"/>
  <c r="S107" i="7"/>
  <c r="S135" i="7"/>
  <c r="T122" i="7"/>
  <c r="S140" i="7"/>
  <c r="S117" i="7"/>
  <c r="S150" i="7"/>
  <c r="S145" i="7"/>
  <c r="T114" i="7"/>
  <c r="T118" i="7"/>
  <c r="S137" i="7"/>
  <c r="T116" i="7"/>
  <c r="T130" i="7"/>
  <c r="S127" i="7"/>
  <c r="S148" i="7"/>
  <c r="AB107" i="3"/>
  <c r="AB109" i="3" s="1"/>
  <c r="AB110" i="3" s="1"/>
  <c r="AB111" i="3" s="1"/>
  <c r="AA107" i="3"/>
  <c r="S131" i="7"/>
  <c r="Z107" i="3"/>
  <c r="Z109" i="3" s="1"/>
  <c r="Z110" i="3" s="1"/>
  <c r="Z111" i="3" s="1"/>
  <c r="S115" i="7"/>
  <c r="S147" i="7"/>
  <c r="T120" i="7"/>
  <c r="S129" i="7"/>
  <c r="T124" i="7"/>
  <c r="T139" i="7"/>
  <c r="S111" i="7"/>
  <c r="S119" i="7"/>
  <c r="S136" i="7"/>
  <c r="GD45" i="4" l="1"/>
  <c r="W44" i="12"/>
  <c r="N45" i="12"/>
  <c r="Q13" i="12"/>
  <c r="R13" i="12" s="1"/>
  <c r="P14" i="12"/>
  <c r="G6" i="12"/>
  <c r="G7" i="12" s="1"/>
  <c r="AY129" i="4"/>
  <c r="AY294" i="4"/>
  <c r="AO97" i="3" s="1"/>
  <c r="AO107" i="3" s="1"/>
  <c r="AY251" i="4"/>
  <c r="BB50" i="4"/>
  <c r="BA163" i="4"/>
  <c r="BB38" i="4"/>
  <c r="BA151" i="4"/>
  <c r="AQ21" i="3" s="1"/>
  <c r="AN107" i="3"/>
  <c r="F15" i="12" s="1"/>
  <c r="X15" i="12" s="1"/>
  <c r="AP18" i="3"/>
  <c r="AZ221" i="4"/>
  <c r="AZ223" i="4"/>
  <c r="BC69" i="4"/>
  <c r="BB182" i="4"/>
  <c r="AR52" i="3" s="1"/>
  <c r="CK27" i="4"/>
  <c r="CJ140" i="4"/>
  <c r="AZ127" i="4"/>
  <c r="AZ241" i="4"/>
  <c r="BB35" i="4"/>
  <c r="BA148" i="4"/>
  <c r="BA111" i="4"/>
  <c r="BA109" i="4"/>
  <c r="BA275" i="4" s="1"/>
  <c r="BA301" i="4"/>
  <c r="BA302" i="4" s="1"/>
  <c r="BA128" i="4"/>
  <c r="GC169" i="4"/>
  <c r="GD169" i="4" s="1"/>
  <c r="AP39" i="3"/>
  <c r="E41" i="11" s="1"/>
  <c r="BB61" i="4"/>
  <c r="BA174" i="4"/>
  <c r="BA120" i="4"/>
  <c r="CM32" i="4"/>
  <c r="CL145" i="4"/>
  <c r="CB15" i="3" s="1"/>
  <c r="GC158" i="4"/>
  <c r="GD158" i="4" s="1"/>
  <c r="AP28" i="3"/>
  <c r="E30" i="11" s="1"/>
  <c r="BB65" i="4"/>
  <c r="BA178" i="4"/>
  <c r="AQ48" i="3" s="1"/>
  <c r="GC173" i="4"/>
  <c r="GD173" i="4" s="1"/>
  <c r="AP43" i="3"/>
  <c r="E45" i="11" s="1"/>
  <c r="AZ232" i="4"/>
  <c r="BY10" i="3"/>
  <c r="BB46" i="4"/>
  <c r="BA159" i="4"/>
  <c r="BC73" i="4"/>
  <c r="BB186" i="4"/>
  <c r="F22" i="11"/>
  <c r="M22" i="11"/>
  <c r="N22" i="11" s="1"/>
  <c r="GC162" i="4"/>
  <c r="GD162" i="4" s="1"/>
  <c r="AP32" i="3"/>
  <c r="E34" i="11" s="1"/>
  <c r="BB57" i="4"/>
  <c r="BA170" i="4"/>
  <c r="BB55" i="4"/>
  <c r="BA168" i="4"/>
  <c r="AQ38" i="3" s="1"/>
  <c r="AY240" i="4"/>
  <c r="AY242" i="4" s="1"/>
  <c r="AQ52" i="3"/>
  <c r="F8" i="12"/>
  <c r="X8" i="12" s="1"/>
  <c r="AA109" i="3"/>
  <c r="AA110" i="3" s="1"/>
  <c r="AA111" i="3" s="1"/>
  <c r="F9" i="12"/>
  <c r="X9" i="12" s="1"/>
  <c r="H5" i="12"/>
  <c r="E37" i="12"/>
  <c r="T110" i="7"/>
  <c r="T108" i="7"/>
  <c r="T112" i="7"/>
  <c r="T119" i="7"/>
  <c r="U124" i="7"/>
  <c r="T115" i="7"/>
  <c r="T127" i="7"/>
  <c r="U114" i="7"/>
  <c r="T150" i="7"/>
  <c r="T140" i="7"/>
  <c r="T135" i="7"/>
  <c r="T146" i="7"/>
  <c r="T142" i="7"/>
  <c r="U128" i="7"/>
  <c r="T109" i="7"/>
  <c r="T149" i="7"/>
  <c r="AD107" i="3"/>
  <c r="AD109" i="3" s="1"/>
  <c r="AD110" i="3" s="1"/>
  <c r="AD111" i="3" s="1"/>
  <c r="AC107" i="3"/>
  <c r="T136" i="7"/>
  <c r="U120" i="7"/>
  <c r="T131" i="7"/>
  <c r="T111" i="7"/>
  <c r="U139" i="7"/>
  <c r="T129" i="7"/>
  <c r="T147" i="7"/>
  <c r="U130" i="7"/>
  <c r="T137" i="7"/>
  <c r="T121" i="7"/>
  <c r="T143" i="7"/>
  <c r="T138" i="7"/>
  <c r="T144" i="7"/>
  <c r="S152" i="7"/>
  <c r="T148" i="7"/>
  <c r="T145" i="7"/>
  <c r="T117" i="7"/>
  <c r="U122" i="7"/>
  <c r="T107" i="7"/>
  <c r="U132" i="7"/>
  <c r="T106" i="7"/>
  <c r="T133" i="7"/>
  <c r="T113" i="7"/>
  <c r="T134" i="7"/>
  <c r="T141" i="7"/>
  <c r="U126" i="7"/>
  <c r="U116" i="7"/>
  <c r="U118" i="7"/>
  <c r="S110" i="3"/>
  <c r="T151" i="7"/>
  <c r="U102" i="7"/>
  <c r="T123" i="7"/>
  <c r="T125" i="7"/>
  <c r="W45" i="12" l="1"/>
  <c r="N46" i="12"/>
  <c r="Q14" i="12"/>
  <c r="R14" i="12" s="1"/>
  <c r="P15" i="12"/>
  <c r="Y6" i="12"/>
  <c r="I5" i="12"/>
  <c r="Z5" i="12"/>
  <c r="AA5" i="12" s="1"/>
  <c r="AQ40" i="3"/>
  <c r="AR56" i="3"/>
  <c r="BD69" i="4"/>
  <c r="BC182" i="4"/>
  <c r="BC65" i="4"/>
  <c r="BB178" i="4"/>
  <c r="AR48" i="3" s="1"/>
  <c r="G8" i="12"/>
  <c r="Y7" i="12"/>
  <c r="BC35" i="4"/>
  <c r="BB148" i="4"/>
  <c r="BB301" i="4"/>
  <c r="BB302" i="4" s="1"/>
  <c r="BB111" i="4"/>
  <c r="BB109" i="4"/>
  <c r="BB275" i="4" s="1"/>
  <c r="BB128" i="4"/>
  <c r="BZ10" i="3"/>
  <c r="BC55" i="4"/>
  <c r="BB168" i="4"/>
  <c r="AR38" i="3" s="1"/>
  <c r="BC57" i="4"/>
  <c r="BB170" i="4"/>
  <c r="AR40" i="3" s="1"/>
  <c r="FS43" i="3"/>
  <c r="FS28" i="3"/>
  <c r="CN32" i="4"/>
  <c r="CM145" i="4"/>
  <c r="CC15" i="3" s="1"/>
  <c r="FS39" i="3"/>
  <c r="CL27" i="4"/>
  <c r="CK140" i="4"/>
  <c r="BC50" i="4"/>
  <c r="BB163" i="4"/>
  <c r="AR33" i="3" s="1"/>
  <c r="H17" i="11"/>
  <c r="AC109" i="3"/>
  <c r="AC110" i="3" s="1"/>
  <c r="AC111" i="3" s="1"/>
  <c r="F10" i="12"/>
  <c r="X10" i="12" s="1"/>
  <c r="FS32" i="3"/>
  <c r="AQ29" i="3"/>
  <c r="AQ44" i="3"/>
  <c r="BA232" i="4"/>
  <c r="BA127" i="4"/>
  <c r="BA241" i="4"/>
  <c r="AZ129" i="4"/>
  <c r="AZ294" i="4"/>
  <c r="AP97" i="3" s="1"/>
  <c r="AP107" i="3" s="1"/>
  <c r="AZ251" i="4"/>
  <c r="AZ240" i="4"/>
  <c r="AZ242" i="4" s="1"/>
  <c r="AQ18" i="3"/>
  <c r="BA221" i="4"/>
  <c r="BA223" i="4"/>
  <c r="BC38" i="4"/>
  <c r="BB151" i="4"/>
  <c r="AQ33" i="3"/>
  <c r="BD73" i="4"/>
  <c r="BC186" i="4"/>
  <c r="AS56" i="3" s="1"/>
  <c r="BC46" i="4"/>
  <c r="BB159" i="4"/>
  <c r="AR29" i="3" s="1"/>
  <c r="BC61" i="4"/>
  <c r="BB174" i="4"/>
  <c r="BB120" i="4"/>
  <c r="E38" i="12"/>
  <c r="H6" i="12"/>
  <c r="U112" i="7"/>
  <c r="U110" i="7"/>
  <c r="U108" i="7"/>
  <c r="U151" i="7"/>
  <c r="V102" i="7"/>
  <c r="S111" i="3"/>
  <c r="V126" i="7"/>
  <c r="U134" i="7"/>
  <c r="U106" i="7"/>
  <c r="U107" i="7"/>
  <c r="U117" i="7"/>
  <c r="U138" i="7"/>
  <c r="U121" i="7"/>
  <c r="V130" i="7"/>
  <c r="U129" i="7"/>
  <c r="U111" i="7"/>
  <c r="V120" i="7"/>
  <c r="V116" i="7"/>
  <c r="AF109" i="3"/>
  <c r="AF110" i="3" s="1"/>
  <c r="AF111" i="3" s="1"/>
  <c r="AE109" i="3"/>
  <c r="AE110" i="3" s="1"/>
  <c r="AE111" i="3" s="1"/>
  <c r="U123" i="7"/>
  <c r="U141" i="7"/>
  <c r="U133" i="7"/>
  <c r="V132" i="7"/>
  <c r="V122" i="7"/>
  <c r="U145" i="7"/>
  <c r="U148" i="7"/>
  <c r="U144" i="7"/>
  <c r="U143" i="7"/>
  <c r="U137" i="7"/>
  <c r="U147" i="7"/>
  <c r="V139" i="7"/>
  <c r="U131" i="7"/>
  <c r="U136" i="7"/>
  <c r="U149" i="7"/>
  <c r="V128" i="7"/>
  <c r="U146" i="7"/>
  <c r="U140" i="7"/>
  <c r="V114" i="7"/>
  <c r="U115" i="7"/>
  <c r="U119" i="7"/>
  <c r="T152" i="7"/>
  <c r="V118" i="7"/>
  <c r="U125" i="7"/>
  <c r="U113" i="7"/>
  <c r="U109" i="7"/>
  <c r="U142" i="7"/>
  <c r="U135" i="7"/>
  <c r="U150" i="7"/>
  <c r="U127" i="7"/>
  <c r="V124" i="7"/>
  <c r="W46" i="12" l="1"/>
  <c r="N47" i="12"/>
  <c r="Q15" i="12"/>
  <c r="R15" i="12" s="1"/>
  <c r="P16" i="12"/>
  <c r="F16" i="12"/>
  <c r="BA240" i="4"/>
  <c r="BA242" i="4" s="1"/>
  <c r="BA129" i="4"/>
  <c r="BA294" i="4"/>
  <c r="AQ97" i="3" s="1"/>
  <c r="AQ107" i="3" s="1"/>
  <c r="BA251" i="4"/>
  <c r="G9" i="12"/>
  <c r="Y8" i="12"/>
  <c r="BE73" i="4"/>
  <c r="BD186" i="4"/>
  <c r="AT56" i="3" s="1"/>
  <c r="F41" i="11"/>
  <c r="M41" i="11"/>
  <c r="N41" i="11" s="1"/>
  <c r="F30" i="11"/>
  <c r="M30" i="11"/>
  <c r="N30" i="11" s="1"/>
  <c r="BD57" i="4"/>
  <c r="BC170" i="4"/>
  <c r="AS40" i="3" s="1"/>
  <c r="I6" i="12"/>
  <c r="Z6" i="12"/>
  <c r="AA6" i="12" s="1"/>
  <c r="BD46" i="4"/>
  <c r="BC159" i="4"/>
  <c r="AS29" i="3" s="1"/>
  <c r="AR21" i="3"/>
  <c r="CM27" i="4"/>
  <c r="CL140" i="4"/>
  <c r="BD35" i="4"/>
  <c r="BC148" i="4"/>
  <c r="BC128" i="4"/>
  <c r="BC109" i="4"/>
  <c r="BC275" i="4" s="1"/>
  <c r="BC111" i="4"/>
  <c r="BC301" i="4"/>
  <c r="BC302" i="4" s="1"/>
  <c r="BD65" i="4"/>
  <c r="BC178" i="4"/>
  <c r="AS48" i="3" s="1"/>
  <c r="BE69" i="4"/>
  <c r="BD182" i="4"/>
  <c r="AT52" i="3" s="1"/>
  <c r="BD61" i="4"/>
  <c r="BC174" i="4"/>
  <c r="BC120" i="4"/>
  <c r="BD50" i="4"/>
  <c r="BC163" i="4"/>
  <c r="CA10" i="3"/>
  <c r="AR18" i="3"/>
  <c r="BB223" i="4"/>
  <c r="BB221" i="4"/>
  <c r="AS52" i="3"/>
  <c r="AR44" i="3"/>
  <c r="BB232" i="4"/>
  <c r="BD38" i="4"/>
  <c r="BC151" i="4"/>
  <c r="AS21" i="3" s="1"/>
  <c r="CO32" i="4"/>
  <c r="CN145" i="4"/>
  <c r="CD15" i="3" s="1"/>
  <c r="F45" i="11"/>
  <c r="M45" i="11"/>
  <c r="N45" i="11" s="1"/>
  <c r="BD55" i="4"/>
  <c r="BC168" i="4"/>
  <c r="AS38" i="3" s="1"/>
  <c r="BB127" i="4"/>
  <c r="BB241" i="4"/>
  <c r="F34" i="11"/>
  <c r="M34" i="11"/>
  <c r="N34" i="11" s="1"/>
  <c r="H7" i="12"/>
  <c r="E39" i="12"/>
  <c r="V108" i="7"/>
  <c r="V112" i="7"/>
  <c r="V110" i="7"/>
  <c r="V119" i="7"/>
  <c r="V149" i="7"/>
  <c r="V147" i="7"/>
  <c r="V109" i="7"/>
  <c r="V115" i="7"/>
  <c r="V140" i="7"/>
  <c r="W128" i="7"/>
  <c r="V131" i="7"/>
  <c r="W139" i="7"/>
  <c r="V137" i="7"/>
  <c r="V144" i="7"/>
  <c r="V145" i="7"/>
  <c r="W132" i="7"/>
  <c r="V123" i="7"/>
  <c r="U152" i="7"/>
  <c r="W118" i="7"/>
  <c r="W114" i="7"/>
  <c r="V127" i="7"/>
  <c r="V135" i="7"/>
  <c r="V113" i="7"/>
  <c r="V125" i="7"/>
  <c r="W124" i="7"/>
  <c r="V150" i="7"/>
  <c r="V142" i="7"/>
  <c r="W120" i="7"/>
  <c r="V111" i="7"/>
  <c r="W130" i="7"/>
  <c r="V138" i="7"/>
  <c r="V117" i="7"/>
  <c r="V106" i="7"/>
  <c r="W126" i="7"/>
  <c r="V151" i="7"/>
  <c r="W102" i="7"/>
  <c r="V146" i="7"/>
  <c r="V136" i="7"/>
  <c r="V143" i="7"/>
  <c r="V148" i="7"/>
  <c r="W122" i="7"/>
  <c r="V133" i="7"/>
  <c r="V141" i="7"/>
  <c r="AH109" i="3"/>
  <c r="AH110" i="3" s="1"/>
  <c r="AH111" i="3" s="1"/>
  <c r="W116" i="7"/>
  <c r="V129" i="7"/>
  <c r="V121" i="7"/>
  <c r="V107" i="7"/>
  <c r="V134" i="7"/>
  <c r="W47" i="12" l="1"/>
  <c r="N48" i="12"/>
  <c r="Q16" i="12"/>
  <c r="R16" i="12" s="1"/>
  <c r="P17" i="12"/>
  <c r="BE38" i="4"/>
  <c r="BD151" i="4"/>
  <c r="AT21" i="3" s="1"/>
  <c r="BB240" i="4"/>
  <c r="BB242" i="4" s="1"/>
  <c r="BE65" i="4"/>
  <c r="BD178" i="4"/>
  <c r="AT48" i="3" s="1"/>
  <c r="AQ109" i="3"/>
  <c r="AQ110" i="3" s="1"/>
  <c r="AQ111" i="3" s="1"/>
  <c r="G10" i="12"/>
  <c r="Y9" i="12"/>
  <c r="X16" i="12"/>
  <c r="CP32" i="4"/>
  <c r="CO145" i="4"/>
  <c r="CE15" i="3" s="1"/>
  <c r="H12" i="11"/>
  <c r="AS33" i="3"/>
  <c r="AS44" i="3"/>
  <c r="BC232" i="4"/>
  <c r="AS18" i="3"/>
  <c r="BC221" i="4"/>
  <c r="BC223" i="4"/>
  <c r="CN27" i="4"/>
  <c r="CM140" i="4"/>
  <c r="BE46" i="4"/>
  <c r="BD159" i="4"/>
  <c r="BF73" i="4"/>
  <c r="BE186" i="4"/>
  <c r="BE55" i="4"/>
  <c r="BD168" i="4"/>
  <c r="AT38" i="3" s="1"/>
  <c r="BE50" i="4"/>
  <c r="BD163" i="4"/>
  <c r="AT33" i="3" s="1"/>
  <c r="BE61" i="4"/>
  <c r="BD174" i="4"/>
  <c r="BD120" i="4"/>
  <c r="BF69" i="4"/>
  <c r="BE182" i="4"/>
  <c r="I7" i="12"/>
  <c r="Z7" i="12"/>
  <c r="AA7" i="12" s="1"/>
  <c r="BB129" i="4"/>
  <c r="BB294" i="4"/>
  <c r="AR97" i="3" s="1"/>
  <c r="AR107" i="3" s="1"/>
  <c r="BB251" i="4"/>
  <c r="BC127" i="4"/>
  <c r="BC241" i="4"/>
  <c r="BE35" i="4"/>
  <c r="BD148" i="4"/>
  <c r="BD128" i="4"/>
  <c r="BD111" i="4"/>
  <c r="BD109" i="4"/>
  <c r="BD275" i="4" s="1"/>
  <c r="BD301" i="4"/>
  <c r="BD302" i="4" s="1"/>
  <c r="BE57" i="4"/>
  <c r="BD170" i="4"/>
  <c r="CB10" i="3"/>
  <c r="E40" i="12"/>
  <c r="H8" i="12"/>
  <c r="AG109" i="3"/>
  <c r="AG110" i="3" s="1"/>
  <c r="W110" i="7"/>
  <c r="W108" i="7"/>
  <c r="W112" i="7"/>
  <c r="W107" i="7"/>
  <c r="W133" i="7"/>
  <c r="W148" i="7"/>
  <c r="W106" i="7"/>
  <c r="W138" i="7"/>
  <c r="W142" i="7"/>
  <c r="X124" i="7"/>
  <c r="W113" i="7"/>
  <c r="W127" i="7"/>
  <c r="X114" i="7"/>
  <c r="AJ109" i="3"/>
  <c r="AJ110" i="3" s="1"/>
  <c r="AJ111" i="3" s="1"/>
  <c r="AI109" i="3"/>
  <c r="AI110" i="3" s="1"/>
  <c r="AI111" i="3" s="1"/>
  <c r="V152" i="7"/>
  <c r="W136" i="7"/>
  <c r="W134" i="7"/>
  <c r="W121" i="7"/>
  <c r="X116" i="7"/>
  <c r="W141" i="7"/>
  <c r="X122" i="7"/>
  <c r="W143" i="7"/>
  <c r="W146" i="7"/>
  <c r="X126" i="7"/>
  <c r="W117" i="7"/>
  <c r="X130" i="7"/>
  <c r="X120" i="7"/>
  <c r="W145" i="7"/>
  <c r="W137" i="7"/>
  <c r="W131" i="7"/>
  <c r="X128" i="7"/>
  <c r="W115" i="7"/>
  <c r="W147" i="7"/>
  <c r="W119" i="7"/>
  <c r="W150" i="7"/>
  <c r="W125" i="7"/>
  <c r="W135" i="7"/>
  <c r="X118" i="7"/>
  <c r="W129" i="7"/>
  <c r="W151" i="7"/>
  <c r="X102" i="7"/>
  <c r="W111" i="7"/>
  <c r="W123" i="7"/>
  <c r="X132" i="7"/>
  <c r="W144" i="7"/>
  <c r="X139" i="7"/>
  <c r="W140" i="7"/>
  <c r="W109" i="7"/>
  <c r="W149" i="7"/>
  <c r="W48" i="12" l="1"/>
  <c r="N49" i="12"/>
  <c r="Q17" i="12"/>
  <c r="R17" i="12" s="1"/>
  <c r="P18" i="12"/>
  <c r="BC240" i="4"/>
  <c r="AR109" i="3"/>
  <c r="AR110" i="3" s="1"/>
  <c r="AR111" i="3" s="1"/>
  <c r="F17" i="12"/>
  <c r="I8" i="12"/>
  <c r="Z8" i="12"/>
  <c r="AA8" i="12" s="1"/>
  <c r="AU52" i="3"/>
  <c r="BF61" i="4"/>
  <c r="BE174" i="4"/>
  <c r="BE120" i="4"/>
  <c r="BF55" i="4"/>
  <c r="BE168" i="4"/>
  <c r="AU38" i="3" s="1"/>
  <c r="BF38" i="4"/>
  <c r="BE151" i="4"/>
  <c r="CQ32" i="4"/>
  <c r="CP145" i="4"/>
  <c r="CF15" i="3" s="1"/>
  <c r="AT40" i="3"/>
  <c r="AT18" i="3"/>
  <c r="BD223" i="4"/>
  <c r="BD221" i="4"/>
  <c r="BF50" i="4"/>
  <c r="BE163" i="4"/>
  <c r="AU33" i="3" s="1"/>
  <c r="BG73" i="4"/>
  <c r="BF186" i="4"/>
  <c r="AV56" i="3" s="1"/>
  <c r="CC10" i="3"/>
  <c r="BC242" i="4"/>
  <c r="BC251" i="4"/>
  <c r="BC129" i="4"/>
  <c r="BC294" i="4"/>
  <c r="AS97" i="3" s="1"/>
  <c r="AS107" i="3" s="1"/>
  <c r="BG69" i="4"/>
  <c r="BF182" i="4"/>
  <c r="AV52" i="3" s="1"/>
  <c r="AU56" i="3"/>
  <c r="G11" i="12"/>
  <c r="Y10" i="12"/>
  <c r="BF65" i="4"/>
  <c r="BE178" i="4"/>
  <c r="AU48" i="3" s="1"/>
  <c r="BF57" i="4"/>
  <c r="BE170" i="4"/>
  <c r="AU40" i="3" s="1"/>
  <c r="BF35" i="4"/>
  <c r="BE148" i="4"/>
  <c r="BE111" i="4"/>
  <c r="BE109" i="4"/>
  <c r="BE275" i="4" s="1"/>
  <c r="BE301" i="4"/>
  <c r="BE302" i="4" s="1"/>
  <c r="BE128" i="4"/>
  <c r="AT44" i="3"/>
  <c r="BD232" i="4"/>
  <c r="AT29" i="3"/>
  <c r="CO27" i="4"/>
  <c r="CN140" i="4"/>
  <c r="BD127" i="4"/>
  <c r="BD241" i="4"/>
  <c r="BF46" i="4"/>
  <c r="BE159" i="4"/>
  <c r="AU29" i="3" s="1"/>
  <c r="H9" i="12"/>
  <c r="E41" i="12"/>
  <c r="AG111" i="3"/>
  <c r="X110" i="7"/>
  <c r="X112" i="7"/>
  <c r="X108" i="7"/>
  <c r="Y118" i="7"/>
  <c r="X127" i="7"/>
  <c r="Y124" i="7"/>
  <c r="W152" i="7"/>
  <c r="X151" i="7"/>
  <c r="Y102" i="7"/>
  <c r="X150" i="7"/>
  <c r="X119" i="7"/>
  <c r="X115" i="7"/>
  <c r="X131" i="7"/>
  <c r="X145" i="7"/>
  <c r="Y130" i="7"/>
  <c r="Y126" i="7"/>
  <c r="X143" i="7"/>
  <c r="X141" i="7"/>
  <c r="Y116" i="7"/>
  <c r="X134" i="7"/>
  <c r="AL109" i="3"/>
  <c r="AL110" i="3" s="1"/>
  <c r="AL111" i="3" s="1"/>
  <c r="AK109" i="3"/>
  <c r="AK110" i="3" s="1"/>
  <c r="AK111" i="3" s="1"/>
  <c r="X106" i="7"/>
  <c r="X133" i="7"/>
  <c r="X107" i="7"/>
  <c r="X109" i="7"/>
  <c r="X144" i="7"/>
  <c r="X123" i="7"/>
  <c r="X135" i="7"/>
  <c r="X149" i="7"/>
  <c r="X140" i="7"/>
  <c r="Y139" i="7"/>
  <c r="Y132" i="7"/>
  <c r="X111" i="7"/>
  <c r="X129" i="7"/>
  <c r="X125" i="7"/>
  <c r="Y114" i="7"/>
  <c r="X113" i="7"/>
  <c r="X142" i="7"/>
  <c r="X147" i="7"/>
  <c r="Y128" i="7"/>
  <c r="X137" i="7"/>
  <c r="Y120" i="7"/>
  <c r="X117" i="7"/>
  <c r="X146" i="7"/>
  <c r="Y122" i="7"/>
  <c r="X121" i="7"/>
  <c r="X136" i="7"/>
  <c r="X138" i="7"/>
  <c r="X148" i="7"/>
  <c r="W49" i="12" l="1"/>
  <c r="N50" i="12"/>
  <c r="Q18" i="12"/>
  <c r="R18" i="12" s="1"/>
  <c r="P19" i="12"/>
  <c r="CP27" i="4"/>
  <c r="CO140" i="4"/>
  <c r="BH69" i="4"/>
  <c r="BG182" i="4"/>
  <c r="BG55" i="4"/>
  <c r="BF168" i="4"/>
  <c r="AV38" i="3" s="1"/>
  <c r="BD251" i="4"/>
  <c r="BD294" i="4"/>
  <c r="AT97" i="3" s="1"/>
  <c r="AT107" i="3" s="1"/>
  <c r="AT109" i="3" s="1"/>
  <c r="AT110" i="3" s="1"/>
  <c r="AT111" i="3" s="1"/>
  <c r="BD129" i="4"/>
  <c r="BE127" i="4"/>
  <c r="BE241" i="4"/>
  <c r="BG65" i="4"/>
  <c r="BF178" i="4"/>
  <c r="AV48" i="3" s="1"/>
  <c r="AU21" i="3"/>
  <c r="AU18" i="3"/>
  <c r="BE223" i="4"/>
  <c r="BE221" i="4"/>
  <c r="BD240" i="4"/>
  <c r="BD242" i="4" s="1"/>
  <c r="BG38" i="4"/>
  <c r="BF151" i="4"/>
  <c r="AV21" i="3" s="1"/>
  <c r="X17" i="12"/>
  <c r="BG50" i="4"/>
  <c r="BF163" i="4"/>
  <c r="CR32" i="4"/>
  <c r="CQ145" i="4"/>
  <c r="CG15" i="3" s="1"/>
  <c r="BG61" i="4"/>
  <c r="BF174" i="4"/>
  <c r="BF120" i="4"/>
  <c r="BH73" i="4"/>
  <c r="BG186" i="4"/>
  <c r="AW56" i="3" s="1"/>
  <c r="I9" i="12"/>
  <c r="Z9" i="12"/>
  <c r="AA9" i="12" s="1"/>
  <c r="BG46" i="4"/>
  <c r="BF159" i="4"/>
  <c r="CD10" i="3"/>
  <c r="BG35" i="4"/>
  <c r="BF148" i="4"/>
  <c r="BF301" i="4"/>
  <c r="BF302" i="4" s="1"/>
  <c r="BF109" i="4"/>
  <c r="BF275" i="4" s="1"/>
  <c r="BF111" i="4"/>
  <c r="BF128" i="4"/>
  <c r="BG57" i="4"/>
  <c r="BF170" i="4"/>
  <c r="G12" i="12"/>
  <c r="Y11" i="12"/>
  <c r="AU44" i="3"/>
  <c r="BE232" i="4"/>
  <c r="E42" i="12"/>
  <c r="H10" i="12"/>
  <c r="GB266" i="4"/>
  <c r="Y108" i="7"/>
  <c r="Y110" i="7"/>
  <c r="Y112" i="7"/>
  <c r="Z114" i="7"/>
  <c r="Y111" i="7"/>
  <c r="Y149" i="7"/>
  <c r="Y133" i="7"/>
  <c r="Y148" i="7"/>
  <c r="Y136" i="7"/>
  <c r="Y146" i="7"/>
  <c r="Y137" i="7"/>
  <c r="Y147" i="7"/>
  <c r="Y113" i="7"/>
  <c r="Y125" i="7"/>
  <c r="Y129" i="7"/>
  <c r="Z132" i="7"/>
  <c r="Y140" i="7"/>
  <c r="Y135" i="7"/>
  <c r="Y144" i="7"/>
  <c r="Y107" i="7"/>
  <c r="Y106" i="7"/>
  <c r="Y134" i="7"/>
  <c r="Y141" i="7"/>
  <c r="Z126" i="7"/>
  <c r="Y131" i="7"/>
  <c r="Y119" i="7"/>
  <c r="Y151" i="7"/>
  <c r="Z102" i="7"/>
  <c r="AN109" i="3"/>
  <c r="AN110" i="3" s="1"/>
  <c r="AN111" i="3" s="1"/>
  <c r="AM109" i="3"/>
  <c r="AM110" i="3" s="1"/>
  <c r="AM111" i="3" s="1"/>
  <c r="X152" i="7"/>
  <c r="Y142" i="7"/>
  <c r="Z139" i="7"/>
  <c r="Y123" i="7"/>
  <c r="Y109" i="7"/>
  <c r="Y138" i="7"/>
  <c r="Y121" i="7"/>
  <c r="Z122" i="7"/>
  <c r="Y117" i="7"/>
  <c r="Z128" i="7"/>
  <c r="Y127" i="7"/>
  <c r="Z118" i="7"/>
  <c r="Z116" i="7"/>
  <c r="Y143" i="7"/>
  <c r="Z130" i="7"/>
  <c r="Y145" i="7"/>
  <c r="Y115" i="7"/>
  <c r="Y150" i="7"/>
  <c r="Z120" i="7"/>
  <c r="Z124" i="7"/>
  <c r="W50" i="12" l="1"/>
  <c r="N51" i="12"/>
  <c r="Q19" i="12"/>
  <c r="R19" i="12" s="1"/>
  <c r="P20" i="12"/>
  <c r="F18" i="12"/>
  <c r="X18" i="12" s="1"/>
  <c r="BF127" i="4"/>
  <c r="BF241" i="4"/>
  <c r="BH35" i="4"/>
  <c r="BG148" i="4"/>
  <c r="BG109" i="4"/>
  <c r="BG275" i="4" s="1"/>
  <c r="BG128" i="4"/>
  <c r="BG111" i="4"/>
  <c r="BG301" i="4"/>
  <c r="BG302" i="4" s="1"/>
  <c r="BI73" i="4"/>
  <c r="BH186" i="4"/>
  <c r="AX56" i="3" s="1"/>
  <c r="BH61" i="4"/>
  <c r="BG174" i="4"/>
  <c r="BG120" i="4"/>
  <c r="AV33" i="3"/>
  <c r="BE129" i="4"/>
  <c r="BE251" i="4"/>
  <c r="BE294" i="4"/>
  <c r="AU97" i="3" s="1"/>
  <c r="AU107" i="3" s="1"/>
  <c r="CE10" i="3"/>
  <c r="CQ27" i="4"/>
  <c r="CP140" i="4"/>
  <c r="CS32" i="4"/>
  <c r="CR145" i="4"/>
  <c r="CH15" i="3" s="1"/>
  <c r="BH65" i="4"/>
  <c r="BG178" i="4"/>
  <c r="AW48" i="3" s="1"/>
  <c r="AW52" i="3"/>
  <c r="AV40" i="3"/>
  <c r="BH46" i="4"/>
  <c r="BG159" i="4"/>
  <c r="AW29" i="3" s="1"/>
  <c r="BH50" i="4"/>
  <c r="BG163" i="4"/>
  <c r="AW33" i="3" s="1"/>
  <c r="BH55" i="4"/>
  <c r="BG168" i="4"/>
  <c r="AW38" i="3" s="1"/>
  <c r="I10" i="12"/>
  <c r="Z10" i="12"/>
  <c r="AA10" i="12" s="1"/>
  <c r="BH57" i="4"/>
  <c r="BG170" i="4"/>
  <c r="AW40" i="3" s="1"/>
  <c r="AV18" i="3"/>
  <c r="BF223" i="4"/>
  <c r="BF221" i="4"/>
  <c r="AV44" i="3"/>
  <c r="BF232" i="4"/>
  <c r="BH38" i="4"/>
  <c r="BG151" i="4"/>
  <c r="AW21" i="3" s="1"/>
  <c r="BE240" i="4"/>
  <c r="BE242" i="4" s="1"/>
  <c r="BI69" i="4"/>
  <c r="BH182" i="4"/>
  <c r="AX52" i="3" s="1"/>
  <c r="AV29" i="3"/>
  <c r="H12" i="12"/>
  <c r="Y12" i="12"/>
  <c r="G13" i="12"/>
  <c r="H11" i="12"/>
  <c r="E43" i="12"/>
  <c r="GB268" i="4"/>
  <c r="GB294" i="4"/>
  <c r="GB279" i="4"/>
  <c r="EJ266" i="4"/>
  <c r="EK266" i="4"/>
  <c r="EW266" i="4"/>
  <c r="BK266" i="4"/>
  <c r="FZ266" i="4"/>
  <c r="FY266" i="4"/>
  <c r="FM266" i="4"/>
  <c r="EU266" i="4"/>
  <c r="BS266" i="4"/>
  <c r="FA266" i="4"/>
  <c r="EI266" i="4"/>
  <c r="FF266" i="4"/>
  <c r="FH266" i="4"/>
  <c r="FX266" i="4"/>
  <c r="FB266" i="4"/>
  <c r="FL266" i="4"/>
  <c r="FD266" i="4"/>
  <c r="BO266" i="4"/>
  <c r="EN266" i="4"/>
  <c r="BL266" i="4"/>
  <c r="BP266" i="4"/>
  <c r="FI266" i="4"/>
  <c r="BJ266" i="4"/>
  <c r="FT266" i="4"/>
  <c r="FC266" i="4"/>
  <c r="GA266" i="4"/>
  <c r="FN266" i="4"/>
  <c r="FE266" i="4"/>
  <c r="BN266" i="4"/>
  <c r="EX266" i="4"/>
  <c r="BU266" i="4"/>
  <c r="EM266" i="4"/>
  <c r="FP266" i="4"/>
  <c r="BT266" i="4"/>
  <c r="FG266" i="4"/>
  <c r="FQ266" i="4"/>
  <c r="BI266" i="4"/>
  <c r="ER266" i="4"/>
  <c r="FS266" i="4"/>
  <c r="BR266" i="4"/>
  <c r="FV266" i="4"/>
  <c r="ES266" i="4"/>
  <c r="BM266" i="4"/>
  <c r="ET266" i="4"/>
  <c r="EV266" i="4"/>
  <c r="FW266" i="4"/>
  <c r="BG266" i="4"/>
  <c r="FJ266" i="4"/>
  <c r="BH266" i="4"/>
  <c r="EO266" i="4"/>
  <c r="FU266" i="4"/>
  <c r="EZ266" i="4"/>
  <c r="FK266" i="4"/>
  <c r="FO266" i="4"/>
  <c r="EQ266" i="4"/>
  <c r="EP266" i="4"/>
  <c r="FR266" i="4"/>
  <c r="EY266" i="4"/>
  <c r="EL266" i="4"/>
  <c r="BQ266" i="4"/>
  <c r="Z108" i="7"/>
  <c r="Z112" i="7"/>
  <c r="Z110" i="7"/>
  <c r="AA128" i="7"/>
  <c r="Z117" i="7"/>
  <c r="Z121" i="7"/>
  <c r="Z123" i="7"/>
  <c r="AO109" i="3"/>
  <c r="AO110" i="3" s="1"/>
  <c r="AO111" i="3" s="1"/>
  <c r="Y152" i="7"/>
  <c r="AA118" i="7"/>
  <c r="Z119" i="7"/>
  <c r="Z141" i="7"/>
  <c r="Z106" i="7"/>
  <c r="Z144" i="7"/>
  <c r="Z140" i="7"/>
  <c r="Z129" i="7"/>
  <c r="Z113" i="7"/>
  <c r="Z137" i="7"/>
  <c r="Z136" i="7"/>
  <c r="Z133" i="7"/>
  <c r="Z111" i="7"/>
  <c r="AA120" i="7"/>
  <c r="Z145" i="7"/>
  <c r="AA122" i="7"/>
  <c r="Z138" i="7"/>
  <c r="Z109" i="7"/>
  <c r="AA139" i="7"/>
  <c r="Z142" i="7"/>
  <c r="Z150" i="7"/>
  <c r="Z143" i="7"/>
  <c r="AA124" i="7"/>
  <c r="Z115" i="7"/>
  <c r="AA130" i="7"/>
  <c r="AA116" i="7"/>
  <c r="Z127" i="7"/>
  <c r="Z151" i="7"/>
  <c r="AA102" i="7"/>
  <c r="Z131" i="7"/>
  <c r="AA126" i="7"/>
  <c r="Z134" i="7"/>
  <c r="Z107" i="7"/>
  <c r="Z135" i="7"/>
  <c r="AA132" i="7"/>
  <c r="Z125" i="7"/>
  <c r="Z147" i="7"/>
  <c r="Z146" i="7"/>
  <c r="Z148" i="7"/>
  <c r="Z149" i="7"/>
  <c r="AA114" i="7"/>
  <c r="BV266" i="4" l="1"/>
  <c r="BV268" i="4" s="1"/>
  <c r="EH266" i="4"/>
  <c r="EH294" i="4" s="1"/>
  <c r="W51" i="12"/>
  <c r="N52" i="12"/>
  <c r="W52" i="12" s="1"/>
  <c r="Q20" i="12"/>
  <c r="R20" i="12" s="1"/>
  <c r="P21" i="12"/>
  <c r="BF240" i="4"/>
  <c r="BF242" i="4" s="1"/>
  <c r="CF10" i="3"/>
  <c r="AW44" i="3"/>
  <c r="BG232" i="4"/>
  <c r="AW18" i="3"/>
  <c r="BG223" i="4"/>
  <c r="BG221" i="4"/>
  <c r="I12" i="12"/>
  <c r="Z12" i="12"/>
  <c r="AA12" i="12" s="1"/>
  <c r="BI38" i="4"/>
  <c r="BH151" i="4"/>
  <c r="AX21" i="3" s="1"/>
  <c r="BI57" i="4"/>
  <c r="BH170" i="4"/>
  <c r="AX40" i="3" s="1"/>
  <c r="BI55" i="4"/>
  <c r="BH168" i="4"/>
  <c r="AX38" i="3" s="1"/>
  <c r="BI65" i="4"/>
  <c r="BH178" i="4"/>
  <c r="AX48" i="3" s="1"/>
  <c r="CR27" i="4"/>
  <c r="CQ140" i="4"/>
  <c r="BI61" i="4"/>
  <c r="BH174" i="4"/>
  <c r="BH120" i="4"/>
  <c r="BG241" i="4"/>
  <c r="BG127" i="4"/>
  <c r="BI35" i="4"/>
  <c r="BH148" i="4"/>
  <c r="BH128" i="4"/>
  <c r="BH109" i="4"/>
  <c r="BH275" i="4" s="1"/>
  <c r="BH111" i="4"/>
  <c r="BH301" i="4"/>
  <c r="BH302" i="4" s="1"/>
  <c r="I11" i="12"/>
  <c r="Z11" i="12"/>
  <c r="AA11" i="12" s="1"/>
  <c r="BJ69" i="4"/>
  <c r="BI182" i="4"/>
  <c r="AY52" i="3" s="1"/>
  <c r="CT32" i="4"/>
  <c r="CS145" i="4"/>
  <c r="CI15" i="3" s="1"/>
  <c r="G14" i="12"/>
  <c r="H13" i="12"/>
  <c r="Y13" i="12"/>
  <c r="BI50" i="4"/>
  <c r="BH163" i="4"/>
  <c r="AX33" i="3" s="1"/>
  <c r="BI46" i="4"/>
  <c r="BH159" i="4"/>
  <c r="BJ73" i="4"/>
  <c r="BI186" i="4"/>
  <c r="AY56" i="3" s="1"/>
  <c r="BF129" i="4"/>
  <c r="BF251" i="4"/>
  <c r="BF294" i="4"/>
  <c r="AV97" i="3" s="1"/>
  <c r="AV107" i="3" s="1"/>
  <c r="F19" i="12" s="1"/>
  <c r="E44" i="12"/>
  <c r="BQ268" i="4"/>
  <c r="BQ279" i="4"/>
  <c r="FU294" i="4"/>
  <c r="FU268" i="4"/>
  <c r="FU279" i="4"/>
  <c r="FS294" i="4"/>
  <c r="FS268" i="4"/>
  <c r="FS279" i="4"/>
  <c r="FK279" i="4"/>
  <c r="FK294" i="4"/>
  <c r="FK268" i="4"/>
  <c r="EO279" i="4"/>
  <c r="EO294" i="4"/>
  <c r="EO268" i="4"/>
  <c r="BH268" i="4"/>
  <c r="BH279" i="4"/>
  <c r="FW279" i="4"/>
  <c r="FW294" i="4"/>
  <c r="FW268" i="4"/>
  <c r="EV268" i="4"/>
  <c r="EV294" i="4"/>
  <c r="EV279" i="4"/>
  <c r="BM279" i="4"/>
  <c r="BM268" i="4"/>
  <c r="BR279" i="4"/>
  <c r="BR268" i="4"/>
  <c r="BI268" i="4"/>
  <c r="BI279" i="4"/>
  <c r="FQ294" i="4"/>
  <c r="FQ279" i="4"/>
  <c r="FQ268" i="4"/>
  <c r="FG268" i="4"/>
  <c r="FG279" i="4"/>
  <c r="FG294" i="4"/>
  <c r="FI294" i="4"/>
  <c r="FI279" i="4"/>
  <c r="FI268" i="4"/>
  <c r="BP268" i="4"/>
  <c r="BP279" i="4"/>
  <c r="EN294" i="4"/>
  <c r="EN268" i="4"/>
  <c r="EN279" i="4"/>
  <c r="FX268" i="4"/>
  <c r="FX294" i="4"/>
  <c r="FX279" i="4"/>
  <c r="FA279" i="4"/>
  <c r="FA294" i="4"/>
  <c r="FA268" i="4"/>
  <c r="FY279" i="4"/>
  <c r="FY294" i="4"/>
  <c r="FY268" i="4"/>
  <c r="BK279" i="4"/>
  <c r="BK268" i="4"/>
  <c r="EJ279" i="4"/>
  <c r="EJ294" i="4"/>
  <c r="EJ268" i="4"/>
  <c r="EZ294" i="4"/>
  <c r="EZ268" i="4"/>
  <c r="EZ279" i="4"/>
  <c r="FJ294" i="4"/>
  <c r="FJ279" i="4"/>
  <c r="FJ268" i="4"/>
  <c r="ET279" i="4"/>
  <c r="ET294" i="4"/>
  <c r="ET268" i="4"/>
  <c r="ES294" i="4"/>
  <c r="ES279" i="4"/>
  <c r="ES268" i="4"/>
  <c r="EM294" i="4"/>
  <c r="EM279" i="4"/>
  <c r="EM268" i="4"/>
  <c r="FN294" i="4"/>
  <c r="FN268" i="4"/>
  <c r="FN279" i="4"/>
  <c r="FT279" i="4"/>
  <c r="FT294" i="4"/>
  <c r="FT268" i="4"/>
  <c r="BO279" i="4"/>
  <c r="BO268" i="4"/>
  <c r="FH268" i="4"/>
  <c r="FH294" i="4"/>
  <c r="FH279" i="4"/>
  <c r="BS279" i="4"/>
  <c r="BS268" i="4"/>
  <c r="EU268" i="4"/>
  <c r="EU279" i="4"/>
  <c r="EU294" i="4"/>
  <c r="GB290" i="4"/>
  <c r="GB280" i="4"/>
  <c r="EL294" i="4"/>
  <c r="EL268" i="4"/>
  <c r="EL279" i="4"/>
  <c r="EW268" i="4"/>
  <c r="EW279" i="4"/>
  <c r="EW294" i="4"/>
  <c r="EP268" i="4"/>
  <c r="EP279" i="4"/>
  <c r="EP294" i="4"/>
  <c r="EY268" i="4"/>
  <c r="EY279" i="4"/>
  <c r="EY294" i="4"/>
  <c r="EQ294" i="4"/>
  <c r="EQ268" i="4"/>
  <c r="EQ279" i="4"/>
  <c r="BG279" i="4"/>
  <c r="BG268" i="4"/>
  <c r="BT268" i="4"/>
  <c r="BT279" i="4"/>
  <c r="BU268" i="4"/>
  <c r="BU279" i="4"/>
  <c r="EX268" i="4"/>
  <c r="EX279" i="4"/>
  <c r="EX294" i="4"/>
  <c r="FE294" i="4"/>
  <c r="FE268" i="4"/>
  <c r="FE279" i="4"/>
  <c r="GA268" i="4"/>
  <c r="GA294" i="4"/>
  <c r="GA279" i="4"/>
  <c r="BL279" i="4"/>
  <c r="BL268" i="4"/>
  <c r="FD294" i="4"/>
  <c r="FD268" i="4"/>
  <c r="FD279" i="4"/>
  <c r="FF294" i="4"/>
  <c r="FF268" i="4"/>
  <c r="FF279" i="4"/>
  <c r="FR268" i="4"/>
  <c r="FR279" i="4"/>
  <c r="FR294" i="4"/>
  <c r="FO268" i="4"/>
  <c r="FO279" i="4"/>
  <c r="FO294" i="4"/>
  <c r="FV268" i="4"/>
  <c r="FV294" i="4"/>
  <c r="FV279" i="4"/>
  <c r="ER268" i="4"/>
  <c r="ER279" i="4"/>
  <c r="ER294" i="4"/>
  <c r="FP268" i="4"/>
  <c r="FP279" i="4"/>
  <c r="FP294" i="4"/>
  <c r="BN268" i="4"/>
  <c r="BN279" i="4"/>
  <c r="FC294" i="4"/>
  <c r="FC268" i="4"/>
  <c r="FC279" i="4"/>
  <c r="BJ268" i="4"/>
  <c r="BJ279" i="4"/>
  <c r="FL268" i="4"/>
  <c r="FL294" i="4"/>
  <c r="FL279" i="4"/>
  <c r="FB279" i="4"/>
  <c r="FB294" i="4"/>
  <c r="FB268" i="4"/>
  <c r="EI294" i="4"/>
  <c r="EI268" i="4"/>
  <c r="EI279" i="4"/>
  <c r="FM294" i="4"/>
  <c r="FM268" i="4"/>
  <c r="FM279" i="4"/>
  <c r="FZ268" i="4"/>
  <c r="FZ279" i="4"/>
  <c r="FZ294" i="4"/>
  <c r="EK268" i="4"/>
  <c r="EK294" i="4"/>
  <c r="EK279" i="4"/>
  <c r="AA110" i="7"/>
  <c r="AA108" i="7"/>
  <c r="AA112" i="7"/>
  <c r="AB116" i="7"/>
  <c r="AB124" i="7"/>
  <c r="AA134" i="7"/>
  <c r="AA117" i="7"/>
  <c r="AA127" i="7"/>
  <c r="AB130" i="7"/>
  <c r="AA143" i="7"/>
  <c r="Z152" i="7"/>
  <c r="AA115" i="7"/>
  <c r="AA150" i="7"/>
  <c r="AA149" i="7"/>
  <c r="AA146" i="7"/>
  <c r="AA125" i="7"/>
  <c r="AA135" i="7"/>
  <c r="AA131" i="7"/>
  <c r="AA142" i="7"/>
  <c r="AA109" i="7"/>
  <c r="AB122" i="7"/>
  <c r="AA145" i="7"/>
  <c r="AA133" i="7"/>
  <c r="AA137" i="7"/>
  <c r="AA129" i="7"/>
  <c r="AA144" i="7"/>
  <c r="AA141" i="7"/>
  <c r="AA119" i="7"/>
  <c r="AB118" i="7"/>
  <c r="AA123" i="7"/>
  <c r="AB114" i="7"/>
  <c r="AA148" i="7"/>
  <c r="AA147" i="7"/>
  <c r="AB132" i="7"/>
  <c r="AA107" i="7"/>
  <c r="AB126" i="7"/>
  <c r="AA151" i="7"/>
  <c r="AB102" i="7"/>
  <c r="AB139" i="7"/>
  <c r="AA138" i="7"/>
  <c r="AB120" i="7"/>
  <c r="AA111" i="7"/>
  <c r="AA136" i="7"/>
  <c r="AA113" i="7"/>
  <c r="AA140" i="7"/>
  <c r="AA106" i="7"/>
  <c r="AA121" i="7"/>
  <c r="AB128" i="7"/>
  <c r="BV279" i="4" l="1"/>
  <c r="BV290" i="4" s="1"/>
  <c r="EH279" i="4"/>
  <c r="EH290" i="4" s="1"/>
  <c r="EH268" i="4"/>
  <c r="Q21" i="12"/>
  <c r="R21" i="12" s="1"/>
  <c r="P22" i="12"/>
  <c r="BG240" i="4"/>
  <c r="BG242" i="4" s="1"/>
  <c r="X19" i="12"/>
  <c r="BJ50" i="4"/>
  <c r="BI163" i="4"/>
  <c r="AY33" i="3" s="1"/>
  <c r="I13" i="12"/>
  <c r="Z13" i="12"/>
  <c r="AA13" i="12" s="1"/>
  <c r="BK69" i="4"/>
  <c r="BJ182" i="4"/>
  <c r="AZ52" i="3" s="1"/>
  <c r="E54" i="11" s="1"/>
  <c r="BH241" i="4"/>
  <c r="BH127" i="4"/>
  <c r="BJ35" i="4"/>
  <c r="BI148" i="4"/>
  <c r="BI111" i="4"/>
  <c r="BI109" i="4"/>
  <c r="BI275" i="4" s="1"/>
  <c r="BI301" i="4"/>
  <c r="BI302" i="4" s="1"/>
  <c r="BI128" i="4"/>
  <c r="EG266" i="4"/>
  <c r="BW266" i="4"/>
  <c r="AX44" i="3"/>
  <c r="BH232" i="4"/>
  <c r="CS27" i="4"/>
  <c r="CR140" i="4"/>
  <c r="BJ57" i="4"/>
  <c r="BI170" i="4"/>
  <c r="AY40" i="3" s="1"/>
  <c r="AX18" i="3"/>
  <c r="BH221" i="4"/>
  <c r="BH223" i="4"/>
  <c r="CG10" i="3"/>
  <c r="BJ38" i="4"/>
  <c r="BI151" i="4"/>
  <c r="AY21" i="3" s="1"/>
  <c r="AX29" i="3"/>
  <c r="G15" i="12"/>
  <c r="H14" i="12"/>
  <c r="Y14" i="12"/>
  <c r="CU33" i="4"/>
  <c r="CT145" i="4"/>
  <c r="GC32" i="4"/>
  <c r="GD32" i="4" s="1"/>
  <c r="GK32" i="4"/>
  <c r="GM32" i="4" s="1"/>
  <c r="BG129" i="4"/>
  <c r="BG294" i="4"/>
  <c r="AW97" i="3" s="1"/>
  <c r="AW107" i="3" s="1"/>
  <c r="BG251" i="4"/>
  <c r="BJ61" i="4"/>
  <c r="BI174" i="4"/>
  <c r="BI120" i="4"/>
  <c r="BK73" i="4"/>
  <c r="BJ186" i="4"/>
  <c r="AZ56" i="3" s="1"/>
  <c r="E58" i="11" s="1"/>
  <c r="BJ46" i="4"/>
  <c r="BI159" i="4"/>
  <c r="AY29" i="3" s="1"/>
  <c r="BJ65" i="4"/>
  <c r="BI178" i="4"/>
  <c r="AY48" i="3" s="1"/>
  <c r="BJ55" i="4"/>
  <c r="BI168" i="4"/>
  <c r="AY38" i="3" s="1"/>
  <c r="E45" i="12"/>
  <c r="FP280" i="4"/>
  <c r="FP290" i="4"/>
  <c r="EY290" i="4"/>
  <c r="EY280" i="4"/>
  <c r="EU280" i="4"/>
  <c r="EU290" i="4"/>
  <c r="ES280" i="4"/>
  <c r="ES290" i="4"/>
  <c r="BK290" i="4"/>
  <c r="BK280" i="4"/>
  <c r="BM280" i="4"/>
  <c r="BM290" i="4"/>
  <c r="FL290" i="4"/>
  <c r="FL280" i="4"/>
  <c r="EZ290" i="4"/>
  <c r="EZ280" i="4"/>
  <c r="EN280" i="4"/>
  <c r="EN290" i="4"/>
  <c r="FQ290" i="4"/>
  <c r="FQ280" i="4"/>
  <c r="EV290" i="4"/>
  <c r="EV280" i="4"/>
  <c r="EK280" i="4"/>
  <c r="EK290" i="4"/>
  <c r="FZ290" i="4"/>
  <c r="FZ280" i="4"/>
  <c r="FC280" i="4"/>
  <c r="FC290" i="4"/>
  <c r="BN280" i="4"/>
  <c r="BN290" i="4"/>
  <c r="FE280" i="4"/>
  <c r="FE290" i="4"/>
  <c r="EX290" i="4"/>
  <c r="EX280" i="4"/>
  <c r="BT290" i="4"/>
  <c r="BT280" i="4"/>
  <c r="BO290" i="4"/>
  <c r="BO280" i="4"/>
  <c r="EJ280" i="4"/>
  <c r="EJ290" i="4"/>
  <c r="FG290" i="4"/>
  <c r="FG280" i="4"/>
  <c r="BR280" i="4"/>
  <c r="BR290" i="4"/>
  <c r="FW290" i="4"/>
  <c r="FW280" i="4"/>
  <c r="FK280" i="4"/>
  <c r="FK290" i="4"/>
  <c r="FM290" i="4"/>
  <c r="FM280" i="4"/>
  <c r="FB280" i="4"/>
  <c r="FB290" i="4"/>
  <c r="BJ280" i="4"/>
  <c r="BJ290" i="4"/>
  <c r="FR290" i="4"/>
  <c r="FR280" i="4"/>
  <c r="FD290" i="4"/>
  <c r="FD280" i="4"/>
  <c r="BL280" i="4"/>
  <c r="BL290" i="4"/>
  <c r="BU280" i="4"/>
  <c r="BU290" i="4"/>
  <c r="EQ290" i="4"/>
  <c r="EQ280" i="4"/>
  <c r="EL280" i="4"/>
  <c r="EL290" i="4"/>
  <c r="FH290" i="4"/>
  <c r="FH280" i="4"/>
  <c r="FN280" i="4"/>
  <c r="FN290" i="4"/>
  <c r="EM290" i="4"/>
  <c r="EM280" i="4"/>
  <c r="ET290" i="4"/>
  <c r="ET280" i="4"/>
  <c r="FJ280" i="4"/>
  <c r="FJ290" i="4"/>
  <c r="FX290" i="4"/>
  <c r="FX280" i="4"/>
  <c r="BP290" i="4"/>
  <c r="BP280" i="4"/>
  <c r="BV280" i="4"/>
  <c r="FS290" i="4"/>
  <c r="FS280" i="4"/>
  <c r="BQ280" i="4"/>
  <c r="BQ290" i="4"/>
  <c r="FV280" i="4"/>
  <c r="FV290" i="4"/>
  <c r="FO280" i="4"/>
  <c r="FO290" i="4"/>
  <c r="BG290" i="4"/>
  <c r="BG280" i="4"/>
  <c r="EW280" i="4"/>
  <c r="EW290" i="4"/>
  <c r="FT290" i="4"/>
  <c r="FT280" i="4"/>
  <c r="EI280" i="4"/>
  <c r="EI290" i="4"/>
  <c r="ER280" i="4"/>
  <c r="ER290" i="4"/>
  <c r="EH280" i="4"/>
  <c r="FF280" i="4"/>
  <c r="FF290" i="4"/>
  <c r="GA280" i="4"/>
  <c r="GA290" i="4"/>
  <c r="EP280" i="4"/>
  <c r="EP290" i="4"/>
  <c r="BS280" i="4"/>
  <c r="BS290" i="4"/>
  <c r="FY290" i="4"/>
  <c r="FY280" i="4"/>
  <c r="FA280" i="4"/>
  <c r="FA290" i="4"/>
  <c r="FI280" i="4"/>
  <c r="FI290" i="4"/>
  <c r="BI280" i="4"/>
  <c r="BI290" i="4"/>
  <c r="BH290" i="4"/>
  <c r="BH280" i="4"/>
  <c r="EO280" i="4"/>
  <c r="EO290" i="4"/>
  <c r="FU290" i="4"/>
  <c r="FU280" i="4"/>
  <c r="AS109" i="3"/>
  <c r="AS110" i="3" s="1"/>
  <c r="AS111" i="3" s="1"/>
  <c r="AP109" i="3"/>
  <c r="AP110" i="3" s="1"/>
  <c r="AP111" i="3" s="1"/>
  <c r="AB112" i="7"/>
  <c r="AB110" i="7"/>
  <c r="AB108" i="7"/>
  <c r="AB131" i="7"/>
  <c r="AB125" i="7"/>
  <c r="AB149" i="7"/>
  <c r="AB115" i="7"/>
  <c r="AC116" i="7"/>
  <c r="AB121" i="7"/>
  <c r="AB140" i="7"/>
  <c r="AB136" i="7"/>
  <c r="AC120" i="7"/>
  <c r="AB138" i="7"/>
  <c r="AC126" i="7"/>
  <c r="AC132" i="7"/>
  <c r="AB148" i="7"/>
  <c r="AB123" i="7"/>
  <c r="AB119" i="7"/>
  <c r="AB144" i="7"/>
  <c r="AB137" i="7"/>
  <c r="AB145" i="7"/>
  <c r="AB109" i="7"/>
  <c r="AB143" i="7"/>
  <c r="AC130" i="7"/>
  <c r="AB117" i="7"/>
  <c r="AB135" i="7"/>
  <c r="AB146" i="7"/>
  <c r="AB150" i="7"/>
  <c r="AC124" i="7"/>
  <c r="AA152" i="7"/>
  <c r="AU109" i="3" s="1"/>
  <c r="AU110" i="3" s="1"/>
  <c r="AU111" i="3" s="1"/>
  <c r="AC128" i="7"/>
  <c r="AB106" i="7"/>
  <c r="AB113" i="7"/>
  <c r="AB111" i="7"/>
  <c r="AC139" i="7"/>
  <c r="AB151" i="7"/>
  <c r="AC102" i="7"/>
  <c r="AB107" i="7"/>
  <c r="AB147" i="7"/>
  <c r="AC114" i="7"/>
  <c r="AC118" i="7"/>
  <c r="AB141" i="7"/>
  <c r="AB129" i="7"/>
  <c r="AB133" i="7"/>
  <c r="AC122" i="7"/>
  <c r="AB142" i="7"/>
  <c r="AB127" i="7"/>
  <c r="AB134" i="7"/>
  <c r="Q22" i="12" l="1"/>
  <c r="R22" i="12" s="1"/>
  <c r="P23" i="12"/>
  <c r="I14" i="12"/>
  <c r="Z14" i="12"/>
  <c r="AA14" i="12" s="1"/>
  <c r="BK57" i="4"/>
  <c r="BJ170" i="4"/>
  <c r="AZ40" i="3" s="1"/>
  <c r="E42" i="11" s="1"/>
  <c r="BX266" i="4"/>
  <c r="CJ15" i="3"/>
  <c r="I17" i="11" s="1"/>
  <c r="GC145" i="4"/>
  <c r="GD145" i="4" s="1"/>
  <c r="G16" i="12"/>
  <c r="H15" i="12"/>
  <c r="Y15" i="12"/>
  <c r="BK38" i="4"/>
  <c r="BJ151" i="4"/>
  <c r="AZ21" i="3" s="1"/>
  <c r="E23" i="11" s="1"/>
  <c r="BH240" i="4"/>
  <c r="BH242" i="4" s="1"/>
  <c r="CH10" i="3"/>
  <c r="BW279" i="4"/>
  <c r="BW268" i="4"/>
  <c r="AY18" i="3"/>
  <c r="BI221" i="4"/>
  <c r="BI223" i="4"/>
  <c r="BI241" i="4"/>
  <c r="BI127" i="4"/>
  <c r="BK55" i="4"/>
  <c r="BJ168" i="4"/>
  <c r="AZ38" i="3" s="1"/>
  <c r="E40" i="11" s="1"/>
  <c r="BK46" i="4"/>
  <c r="BJ159" i="4"/>
  <c r="AZ29" i="3" s="1"/>
  <c r="E31" i="11" s="1"/>
  <c r="AY44" i="3"/>
  <c r="BI232" i="4"/>
  <c r="CV33" i="4"/>
  <c r="CU146" i="4"/>
  <c r="CT27" i="4"/>
  <c r="CS140" i="4"/>
  <c r="BK35" i="4"/>
  <c r="BJ148" i="4"/>
  <c r="BJ301" i="4"/>
  <c r="BJ302" i="4" s="1"/>
  <c r="BJ128" i="4"/>
  <c r="BJ111" i="4"/>
  <c r="BJ109" i="4"/>
  <c r="BJ275" i="4" s="1"/>
  <c r="BL69" i="4"/>
  <c r="BK182" i="4"/>
  <c r="BA52" i="3" s="1"/>
  <c r="BK50" i="4"/>
  <c r="BJ163" i="4"/>
  <c r="AZ33" i="3" s="1"/>
  <c r="E35" i="11" s="1"/>
  <c r="BK65" i="4"/>
  <c r="BJ178" i="4"/>
  <c r="AZ48" i="3" s="1"/>
  <c r="E50" i="11" s="1"/>
  <c r="BL73" i="4"/>
  <c r="BK186" i="4"/>
  <c r="BA56" i="3" s="1"/>
  <c r="AW109" i="3"/>
  <c r="AW110" i="3" s="1"/>
  <c r="AW111" i="3" s="1"/>
  <c r="BK61" i="4"/>
  <c r="BJ174" i="4"/>
  <c r="BJ120" i="4"/>
  <c r="EF266" i="4"/>
  <c r="EG294" i="4"/>
  <c r="EG268" i="4"/>
  <c r="EG279" i="4"/>
  <c r="BH251" i="4"/>
  <c r="BH294" i="4"/>
  <c r="AX97" i="3" s="1"/>
  <c r="AX107" i="3" s="1"/>
  <c r="BH129" i="4"/>
  <c r="E46" i="12"/>
  <c r="AC108" i="7"/>
  <c r="AC112" i="7"/>
  <c r="AC110" i="7"/>
  <c r="AD122" i="7"/>
  <c r="AD118" i="7"/>
  <c r="AC151" i="7"/>
  <c r="AD102" i="7"/>
  <c r="AC117" i="7"/>
  <c r="AC143" i="7"/>
  <c r="AC145" i="7"/>
  <c r="AC144" i="7"/>
  <c r="AC123" i="7"/>
  <c r="AD132" i="7"/>
  <c r="AD120" i="7"/>
  <c r="AC140" i="7"/>
  <c r="AC121" i="7"/>
  <c r="AB152" i="7"/>
  <c r="AC141" i="7"/>
  <c r="AD139" i="7"/>
  <c r="AC106" i="7"/>
  <c r="AD128" i="7"/>
  <c r="AD124" i="7"/>
  <c r="AC146" i="7"/>
  <c r="AD116" i="7"/>
  <c r="AC115" i="7"/>
  <c r="AC125" i="7"/>
  <c r="AC133" i="7"/>
  <c r="AC111" i="7"/>
  <c r="AD130" i="7"/>
  <c r="AC109" i="7"/>
  <c r="AC137" i="7"/>
  <c r="AC119" i="7"/>
  <c r="AC148" i="7"/>
  <c r="AD126" i="7"/>
  <c r="AC138" i="7"/>
  <c r="AC136" i="7"/>
  <c r="AC134" i="7"/>
  <c r="AC142" i="7"/>
  <c r="AD114" i="7"/>
  <c r="AC107" i="7"/>
  <c r="AC127" i="7"/>
  <c r="AC129" i="7"/>
  <c r="AC147" i="7"/>
  <c r="AC113" i="7"/>
  <c r="AC150" i="7"/>
  <c r="AC135" i="7"/>
  <c r="AC149" i="7"/>
  <c r="AC131" i="7"/>
  <c r="Q23" i="12" l="1"/>
  <c r="R23" i="12" s="1"/>
  <c r="P24" i="12"/>
  <c r="BI240" i="4"/>
  <c r="BI242" i="4" s="1"/>
  <c r="AX109" i="3"/>
  <c r="AX110" i="3" s="1"/>
  <c r="AX111" i="3" s="1"/>
  <c r="F20" i="12"/>
  <c r="CI10" i="3"/>
  <c r="G17" i="12"/>
  <c r="H16" i="12"/>
  <c r="Y16" i="12"/>
  <c r="CU28" i="4"/>
  <c r="CT140" i="4"/>
  <c r="GC27" i="4"/>
  <c r="GD27" i="4" s="1"/>
  <c r="GK27" i="4"/>
  <c r="CW33" i="4"/>
  <c r="CV146" i="4"/>
  <c r="CL16" i="3" s="1"/>
  <c r="BL46" i="4"/>
  <c r="BK159" i="4"/>
  <c r="BA29" i="3" s="1"/>
  <c r="BI251" i="4"/>
  <c r="BI129" i="4"/>
  <c r="BI294" i="4"/>
  <c r="AY97" i="3" s="1"/>
  <c r="AY107" i="3" s="1"/>
  <c r="BL38" i="4"/>
  <c r="BK151" i="4"/>
  <c r="BA21" i="3" s="1"/>
  <c r="BL57" i="4"/>
  <c r="BK170" i="4"/>
  <c r="BA40" i="3" s="1"/>
  <c r="EG290" i="4"/>
  <c r="EG280" i="4"/>
  <c r="BL61" i="4"/>
  <c r="BK174" i="4"/>
  <c r="BK120" i="4"/>
  <c r="AZ18" i="3"/>
  <c r="E20" i="11" s="1"/>
  <c r="BJ221" i="4"/>
  <c r="BJ223" i="4"/>
  <c r="FS15" i="3"/>
  <c r="EF279" i="4"/>
  <c r="EF268" i="4"/>
  <c r="EF294" i="4"/>
  <c r="AZ44" i="3"/>
  <c r="E46" i="11" s="1"/>
  <c r="BJ232" i="4"/>
  <c r="BL65" i="4"/>
  <c r="BK178" i="4"/>
  <c r="BA48" i="3" s="1"/>
  <c r="BM69" i="4"/>
  <c r="BL182" i="4"/>
  <c r="BB52" i="3" s="1"/>
  <c r="BM73" i="4"/>
  <c r="BL186" i="4"/>
  <c r="BB56" i="3" s="1"/>
  <c r="BL50" i="4"/>
  <c r="BK163" i="4"/>
  <c r="BA33" i="3" s="1"/>
  <c r="BJ127" i="4"/>
  <c r="BJ241" i="4"/>
  <c r="BL35" i="4"/>
  <c r="BK148" i="4"/>
  <c r="BK128" i="4"/>
  <c r="BK109" i="4"/>
  <c r="BK275" i="4" s="1"/>
  <c r="BK111" i="4"/>
  <c r="BK301" i="4"/>
  <c r="BK302" i="4" s="1"/>
  <c r="BY266" i="4"/>
  <c r="EE266" i="4"/>
  <c r="CK16" i="3"/>
  <c r="BL55" i="4"/>
  <c r="BK168" i="4"/>
  <c r="BA38" i="3" s="1"/>
  <c r="BW280" i="4"/>
  <c r="BW290" i="4"/>
  <c r="I15" i="12"/>
  <c r="Z15" i="12"/>
  <c r="AA15" i="12" s="1"/>
  <c r="BX279" i="4"/>
  <c r="BX268" i="4"/>
  <c r="E47" i="12"/>
  <c r="AV109" i="3"/>
  <c r="AD110" i="7"/>
  <c r="AD108" i="7"/>
  <c r="AD112" i="7"/>
  <c r="AD133" i="7"/>
  <c r="AE122" i="7"/>
  <c r="AD148" i="7"/>
  <c r="AD115" i="7"/>
  <c r="AD140" i="7"/>
  <c r="AD123" i="7"/>
  <c r="AD145" i="7"/>
  <c r="AD131" i="7"/>
  <c r="AD135" i="7"/>
  <c r="AD129" i="7"/>
  <c r="AD107" i="7"/>
  <c r="AD142" i="7"/>
  <c r="AE130" i="7"/>
  <c r="AD111" i="7"/>
  <c r="AD117" i="7"/>
  <c r="AE118" i="7"/>
  <c r="AD149" i="7"/>
  <c r="AD150" i="7"/>
  <c r="AD113" i="7"/>
  <c r="AD147" i="7"/>
  <c r="AD127" i="7"/>
  <c r="AE114" i="7"/>
  <c r="AD134" i="7"/>
  <c r="AD143" i="7"/>
  <c r="AD151" i="7"/>
  <c r="AE102" i="7"/>
  <c r="AD138" i="7"/>
  <c r="AD137" i="7"/>
  <c r="AE124" i="7"/>
  <c r="AD106" i="7"/>
  <c r="AD141" i="7"/>
  <c r="AD136" i="7"/>
  <c r="AE126" i="7"/>
  <c r="AD119" i="7"/>
  <c r="AD109" i="7"/>
  <c r="AD125" i="7"/>
  <c r="AE116" i="7"/>
  <c r="AD146" i="7"/>
  <c r="AE128" i="7"/>
  <c r="AE139" i="7"/>
  <c r="AD121" i="7"/>
  <c r="AE120" i="7"/>
  <c r="AE132" i="7"/>
  <c r="AD144" i="7"/>
  <c r="AC152" i="7"/>
  <c r="BJ240" i="4" l="1"/>
  <c r="ED266" i="4"/>
  <c r="ED268" i="4" s="1"/>
  <c r="Q24" i="12"/>
  <c r="R24" i="12" s="1"/>
  <c r="P25" i="12"/>
  <c r="AY109" i="3"/>
  <c r="AY110" i="3" s="1"/>
  <c r="AY111" i="3" s="1"/>
  <c r="BY268" i="4"/>
  <c r="BY279" i="4"/>
  <c r="BA18" i="3"/>
  <c r="BK223" i="4"/>
  <c r="BK221" i="4"/>
  <c r="BN73" i="4"/>
  <c r="BM186" i="4"/>
  <c r="BC56" i="3" s="1"/>
  <c r="BM61" i="4"/>
  <c r="BL174" i="4"/>
  <c r="BL120" i="4"/>
  <c r="BM57" i="4"/>
  <c r="BL170" i="4"/>
  <c r="BB40" i="3" s="1"/>
  <c r="BM46" i="4"/>
  <c r="BL159" i="4"/>
  <c r="BB29" i="3" s="1"/>
  <c r="I16" i="12"/>
  <c r="Z16" i="12"/>
  <c r="AA16" i="12" s="1"/>
  <c r="BM55" i="4"/>
  <c r="BL168" i="4"/>
  <c r="BB38" i="3" s="1"/>
  <c r="BK241" i="4"/>
  <c r="BK127" i="4"/>
  <c r="BM35" i="4"/>
  <c r="BL148" i="4"/>
  <c r="BL128" i="4"/>
  <c r="BL111" i="4"/>
  <c r="BL109" i="4"/>
  <c r="BL275" i="4" s="1"/>
  <c r="BL301" i="4"/>
  <c r="BL302" i="4" s="1"/>
  <c r="BM50" i="4"/>
  <c r="BL163" i="4"/>
  <c r="BB33" i="3" s="1"/>
  <c r="BM65" i="4"/>
  <c r="BL178" i="4"/>
  <c r="BB48" i="3" s="1"/>
  <c r="CJ10" i="3"/>
  <c r="I12" i="11" s="1"/>
  <c r="GC140" i="4"/>
  <c r="G18" i="12"/>
  <c r="H17" i="12"/>
  <c r="Y17" i="12"/>
  <c r="BX280" i="4"/>
  <c r="BX290" i="4"/>
  <c r="EE279" i="4"/>
  <c r="EE294" i="4"/>
  <c r="EE268" i="4"/>
  <c r="BZ266" i="4"/>
  <c r="F54" i="11"/>
  <c r="EF280" i="4"/>
  <c r="EF290" i="4"/>
  <c r="BM38" i="4"/>
  <c r="BL151" i="4"/>
  <c r="BB21" i="3" s="1"/>
  <c r="CX33" i="4"/>
  <c r="CW146" i="4"/>
  <c r="CV28" i="4"/>
  <c r="CU141" i="4"/>
  <c r="X20" i="12"/>
  <c r="BJ129" i="4"/>
  <c r="BJ294" i="4"/>
  <c r="AZ97" i="3" s="1"/>
  <c r="BJ251" i="4"/>
  <c r="F58" i="11"/>
  <c r="BN69" i="4"/>
  <c r="BM182" i="4"/>
  <c r="BC52" i="3" s="1"/>
  <c r="J17" i="11"/>
  <c r="M17" i="11"/>
  <c r="N17" i="11" s="1"/>
  <c r="BJ242" i="4"/>
  <c r="BA44" i="3"/>
  <c r="BK232" i="4"/>
  <c r="GM27" i="4"/>
  <c r="E48" i="12"/>
  <c r="AV110" i="3"/>
  <c r="AE112" i="7"/>
  <c r="AE110" i="7"/>
  <c r="AE108" i="7"/>
  <c r="AF118" i="7"/>
  <c r="AE107" i="7"/>
  <c r="AE135" i="7"/>
  <c r="AE148" i="7"/>
  <c r="AF122" i="7"/>
  <c r="AE133" i="7"/>
  <c r="AE144" i="7"/>
  <c r="AF120" i="7"/>
  <c r="AF139" i="7"/>
  <c r="AE146" i="7"/>
  <c r="AE125" i="7"/>
  <c r="AE119" i="7"/>
  <c r="AE136" i="7"/>
  <c r="AE106" i="7"/>
  <c r="AE137" i="7"/>
  <c r="AE151" i="7"/>
  <c r="AF102" i="7"/>
  <c r="AF114" i="7"/>
  <c r="AE147" i="7"/>
  <c r="AE150" i="7"/>
  <c r="AE145" i="7"/>
  <c r="AE140" i="7"/>
  <c r="AE115" i="7"/>
  <c r="AD152" i="7"/>
  <c r="AF132" i="7"/>
  <c r="AE121" i="7"/>
  <c r="AF128" i="7"/>
  <c r="AF116" i="7"/>
  <c r="AE109" i="7"/>
  <c r="AF126" i="7"/>
  <c r="AE141" i="7"/>
  <c r="AF124" i="7"/>
  <c r="AE138" i="7"/>
  <c r="AE143" i="7"/>
  <c r="AE134" i="7"/>
  <c r="AE127" i="7"/>
  <c r="AE113" i="7"/>
  <c r="AE149" i="7"/>
  <c r="AE123" i="7"/>
  <c r="AF130" i="7"/>
  <c r="AE117" i="7"/>
  <c r="AE111" i="7"/>
  <c r="AE142" i="7"/>
  <c r="AE129" i="7"/>
  <c r="AE131" i="7"/>
  <c r="AZ107" i="3" l="1"/>
  <c r="AZ109" i="3" s="1"/>
  <c r="AZ110" i="3" s="1"/>
  <c r="AZ111" i="3" s="1"/>
  <c r="E95" i="11"/>
  <c r="ED279" i="4"/>
  <c r="ED280" i="4" s="1"/>
  <c r="ED294" i="4"/>
  <c r="Q25" i="12"/>
  <c r="R25" i="12" s="1"/>
  <c r="P26" i="12"/>
  <c r="CY33" i="4"/>
  <c r="CX146" i="4"/>
  <c r="CN16" i="3" s="1"/>
  <c r="EE290" i="4"/>
  <c r="EE280" i="4"/>
  <c r="G19" i="12"/>
  <c r="H18" i="12"/>
  <c r="Y18" i="12"/>
  <c r="FS10" i="3"/>
  <c r="BN65" i="4"/>
  <c r="BM178" i="4"/>
  <c r="BC48" i="3" s="1"/>
  <c r="BO73" i="4"/>
  <c r="BN186" i="4"/>
  <c r="BD56" i="3" s="1"/>
  <c r="BY290" i="4"/>
  <c r="BY280" i="4"/>
  <c r="CW28" i="4"/>
  <c r="CV141" i="4"/>
  <c r="GD140" i="4"/>
  <c r="F42" i="11"/>
  <c r="BB44" i="3"/>
  <c r="BL232" i="4"/>
  <c r="BO69" i="4"/>
  <c r="BN182" i="4"/>
  <c r="BD52" i="3" s="1"/>
  <c r="CK11" i="3"/>
  <c r="F23" i="11"/>
  <c r="F35" i="11"/>
  <c r="BN35" i="4"/>
  <c r="BM148" i="4"/>
  <c r="BM111" i="4"/>
  <c r="BM109" i="4"/>
  <c r="BM275" i="4" s="1"/>
  <c r="BM301" i="4"/>
  <c r="BM302" i="4" s="1"/>
  <c r="BM128" i="4"/>
  <c r="EC266" i="4"/>
  <c r="CA266" i="4"/>
  <c r="F40" i="11"/>
  <c r="F31" i="11"/>
  <c r="BN57" i="4"/>
  <c r="BM170" i="4"/>
  <c r="BC40" i="3" s="1"/>
  <c r="BN61" i="4"/>
  <c r="BM174" i="4"/>
  <c r="BM120" i="4"/>
  <c r="BK240" i="4"/>
  <c r="BK242" i="4" s="1"/>
  <c r="BZ279" i="4"/>
  <c r="BZ268" i="4"/>
  <c r="BB18" i="3"/>
  <c r="BL223" i="4"/>
  <c r="BL240" i="4" s="1"/>
  <c r="BL221" i="4"/>
  <c r="CM16" i="3"/>
  <c r="BN38" i="4"/>
  <c r="BM151" i="4"/>
  <c r="BC21" i="3" s="1"/>
  <c r="I17" i="12"/>
  <c r="Z17" i="12"/>
  <c r="AA17" i="12" s="1"/>
  <c r="F50" i="11"/>
  <c r="BN50" i="4"/>
  <c r="BM163" i="4"/>
  <c r="BC33" i="3" s="1"/>
  <c r="BL127" i="4"/>
  <c r="BL241" i="4"/>
  <c r="BK129" i="4"/>
  <c r="BK294" i="4"/>
  <c r="BK251" i="4"/>
  <c r="BN55" i="4"/>
  <c r="BM168" i="4"/>
  <c r="BC38" i="3" s="1"/>
  <c r="BN46" i="4"/>
  <c r="BM159" i="4"/>
  <c r="BC29" i="3" s="1"/>
  <c r="F21" i="12"/>
  <c r="X21" i="12" s="1"/>
  <c r="E49" i="12"/>
  <c r="AV111" i="3"/>
  <c r="AF110" i="7"/>
  <c r="AF108" i="7"/>
  <c r="AF112" i="7"/>
  <c r="AF113" i="7"/>
  <c r="AF138" i="7"/>
  <c r="AG132" i="7"/>
  <c r="AF142" i="7"/>
  <c r="AF117" i="7"/>
  <c r="AF131" i="7"/>
  <c r="AF111" i="7"/>
  <c r="AF134" i="7"/>
  <c r="AF109" i="7"/>
  <c r="AF149" i="7"/>
  <c r="AF127" i="7"/>
  <c r="AF143" i="7"/>
  <c r="AG124" i="7"/>
  <c r="AG126" i="7"/>
  <c r="AG116" i="7"/>
  <c r="AF121" i="7"/>
  <c r="AF140" i="7"/>
  <c r="AF147" i="7"/>
  <c r="AF137" i="7"/>
  <c r="AF136" i="7"/>
  <c r="AF125" i="7"/>
  <c r="AG139" i="7"/>
  <c r="AF144" i="7"/>
  <c r="AG122" i="7"/>
  <c r="AF135" i="7"/>
  <c r="AG118" i="7"/>
  <c r="AG130" i="7"/>
  <c r="AE152" i="7"/>
  <c r="AF129" i="7"/>
  <c r="AF123" i="7"/>
  <c r="AF141" i="7"/>
  <c r="AG128" i="7"/>
  <c r="AF115" i="7"/>
  <c r="AF145" i="7"/>
  <c r="AF150" i="7"/>
  <c r="AG114" i="7"/>
  <c r="AF151" i="7"/>
  <c r="AG102" i="7"/>
  <c r="AF106" i="7"/>
  <c r="AF119" i="7"/>
  <c r="AF146" i="7"/>
  <c r="AG120" i="7"/>
  <c r="AF133" i="7"/>
  <c r="AF148" i="7"/>
  <c r="AF107" i="7"/>
  <c r="CB266" i="4" l="1"/>
  <c r="CB268" i="4" s="1"/>
  <c r="F95" i="11"/>
  <c r="E110" i="11"/>
  <c r="ED290" i="4"/>
  <c r="Q26" i="12"/>
  <c r="R26" i="12" s="1"/>
  <c r="P27" i="12"/>
  <c r="F46" i="11"/>
  <c r="EC294" i="4"/>
  <c r="EC268" i="4"/>
  <c r="EC279" i="4"/>
  <c r="BM127" i="4"/>
  <c r="BM241" i="4"/>
  <c r="BP69" i="4"/>
  <c r="BO182" i="4"/>
  <c r="BE52" i="3" s="1"/>
  <c r="CX28" i="4"/>
  <c r="CW141" i="4"/>
  <c r="BO65" i="4"/>
  <c r="BN178" i="4"/>
  <c r="BD48" i="3" s="1"/>
  <c r="I18" i="12"/>
  <c r="Z18" i="12"/>
  <c r="AA18" i="12" s="1"/>
  <c r="BL251" i="4"/>
  <c r="BL294" i="4"/>
  <c r="BB97" i="3" s="1"/>
  <c r="BB107" i="3" s="1"/>
  <c r="BB109" i="3" s="1"/>
  <c r="BB110" i="3" s="1"/>
  <c r="BB111" i="3" s="1"/>
  <c r="BL129" i="4"/>
  <c r="BO57" i="4"/>
  <c r="BN170" i="4"/>
  <c r="BD40" i="3" s="1"/>
  <c r="BC18" i="3"/>
  <c r="BM221" i="4"/>
  <c r="BM223" i="4"/>
  <c r="J12" i="11"/>
  <c r="M12" i="11"/>
  <c r="N12" i="11" s="1"/>
  <c r="G20" i="12"/>
  <c r="H19" i="12"/>
  <c r="Y19" i="12"/>
  <c r="BO38" i="4"/>
  <c r="BN151" i="4"/>
  <c r="BD21" i="3" s="1"/>
  <c r="BO46" i="4"/>
  <c r="BN159" i="4"/>
  <c r="BD29" i="3" s="1"/>
  <c r="BA97" i="3"/>
  <c r="BO50" i="4"/>
  <c r="BN163" i="4"/>
  <c r="BD33" i="3" s="1"/>
  <c r="BL242" i="4"/>
  <c r="BZ290" i="4"/>
  <c r="BZ280" i="4"/>
  <c r="BC44" i="3"/>
  <c r="BM232" i="4"/>
  <c r="CA268" i="4"/>
  <c r="CA279" i="4"/>
  <c r="EB266" i="4"/>
  <c r="BO35" i="4"/>
  <c r="BN148" i="4"/>
  <c r="BN301" i="4"/>
  <c r="BN302" i="4" s="1"/>
  <c r="BN111" i="4"/>
  <c r="BN109" i="4"/>
  <c r="BN275" i="4" s="1"/>
  <c r="BN128" i="4"/>
  <c r="BP73" i="4"/>
  <c r="BO186" i="4"/>
  <c r="BE56" i="3" s="1"/>
  <c r="CZ33" i="4"/>
  <c r="CY146" i="4"/>
  <c r="BO55" i="4"/>
  <c r="BN168" i="4"/>
  <c r="BD38" i="3" s="1"/>
  <c r="BO61" i="4"/>
  <c r="BN174" i="4"/>
  <c r="BN120" i="4"/>
  <c r="CL11" i="3"/>
  <c r="E50" i="12"/>
  <c r="AG108" i="7"/>
  <c r="AG110" i="7"/>
  <c r="AG112" i="7"/>
  <c r="AG150" i="7"/>
  <c r="AG129" i="7"/>
  <c r="AG135" i="7"/>
  <c r="AG144" i="7"/>
  <c r="AG125" i="7"/>
  <c r="AG137" i="7"/>
  <c r="AG147" i="7"/>
  <c r="AG140" i="7"/>
  <c r="AH116" i="7"/>
  <c r="AH124" i="7"/>
  <c r="AG127" i="7"/>
  <c r="AG134" i="7"/>
  <c r="AH130" i="7"/>
  <c r="AG148" i="7"/>
  <c r="AH120" i="7"/>
  <c r="AG119" i="7"/>
  <c r="AG151" i="7"/>
  <c r="AH102" i="7"/>
  <c r="AG115" i="7"/>
  <c r="AG141" i="7"/>
  <c r="AG131" i="7"/>
  <c r="AG117" i="7"/>
  <c r="AH132" i="7"/>
  <c r="AG113" i="7"/>
  <c r="AF152" i="7"/>
  <c r="AG107" i="7"/>
  <c r="AG133" i="7"/>
  <c r="AG146" i="7"/>
  <c r="AG106" i="7"/>
  <c r="AH114" i="7"/>
  <c r="AG145" i="7"/>
  <c r="AH128" i="7"/>
  <c r="AG123" i="7"/>
  <c r="AH118" i="7"/>
  <c r="AH122" i="7"/>
  <c r="AH139" i="7"/>
  <c r="AG136" i="7"/>
  <c r="AG121" i="7"/>
  <c r="AH126" i="7"/>
  <c r="AG143" i="7"/>
  <c r="AG149" i="7"/>
  <c r="AG109" i="7"/>
  <c r="AG111" i="7"/>
  <c r="AG142" i="7"/>
  <c r="AG138" i="7"/>
  <c r="CB279" i="4" l="1"/>
  <c r="CB280" i="4" s="1"/>
  <c r="BA107" i="3"/>
  <c r="BA109" i="3" s="1"/>
  <c r="Q27" i="12"/>
  <c r="R27" i="12" s="1"/>
  <c r="P28" i="12"/>
  <c r="BP55" i="4"/>
  <c r="BO168" i="4"/>
  <c r="BE38" i="3" s="1"/>
  <c r="CA280" i="4"/>
  <c r="CA290" i="4"/>
  <c r="BD44" i="3"/>
  <c r="BN232" i="4"/>
  <c r="CO16" i="3"/>
  <c r="BQ73" i="4"/>
  <c r="BP186" i="4"/>
  <c r="BF56" i="3" s="1"/>
  <c r="BD18" i="3"/>
  <c r="BN221" i="4"/>
  <c r="BN223" i="4"/>
  <c r="BP46" i="4"/>
  <c r="BO159" i="4"/>
  <c r="BE29" i="3" s="1"/>
  <c r="BP38" i="4"/>
  <c r="BO151" i="4"/>
  <c r="BE21" i="3" s="1"/>
  <c r="BP57" i="4"/>
  <c r="BO170" i="4"/>
  <c r="BE40" i="3" s="1"/>
  <c r="CM11" i="3"/>
  <c r="EC280" i="4"/>
  <c r="EC290" i="4"/>
  <c r="BP61" i="4"/>
  <c r="BO174" i="4"/>
  <c r="BO120" i="4"/>
  <c r="DA33" i="4"/>
  <c r="CZ146" i="4"/>
  <c r="CP16" i="3" s="1"/>
  <c r="BP35" i="4"/>
  <c r="BO148" i="4"/>
  <c r="BO109" i="4"/>
  <c r="BO275" i="4" s="1"/>
  <c r="BO128" i="4"/>
  <c r="BO111" i="4"/>
  <c r="BO301" i="4"/>
  <c r="BO302" i="4" s="1"/>
  <c r="CC266" i="4"/>
  <c r="EA266" i="4"/>
  <c r="BP65" i="4"/>
  <c r="GK65" i="4" s="1"/>
  <c r="GM65" i="4" s="1"/>
  <c r="BO178" i="4"/>
  <c r="BE48" i="3" s="1"/>
  <c r="CY28" i="4"/>
  <c r="CX141" i="4"/>
  <c r="EB294" i="4"/>
  <c r="EB279" i="4"/>
  <c r="EB268" i="4"/>
  <c r="BP50" i="4"/>
  <c r="BO163" i="4"/>
  <c r="BE33" i="3" s="1"/>
  <c r="I19" i="12"/>
  <c r="Z19" i="12"/>
  <c r="AA19" i="12" s="1"/>
  <c r="F20" i="11"/>
  <c r="BN127" i="4"/>
  <c r="BN241" i="4"/>
  <c r="G21" i="12"/>
  <c r="H20" i="12"/>
  <c r="Y20" i="12"/>
  <c r="BM240" i="4"/>
  <c r="BM242" i="4" s="1"/>
  <c r="BQ69" i="4"/>
  <c r="BP182" i="4"/>
  <c r="BF52" i="3" s="1"/>
  <c r="BM129" i="4"/>
  <c r="BM251" i="4"/>
  <c r="BM294" i="4"/>
  <c r="E51" i="12"/>
  <c r="E52" i="12" s="1"/>
  <c r="AH112" i="7"/>
  <c r="AH108" i="7"/>
  <c r="AH110" i="7"/>
  <c r="AH143" i="7"/>
  <c r="AI139" i="7"/>
  <c r="AH123" i="7"/>
  <c r="AH145" i="7"/>
  <c r="AH106" i="7"/>
  <c r="AH133" i="7"/>
  <c r="AH138" i="7"/>
  <c r="AH111" i="7"/>
  <c r="AH109" i="7"/>
  <c r="AH113" i="7"/>
  <c r="AH141" i="7"/>
  <c r="AH151" i="7"/>
  <c r="AI102" i="7"/>
  <c r="AI120" i="7"/>
  <c r="AI130" i="7"/>
  <c r="AH127" i="7"/>
  <c r="AI116" i="7"/>
  <c r="AH147" i="7"/>
  <c r="AH125" i="7"/>
  <c r="AH135" i="7"/>
  <c r="AH150" i="7"/>
  <c r="AH121" i="7"/>
  <c r="AI118" i="7"/>
  <c r="AH149" i="7"/>
  <c r="AI126" i="7"/>
  <c r="AH136" i="7"/>
  <c r="AI122" i="7"/>
  <c r="AI128" i="7"/>
  <c r="AI114" i="7"/>
  <c r="AH146" i="7"/>
  <c r="AH107" i="7"/>
  <c r="AH142" i="7"/>
  <c r="AI132" i="7"/>
  <c r="AH117" i="7"/>
  <c r="AH131" i="7"/>
  <c r="AH115" i="7"/>
  <c r="AH119" i="7"/>
  <c r="AH148" i="7"/>
  <c r="AH134" i="7"/>
  <c r="AI124" i="7"/>
  <c r="AH140" i="7"/>
  <c r="AH137" i="7"/>
  <c r="AH144" i="7"/>
  <c r="AH129" i="7"/>
  <c r="AG152" i="7"/>
  <c r="F22" i="12" l="1"/>
  <c r="X22" i="12" s="1"/>
  <c r="CB290" i="4"/>
  <c r="Q28" i="12"/>
  <c r="R28" i="12" s="1"/>
  <c r="P29" i="12"/>
  <c r="F110" i="11"/>
  <c r="E119" i="11"/>
  <c r="CC279" i="4"/>
  <c r="CC268" i="4"/>
  <c r="BO127" i="4"/>
  <c r="BO241" i="4"/>
  <c r="BQ35" i="4"/>
  <c r="BP148" i="4"/>
  <c r="BP128" i="4"/>
  <c r="BP109" i="4"/>
  <c r="BP275" i="4" s="1"/>
  <c r="BP111" i="4"/>
  <c r="BP301" i="4"/>
  <c r="BP302" i="4" s="1"/>
  <c r="DB33" i="4"/>
  <c r="DA146" i="4"/>
  <c r="CQ16" i="3" s="1"/>
  <c r="BQ61" i="4"/>
  <c r="BP174" i="4"/>
  <c r="BP120" i="4"/>
  <c r="BN240" i="4"/>
  <c r="BN242" i="4" s="1"/>
  <c r="BR73" i="4"/>
  <c r="BQ186" i="4"/>
  <c r="BG56" i="3" s="1"/>
  <c r="BR69" i="4"/>
  <c r="BQ182" i="4"/>
  <c r="BG52" i="3" s="1"/>
  <c r="I20" i="12"/>
  <c r="Z20" i="12"/>
  <c r="AA20" i="12" s="1"/>
  <c r="DZ266" i="4"/>
  <c r="CD266" i="4"/>
  <c r="BQ38" i="4"/>
  <c r="BP151" i="4"/>
  <c r="BF21" i="3" s="1"/>
  <c r="BC97" i="3"/>
  <c r="EA294" i="4"/>
  <c r="EA268" i="4"/>
  <c r="EA279" i="4"/>
  <c r="BQ55" i="4"/>
  <c r="BP168" i="4"/>
  <c r="BF38" i="3" s="1"/>
  <c r="BN251" i="4"/>
  <c r="BN294" i="4"/>
  <c r="BD97" i="3" s="1"/>
  <c r="BD107" i="3" s="1"/>
  <c r="BD109" i="3" s="1"/>
  <c r="BD110" i="3" s="1"/>
  <c r="BD111" i="3" s="1"/>
  <c r="BN129" i="4"/>
  <c r="BQ50" i="4"/>
  <c r="BP163" i="4"/>
  <c r="BF33" i="3" s="1"/>
  <c r="CZ28" i="4"/>
  <c r="CY141" i="4"/>
  <c r="F106" i="11"/>
  <c r="H21" i="12"/>
  <c r="Y21" i="12"/>
  <c r="D127" i="11"/>
  <c r="EB290" i="4"/>
  <c r="EB280" i="4"/>
  <c r="CN11" i="3"/>
  <c r="BQ66" i="4"/>
  <c r="BP178" i="4"/>
  <c r="GC65" i="4"/>
  <c r="GD65" i="4" s="1"/>
  <c r="BA110" i="3"/>
  <c r="BE18" i="3"/>
  <c r="BO221" i="4"/>
  <c r="BO223" i="4"/>
  <c r="BE44" i="3"/>
  <c r="BO232" i="4"/>
  <c r="BQ57" i="4"/>
  <c r="BP170" i="4"/>
  <c r="BF40" i="3" s="1"/>
  <c r="BQ46" i="4"/>
  <c r="BP159" i="4"/>
  <c r="BF29" i="3" s="1"/>
  <c r="AI112" i="7"/>
  <c r="AI110" i="7"/>
  <c r="AI108" i="7"/>
  <c r="AI142" i="7"/>
  <c r="AI129" i="7"/>
  <c r="AI137" i="7"/>
  <c r="AJ124" i="7"/>
  <c r="AI148" i="7"/>
  <c r="AI115" i="7"/>
  <c r="AI117" i="7"/>
  <c r="AI146" i="7"/>
  <c r="AJ128" i="7"/>
  <c r="AJ122" i="7"/>
  <c r="AI149" i="7"/>
  <c r="AI121" i="7"/>
  <c r="AI135" i="7"/>
  <c r="AI147" i="7"/>
  <c r="AI127" i="7"/>
  <c r="AJ120" i="7"/>
  <c r="AI141" i="7"/>
  <c r="AI111" i="7"/>
  <c r="AI133" i="7"/>
  <c r="AI145" i="7"/>
  <c r="AJ139" i="7"/>
  <c r="AH152" i="7"/>
  <c r="AI144" i="7"/>
  <c r="AI140" i="7"/>
  <c r="AI134" i="7"/>
  <c r="AI119" i="7"/>
  <c r="AI131" i="7"/>
  <c r="AJ132" i="7"/>
  <c r="AI107" i="7"/>
  <c r="AJ114" i="7"/>
  <c r="AI136" i="7"/>
  <c r="AJ126" i="7"/>
  <c r="AJ118" i="7"/>
  <c r="AI150" i="7"/>
  <c r="AI125" i="7"/>
  <c r="AJ116" i="7"/>
  <c r="AJ130" i="7"/>
  <c r="AI151" i="7"/>
  <c r="AJ102" i="7"/>
  <c r="AI113" i="7"/>
  <c r="AI109" i="7"/>
  <c r="AI138" i="7"/>
  <c r="AI106" i="7"/>
  <c r="AI123" i="7"/>
  <c r="AI143" i="7"/>
  <c r="G22" i="12" l="1"/>
  <c r="H22" i="12" s="1"/>
  <c r="Q29" i="12"/>
  <c r="R29" i="12" s="1"/>
  <c r="P30" i="12"/>
  <c r="BO240" i="4"/>
  <c r="BO242" i="4" s="1"/>
  <c r="CD268" i="4"/>
  <c r="CD279" i="4"/>
  <c r="BF44" i="3"/>
  <c r="BP232" i="4"/>
  <c r="BF18" i="3"/>
  <c r="BP223" i="4"/>
  <c r="BP221" i="4"/>
  <c r="E121" i="11"/>
  <c r="E122" i="11" s="1"/>
  <c r="D135" i="11"/>
  <c r="DZ294" i="4"/>
  <c r="DZ268" i="4"/>
  <c r="DZ279" i="4"/>
  <c r="BS69" i="4"/>
  <c r="BR182" i="4"/>
  <c r="BH52" i="3" s="1"/>
  <c r="BS73" i="4"/>
  <c r="BR186" i="4"/>
  <c r="BH56" i="3" s="1"/>
  <c r="BR61" i="4"/>
  <c r="BQ174" i="4"/>
  <c r="BQ120" i="4"/>
  <c r="BP127" i="4"/>
  <c r="BP241" i="4"/>
  <c r="BR35" i="4"/>
  <c r="BQ148" i="4"/>
  <c r="BQ111" i="4"/>
  <c r="BQ109" i="4"/>
  <c r="BQ275" i="4" s="1"/>
  <c r="BQ301" i="4"/>
  <c r="BQ302" i="4" s="1"/>
  <c r="BQ128" i="4"/>
  <c r="CE266" i="4"/>
  <c r="DY266" i="4"/>
  <c r="CC280" i="4"/>
  <c r="CC290" i="4"/>
  <c r="DA28" i="4"/>
  <c r="CZ141" i="4"/>
  <c r="BA111" i="3"/>
  <c r="EA280" i="4"/>
  <c r="EA290" i="4"/>
  <c r="BC107" i="3"/>
  <c r="BR38" i="4"/>
  <c r="BQ151" i="4"/>
  <c r="BG21" i="3" s="1"/>
  <c r="BR57" i="4"/>
  <c r="BQ170" i="4"/>
  <c r="BG40" i="3" s="1"/>
  <c r="D128" i="11"/>
  <c r="D129" i="11" s="1"/>
  <c r="I21" i="12"/>
  <c r="Z21" i="12"/>
  <c r="AA21" i="12" s="1"/>
  <c r="BR50" i="4"/>
  <c r="BQ163" i="4"/>
  <c r="BG33" i="3" s="1"/>
  <c r="BR66" i="4"/>
  <c r="BQ179" i="4"/>
  <c r="BR55" i="4"/>
  <c r="BQ168" i="4"/>
  <c r="BG38" i="3" s="1"/>
  <c r="BR46" i="4"/>
  <c r="BQ159" i="4"/>
  <c r="BG29" i="3" s="1"/>
  <c r="BF48" i="3"/>
  <c r="G50" i="11" s="1"/>
  <c r="GC178" i="4"/>
  <c r="GD178" i="4" s="1"/>
  <c r="CO11" i="3"/>
  <c r="DC33" i="4"/>
  <c r="DB146" i="4"/>
  <c r="BO251" i="4"/>
  <c r="BO129" i="4"/>
  <c r="BO294" i="4"/>
  <c r="BE97" i="3" s="1"/>
  <c r="BE107" i="3" s="1"/>
  <c r="AJ108" i="7"/>
  <c r="AJ112" i="7"/>
  <c r="AJ110" i="7"/>
  <c r="AI152" i="7"/>
  <c r="AJ106" i="7"/>
  <c r="AK130" i="7"/>
  <c r="AJ136" i="7"/>
  <c r="AJ123" i="7"/>
  <c r="AJ138" i="7"/>
  <c r="AJ113" i="7"/>
  <c r="AJ151" i="7"/>
  <c r="AK102" i="7"/>
  <c r="AK116" i="7"/>
  <c r="AJ150" i="7"/>
  <c r="AK126" i="7"/>
  <c r="AJ107" i="7"/>
  <c r="AJ131" i="7"/>
  <c r="AJ134" i="7"/>
  <c r="AJ144" i="7"/>
  <c r="AK139" i="7"/>
  <c r="AJ133" i="7"/>
  <c r="AJ141" i="7"/>
  <c r="AJ127" i="7"/>
  <c r="AJ135" i="7"/>
  <c r="AJ149" i="7"/>
  <c r="AK128" i="7"/>
  <c r="AJ115" i="7"/>
  <c r="AK124" i="7"/>
  <c r="AJ129" i="7"/>
  <c r="AJ142" i="7"/>
  <c r="AJ143" i="7"/>
  <c r="AJ109" i="7"/>
  <c r="AJ125" i="7"/>
  <c r="AK118" i="7"/>
  <c r="AK114" i="7"/>
  <c r="AK132" i="7"/>
  <c r="AJ119" i="7"/>
  <c r="AJ140" i="7"/>
  <c r="AJ145" i="7"/>
  <c r="AJ111" i="7"/>
  <c r="AK120" i="7"/>
  <c r="AJ147" i="7"/>
  <c r="AJ121" i="7"/>
  <c r="AK122" i="7"/>
  <c r="AJ146" i="7"/>
  <c r="AJ117" i="7"/>
  <c r="AJ148" i="7"/>
  <c r="AJ137" i="7"/>
  <c r="Y22" i="12" l="1"/>
  <c r="Q30" i="12"/>
  <c r="R30" i="12" s="1"/>
  <c r="P31" i="12"/>
  <c r="BE109" i="3"/>
  <c r="BE110" i="3" s="1"/>
  <c r="BE111" i="3" s="1"/>
  <c r="I22" i="12"/>
  <c r="Z22" i="12"/>
  <c r="AA22" i="12" s="1"/>
  <c r="BS46" i="4"/>
  <c r="BR159" i="4"/>
  <c r="BH29" i="3" s="1"/>
  <c r="BS50" i="4"/>
  <c r="BR163" i="4"/>
  <c r="BH33" i="3" s="1"/>
  <c r="CP11" i="3"/>
  <c r="DD33" i="4"/>
  <c r="DC146" i="4"/>
  <c r="CS16" i="3" s="1"/>
  <c r="BS55" i="4"/>
  <c r="BR168" i="4"/>
  <c r="BH38" i="3" s="1"/>
  <c r="BS66" i="4"/>
  <c r="BR179" i="4"/>
  <c r="BH49" i="3" s="1"/>
  <c r="BS38" i="4"/>
  <c r="BR151" i="4"/>
  <c r="BH21" i="3" s="1"/>
  <c r="DB28" i="4"/>
  <c r="DA141" i="4"/>
  <c r="BC109" i="3"/>
  <c r="F23" i="12"/>
  <c r="BS61" i="4"/>
  <c r="BR174" i="4"/>
  <c r="BR120" i="4"/>
  <c r="BT69" i="4"/>
  <c r="BS182" i="4"/>
  <c r="BI52" i="3" s="1"/>
  <c r="D131" i="11"/>
  <c r="D136" i="11"/>
  <c r="BP240" i="4"/>
  <c r="BP242" i="4" s="1"/>
  <c r="CD280" i="4"/>
  <c r="CD290" i="4"/>
  <c r="DY294" i="4"/>
  <c r="DY268" i="4"/>
  <c r="DY279" i="4"/>
  <c r="BQ127" i="4"/>
  <c r="BQ241" i="4"/>
  <c r="BP251" i="4"/>
  <c r="BP129" i="4"/>
  <c r="BP294" i="4"/>
  <c r="BF97" i="3" s="1"/>
  <c r="DZ290" i="4"/>
  <c r="DZ280" i="4"/>
  <c r="FS48" i="3"/>
  <c r="BG49" i="3"/>
  <c r="BS57" i="4"/>
  <c r="BR170" i="4"/>
  <c r="BH40" i="3" s="1"/>
  <c r="CR16" i="3"/>
  <c r="CE268" i="4"/>
  <c r="CE279" i="4"/>
  <c r="BG18" i="3"/>
  <c r="BQ221" i="4"/>
  <c r="BQ223" i="4"/>
  <c r="BT73" i="4"/>
  <c r="BS186" i="4"/>
  <c r="BI56" i="3" s="1"/>
  <c r="CF266" i="4"/>
  <c r="BS35" i="4"/>
  <c r="BR148" i="4"/>
  <c r="BR301" i="4"/>
  <c r="BR302" i="4" s="1"/>
  <c r="BR111" i="4"/>
  <c r="BR128" i="4"/>
  <c r="BR109" i="4"/>
  <c r="BR275" i="4" s="1"/>
  <c r="BG44" i="3"/>
  <c r="BQ232" i="4"/>
  <c r="AK110" i="7"/>
  <c r="AK108" i="7"/>
  <c r="AK112" i="7"/>
  <c r="AK129" i="7"/>
  <c r="AL128" i="7"/>
  <c r="AK141" i="7"/>
  <c r="AK137" i="7"/>
  <c r="AL122" i="7"/>
  <c r="AK147" i="7"/>
  <c r="AK140" i="7"/>
  <c r="AL132" i="7"/>
  <c r="AL118" i="7"/>
  <c r="AK109" i="7"/>
  <c r="AK107" i="7"/>
  <c r="AL126" i="7"/>
  <c r="AL116" i="7"/>
  <c r="AK123" i="7"/>
  <c r="AL130" i="7"/>
  <c r="AK142" i="7"/>
  <c r="AL124" i="7"/>
  <c r="AK149" i="7"/>
  <c r="AK127" i="7"/>
  <c r="AL139" i="7"/>
  <c r="AK144" i="7"/>
  <c r="AK131" i="7"/>
  <c r="AJ152" i="7"/>
  <c r="AK115" i="7"/>
  <c r="AK135" i="7"/>
  <c r="AK133" i="7"/>
  <c r="AK134" i="7"/>
  <c r="AK117" i="7"/>
  <c r="AK145" i="7"/>
  <c r="AK113" i="7"/>
  <c r="AK148" i="7"/>
  <c r="AK146" i="7"/>
  <c r="AK121" i="7"/>
  <c r="AL120" i="7"/>
  <c r="AK111" i="7"/>
  <c r="AK119" i="7"/>
  <c r="AL114" i="7"/>
  <c r="AK125" i="7"/>
  <c r="AK143" i="7"/>
  <c r="AK150" i="7"/>
  <c r="AK151" i="7"/>
  <c r="AL102" i="7"/>
  <c r="AK138" i="7"/>
  <c r="AK136" i="7"/>
  <c r="AK106" i="7"/>
  <c r="Q31" i="12" l="1"/>
  <c r="R31" i="12" s="1"/>
  <c r="P32" i="12"/>
  <c r="BT57" i="4"/>
  <c r="BS170" i="4"/>
  <c r="BI40" i="3" s="1"/>
  <c r="BQ129" i="4"/>
  <c r="BQ251" i="4"/>
  <c r="BQ294" i="4"/>
  <c r="BG97" i="3" s="1"/>
  <c r="BG107" i="3" s="1"/>
  <c r="X23" i="12"/>
  <c r="G23" i="12"/>
  <c r="BT50" i="4"/>
  <c r="BS163" i="4"/>
  <c r="BI33" i="3" s="1"/>
  <c r="BT46" i="4"/>
  <c r="BS159" i="4"/>
  <c r="BI29" i="3" s="1"/>
  <c r="BH18" i="3"/>
  <c r="BR223" i="4"/>
  <c r="BR221" i="4"/>
  <c r="BF107" i="3"/>
  <c r="DY280" i="4"/>
  <c r="DY290" i="4"/>
  <c r="BC110" i="3"/>
  <c r="BT38" i="4"/>
  <c r="BS151" i="4"/>
  <c r="BI21" i="3" s="1"/>
  <c r="BT55" i="4"/>
  <c r="BS168" i="4"/>
  <c r="BI38" i="3" s="1"/>
  <c r="BT35" i="4"/>
  <c r="BS148" i="4"/>
  <c r="BS109" i="4"/>
  <c r="BS275" i="4" s="1"/>
  <c r="BS128" i="4"/>
  <c r="BS111" i="4"/>
  <c r="BS301" i="4"/>
  <c r="BS302" i="4" s="1"/>
  <c r="BU73" i="4"/>
  <c r="BT186" i="4"/>
  <c r="BJ56" i="3" s="1"/>
  <c r="CE290" i="4"/>
  <c r="CE280" i="4"/>
  <c r="BH44" i="3"/>
  <c r="BR232" i="4"/>
  <c r="CQ11" i="3"/>
  <c r="CF279" i="4"/>
  <c r="CF268" i="4"/>
  <c r="BQ240" i="4"/>
  <c r="BQ242" i="4" s="1"/>
  <c r="H50" i="11"/>
  <c r="M50" i="11"/>
  <c r="N50" i="11" s="1"/>
  <c r="BU69" i="4"/>
  <c r="BT182" i="4"/>
  <c r="BJ52" i="3" s="1"/>
  <c r="BT61" i="4"/>
  <c r="BS174" i="4"/>
  <c r="BS120" i="4"/>
  <c r="DC28" i="4"/>
  <c r="DB141" i="4"/>
  <c r="BT66" i="4"/>
  <c r="BS179" i="4"/>
  <c r="CG266" i="4"/>
  <c r="DE33" i="4"/>
  <c r="DD146" i="4"/>
  <c r="CT16" i="3" s="1"/>
  <c r="D132" i="11"/>
  <c r="D133" i="11" s="1"/>
  <c r="D137" i="11"/>
  <c r="BR127" i="4"/>
  <c r="BR241" i="4"/>
  <c r="AK152" i="7"/>
  <c r="AL112" i="7"/>
  <c r="AL110" i="7"/>
  <c r="AL108" i="7"/>
  <c r="AM139" i="7"/>
  <c r="AL144" i="7"/>
  <c r="AL149" i="7"/>
  <c r="AM124" i="7"/>
  <c r="AM130" i="7"/>
  <c r="AM116" i="7"/>
  <c r="AL107" i="7"/>
  <c r="AL109" i="7"/>
  <c r="AM132" i="7"/>
  <c r="AM122" i="7"/>
  <c r="AL141" i="7"/>
  <c r="AL129" i="7"/>
  <c r="AL127" i="7"/>
  <c r="AL106" i="7"/>
  <c r="AL138" i="7"/>
  <c r="AL150" i="7"/>
  <c r="AL143" i="7"/>
  <c r="AM114" i="7"/>
  <c r="AM120" i="7"/>
  <c r="AL146" i="7"/>
  <c r="AL145" i="7"/>
  <c r="AL134" i="7"/>
  <c r="AL135" i="7"/>
  <c r="AL136" i="7"/>
  <c r="AL151" i="7"/>
  <c r="AM102" i="7"/>
  <c r="AL125" i="7"/>
  <c r="AL119" i="7"/>
  <c r="AL111" i="7"/>
  <c r="AL121" i="7"/>
  <c r="AL148" i="7"/>
  <c r="AL113" i="7"/>
  <c r="AL117" i="7"/>
  <c r="AL133" i="7"/>
  <c r="AL115" i="7"/>
  <c r="AL131" i="7"/>
  <c r="AL142" i="7"/>
  <c r="AL123" i="7"/>
  <c r="AM126" i="7"/>
  <c r="AM118" i="7"/>
  <c r="AL140" i="7"/>
  <c r="AL147" i="7"/>
  <c r="AL137" i="7"/>
  <c r="AM128" i="7"/>
  <c r="Q32" i="12" l="1"/>
  <c r="R32" i="12" s="1"/>
  <c r="P33" i="12"/>
  <c r="CH266" i="4"/>
  <c r="CH279" i="4" s="1"/>
  <c r="CG268" i="4"/>
  <c r="CG279" i="4"/>
  <c r="CR11" i="3"/>
  <c r="BU61" i="4"/>
  <c r="BT174" i="4"/>
  <c r="BT120" i="4"/>
  <c r="CF290" i="4"/>
  <c r="CF280" i="4"/>
  <c r="BV73" i="4"/>
  <c r="BU186" i="4"/>
  <c r="BK56" i="3" s="1"/>
  <c r="BU46" i="4"/>
  <c r="BT159" i="4"/>
  <c r="BJ29" i="3" s="1"/>
  <c r="BR251" i="4"/>
  <c r="BR129" i="4"/>
  <c r="BR294" i="4"/>
  <c r="BI49" i="3"/>
  <c r="DD28" i="4"/>
  <c r="DC141" i="4"/>
  <c r="BI18" i="3"/>
  <c r="BS223" i="4"/>
  <c r="BS221" i="4"/>
  <c r="BU55" i="4"/>
  <c r="BT168" i="4"/>
  <c r="BJ38" i="3" s="1"/>
  <c r="BC111" i="3"/>
  <c r="BF109" i="3"/>
  <c r="F24" i="12"/>
  <c r="X24" i="12" s="1"/>
  <c r="BR240" i="4"/>
  <c r="BR242" i="4" s="1"/>
  <c r="DF33" i="4"/>
  <c r="DE146" i="4"/>
  <c r="CU16" i="3" s="1"/>
  <c r="BU66" i="4"/>
  <c r="BT179" i="4"/>
  <c r="BJ49" i="3" s="1"/>
  <c r="BV69" i="4"/>
  <c r="BU182" i="4"/>
  <c r="BK52" i="3" s="1"/>
  <c r="BS127" i="4"/>
  <c r="BS241" i="4"/>
  <c r="BU35" i="4"/>
  <c r="BT148" i="4"/>
  <c r="BT128" i="4"/>
  <c r="BT111" i="4"/>
  <c r="BT109" i="4"/>
  <c r="BT275" i="4" s="1"/>
  <c r="BT301" i="4"/>
  <c r="BT302" i="4" s="1"/>
  <c r="BU50" i="4"/>
  <c r="BT163" i="4"/>
  <c r="BJ33" i="3" s="1"/>
  <c r="BU57" i="4"/>
  <c r="BT170" i="4"/>
  <c r="BJ40" i="3" s="1"/>
  <c r="BI44" i="3"/>
  <c r="BS232" i="4"/>
  <c r="BU38" i="4"/>
  <c r="BT151" i="4"/>
  <c r="BJ21" i="3" s="1"/>
  <c r="BG109" i="3"/>
  <c r="BG110" i="3" s="1"/>
  <c r="BG111" i="3" s="1"/>
  <c r="H23" i="12"/>
  <c r="Y23" i="12"/>
  <c r="AM108" i="7"/>
  <c r="AM112" i="7"/>
  <c r="AM110" i="7"/>
  <c r="AM137" i="7"/>
  <c r="AM123" i="7"/>
  <c r="AM131" i="7"/>
  <c r="AM115" i="7"/>
  <c r="AM117" i="7"/>
  <c r="AM148" i="7"/>
  <c r="AM111" i="7"/>
  <c r="AM125" i="7"/>
  <c r="AM151" i="7"/>
  <c r="AN102" i="7"/>
  <c r="AM135" i="7"/>
  <c r="AM145" i="7"/>
  <c r="AN120" i="7"/>
  <c r="AM143" i="7"/>
  <c r="AM138" i="7"/>
  <c r="AM127" i="7"/>
  <c r="AM141" i="7"/>
  <c r="AM109" i="7"/>
  <c r="AN116" i="7"/>
  <c r="AN124" i="7"/>
  <c r="AL152" i="7"/>
  <c r="AM133" i="7"/>
  <c r="AM113" i="7"/>
  <c r="AM121" i="7"/>
  <c r="AM119" i="7"/>
  <c r="AM136" i="7"/>
  <c r="AM134" i="7"/>
  <c r="AM146" i="7"/>
  <c r="AN114" i="7"/>
  <c r="AM150" i="7"/>
  <c r="AM106" i="7"/>
  <c r="AM129" i="7"/>
  <c r="AN122" i="7"/>
  <c r="AN132" i="7"/>
  <c r="AM107" i="7"/>
  <c r="AN130" i="7"/>
  <c r="AM149" i="7"/>
  <c r="AM144" i="7"/>
  <c r="AN139" i="7"/>
  <c r="AM140" i="7"/>
  <c r="AN128" i="7"/>
  <c r="AM147" i="7"/>
  <c r="AN118" i="7"/>
  <c r="AN126" i="7"/>
  <c r="AM142" i="7"/>
  <c r="Q33" i="12" l="1"/>
  <c r="R33" i="12" s="1"/>
  <c r="P34" i="12"/>
  <c r="CH268" i="4"/>
  <c r="G24" i="12"/>
  <c r="Y24" i="12" s="1"/>
  <c r="BS240" i="4"/>
  <c r="BS242" i="4" s="1"/>
  <c r="I23" i="12"/>
  <c r="Z23" i="12"/>
  <c r="AA23" i="12" s="1"/>
  <c r="BT127" i="4"/>
  <c r="BT241" i="4"/>
  <c r="DE28" i="4"/>
  <c r="DD141" i="4"/>
  <c r="BV57" i="4"/>
  <c r="BU170" i="4"/>
  <c r="BK40" i="3" s="1"/>
  <c r="BS129" i="4"/>
  <c r="BS294" i="4"/>
  <c r="BI97" i="3" s="1"/>
  <c r="BI107" i="3" s="1"/>
  <c r="BS251" i="4"/>
  <c r="BJ18" i="3"/>
  <c r="BT223" i="4"/>
  <c r="BT221" i="4"/>
  <c r="BV66" i="4"/>
  <c r="BU179" i="4"/>
  <c r="BK49" i="3" s="1"/>
  <c r="CH280" i="4"/>
  <c r="CH290" i="4"/>
  <c r="BV50" i="4"/>
  <c r="BU163" i="4"/>
  <c r="BK33" i="3" s="1"/>
  <c r="BV35" i="4"/>
  <c r="BU148" i="4"/>
  <c r="BU111" i="4"/>
  <c r="BU109" i="4"/>
  <c r="BU275" i="4" s="1"/>
  <c r="BU301" i="4"/>
  <c r="BU302" i="4" s="1"/>
  <c r="BU128" i="4"/>
  <c r="BW70" i="4"/>
  <c r="BV182" i="4"/>
  <c r="GC69" i="4"/>
  <c r="GD69" i="4" s="1"/>
  <c r="GK69" i="4"/>
  <c r="GM69" i="4" s="1"/>
  <c r="BF110" i="3"/>
  <c r="BV55" i="4"/>
  <c r="BU168" i="4"/>
  <c r="BK38" i="3" s="1"/>
  <c r="CS11" i="3"/>
  <c r="BH97" i="3"/>
  <c r="BH107" i="3" s="1"/>
  <c r="BV46" i="4"/>
  <c r="BU159" i="4"/>
  <c r="BK29" i="3" s="1"/>
  <c r="BW74" i="4"/>
  <c r="BV186" i="4"/>
  <c r="GC73" i="4"/>
  <c r="GD73" i="4" s="1"/>
  <c r="GK73" i="4"/>
  <c r="GM73" i="4" s="1"/>
  <c r="BJ44" i="3"/>
  <c r="BT232" i="4"/>
  <c r="DG33" i="4"/>
  <c r="DF146" i="4"/>
  <c r="CV16" i="3" s="1"/>
  <c r="I18" i="11" s="1"/>
  <c r="BV61" i="4"/>
  <c r="BU174" i="4"/>
  <c r="BU120" i="4"/>
  <c r="CG280" i="4"/>
  <c r="CG290" i="4"/>
  <c r="BV38" i="4"/>
  <c r="BU151" i="4"/>
  <c r="BK21" i="3" s="1"/>
  <c r="CI266" i="4"/>
  <c r="AN110" i="7"/>
  <c r="AN108" i="7"/>
  <c r="AN112" i="7"/>
  <c r="AO118" i="7"/>
  <c r="AO126" i="7"/>
  <c r="AN147" i="7"/>
  <c r="AN140" i="7"/>
  <c r="AN144" i="7"/>
  <c r="AO130" i="7"/>
  <c r="AO132" i="7"/>
  <c r="AN129" i="7"/>
  <c r="AN106" i="7"/>
  <c r="AO114" i="7"/>
  <c r="AN134" i="7"/>
  <c r="AN121" i="7"/>
  <c r="AN133" i="7"/>
  <c r="AO124" i="7"/>
  <c r="AN109" i="7"/>
  <c r="AN141" i="7"/>
  <c r="AN138" i="7"/>
  <c r="AO120" i="7"/>
  <c r="AN135" i="7"/>
  <c r="AN125" i="7"/>
  <c r="AN148" i="7"/>
  <c r="AN115" i="7"/>
  <c r="AN123" i="7"/>
  <c r="AN137" i="7"/>
  <c r="AN142" i="7"/>
  <c r="AO128" i="7"/>
  <c r="AO139" i="7"/>
  <c r="AN149" i="7"/>
  <c r="AN107" i="7"/>
  <c r="AO122" i="7"/>
  <c r="AN150" i="7"/>
  <c r="AN146" i="7"/>
  <c r="AN136" i="7"/>
  <c r="AN119" i="7"/>
  <c r="AN113" i="7"/>
  <c r="AO116" i="7"/>
  <c r="AN127" i="7"/>
  <c r="AN143" i="7"/>
  <c r="AN145" i="7"/>
  <c r="AN151" i="7"/>
  <c r="AO102" i="7"/>
  <c r="AN111" i="7"/>
  <c r="AN117" i="7"/>
  <c r="AN131" i="7"/>
  <c r="AM152" i="7"/>
  <c r="CJ266" i="4" l="1"/>
  <c r="CJ279" i="4" s="1"/>
  <c r="H24" i="12"/>
  <c r="I24" i="12" s="1"/>
  <c r="Q34" i="12"/>
  <c r="R34" i="12" s="1"/>
  <c r="P35" i="12"/>
  <c r="CI268" i="4"/>
  <c r="CI279" i="4"/>
  <c r="DH33" i="4"/>
  <c r="DG146" i="4"/>
  <c r="CW16" i="3" s="1"/>
  <c r="BW55" i="4"/>
  <c r="BV168" i="4"/>
  <c r="BL38" i="3" s="1"/>
  <c r="BI109" i="3"/>
  <c r="BI110" i="3" s="1"/>
  <c r="BI111" i="3" s="1"/>
  <c r="BW39" i="4"/>
  <c r="BV151" i="4"/>
  <c r="GC38" i="4"/>
  <c r="GD38" i="4" s="1"/>
  <c r="GK38" i="4"/>
  <c r="GM38" i="4" s="1"/>
  <c r="BK44" i="3"/>
  <c r="BU232" i="4"/>
  <c r="BW47" i="4"/>
  <c r="BV159" i="4"/>
  <c r="GC46" i="4"/>
  <c r="GK46" i="4"/>
  <c r="GM46" i="4" s="1"/>
  <c r="BL52" i="3"/>
  <c r="G54" i="11" s="1"/>
  <c r="GC182" i="4"/>
  <c r="GD182" i="4" s="1"/>
  <c r="BT240" i="4"/>
  <c r="BT242" i="4" s="1"/>
  <c r="BW35" i="4"/>
  <c r="BV148" i="4"/>
  <c r="BV301" i="4"/>
  <c r="BV302" i="4" s="1"/>
  <c r="BV109" i="4"/>
  <c r="BV275" i="4" s="1"/>
  <c r="BV128" i="4"/>
  <c r="BV111" i="4"/>
  <c r="BW61" i="4"/>
  <c r="BV174" i="4"/>
  <c r="BV120" i="4"/>
  <c r="BX70" i="4"/>
  <c r="BW183" i="4"/>
  <c r="BL56" i="3"/>
  <c r="G58" i="11" s="1"/>
  <c r="GC186" i="4"/>
  <c r="GD186" i="4" s="1"/>
  <c r="BF111" i="3"/>
  <c r="BU127" i="4"/>
  <c r="BU241" i="4"/>
  <c r="BW50" i="4"/>
  <c r="BV163" i="4"/>
  <c r="BL33" i="3" s="1"/>
  <c r="BT251" i="4"/>
  <c r="BT129" i="4"/>
  <c r="BT294" i="4"/>
  <c r="BJ97" i="3" s="1"/>
  <c r="BJ107" i="3" s="1"/>
  <c r="BJ109" i="3" s="1"/>
  <c r="BJ110" i="3" s="1"/>
  <c r="BJ111" i="3" s="1"/>
  <c r="BX74" i="4"/>
  <c r="BW187" i="4"/>
  <c r="BH109" i="3"/>
  <c r="F25" i="12"/>
  <c r="BK18" i="3"/>
  <c r="BU223" i="4"/>
  <c r="BU221" i="4"/>
  <c r="BW66" i="4"/>
  <c r="BV179" i="4"/>
  <c r="BW57" i="4"/>
  <c r="BV170" i="4"/>
  <c r="BL40" i="3" s="1"/>
  <c r="CT11" i="3"/>
  <c r="DF28" i="4"/>
  <c r="DE141" i="4"/>
  <c r="AO112" i="7"/>
  <c r="AO110" i="7"/>
  <c r="AO108" i="7"/>
  <c r="AO136" i="7"/>
  <c r="AO149" i="7"/>
  <c r="AO115" i="7"/>
  <c r="AO145" i="7"/>
  <c r="AP116" i="7"/>
  <c r="AO119" i="7"/>
  <c r="AO146" i="7"/>
  <c r="AO107" i="7"/>
  <c r="AP139" i="7"/>
  <c r="AO142" i="7"/>
  <c r="AO123" i="7"/>
  <c r="AO148" i="7"/>
  <c r="AO135" i="7"/>
  <c r="AO138" i="7"/>
  <c r="AO109" i="7"/>
  <c r="AO150" i="7"/>
  <c r="AP128" i="7"/>
  <c r="AO137" i="7"/>
  <c r="AO131" i="7"/>
  <c r="AO127" i="7"/>
  <c r="AO117" i="7"/>
  <c r="AO151" i="7"/>
  <c r="AP102" i="7"/>
  <c r="AO143" i="7"/>
  <c r="AO133" i="7"/>
  <c r="AP114" i="7"/>
  <c r="AO129" i="7"/>
  <c r="AP130" i="7"/>
  <c r="AO140" i="7"/>
  <c r="AP126" i="7"/>
  <c r="AP118" i="7"/>
  <c r="AO113" i="7"/>
  <c r="AO125" i="7"/>
  <c r="AP120" i="7"/>
  <c r="AO141" i="7"/>
  <c r="AP124" i="7"/>
  <c r="AN152" i="7"/>
  <c r="AP122" i="7"/>
  <c r="AO111" i="7"/>
  <c r="AO121" i="7"/>
  <c r="AO134" i="7"/>
  <c r="AO106" i="7"/>
  <c r="AP132" i="7"/>
  <c r="AO144" i="7"/>
  <c r="AO147" i="7"/>
  <c r="CK266" i="4" l="1"/>
  <c r="CK279" i="4" s="1"/>
  <c r="Z24" i="12"/>
  <c r="AA24" i="12" s="1"/>
  <c r="CJ268" i="4"/>
  <c r="GD46" i="4"/>
  <c r="Q35" i="12"/>
  <c r="R35" i="12" s="1"/>
  <c r="P36" i="12"/>
  <c r="BU240" i="4"/>
  <c r="BU242" i="4" s="1"/>
  <c r="BY74" i="4"/>
  <c r="BX187" i="4"/>
  <c r="BN57" i="3" s="1"/>
  <c r="BV127" i="4"/>
  <c r="BV241" i="4"/>
  <c r="BL18" i="3"/>
  <c r="BV221" i="4"/>
  <c r="BV223" i="4"/>
  <c r="BX55" i="4"/>
  <c r="BW168" i="4"/>
  <c r="BM38" i="3" s="1"/>
  <c r="DG28" i="4"/>
  <c r="DF141" i="4"/>
  <c r="BX66" i="4"/>
  <c r="BW179" i="4"/>
  <c r="BM49" i="3" s="1"/>
  <c r="FS56" i="3"/>
  <c r="BX35" i="4"/>
  <c r="BW148" i="4"/>
  <c r="BW111" i="4"/>
  <c r="BW301" i="4"/>
  <c r="BW302" i="4" s="1"/>
  <c r="BW109" i="4"/>
  <c r="BW128" i="4"/>
  <c r="BL29" i="3"/>
  <c r="G31" i="11" s="1"/>
  <c r="GC159" i="4"/>
  <c r="GD159" i="4" s="1"/>
  <c r="F26" i="12"/>
  <c r="X26" i="12" s="1"/>
  <c r="BX57" i="4"/>
  <c r="BW170" i="4"/>
  <c r="BM40" i="3" s="1"/>
  <c r="X25" i="12"/>
  <c r="G25" i="12"/>
  <c r="BM57" i="3"/>
  <c r="BX50" i="4"/>
  <c r="BW163" i="4"/>
  <c r="BM33" i="3" s="1"/>
  <c r="BM53" i="3"/>
  <c r="BL44" i="3"/>
  <c r="BV232" i="4"/>
  <c r="FS52" i="3"/>
  <c r="BX47" i="4"/>
  <c r="BW160" i="4"/>
  <c r="DI33" i="4"/>
  <c r="DH146" i="4"/>
  <c r="CX16" i="3" s="1"/>
  <c r="CU11" i="3"/>
  <c r="BU251" i="4"/>
  <c r="BU129" i="4"/>
  <c r="BU294" i="4"/>
  <c r="BK97" i="3" s="1"/>
  <c r="BK107" i="3" s="1"/>
  <c r="CJ280" i="4"/>
  <c r="CJ290" i="4"/>
  <c r="BY70" i="4"/>
  <c r="BX183" i="4"/>
  <c r="BN53" i="3" s="1"/>
  <c r="BX39" i="4"/>
  <c r="BW152" i="4"/>
  <c r="BH110" i="3"/>
  <c r="BX61" i="4"/>
  <c r="BW174" i="4"/>
  <c r="BW120" i="4"/>
  <c r="BL21" i="3"/>
  <c r="G23" i="11" s="1"/>
  <c r="GC151" i="4"/>
  <c r="GD151" i="4" s="1"/>
  <c r="CI290" i="4"/>
  <c r="CI280" i="4"/>
  <c r="BL49" i="3"/>
  <c r="AP108" i="7"/>
  <c r="AP112" i="7"/>
  <c r="AP110" i="7"/>
  <c r="AP144" i="7"/>
  <c r="AP106" i="7"/>
  <c r="AP121" i="7"/>
  <c r="AP141" i="7"/>
  <c r="AP125" i="7"/>
  <c r="AQ122" i="7"/>
  <c r="AQ126" i="7"/>
  <c r="AQ130" i="7"/>
  <c r="AQ114" i="7"/>
  <c r="AP133" i="7"/>
  <c r="AP151" i="7"/>
  <c r="AQ102" i="7"/>
  <c r="AP131" i="7"/>
  <c r="AQ128" i="7"/>
  <c r="AP147" i="7"/>
  <c r="AQ132" i="7"/>
  <c r="AP134" i="7"/>
  <c r="AQ124" i="7"/>
  <c r="AQ120" i="7"/>
  <c r="AP113" i="7"/>
  <c r="AP109" i="7"/>
  <c r="AP135" i="7"/>
  <c r="AP123" i="7"/>
  <c r="AQ139" i="7"/>
  <c r="AP119" i="7"/>
  <c r="AQ116" i="7"/>
  <c r="AP115" i="7"/>
  <c r="AP136" i="7"/>
  <c r="AP111" i="7"/>
  <c r="AQ118" i="7"/>
  <c r="AP140" i="7"/>
  <c r="AP129" i="7"/>
  <c r="AP143" i="7"/>
  <c r="AP117" i="7"/>
  <c r="AP127" i="7"/>
  <c r="AP137" i="7"/>
  <c r="AP150" i="7"/>
  <c r="AO152" i="7"/>
  <c r="AP138" i="7"/>
  <c r="AP148" i="7"/>
  <c r="AP142" i="7"/>
  <c r="AP107" i="7"/>
  <c r="AP146" i="7"/>
  <c r="AP145" i="7"/>
  <c r="AP149" i="7"/>
  <c r="CK268" i="4" l="1"/>
  <c r="Q36" i="12"/>
  <c r="R36" i="12" s="1"/>
  <c r="P37" i="12"/>
  <c r="BV259" i="4"/>
  <c r="BV261" i="4"/>
  <c r="BV257" i="4"/>
  <c r="BW275" i="4"/>
  <c r="BY35" i="4"/>
  <c r="BX148" i="4"/>
  <c r="BX128" i="4"/>
  <c r="BX109" i="4"/>
  <c r="BX275" i="4" s="1"/>
  <c r="BX111" i="4"/>
  <c r="BX301" i="4"/>
  <c r="BX302" i="4" s="1"/>
  <c r="CV11" i="3"/>
  <c r="I13" i="11" s="1"/>
  <c r="BM22" i="3"/>
  <c r="BZ70" i="4"/>
  <c r="BY183" i="4"/>
  <c r="BO53" i="3" s="1"/>
  <c r="H54" i="11"/>
  <c r="M54" i="11"/>
  <c r="N54" i="11" s="1"/>
  <c r="FS29" i="3"/>
  <c r="BW127" i="4"/>
  <c r="BW241" i="4"/>
  <c r="BY62" i="4"/>
  <c r="BX174" i="4"/>
  <c r="BX120" i="4"/>
  <c r="GC61" i="4"/>
  <c r="GD61" i="4" s="1"/>
  <c r="GK61" i="4"/>
  <c r="GM61" i="4" s="1"/>
  <c r="BH111" i="3"/>
  <c r="BM30" i="3"/>
  <c r="BY58" i="4"/>
  <c r="BX170" i="4"/>
  <c r="GC57" i="4"/>
  <c r="GD57" i="4" s="1"/>
  <c r="GK57" i="4"/>
  <c r="GM57" i="4" s="1"/>
  <c r="BM18" i="3"/>
  <c r="BW223" i="4"/>
  <c r="BW221" i="4"/>
  <c r="BY66" i="4"/>
  <c r="BX179" i="4"/>
  <c r="BY55" i="4"/>
  <c r="BX168" i="4"/>
  <c r="BN38" i="3" s="1"/>
  <c r="BZ74" i="4"/>
  <c r="BY187" i="4"/>
  <c r="BO57" i="3" s="1"/>
  <c r="FS21" i="3"/>
  <c r="BV240" i="4"/>
  <c r="BV242" i="4" s="1"/>
  <c r="BV251" i="4"/>
  <c r="BV294" i="4"/>
  <c r="BL97" i="3" s="1"/>
  <c r="BL107" i="3" s="1"/>
  <c r="BL109" i="3" s="1"/>
  <c r="BL110" i="3" s="1"/>
  <c r="BL111" i="3" s="1"/>
  <c r="BV129" i="4"/>
  <c r="BY39" i="4"/>
  <c r="CM266" i="4" s="1"/>
  <c r="BX152" i="4"/>
  <c r="BN22" i="3" s="1"/>
  <c r="J18" i="11"/>
  <c r="DJ33" i="4"/>
  <c r="DI146" i="4"/>
  <c r="CY16" i="3" s="1"/>
  <c r="BY47" i="4"/>
  <c r="BX160" i="4"/>
  <c r="BN30" i="3" s="1"/>
  <c r="BY51" i="4"/>
  <c r="BX163" i="4"/>
  <c r="GC50" i="4"/>
  <c r="GD50" i="4" s="1"/>
  <c r="GK50" i="4"/>
  <c r="GM50" i="4" s="1"/>
  <c r="H58" i="11"/>
  <c r="M58" i="11"/>
  <c r="N58" i="11" s="1"/>
  <c r="DH28" i="4"/>
  <c r="DG141" i="4"/>
  <c r="CL266" i="4"/>
  <c r="CK290" i="4"/>
  <c r="CK280" i="4"/>
  <c r="G26" i="12"/>
  <c r="H25" i="12"/>
  <c r="Y25" i="12"/>
  <c r="BK109" i="3"/>
  <c r="BK110" i="3" s="1"/>
  <c r="BK111" i="3" s="1"/>
  <c r="BM44" i="3"/>
  <c r="BW232" i="4"/>
  <c r="AQ110" i="7"/>
  <c r="AQ108" i="7"/>
  <c r="AQ112" i="7"/>
  <c r="AQ107" i="7"/>
  <c r="AQ148" i="7"/>
  <c r="AQ150" i="7"/>
  <c r="AQ143" i="7"/>
  <c r="AQ149" i="7"/>
  <c r="AQ146" i="7"/>
  <c r="AQ142" i="7"/>
  <c r="AQ138" i="7"/>
  <c r="AQ137" i="7"/>
  <c r="AQ117" i="7"/>
  <c r="AQ129" i="7"/>
  <c r="AR118" i="7"/>
  <c r="AQ111" i="7"/>
  <c r="AQ136" i="7"/>
  <c r="AR116" i="7"/>
  <c r="AR139" i="7"/>
  <c r="AQ135" i="7"/>
  <c r="AQ113" i="7"/>
  <c r="AR124" i="7"/>
  <c r="AR132" i="7"/>
  <c r="AR128" i="7"/>
  <c r="AR114" i="7"/>
  <c r="AR126" i="7"/>
  <c r="AQ125" i="7"/>
  <c r="AQ121" i="7"/>
  <c r="AQ144" i="7"/>
  <c r="AQ145" i="7"/>
  <c r="AQ115" i="7"/>
  <c r="AQ119" i="7"/>
  <c r="AQ123" i="7"/>
  <c r="AQ109" i="7"/>
  <c r="AR120" i="7"/>
  <c r="AP152" i="7"/>
  <c r="AQ127" i="7"/>
  <c r="AQ140" i="7"/>
  <c r="AQ134" i="7"/>
  <c r="AQ147" i="7"/>
  <c r="AQ131" i="7"/>
  <c r="AQ151" i="7"/>
  <c r="AR102" i="7"/>
  <c r="AQ133" i="7"/>
  <c r="AR130" i="7"/>
  <c r="AR122" i="7"/>
  <c r="AQ141" i="7"/>
  <c r="AQ106" i="7"/>
  <c r="Q37" i="12" l="1"/>
  <c r="R37" i="12" s="1"/>
  <c r="P38" i="12"/>
  <c r="BW240" i="4"/>
  <c r="BW242" i="4" s="1"/>
  <c r="BZ62" i="4"/>
  <c r="BY175" i="4"/>
  <c r="BY119" i="4"/>
  <c r="F27" i="12"/>
  <c r="X27" i="12" s="1"/>
  <c r="H26" i="12"/>
  <c r="Y26" i="12"/>
  <c r="CW11" i="3"/>
  <c r="BZ39" i="4"/>
  <c r="BY152" i="4"/>
  <c r="BO22" i="3" s="1"/>
  <c r="BN49" i="3"/>
  <c r="BZ58" i="4"/>
  <c r="BY171" i="4"/>
  <c r="BX127" i="4"/>
  <c r="BX241" i="4"/>
  <c r="BZ35" i="4"/>
  <c r="BY148" i="4"/>
  <c r="BY128" i="4"/>
  <c r="BY111" i="4"/>
  <c r="BY109" i="4"/>
  <c r="BY275" i="4" s="1"/>
  <c r="BY301" i="4"/>
  <c r="BY302" i="4" s="1"/>
  <c r="CM268" i="4"/>
  <c r="CM279" i="4"/>
  <c r="BZ55" i="4"/>
  <c r="BY168" i="4"/>
  <c r="BO38" i="3" s="1"/>
  <c r="BN40" i="3"/>
  <c r="G42" i="11" s="1"/>
  <c r="GC170" i="4"/>
  <c r="GD170" i="4" s="1"/>
  <c r="DI28" i="4"/>
  <c r="DH141" i="4"/>
  <c r="H23" i="11"/>
  <c r="M23" i="11"/>
  <c r="N23" i="11" s="1"/>
  <c r="BZ66" i="4"/>
  <c r="BY179" i="4"/>
  <c r="BY120" i="4"/>
  <c r="CL279" i="4"/>
  <c r="CL268" i="4"/>
  <c r="DK33" i="4"/>
  <c r="DJ146" i="4"/>
  <c r="CZ16" i="3" s="1"/>
  <c r="BZ47" i="4"/>
  <c r="BY160" i="4"/>
  <c r="BO30" i="3" s="1"/>
  <c r="CA74" i="4"/>
  <c r="BZ187" i="4"/>
  <c r="BW129" i="4"/>
  <c r="BW294" i="4"/>
  <c r="BM97" i="3" s="1"/>
  <c r="BM107" i="3" s="1"/>
  <c r="BW251" i="4"/>
  <c r="CA70" i="4"/>
  <c r="BZ183" i="4"/>
  <c r="BP53" i="3" s="1"/>
  <c r="BN33" i="3"/>
  <c r="G35" i="11" s="1"/>
  <c r="GC163" i="4"/>
  <c r="GD163" i="4" s="1"/>
  <c r="BN44" i="3"/>
  <c r="G46" i="11" s="1"/>
  <c r="BX232" i="4"/>
  <c r="GC174" i="4"/>
  <c r="GD174" i="4" s="1"/>
  <c r="H31" i="11"/>
  <c r="M31" i="11"/>
  <c r="N31" i="11" s="1"/>
  <c r="BV263" i="4"/>
  <c r="I25" i="12"/>
  <c r="Z25" i="12"/>
  <c r="AA25" i="12" s="1"/>
  <c r="BZ51" i="4"/>
  <c r="BY164" i="4"/>
  <c r="BN18" i="3"/>
  <c r="BX223" i="4"/>
  <c r="BX221" i="4"/>
  <c r="AR110" i="7"/>
  <c r="AR112" i="7"/>
  <c r="AR108" i="7"/>
  <c r="AR106" i="7"/>
  <c r="AR123" i="7"/>
  <c r="AR115" i="7"/>
  <c r="AR125" i="7"/>
  <c r="AS114" i="7"/>
  <c r="AS132" i="7"/>
  <c r="AR141" i="7"/>
  <c r="AS130" i="7"/>
  <c r="AR151" i="7"/>
  <c r="AS102" i="7"/>
  <c r="AR147" i="7"/>
  <c r="AR140" i="7"/>
  <c r="AS120" i="7"/>
  <c r="AR144" i="7"/>
  <c r="AS124" i="7"/>
  <c r="AR135" i="7"/>
  <c r="AS116" i="7"/>
  <c r="AR111" i="7"/>
  <c r="AR129" i="7"/>
  <c r="AR117" i="7"/>
  <c r="AR142" i="7"/>
  <c r="AR149" i="7"/>
  <c r="AR150" i="7"/>
  <c r="AR107" i="7"/>
  <c r="AQ152" i="7"/>
  <c r="AS122" i="7"/>
  <c r="AR133" i="7"/>
  <c r="AR131" i="7"/>
  <c r="AR134" i="7"/>
  <c r="AR127" i="7"/>
  <c r="AR109" i="7"/>
  <c r="AR119" i="7"/>
  <c r="AR145" i="7"/>
  <c r="AR121" i="7"/>
  <c r="AS126" i="7"/>
  <c r="AS128" i="7"/>
  <c r="AR113" i="7"/>
  <c r="AS139" i="7"/>
  <c r="AR136" i="7"/>
  <c r="AS118" i="7"/>
  <c r="AR137" i="7"/>
  <c r="AR138" i="7"/>
  <c r="AR146" i="7"/>
  <c r="AR143" i="7"/>
  <c r="AR148" i="7"/>
  <c r="Q38" i="12" l="1"/>
  <c r="R38" i="12" s="1"/>
  <c r="P39" i="12"/>
  <c r="BX240" i="4"/>
  <c r="BX242" i="4" s="1"/>
  <c r="CN266" i="4"/>
  <c r="CN268" i="4" s="1"/>
  <c r="BM109" i="3"/>
  <c r="BM110" i="3" s="1"/>
  <c r="BM111" i="3" s="1"/>
  <c r="FS33" i="3"/>
  <c r="CB74" i="4"/>
  <c r="CA187" i="4"/>
  <c r="BQ57" i="3" s="1"/>
  <c r="CX11" i="3"/>
  <c r="BO18" i="3"/>
  <c r="BY221" i="4"/>
  <c r="BY223" i="4"/>
  <c r="DL33" i="4"/>
  <c r="DK146" i="4"/>
  <c r="DA16" i="3" s="1"/>
  <c r="CM280" i="4"/>
  <c r="CM290" i="4"/>
  <c r="BY127" i="4"/>
  <c r="BY241" i="4"/>
  <c r="CA39" i="4"/>
  <c r="BZ152" i="4"/>
  <c r="BP22" i="3" s="1"/>
  <c r="BO45" i="3"/>
  <c r="BY231" i="4"/>
  <c r="CA55" i="4"/>
  <c r="BZ168" i="4"/>
  <c r="BP38" i="3" s="1"/>
  <c r="BO34" i="3"/>
  <c r="BP57" i="3"/>
  <c r="CA47" i="4"/>
  <c r="BZ160" i="4"/>
  <c r="CL280" i="4"/>
  <c r="CL290" i="4"/>
  <c r="BO49" i="3"/>
  <c r="BY232" i="4"/>
  <c r="FS40" i="3"/>
  <c r="BX251" i="4"/>
  <c r="BX294" i="4"/>
  <c r="BN97" i="3" s="1"/>
  <c r="BN107" i="3" s="1"/>
  <c r="BN109" i="3" s="1"/>
  <c r="BN110" i="3" s="1"/>
  <c r="BN111" i="3" s="1"/>
  <c r="BX129" i="4"/>
  <c r="I26" i="12"/>
  <c r="Z26" i="12"/>
  <c r="AA26" i="12" s="1"/>
  <c r="CA62" i="4"/>
  <c r="BZ175" i="4"/>
  <c r="BZ119" i="4"/>
  <c r="CA66" i="4"/>
  <c r="BZ179" i="4"/>
  <c r="BZ120" i="4"/>
  <c r="BO41" i="3"/>
  <c r="G27" i="12"/>
  <c r="CA51" i="4"/>
  <c r="BZ164" i="4"/>
  <c r="BP34" i="3" s="1"/>
  <c r="FS44" i="3"/>
  <c r="CB70" i="4"/>
  <c r="CA183" i="4"/>
  <c r="DJ28" i="4"/>
  <c r="DI141" i="4"/>
  <c r="CA35" i="4"/>
  <c r="BZ148" i="4"/>
  <c r="BZ109" i="4"/>
  <c r="BZ275" i="4" s="1"/>
  <c r="BZ128" i="4"/>
  <c r="BZ301" i="4"/>
  <c r="BZ302" i="4" s="1"/>
  <c r="BZ111" i="4"/>
  <c r="CA58" i="4"/>
  <c r="BZ171" i="4"/>
  <c r="BP41" i="3" s="1"/>
  <c r="AS108" i="7"/>
  <c r="AS110" i="7"/>
  <c r="AS112" i="7"/>
  <c r="AS143" i="7"/>
  <c r="AS137" i="7"/>
  <c r="AT118" i="7"/>
  <c r="AT139" i="7"/>
  <c r="AS121" i="7"/>
  <c r="AS127" i="7"/>
  <c r="AS131" i="7"/>
  <c r="AT122" i="7"/>
  <c r="AS107" i="7"/>
  <c r="AS142" i="7"/>
  <c r="AS117" i="7"/>
  <c r="AS111" i="7"/>
  <c r="AS135" i="7"/>
  <c r="AS144" i="7"/>
  <c r="AS140" i="7"/>
  <c r="AS151" i="7"/>
  <c r="AT102" i="7"/>
  <c r="AS141" i="7"/>
  <c r="AS125" i="7"/>
  <c r="AS123" i="7"/>
  <c r="AR152" i="7"/>
  <c r="AS148" i="7"/>
  <c r="AS138" i="7"/>
  <c r="AS136" i="7"/>
  <c r="AS113" i="7"/>
  <c r="AT128" i="7"/>
  <c r="AT126" i="7"/>
  <c r="AS145" i="7"/>
  <c r="AS109" i="7"/>
  <c r="AS134" i="7"/>
  <c r="AS133" i="7"/>
  <c r="AS106" i="7"/>
  <c r="AS150" i="7"/>
  <c r="AS149" i="7"/>
  <c r="AS129" i="7"/>
  <c r="AT116" i="7"/>
  <c r="AT124" i="7"/>
  <c r="AT120" i="7"/>
  <c r="AS147" i="7"/>
  <c r="AT130" i="7"/>
  <c r="AT132" i="7"/>
  <c r="AT114" i="7"/>
  <c r="AS115" i="7"/>
  <c r="AS146" i="7"/>
  <c r="AS119" i="7"/>
  <c r="Q39" i="12" l="1"/>
  <c r="R39" i="12" s="1"/>
  <c r="P40" i="12"/>
  <c r="CO266" i="4"/>
  <c r="CO279" i="4" s="1"/>
  <c r="CN279" i="4"/>
  <c r="CN290" i="4" s="1"/>
  <c r="BP18" i="3"/>
  <c r="BZ223" i="4"/>
  <c r="BZ221" i="4"/>
  <c r="CB62" i="4"/>
  <c r="CA175" i="4"/>
  <c r="CA119" i="4"/>
  <c r="BQ53" i="3"/>
  <c r="BY240" i="4"/>
  <c r="BY242" i="4" s="1"/>
  <c r="CC74" i="4"/>
  <c r="CB187" i="4"/>
  <c r="CY11" i="3"/>
  <c r="CC70" i="4"/>
  <c r="CB183" i="4"/>
  <c r="BR53" i="3" s="1"/>
  <c r="CB51" i="4"/>
  <c r="CA164" i="4"/>
  <c r="BQ34" i="3" s="1"/>
  <c r="BP30" i="3"/>
  <c r="BY129" i="4"/>
  <c r="BY294" i="4"/>
  <c r="BO97" i="3" s="1"/>
  <c r="BO107" i="3" s="1"/>
  <c r="BY251" i="4"/>
  <c r="J13" i="11"/>
  <c r="H35" i="11"/>
  <c r="M35" i="11"/>
  <c r="N35" i="11" s="1"/>
  <c r="BP49" i="3"/>
  <c r="BZ232" i="4"/>
  <c r="CB58" i="4"/>
  <c r="CA171" i="4"/>
  <c r="BQ41" i="3" s="1"/>
  <c r="DK28" i="4"/>
  <c r="DJ141" i="4"/>
  <c r="H46" i="11"/>
  <c r="M46" i="11"/>
  <c r="N46" i="11" s="1"/>
  <c r="H27" i="12"/>
  <c r="Y27" i="12"/>
  <c r="BP45" i="3"/>
  <c r="BZ231" i="4"/>
  <c r="H42" i="11"/>
  <c r="M42" i="11"/>
  <c r="N42" i="11" s="1"/>
  <c r="CB47" i="4"/>
  <c r="CA160" i="4"/>
  <c r="BQ30" i="3" s="1"/>
  <c r="CB55" i="4"/>
  <c r="CA168" i="4"/>
  <c r="BQ38" i="3" s="1"/>
  <c r="CB39" i="4"/>
  <c r="CA152" i="4"/>
  <c r="DM33" i="4"/>
  <c r="DL146" i="4"/>
  <c r="DB16" i="3" s="1"/>
  <c r="BZ127" i="4"/>
  <c r="BZ241" i="4"/>
  <c r="F28" i="12"/>
  <c r="X28" i="12" s="1"/>
  <c r="CB35" i="4"/>
  <c r="CA148" i="4"/>
  <c r="CA301" i="4"/>
  <c r="CA302" i="4" s="1"/>
  <c r="CA109" i="4"/>
  <c r="CA275" i="4" s="1"/>
  <c r="CA128" i="4"/>
  <c r="CA111" i="4"/>
  <c r="CB66" i="4"/>
  <c r="CA179" i="4"/>
  <c r="CA120" i="4"/>
  <c r="AT112" i="7"/>
  <c r="AT108" i="7"/>
  <c r="AT110" i="7"/>
  <c r="AS152" i="7"/>
  <c r="AT119" i="7"/>
  <c r="AT115" i="7"/>
  <c r="AU132" i="7"/>
  <c r="AT147" i="7"/>
  <c r="AU124" i="7"/>
  <c r="AT129" i="7"/>
  <c r="AT149" i="7"/>
  <c r="AT106" i="7"/>
  <c r="AT133" i="7"/>
  <c r="AT109" i="7"/>
  <c r="AU126" i="7"/>
  <c r="AT113" i="7"/>
  <c r="AT123" i="7"/>
  <c r="AT151" i="7"/>
  <c r="AU102" i="7"/>
  <c r="AT144" i="7"/>
  <c r="AT111" i="7"/>
  <c r="AT142" i="7"/>
  <c r="AT107" i="7"/>
  <c r="AT131" i="7"/>
  <c r="AT121" i="7"/>
  <c r="AU118" i="7"/>
  <c r="AT143" i="7"/>
  <c r="AT146" i="7"/>
  <c r="AU114" i="7"/>
  <c r="AU130" i="7"/>
  <c r="AU120" i="7"/>
  <c r="AU116" i="7"/>
  <c r="AT150" i="7"/>
  <c r="AT134" i="7"/>
  <c r="AT145" i="7"/>
  <c r="AU128" i="7"/>
  <c r="AT136" i="7"/>
  <c r="AT138" i="7"/>
  <c r="AT148" i="7"/>
  <c r="AT125" i="7"/>
  <c r="AT141" i="7"/>
  <c r="AT140" i="7"/>
  <c r="AT135" i="7"/>
  <c r="AT117" i="7"/>
  <c r="AU122" i="7"/>
  <c r="AT127" i="7"/>
  <c r="AU139" i="7"/>
  <c r="AT137" i="7"/>
  <c r="CP266" i="4" l="1"/>
  <c r="CP268" i="4" s="1"/>
  <c r="Q40" i="12"/>
  <c r="R40" i="12" s="1"/>
  <c r="P41" i="12"/>
  <c r="CN280" i="4"/>
  <c r="CO268" i="4"/>
  <c r="BQ49" i="3"/>
  <c r="CA232" i="4"/>
  <c r="CA241" i="4"/>
  <c r="CA127" i="4"/>
  <c r="BQ18" i="3"/>
  <c r="CA221" i="4"/>
  <c r="CA223" i="4"/>
  <c r="DN33" i="4"/>
  <c r="DM146" i="4"/>
  <c r="DC16" i="3" s="1"/>
  <c r="CC55" i="4"/>
  <c r="CB168" i="4"/>
  <c r="BR38" i="3" s="1"/>
  <c r="CC47" i="4"/>
  <c r="CB160" i="4"/>
  <c r="BR30" i="3" s="1"/>
  <c r="CC35" i="4"/>
  <c r="CB148" i="4"/>
  <c r="CB301" i="4"/>
  <c r="CB302" i="4" s="1"/>
  <c r="CB128" i="4"/>
  <c r="CB111" i="4"/>
  <c r="CB109" i="4"/>
  <c r="CB275" i="4" s="1"/>
  <c r="BO109" i="3"/>
  <c r="BO110" i="3" s="1"/>
  <c r="BO111" i="3" s="1"/>
  <c r="BQ22" i="3"/>
  <c r="CC58" i="4"/>
  <c r="CB171" i="4"/>
  <c r="BR41" i="3" s="1"/>
  <c r="CC51" i="4"/>
  <c r="CB164" i="4"/>
  <c r="BR34" i="3" s="1"/>
  <c r="BR57" i="3"/>
  <c r="CC62" i="4"/>
  <c r="CB175" i="4"/>
  <c r="CB119" i="4"/>
  <c r="I27" i="12"/>
  <c r="Z27" i="12"/>
  <c r="AA27" i="12" s="1"/>
  <c r="CZ11" i="3"/>
  <c r="CD74" i="4"/>
  <c r="CC187" i="4"/>
  <c r="BS57" i="3" s="1"/>
  <c r="CC39" i="4"/>
  <c r="CB152" i="4"/>
  <c r="BR22" i="3" s="1"/>
  <c r="CC66" i="4"/>
  <c r="CB179" i="4"/>
  <c r="CB120" i="4"/>
  <c r="BZ251" i="4"/>
  <c r="BZ294" i="4"/>
  <c r="BP97" i="3" s="1"/>
  <c r="BP107" i="3" s="1"/>
  <c r="BZ129" i="4"/>
  <c r="G28" i="12"/>
  <c r="DL28" i="4"/>
  <c r="DK141" i="4"/>
  <c r="CD70" i="4"/>
  <c r="CC183" i="4"/>
  <c r="BS53" i="3" s="1"/>
  <c r="BZ240" i="4"/>
  <c r="BZ242" i="4" s="1"/>
  <c r="BQ45" i="3"/>
  <c r="CA231" i="4"/>
  <c r="CO290" i="4"/>
  <c r="CO280" i="4"/>
  <c r="AU112" i="7"/>
  <c r="AU110" i="7"/>
  <c r="AU108" i="7"/>
  <c r="AV139" i="7"/>
  <c r="AU141" i="7"/>
  <c r="AU136" i="7"/>
  <c r="AU150" i="7"/>
  <c r="AV114" i="7"/>
  <c r="AU131" i="7"/>
  <c r="AU137" i="7"/>
  <c r="AV122" i="7"/>
  <c r="AU117" i="7"/>
  <c r="AU140" i="7"/>
  <c r="AU125" i="7"/>
  <c r="AU138" i="7"/>
  <c r="AV128" i="7"/>
  <c r="AU134" i="7"/>
  <c r="AV116" i="7"/>
  <c r="AV130" i="7"/>
  <c r="AU146" i="7"/>
  <c r="AV118" i="7"/>
  <c r="AU121" i="7"/>
  <c r="AU107" i="7"/>
  <c r="AU111" i="7"/>
  <c r="AU151" i="7"/>
  <c r="AV102" i="7"/>
  <c r="AU123" i="7"/>
  <c r="AV126" i="7"/>
  <c r="AU133" i="7"/>
  <c r="AU149" i="7"/>
  <c r="AV124" i="7"/>
  <c r="AV132" i="7"/>
  <c r="AU119" i="7"/>
  <c r="AT152" i="7"/>
  <c r="AU127" i="7"/>
  <c r="AU135" i="7"/>
  <c r="AU148" i="7"/>
  <c r="AU145" i="7"/>
  <c r="AV120" i="7"/>
  <c r="AU143" i="7"/>
  <c r="AU142" i="7"/>
  <c r="AU144" i="7"/>
  <c r="AU113" i="7"/>
  <c r="AU109" i="7"/>
  <c r="AU106" i="7"/>
  <c r="AU129" i="7"/>
  <c r="AU147" i="7"/>
  <c r="AU115" i="7"/>
  <c r="CQ266" i="4" l="1"/>
  <c r="CQ268" i="4" s="1"/>
  <c r="CP279" i="4"/>
  <c r="CP290" i="4" s="1"/>
  <c r="Q41" i="12"/>
  <c r="R41" i="12" s="1"/>
  <c r="P42" i="12"/>
  <c r="BP109" i="3"/>
  <c r="BP110" i="3" s="1"/>
  <c r="BP111" i="3" s="1"/>
  <c r="F29" i="12"/>
  <c r="X29" i="12" s="1"/>
  <c r="CD51" i="4"/>
  <c r="CC164" i="4"/>
  <c r="BS34" i="3" s="1"/>
  <c r="CD58" i="4"/>
  <c r="CC171" i="4"/>
  <c r="DA11" i="3"/>
  <c r="BR49" i="3"/>
  <c r="CB232" i="4"/>
  <c r="BR45" i="3"/>
  <c r="CB231" i="4"/>
  <c r="CD47" i="4"/>
  <c r="CC160" i="4"/>
  <c r="BS30" i="3" s="1"/>
  <c r="DO33" i="4"/>
  <c r="DN146" i="4"/>
  <c r="DD16" i="3" s="1"/>
  <c r="CA129" i="4"/>
  <c r="CA251" i="4"/>
  <c r="CA294" i="4"/>
  <c r="BQ97" i="3" s="1"/>
  <c r="BQ107" i="3" s="1"/>
  <c r="DM28" i="4"/>
  <c r="DL141" i="4"/>
  <c r="CD66" i="4"/>
  <c r="CC179" i="4"/>
  <c r="CC120" i="4"/>
  <c r="CD62" i="4"/>
  <c r="CC175" i="4"/>
  <c r="CC119" i="4"/>
  <c r="BR18" i="3"/>
  <c r="CB221" i="4"/>
  <c r="CB223" i="4"/>
  <c r="CD39" i="4"/>
  <c r="CC152" i="4"/>
  <c r="CE74" i="4"/>
  <c r="CD187" i="4"/>
  <c r="CA240" i="4"/>
  <c r="CA242" i="4" s="1"/>
  <c r="CE70" i="4"/>
  <c r="CD183" i="4"/>
  <c r="BT53" i="3" s="1"/>
  <c r="H28" i="12"/>
  <c r="Y28" i="12"/>
  <c r="CB241" i="4"/>
  <c r="CB127" i="4"/>
  <c r="CD35" i="4"/>
  <c r="CR266" i="4" s="1"/>
  <c r="CC148" i="4"/>
  <c r="CC111" i="4"/>
  <c r="CC109" i="4"/>
  <c r="CC275" i="4" s="1"/>
  <c r="CC301" i="4"/>
  <c r="CC302" i="4" s="1"/>
  <c r="CC128" i="4"/>
  <c r="CD55" i="4"/>
  <c r="CC168" i="4"/>
  <c r="BS38" i="3" s="1"/>
  <c r="AV108" i="7"/>
  <c r="AV112" i="7"/>
  <c r="AV110" i="7"/>
  <c r="AV147" i="7"/>
  <c r="AV106" i="7"/>
  <c r="AV113" i="7"/>
  <c r="AV144" i="7"/>
  <c r="AV143" i="7"/>
  <c r="AV145" i="7"/>
  <c r="AV135" i="7"/>
  <c r="AV119" i="7"/>
  <c r="AW124" i="7"/>
  <c r="AV133" i="7"/>
  <c r="AV151" i="7"/>
  <c r="AW102" i="7"/>
  <c r="AV107" i="7"/>
  <c r="AW118" i="7"/>
  <c r="AW130" i="7"/>
  <c r="AV134" i="7"/>
  <c r="AV138" i="7"/>
  <c r="AV140" i="7"/>
  <c r="AW122" i="7"/>
  <c r="AV137" i="7"/>
  <c r="AV131" i="7"/>
  <c r="AV150" i="7"/>
  <c r="AV141" i="7"/>
  <c r="AW139" i="7"/>
  <c r="AV115" i="7"/>
  <c r="AV129" i="7"/>
  <c r="AV109" i="7"/>
  <c r="AV142" i="7"/>
  <c r="AW120" i="7"/>
  <c r="AV148" i="7"/>
  <c r="AV127" i="7"/>
  <c r="AW132" i="7"/>
  <c r="AV149" i="7"/>
  <c r="AW126" i="7"/>
  <c r="AV123" i="7"/>
  <c r="AV111" i="7"/>
  <c r="AV121" i="7"/>
  <c r="AV146" i="7"/>
  <c r="AW116" i="7"/>
  <c r="AW128" i="7"/>
  <c r="AV125" i="7"/>
  <c r="AV117" i="7"/>
  <c r="AW114" i="7"/>
  <c r="AV136" i="7"/>
  <c r="AU152" i="7"/>
  <c r="CQ279" i="4" l="1"/>
  <c r="CQ290" i="4" s="1"/>
  <c r="CP280" i="4"/>
  <c r="Q42" i="12"/>
  <c r="R42" i="12" s="1"/>
  <c r="P43" i="12"/>
  <c r="CB240" i="4"/>
  <c r="CB242" i="4" s="1"/>
  <c r="DB11" i="3"/>
  <c r="CE47" i="4"/>
  <c r="CD160" i="4"/>
  <c r="BT30" i="3" s="1"/>
  <c r="BS18" i="3"/>
  <c r="CC221" i="4"/>
  <c r="CC223" i="4"/>
  <c r="BT57" i="3"/>
  <c r="BS41" i="3"/>
  <c r="CE51" i="4"/>
  <c r="CD164" i="4"/>
  <c r="CE35" i="4"/>
  <c r="CD148" i="4"/>
  <c r="CD128" i="4"/>
  <c r="CD109" i="4"/>
  <c r="CD275" i="4" s="1"/>
  <c r="CD301" i="4"/>
  <c r="CD302" i="4" s="1"/>
  <c r="CD111" i="4"/>
  <c r="I28" i="12"/>
  <c r="Z28" i="12"/>
  <c r="AA28" i="12" s="1"/>
  <c r="CF74" i="4"/>
  <c r="CE187" i="4"/>
  <c r="BU57" i="3" s="1"/>
  <c r="BS45" i="3"/>
  <c r="CC231" i="4"/>
  <c r="CE66" i="4"/>
  <c r="CD179" i="4"/>
  <c r="CD120" i="4"/>
  <c r="DP33" i="4"/>
  <c r="DO146" i="4"/>
  <c r="DE16" i="3" s="1"/>
  <c r="CE58" i="4"/>
  <c r="CD171" i="4"/>
  <c r="BT41" i="3" s="1"/>
  <c r="CR279" i="4"/>
  <c r="CR268" i="4"/>
  <c r="BQ109" i="3"/>
  <c r="BQ110" i="3" s="1"/>
  <c r="BQ111" i="3" s="1"/>
  <c r="CF70" i="4"/>
  <c r="CE183" i="4"/>
  <c r="BU53" i="3" s="1"/>
  <c r="BS49" i="3"/>
  <c r="CC232" i="4"/>
  <c r="DN28" i="4"/>
  <c r="DM141" i="4"/>
  <c r="CE55" i="4"/>
  <c r="CD168" i="4"/>
  <c r="BT38" i="3" s="1"/>
  <c r="CB251" i="4"/>
  <c r="CB129" i="4"/>
  <c r="CB294" i="4"/>
  <c r="BR97" i="3" s="1"/>
  <c r="BR107" i="3" s="1"/>
  <c r="BR109" i="3" s="1"/>
  <c r="BR110" i="3" s="1"/>
  <c r="BR111" i="3" s="1"/>
  <c r="G29" i="12"/>
  <c r="BS22" i="3"/>
  <c r="CE62" i="4"/>
  <c r="CD175" i="4"/>
  <c r="CD119" i="4"/>
  <c r="CC127" i="4"/>
  <c r="CC241" i="4"/>
  <c r="CE39" i="4"/>
  <c r="CD152" i="4"/>
  <c r="BT22" i="3" s="1"/>
  <c r="AW110" i="7"/>
  <c r="AW108" i="7"/>
  <c r="AW112" i="7"/>
  <c r="AX114" i="7"/>
  <c r="AW117" i="7"/>
  <c r="AX128" i="7"/>
  <c r="AW146" i="7"/>
  <c r="AW111" i="7"/>
  <c r="AX126" i="7"/>
  <c r="AX132" i="7"/>
  <c r="AW127" i="7"/>
  <c r="AX120" i="7"/>
  <c r="AW129" i="7"/>
  <c r="AW141" i="7"/>
  <c r="AW131" i="7"/>
  <c r="AX122" i="7"/>
  <c r="AW138" i="7"/>
  <c r="AX130" i="7"/>
  <c r="AW107" i="7"/>
  <c r="AX124" i="7"/>
  <c r="AW135" i="7"/>
  <c r="AW143" i="7"/>
  <c r="AW113" i="7"/>
  <c r="AW147" i="7"/>
  <c r="AV152" i="7"/>
  <c r="AW136" i="7"/>
  <c r="AW125" i="7"/>
  <c r="AX116" i="7"/>
  <c r="AW121" i="7"/>
  <c r="AW123" i="7"/>
  <c r="AW149" i="7"/>
  <c r="AW148" i="7"/>
  <c r="AW142" i="7"/>
  <c r="AW109" i="7"/>
  <c r="AW115" i="7"/>
  <c r="AX139" i="7"/>
  <c r="AW150" i="7"/>
  <c r="AW137" i="7"/>
  <c r="AW140" i="7"/>
  <c r="AW134" i="7"/>
  <c r="AX118" i="7"/>
  <c r="AW151" i="7"/>
  <c r="AX102" i="7"/>
  <c r="AW133" i="7"/>
  <c r="AW119" i="7"/>
  <c r="AW145" i="7"/>
  <c r="AW144" i="7"/>
  <c r="AW106" i="7"/>
  <c r="CQ280" i="4" l="1"/>
  <c r="Q43" i="12"/>
  <c r="R43" i="12" s="1"/>
  <c r="P44" i="12"/>
  <c r="F30" i="12"/>
  <c r="X30" i="12" s="1"/>
  <c r="CF39" i="4"/>
  <c r="CE152" i="4"/>
  <c r="BU22" i="3" s="1"/>
  <c r="CD127" i="4"/>
  <c r="CD241" i="4"/>
  <c r="BT18" i="3"/>
  <c r="CD221" i="4"/>
  <c r="CD223" i="4"/>
  <c r="CF51" i="4"/>
  <c r="CE164" i="4"/>
  <c r="BU34" i="3" s="1"/>
  <c r="DO28" i="4"/>
  <c r="DN141" i="4"/>
  <c r="CG70" i="4"/>
  <c r="CF183" i="4"/>
  <c r="BV53" i="3" s="1"/>
  <c r="CR280" i="4"/>
  <c r="CR290" i="4"/>
  <c r="CG74" i="4"/>
  <c r="CF187" i="4"/>
  <c r="BV57" i="3" s="1"/>
  <c r="CF35" i="4"/>
  <c r="CE148" i="4"/>
  <c r="CE128" i="4"/>
  <c r="CE109" i="4"/>
  <c r="CE275" i="4" s="1"/>
  <c r="CE111" i="4"/>
  <c r="CE301" i="4"/>
  <c r="CE302" i="4" s="1"/>
  <c r="CC240" i="4"/>
  <c r="CC242" i="4" s="1"/>
  <c r="CF47" i="4"/>
  <c r="CE160" i="4"/>
  <c r="BU30" i="3" s="1"/>
  <c r="CC251" i="4"/>
  <c r="CC129" i="4"/>
  <c r="CC294" i="4"/>
  <c r="BS97" i="3" s="1"/>
  <c r="BT45" i="3"/>
  <c r="CD231" i="4"/>
  <c r="G30" i="12"/>
  <c r="H29" i="12"/>
  <c r="Y29" i="12"/>
  <c r="CF58" i="4"/>
  <c r="CE171" i="4"/>
  <c r="BU41" i="3" s="1"/>
  <c r="BT49" i="3"/>
  <c r="CD232" i="4"/>
  <c r="CF62" i="4"/>
  <c r="CE175" i="4"/>
  <c r="CE119" i="4"/>
  <c r="CF55" i="4"/>
  <c r="CE168" i="4"/>
  <c r="BU38" i="3" s="1"/>
  <c r="CF66" i="4"/>
  <c r="CE179" i="4"/>
  <c r="CE120" i="4"/>
  <c r="CS266" i="4"/>
  <c r="BT34" i="3"/>
  <c r="BS107" i="3"/>
  <c r="DC11" i="3"/>
  <c r="DQ33" i="4"/>
  <c r="DP146" i="4"/>
  <c r="DF16" i="3" s="1"/>
  <c r="AX112" i="7"/>
  <c r="AX110" i="7"/>
  <c r="AX108" i="7"/>
  <c r="AX113" i="7"/>
  <c r="AX135" i="7"/>
  <c r="AY124" i="7"/>
  <c r="AX107" i="7"/>
  <c r="AX138" i="7"/>
  <c r="AX131" i="7"/>
  <c r="AX127" i="7"/>
  <c r="AY126" i="7"/>
  <c r="AX146" i="7"/>
  <c r="AX117" i="7"/>
  <c r="AX144" i="7"/>
  <c r="AX119" i="7"/>
  <c r="AX151" i="7"/>
  <c r="AY102" i="7"/>
  <c r="AX134" i="7"/>
  <c r="AX137" i="7"/>
  <c r="AY139" i="7"/>
  <c r="AX109" i="7"/>
  <c r="AX148" i="7"/>
  <c r="AX149" i="7"/>
  <c r="AX121" i="7"/>
  <c r="AX125" i="7"/>
  <c r="AX136" i="7"/>
  <c r="AX147" i="7"/>
  <c r="AX143" i="7"/>
  <c r="AY130" i="7"/>
  <c r="AY122" i="7"/>
  <c r="AX141" i="7"/>
  <c r="AX129" i="7"/>
  <c r="AY120" i="7"/>
  <c r="AY132" i="7"/>
  <c r="AX111" i="7"/>
  <c r="AY128" i="7"/>
  <c r="AY114" i="7"/>
  <c r="AX106" i="7"/>
  <c r="AX145" i="7"/>
  <c r="AX133" i="7"/>
  <c r="AY118" i="7"/>
  <c r="AX140" i="7"/>
  <c r="AX150" i="7"/>
  <c r="AX115" i="7"/>
  <c r="AX142" i="7"/>
  <c r="AX123" i="7"/>
  <c r="AY116" i="7"/>
  <c r="AW152" i="7"/>
  <c r="CT266" i="4" l="1"/>
  <c r="CT268" i="4" s="1"/>
  <c r="Q44" i="12"/>
  <c r="R44" i="12" s="1"/>
  <c r="P45" i="12"/>
  <c r="DR33" i="4"/>
  <c r="DQ146" i="4"/>
  <c r="DG16" i="3" s="1"/>
  <c r="BS109" i="3"/>
  <c r="BS110" i="3" s="1"/>
  <c r="BS111" i="3" s="1"/>
  <c r="CG55" i="4"/>
  <c r="CF168" i="4"/>
  <c r="BV38" i="3" s="1"/>
  <c r="BU45" i="3"/>
  <c r="CE231" i="4"/>
  <c r="H30" i="12"/>
  <c r="Y30" i="12"/>
  <c r="BU49" i="3"/>
  <c r="CE232" i="4"/>
  <c r="CG62" i="4"/>
  <c r="CF175" i="4"/>
  <c r="CF119" i="4"/>
  <c r="CG58" i="4"/>
  <c r="CF171" i="4"/>
  <c r="BV41" i="3" s="1"/>
  <c r="DD11" i="3"/>
  <c r="CD240" i="4"/>
  <c r="CD242" i="4" s="1"/>
  <c r="CD251" i="4"/>
  <c r="CD294" i="4"/>
  <c r="BT97" i="3" s="1"/>
  <c r="BT107" i="3" s="1"/>
  <c r="BT109" i="3" s="1"/>
  <c r="BT110" i="3" s="1"/>
  <c r="BT111" i="3" s="1"/>
  <c r="CD129" i="4"/>
  <c r="CG66" i="4"/>
  <c r="CF179" i="4"/>
  <c r="CF120" i="4"/>
  <c r="BU18" i="3"/>
  <c r="CE221" i="4"/>
  <c r="CE223" i="4"/>
  <c r="CE240" i="4" s="1"/>
  <c r="CH74" i="4"/>
  <c r="CG187" i="4"/>
  <c r="BW57" i="3" s="1"/>
  <c r="DP28" i="4"/>
  <c r="DO141" i="4"/>
  <c r="CS268" i="4"/>
  <c r="CS279" i="4"/>
  <c r="I29" i="12"/>
  <c r="Z29" i="12"/>
  <c r="AA29" i="12" s="1"/>
  <c r="CG47" i="4"/>
  <c r="CF160" i="4"/>
  <c r="BV30" i="3" s="1"/>
  <c r="CE127" i="4"/>
  <c r="CE241" i="4"/>
  <c r="CG35" i="4"/>
  <c r="CF148" i="4"/>
  <c r="CF111" i="4"/>
  <c r="CF109" i="4"/>
  <c r="CF275" i="4" s="1"/>
  <c r="CF128" i="4"/>
  <c r="CF301" i="4"/>
  <c r="CF302" i="4" s="1"/>
  <c r="CH70" i="4"/>
  <c r="CG183" i="4"/>
  <c r="BW53" i="3" s="1"/>
  <c r="CG51" i="4"/>
  <c r="CF164" i="4"/>
  <c r="BV34" i="3" s="1"/>
  <c r="CG39" i="4"/>
  <c r="CF152" i="4"/>
  <c r="BV22" i="3" s="1"/>
  <c r="AY108" i="7"/>
  <c r="AY112" i="7"/>
  <c r="AY110" i="7"/>
  <c r="AY150" i="7"/>
  <c r="AZ114" i="7"/>
  <c r="AZ120" i="7"/>
  <c r="AY141" i="7"/>
  <c r="AZ130" i="7"/>
  <c r="AY147" i="7"/>
  <c r="AY121" i="7"/>
  <c r="AY148" i="7"/>
  <c r="AZ139" i="7"/>
  <c r="AY134" i="7"/>
  <c r="AY119" i="7"/>
  <c r="AZ116" i="7"/>
  <c r="AY117" i="7"/>
  <c r="AZ126" i="7"/>
  <c r="AY138" i="7"/>
  <c r="AZ124" i="7"/>
  <c r="AY113" i="7"/>
  <c r="AX152" i="7"/>
  <c r="AY142" i="7"/>
  <c r="AZ118" i="7"/>
  <c r="AY145" i="7"/>
  <c r="AY111" i="7"/>
  <c r="AY123" i="7"/>
  <c r="AY115" i="7"/>
  <c r="AY140" i="7"/>
  <c r="AY133" i="7"/>
  <c r="AY106" i="7"/>
  <c r="AZ128" i="7"/>
  <c r="AZ132" i="7"/>
  <c r="AY129" i="7"/>
  <c r="AZ122" i="7"/>
  <c r="AY143" i="7"/>
  <c r="AY136" i="7"/>
  <c r="AY125" i="7"/>
  <c r="AY149" i="7"/>
  <c r="AY109" i="7"/>
  <c r="AY137" i="7"/>
  <c r="AY151" i="7"/>
  <c r="AZ102" i="7"/>
  <c r="AY144" i="7"/>
  <c r="AY146" i="7"/>
  <c r="AY127" i="7"/>
  <c r="AY131" i="7"/>
  <c r="AY107" i="7"/>
  <c r="AY135" i="7"/>
  <c r="CT279" i="4" l="1"/>
  <c r="CT290" i="4" s="1"/>
  <c r="CU266" i="4"/>
  <c r="CU279" i="4" s="1"/>
  <c r="Q45" i="12"/>
  <c r="R45" i="12" s="1"/>
  <c r="P46" i="12"/>
  <c r="CE242" i="4"/>
  <c r="CH66" i="4"/>
  <c r="CG179" i="4"/>
  <c r="CG120" i="4"/>
  <c r="BV45" i="3"/>
  <c r="CF231" i="4"/>
  <c r="F31" i="12"/>
  <c r="CH35" i="4"/>
  <c r="CG148" i="4"/>
  <c r="CG111" i="4"/>
  <c r="CG109" i="4"/>
  <c r="CG275" i="4" s="1"/>
  <c r="CG128" i="4"/>
  <c r="CG301" i="4"/>
  <c r="CG302" i="4" s="1"/>
  <c r="CH47" i="4"/>
  <c r="CG160" i="4"/>
  <c r="BW30" i="3" s="1"/>
  <c r="CH62" i="4"/>
  <c r="CG175" i="4"/>
  <c r="CG119" i="4"/>
  <c r="CF241" i="4"/>
  <c r="CF127" i="4"/>
  <c r="CE129" i="4"/>
  <c r="CE294" i="4"/>
  <c r="BU97" i="3" s="1"/>
  <c r="BU107" i="3" s="1"/>
  <c r="CE251" i="4"/>
  <c r="DQ28" i="4"/>
  <c r="DP141" i="4"/>
  <c r="BV49" i="3"/>
  <c r="CF232" i="4"/>
  <c r="CH55" i="4"/>
  <c r="CG168" i="4"/>
  <c r="BW38" i="3" s="1"/>
  <c r="DR146" i="4"/>
  <c r="GC33" i="4"/>
  <c r="GD33" i="4" s="1"/>
  <c r="GK33" i="4"/>
  <c r="GM33" i="4" s="1"/>
  <c r="CH39" i="4"/>
  <c r="CG152" i="4"/>
  <c r="BW22" i="3" s="1"/>
  <c r="CI70" i="4"/>
  <c r="CH183" i="4"/>
  <c r="BX53" i="3" s="1"/>
  <c r="G55" i="11" s="1"/>
  <c r="BV18" i="3"/>
  <c r="CF221" i="4"/>
  <c r="CF223" i="4"/>
  <c r="CS280" i="4"/>
  <c r="CS290" i="4"/>
  <c r="CH51" i="4"/>
  <c r="CG164" i="4"/>
  <c r="BW34" i="3" s="1"/>
  <c r="DE11" i="3"/>
  <c r="CI74" i="4"/>
  <c r="CH187" i="4"/>
  <c r="BX57" i="3" s="1"/>
  <c r="G59" i="11" s="1"/>
  <c r="CH58" i="4"/>
  <c r="CG171" i="4"/>
  <c r="BW41" i="3" s="1"/>
  <c r="I30" i="12"/>
  <c r="Z30" i="12"/>
  <c r="AA30" i="12" s="1"/>
  <c r="AZ110" i="7"/>
  <c r="AZ108" i="7"/>
  <c r="AZ112" i="7"/>
  <c r="AZ136" i="7"/>
  <c r="AZ129" i="7"/>
  <c r="BA128" i="7"/>
  <c r="BB79" i="7"/>
  <c r="AZ133" i="7"/>
  <c r="AZ115" i="7"/>
  <c r="AZ145" i="7"/>
  <c r="AZ142" i="7"/>
  <c r="BA116" i="7"/>
  <c r="BB67" i="7"/>
  <c r="AZ134" i="7"/>
  <c r="AZ148" i="7"/>
  <c r="BA130" i="7"/>
  <c r="BB81" i="7"/>
  <c r="BA120" i="7"/>
  <c r="BB71" i="7"/>
  <c r="AZ150" i="7"/>
  <c r="AZ127" i="7"/>
  <c r="AZ151" i="7"/>
  <c r="BA102" i="7"/>
  <c r="BA124" i="7"/>
  <c r="BB75" i="7"/>
  <c r="AZ117" i="7"/>
  <c r="AY152" i="7"/>
  <c r="AZ109" i="7"/>
  <c r="AZ125" i="7"/>
  <c r="AZ135" i="7"/>
  <c r="AZ131" i="7"/>
  <c r="AZ146" i="7"/>
  <c r="AZ143" i="7"/>
  <c r="BA122" i="7"/>
  <c r="BB73" i="7"/>
  <c r="BA132" i="7"/>
  <c r="BB83" i="7"/>
  <c r="AZ106" i="7"/>
  <c r="AZ140" i="7"/>
  <c r="AZ123" i="7"/>
  <c r="AZ111" i="7"/>
  <c r="BA118" i="7"/>
  <c r="BB69" i="7"/>
  <c r="AZ119" i="7"/>
  <c r="BA139" i="7"/>
  <c r="BB90" i="7"/>
  <c r="AZ121" i="7"/>
  <c r="AZ147" i="7"/>
  <c r="AZ141" i="7"/>
  <c r="BA114" i="7"/>
  <c r="BB65" i="7"/>
  <c r="AZ107" i="7"/>
  <c r="AZ144" i="7"/>
  <c r="AZ137" i="7"/>
  <c r="AZ149" i="7"/>
  <c r="AZ113" i="7"/>
  <c r="AZ138" i="7"/>
  <c r="BA126" i="7"/>
  <c r="BB77" i="7"/>
  <c r="CT280" i="4" l="1"/>
  <c r="CU268" i="4"/>
  <c r="Q46" i="12"/>
  <c r="R46" i="12" s="1"/>
  <c r="P47" i="12"/>
  <c r="BU109" i="3"/>
  <c r="BU110" i="3" s="1"/>
  <c r="BU111" i="3" s="1"/>
  <c r="CI58" i="4"/>
  <c r="CH171" i="4"/>
  <c r="BX41" i="3" s="1"/>
  <c r="G43" i="11" s="1"/>
  <c r="CI51" i="4"/>
  <c r="CH164" i="4"/>
  <c r="BX34" i="3" s="1"/>
  <c r="G36" i="11" s="1"/>
  <c r="CI55" i="4"/>
  <c r="CH168" i="4"/>
  <c r="BX38" i="3" s="1"/>
  <c r="G40" i="11" s="1"/>
  <c r="DR28" i="4"/>
  <c r="DQ141" i="4"/>
  <c r="CF129" i="4"/>
  <c r="CF294" i="4"/>
  <c r="BV97" i="3" s="1"/>
  <c r="BV107" i="3" s="1"/>
  <c r="BV109" i="3" s="1"/>
  <c r="BV110" i="3" s="1"/>
  <c r="BV111" i="3" s="1"/>
  <c r="CF251" i="4"/>
  <c r="CI62" i="4"/>
  <c r="CH175" i="4"/>
  <c r="CH119" i="4"/>
  <c r="CI47" i="4"/>
  <c r="CH160" i="4"/>
  <c r="BX30" i="3" s="1"/>
  <c r="G32" i="11" s="1"/>
  <c r="CG241" i="4"/>
  <c r="CG127" i="4"/>
  <c r="CJ74" i="4"/>
  <c r="CI187" i="4"/>
  <c r="BY57" i="3" s="1"/>
  <c r="CF240" i="4"/>
  <c r="CF242" i="4" s="1"/>
  <c r="CJ70" i="4"/>
  <c r="CI183" i="4"/>
  <c r="BY53" i="3" s="1"/>
  <c r="BW18" i="3"/>
  <c r="CG223" i="4"/>
  <c r="CG221" i="4"/>
  <c r="X31" i="12"/>
  <c r="G31" i="12"/>
  <c r="BW49" i="3"/>
  <c r="CG232" i="4"/>
  <c r="CI66" i="4"/>
  <c r="CH179" i="4"/>
  <c r="CH120" i="4"/>
  <c r="DH16" i="3"/>
  <c r="K18" i="11" s="1"/>
  <c r="GC146" i="4"/>
  <c r="GD146" i="4" s="1"/>
  <c r="CI35" i="4"/>
  <c r="CH148" i="4"/>
  <c r="CH128" i="4"/>
  <c r="CH301" i="4"/>
  <c r="CH302" i="4" s="1"/>
  <c r="CH111" i="4"/>
  <c r="CH109" i="4"/>
  <c r="CH275" i="4" s="1"/>
  <c r="CV266" i="4"/>
  <c r="CI39" i="4"/>
  <c r="CH152" i="4"/>
  <c r="BX22" i="3" s="1"/>
  <c r="G24" i="11" s="1"/>
  <c r="DF11" i="3"/>
  <c r="BW45" i="3"/>
  <c r="CG231" i="4"/>
  <c r="CU290" i="4"/>
  <c r="CU280" i="4"/>
  <c r="BB61" i="7"/>
  <c r="BA110" i="7"/>
  <c r="BB63" i="7"/>
  <c r="BA112" i="7"/>
  <c r="BB59" i="7"/>
  <c r="BA108" i="7"/>
  <c r="BA119" i="7"/>
  <c r="BB70" i="7"/>
  <c r="BA106" i="7"/>
  <c r="BB57" i="7"/>
  <c r="BA146" i="7"/>
  <c r="BB97" i="7"/>
  <c r="BA149" i="7"/>
  <c r="BB100" i="7"/>
  <c r="BA144" i="7"/>
  <c r="BB95" i="7"/>
  <c r="BA107" i="7"/>
  <c r="BB58" i="7"/>
  <c r="BB114" i="7"/>
  <c r="BC65" i="7"/>
  <c r="BA147" i="7"/>
  <c r="BB98" i="7"/>
  <c r="BB139" i="7"/>
  <c r="BC90" i="7"/>
  <c r="BA111" i="7"/>
  <c r="BB62" i="7"/>
  <c r="BA140" i="7"/>
  <c r="BB91" i="7"/>
  <c r="BB132" i="7"/>
  <c r="BC83" i="7"/>
  <c r="BA143" i="7"/>
  <c r="BB94" i="7"/>
  <c r="BA131" i="7"/>
  <c r="BB82" i="7"/>
  <c r="BA125" i="7"/>
  <c r="BB76" i="7"/>
  <c r="BA141" i="7"/>
  <c r="BB92" i="7"/>
  <c r="BA123" i="7"/>
  <c r="BB74" i="7"/>
  <c r="BA135" i="7"/>
  <c r="BB86" i="7"/>
  <c r="BA138" i="7"/>
  <c r="BB89" i="7"/>
  <c r="BB124" i="7"/>
  <c r="BC75" i="7"/>
  <c r="BA127" i="7"/>
  <c r="BB78" i="7"/>
  <c r="BA134" i="7"/>
  <c r="BB85" i="7"/>
  <c r="BB126" i="7"/>
  <c r="BC77" i="7"/>
  <c r="BA113" i="7"/>
  <c r="BB64" i="7"/>
  <c r="BA151" i="7"/>
  <c r="BB102" i="7"/>
  <c r="BA150" i="7"/>
  <c r="BB101" i="7"/>
  <c r="BB130" i="7"/>
  <c r="BC81" i="7"/>
  <c r="BA148" i="7"/>
  <c r="BB99" i="7"/>
  <c r="BB116" i="7"/>
  <c r="BC67" i="7"/>
  <c r="BA142" i="7"/>
  <c r="BB93" i="7"/>
  <c r="BA133" i="7"/>
  <c r="BB84" i="7"/>
  <c r="BA129" i="7"/>
  <c r="BB80" i="7"/>
  <c r="BA136" i="7"/>
  <c r="BB87" i="7"/>
  <c r="AZ152" i="7"/>
  <c r="BA137" i="7"/>
  <c r="BB88" i="7"/>
  <c r="BB118" i="7"/>
  <c r="BC69" i="7"/>
  <c r="BB122" i="7"/>
  <c r="BC73" i="7"/>
  <c r="BA121" i="7"/>
  <c r="BB72" i="7"/>
  <c r="BA109" i="7"/>
  <c r="BB60" i="7"/>
  <c r="BA117" i="7"/>
  <c r="BB68" i="7"/>
  <c r="BB120" i="7"/>
  <c r="BC71" i="7"/>
  <c r="BA145" i="7"/>
  <c r="BB96" i="7"/>
  <c r="BA115" i="7"/>
  <c r="BB66" i="7"/>
  <c r="BB128" i="7"/>
  <c r="BC79" i="7"/>
  <c r="CW266" i="4" l="1"/>
  <c r="CW279" i="4" s="1"/>
  <c r="Q47" i="12"/>
  <c r="R47" i="12" s="1"/>
  <c r="P48" i="12"/>
  <c r="F32" i="12"/>
  <c r="X32" i="12" s="1"/>
  <c r="CJ39" i="4"/>
  <c r="CI152" i="4"/>
  <c r="BY22" i="3" s="1"/>
  <c r="DR141" i="4"/>
  <c r="GC28" i="4"/>
  <c r="GD28" i="4" s="1"/>
  <c r="GK28" i="4"/>
  <c r="BX18" i="3"/>
  <c r="G20" i="11" s="1"/>
  <c r="CH223" i="4"/>
  <c r="CH221" i="4"/>
  <c r="CG240" i="4"/>
  <c r="CG242" i="4" s="1"/>
  <c r="CG129" i="4"/>
  <c r="CG294" i="4"/>
  <c r="BW97" i="3" s="1"/>
  <c r="BW107" i="3" s="1"/>
  <c r="CG251" i="4"/>
  <c r="CH241" i="4"/>
  <c r="CH127" i="4"/>
  <c r="CJ35" i="4"/>
  <c r="CI148" i="4"/>
  <c r="CI301" i="4"/>
  <c r="CI302" i="4" s="1"/>
  <c r="CI109" i="4"/>
  <c r="CI275" i="4" s="1"/>
  <c r="CI111" i="4"/>
  <c r="CI128" i="4"/>
  <c r="BX49" i="3"/>
  <c r="G51" i="11" s="1"/>
  <c r="CH232" i="4"/>
  <c r="H31" i="12"/>
  <c r="Y31" i="12"/>
  <c r="BX45" i="3"/>
  <c r="G47" i="11" s="1"/>
  <c r="CH231" i="4"/>
  <c r="CJ55" i="4"/>
  <c r="CI168" i="4"/>
  <c r="BY38" i="3" s="1"/>
  <c r="CJ58" i="4"/>
  <c r="CI171" i="4"/>
  <c r="BY41" i="3" s="1"/>
  <c r="CJ66" i="4"/>
  <c r="CI179" i="4"/>
  <c r="CI120" i="4"/>
  <c r="CJ62" i="4"/>
  <c r="CI175" i="4"/>
  <c r="CI119" i="4"/>
  <c r="DG11" i="3"/>
  <c r="CV268" i="4"/>
  <c r="CV279" i="4"/>
  <c r="FS16" i="3"/>
  <c r="CK70" i="4"/>
  <c r="CJ183" i="4"/>
  <c r="BZ53" i="3" s="1"/>
  <c r="CK74" i="4"/>
  <c r="CJ187" i="4"/>
  <c r="BZ57" i="3" s="1"/>
  <c r="CX266" i="4"/>
  <c r="CJ47" i="4"/>
  <c r="CI160" i="4"/>
  <c r="BY30" i="3" s="1"/>
  <c r="CJ51" i="4"/>
  <c r="CI164" i="4"/>
  <c r="BY34" i="3" s="1"/>
  <c r="BC59" i="7"/>
  <c r="BB108" i="7"/>
  <c r="BB110" i="7"/>
  <c r="BC61" i="7"/>
  <c r="BC63" i="7"/>
  <c r="BB112" i="7"/>
  <c r="BB121" i="7"/>
  <c r="BC72" i="7"/>
  <c r="BB137" i="7"/>
  <c r="BC88" i="7"/>
  <c r="BB136" i="7"/>
  <c r="BC87" i="7"/>
  <c r="BB142" i="7"/>
  <c r="BC93" i="7"/>
  <c r="BB148" i="7"/>
  <c r="BC99" i="7"/>
  <c r="BC126" i="7"/>
  <c r="BD77" i="7"/>
  <c r="BB123" i="7"/>
  <c r="BC74" i="7"/>
  <c r="BC128" i="7"/>
  <c r="BD79" i="7"/>
  <c r="BC120" i="7"/>
  <c r="BD71" i="7"/>
  <c r="BB109" i="7"/>
  <c r="BC60" i="7"/>
  <c r="BC118" i="7"/>
  <c r="BD69" i="7"/>
  <c r="BB106" i="7"/>
  <c r="BC57" i="7"/>
  <c r="BB115" i="7"/>
  <c r="BC66" i="7"/>
  <c r="BB133" i="7"/>
  <c r="BC84" i="7"/>
  <c r="BB145" i="7"/>
  <c r="BC96" i="7"/>
  <c r="BB129" i="7"/>
  <c r="BC80" i="7"/>
  <c r="BC116" i="7"/>
  <c r="BD67" i="7"/>
  <c r="BC130" i="7"/>
  <c r="BD81" i="7"/>
  <c r="BB151" i="7"/>
  <c r="BC102" i="7"/>
  <c r="BB113" i="7"/>
  <c r="BC64" i="7"/>
  <c r="BB134" i="7"/>
  <c r="BC85" i="7"/>
  <c r="BC124" i="7"/>
  <c r="BD75" i="7"/>
  <c r="BB135" i="7"/>
  <c r="BC86" i="7"/>
  <c r="BB141" i="7"/>
  <c r="BC92" i="7"/>
  <c r="BB131" i="7"/>
  <c r="BC82" i="7"/>
  <c r="BC132" i="7"/>
  <c r="BD83" i="7"/>
  <c r="BB111" i="7"/>
  <c r="BC62" i="7"/>
  <c r="BC139" i="7"/>
  <c r="BD90" i="7"/>
  <c r="BC114" i="7"/>
  <c r="BD65" i="7"/>
  <c r="BB144" i="7"/>
  <c r="BC95" i="7"/>
  <c r="BB117" i="7"/>
  <c r="BC68" i="7"/>
  <c r="BC122" i="7"/>
  <c r="BD73" i="7"/>
  <c r="BB146" i="7"/>
  <c r="BC97" i="7"/>
  <c r="BB119" i="7"/>
  <c r="BC70" i="7"/>
  <c r="BB150" i="7"/>
  <c r="BC101" i="7"/>
  <c r="BB127" i="7"/>
  <c r="BC78" i="7"/>
  <c r="BB138" i="7"/>
  <c r="BC89" i="7"/>
  <c r="BB125" i="7"/>
  <c r="BC76" i="7"/>
  <c r="BB143" i="7"/>
  <c r="BC94" i="7"/>
  <c r="BB140" i="7"/>
  <c r="BC91" i="7"/>
  <c r="BB147" i="7"/>
  <c r="BC98" i="7"/>
  <c r="BB107" i="7"/>
  <c r="BC58" i="7"/>
  <c r="BB149" i="7"/>
  <c r="BC100" i="7"/>
  <c r="BA152" i="7"/>
  <c r="CW268" i="4" l="1"/>
  <c r="Q48" i="12"/>
  <c r="R48" i="12" s="1"/>
  <c r="P49" i="12"/>
  <c r="G32" i="12"/>
  <c r="Y32" i="12" s="1"/>
  <c r="CH240" i="4"/>
  <c r="CH242" i="4" s="1"/>
  <c r="BW109" i="3"/>
  <c r="BW110" i="3" s="1"/>
  <c r="BW111" i="3" s="1"/>
  <c r="CX279" i="4"/>
  <c r="CX268" i="4"/>
  <c r="H55" i="11"/>
  <c r="CV280" i="4"/>
  <c r="CV290" i="4"/>
  <c r="CK58" i="4"/>
  <c r="CJ171" i="4"/>
  <c r="BZ41" i="3" s="1"/>
  <c r="GM28" i="4"/>
  <c r="CK39" i="4"/>
  <c r="CJ152" i="4"/>
  <c r="BZ22" i="3" s="1"/>
  <c r="H59" i="11"/>
  <c r="CL70" i="4"/>
  <c r="CK183" i="4"/>
  <c r="CA53" i="3" s="1"/>
  <c r="BY49" i="3"/>
  <c r="CI232" i="4"/>
  <c r="CW290" i="4"/>
  <c r="CW280" i="4"/>
  <c r="I31" i="12"/>
  <c r="Z31" i="12"/>
  <c r="AA31" i="12" s="1"/>
  <c r="BY18" i="3"/>
  <c r="CI221" i="4"/>
  <c r="CI223" i="4"/>
  <c r="DH11" i="3"/>
  <c r="K13" i="11" s="1"/>
  <c r="GC141" i="4"/>
  <c r="CK47" i="4"/>
  <c r="CJ160" i="4"/>
  <c r="BZ30" i="3" s="1"/>
  <c r="H32" i="11" s="1"/>
  <c r="CL74" i="4"/>
  <c r="CK187" i="4"/>
  <c r="CA57" i="3" s="1"/>
  <c r="L18" i="11"/>
  <c r="M18" i="11"/>
  <c r="N18" i="11" s="1"/>
  <c r="BY45" i="3"/>
  <c r="CI231" i="4"/>
  <c r="CK66" i="4"/>
  <c r="CJ179" i="4"/>
  <c r="CJ120" i="4"/>
  <c r="CK55" i="4"/>
  <c r="CJ168" i="4"/>
  <c r="BZ38" i="3" s="1"/>
  <c r="CI127" i="4"/>
  <c r="CI241" i="4"/>
  <c r="CK35" i="4"/>
  <c r="CJ148" i="4"/>
  <c r="CJ128" i="4"/>
  <c r="CJ111" i="4"/>
  <c r="CJ109" i="4"/>
  <c r="CJ275" i="4" s="1"/>
  <c r="CJ301" i="4"/>
  <c r="CJ302" i="4" s="1"/>
  <c r="CK62" i="4"/>
  <c r="CJ175" i="4"/>
  <c r="CJ119" i="4"/>
  <c r="CH251" i="4"/>
  <c r="CH129" i="4"/>
  <c r="CH294" i="4"/>
  <c r="BX97" i="3" s="1"/>
  <c r="CK51" i="4"/>
  <c r="CJ164" i="4"/>
  <c r="BZ34" i="3" s="1"/>
  <c r="BC112" i="7"/>
  <c r="BD63" i="7"/>
  <c r="BD59" i="7"/>
  <c r="BC108" i="7"/>
  <c r="BD61" i="7"/>
  <c r="BC110" i="7"/>
  <c r="BB152" i="7"/>
  <c r="BC140" i="7"/>
  <c r="BD91" i="7"/>
  <c r="BC127" i="7"/>
  <c r="BD78" i="7"/>
  <c r="BC119" i="7"/>
  <c r="BD70" i="7"/>
  <c r="BC117" i="7"/>
  <c r="BD68" i="7"/>
  <c r="BD114" i="7"/>
  <c r="BE65" i="7"/>
  <c r="BC111" i="7"/>
  <c r="BD62" i="7"/>
  <c r="BC131" i="7"/>
  <c r="BD82" i="7"/>
  <c r="BC135" i="7"/>
  <c r="BD86" i="7"/>
  <c r="BC134" i="7"/>
  <c r="BD85" i="7"/>
  <c r="BC151" i="7"/>
  <c r="BD102" i="7"/>
  <c r="BD116" i="7"/>
  <c r="BE67" i="7"/>
  <c r="BC129" i="7"/>
  <c r="BD80" i="7"/>
  <c r="BC145" i="7"/>
  <c r="BD96" i="7"/>
  <c r="BC115" i="7"/>
  <c r="BD66" i="7"/>
  <c r="BC106" i="7"/>
  <c r="BD57" i="7"/>
  <c r="BD120" i="7"/>
  <c r="BE71" i="7"/>
  <c r="BC123" i="7"/>
  <c r="BD74" i="7"/>
  <c r="BC148" i="7"/>
  <c r="BD99" i="7"/>
  <c r="BC136" i="7"/>
  <c r="BD87" i="7"/>
  <c r="BC121" i="7"/>
  <c r="BD72" i="7"/>
  <c r="BC107" i="7"/>
  <c r="BD58" i="7"/>
  <c r="BC125" i="7"/>
  <c r="BD76" i="7"/>
  <c r="BC149" i="7"/>
  <c r="BD100" i="7"/>
  <c r="BC147" i="7"/>
  <c r="BD98" i="7"/>
  <c r="BC143" i="7"/>
  <c r="BD94" i="7"/>
  <c r="BC138" i="7"/>
  <c r="BD89" i="7"/>
  <c r="BC150" i="7"/>
  <c r="BD101" i="7"/>
  <c r="BC146" i="7"/>
  <c r="BD97" i="7"/>
  <c r="BD122" i="7"/>
  <c r="BE73" i="7"/>
  <c r="BC144" i="7"/>
  <c r="BD95" i="7"/>
  <c r="BD139" i="7"/>
  <c r="BE90" i="7"/>
  <c r="BD132" i="7"/>
  <c r="BE83" i="7"/>
  <c r="BC141" i="7"/>
  <c r="BD92" i="7"/>
  <c r="BD124" i="7"/>
  <c r="BE75" i="7"/>
  <c r="BC113" i="7"/>
  <c r="BD64" i="7"/>
  <c r="BD130" i="7"/>
  <c r="BE81" i="7"/>
  <c r="BC133" i="7"/>
  <c r="BD84" i="7"/>
  <c r="BD118" i="7"/>
  <c r="BE69" i="7"/>
  <c r="BC109" i="7"/>
  <c r="BD60" i="7"/>
  <c r="BD128" i="7"/>
  <c r="BE79" i="7"/>
  <c r="BD126" i="7"/>
  <c r="BE77" i="7"/>
  <c r="BC142" i="7"/>
  <c r="BD93" i="7"/>
  <c r="BC137" i="7"/>
  <c r="BD88" i="7"/>
  <c r="BX107" i="3" l="1"/>
  <c r="BX109" i="3" s="1"/>
  <c r="BX110" i="3" s="1"/>
  <c r="BX111" i="3" s="1"/>
  <c r="G95" i="11"/>
  <c r="H32" i="12"/>
  <c r="Z32" i="12" s="1"/>
  <c r="AA32" i="12" s="1"/>
  <c r="Q49" i="12"/>
  <c r="R49" i="12" s="1"/>
  <c r="P50" i="12"/>
  <c r="CL51" i="4"/>
  <c r="CK164" i="4"/>
  <c r="CA34" i="3" s="1"/>
  <c r="CL62" i="4"/>
  <c r="CK175" i="4"/>
  <c r="CK119" i="4"/>
  <c r="I32" i="12"/>
  <c r="CY266" i="4"/>
  <c r="CL58" i="4"/>
  <c r="CK171" i="4"/>
  <c r="CA41" i="3" s="1"/>
  <c r="CI129" i="4"/>
  <c r="CI294" i="4"/>
  <c r="BY97" i="3" s="1"/>
  <c r="CI251" i="4"/>
  <c r="CL47" i="4"/>
  <c r="CK160" i="4"/>
  <c r="CA30" i="3" s="1"/>
  <c r="FS11" i="3"/>
  <c r="CL35" i="4"/>
  <c r="CK148" i="4"/>
  <c r="CK301" i="4"/>
  <c r="CK302" i="4" s="1"/>
  <c r="CK109" i="4"/>
  <c r="CK275" i="4" s="1"/>
  <c r="CK128" i="4"/>
  <c r="CK111" i="4"/>
  <c r="CL55" i="4"/>
  <c r="CK168" i="4"/>
  <c r="CA38" i="3" s="1"/>
  <c r="CL66" i="4"/>
  <c r="CK179" i="4"/>
  <c r="CK120" i="4"/>
  <c r="H43" i="11"/>
  <c r="CJ241" i="4"/>
  <c r="CJ127" i="4"/>
  <c r="CI240" i="4"/>
  <c r="CI242" i="4" s="1"/>
  <c r="H36" i="11"/>
  <c r="BZ45" i="3"/>
  <c r="CJ231" i="4"/>
  <c r="BZ18" i="3"/>
  <c r="CJ221" i="4"/>
  <c r="CJ223" i="4"/>
  <c r="H40" i="11"/>
  <c r="BZ49" i="3"/>
  <c r="H51" i="11" s="1"/>
  <c r="CJ232" i="4"/>
  <c r="CM74" i="4"/>
  <c r="CL187" i="4"/>
  <c r="CB57" i="3" s="1"/>
  <c r="GD141" i="4"/>
  <c r="CM70" i="4"/>
  <c r="CL183" i="4"/>
  <c r="CB53" i="3" s="1"/>
  <c r="H24" i="11"/>
  <c r="CX280" i="4"/>
  <c r="CX290" i="4"/>
  <c r="CL39" i="4"/>
  <c r="CK152" i="4"/>
  <c r="CA22" i="3" s="1"/>
  <c r="BE61" i="7"/>
  <c r="BD110" i="7"/>
  <c r="BE63" i="7"/>
  <c r="BD112" i="7"/>
  <c r="BE59" i="7"/>
  <c r="BD108" i="7"/>
  <c r="BD107" i="7"/>
  <c r="BE58" i="7"/>
  <c r="BD121" i="7"/>
  <c r="BE72" i="7"/>
  <c r="BD148" i="7"/>
  <c r="BE99" i="7"/>
  <c r="BE120" i="7"/>
  <c r="BF71" i="7"/>
  <c r="BD106" i="7"/>
  <c r="BE57" i="7"/>
  <c r="BD129" i="7"/>
  <c r="BE80" i="7"/>
  <c r="BD151" i="7"/>
  <c r="BE102" i="7"/>
  <c r="BD135" i="7"/>
  <c r="BE86" i="7"/>
  <c r="BD111" i="7"/>
  <c r="BE62" i="7"/>
  <c r="BD117" i="7"/>
  <c r="BE68" i="7"/>
  <c r="BD119" i="7"/>
  <c r="BE70" i="7"/>
  <c r="BD140" i="7"/>
  <c r="BE91" i="7"/>
  <c r="BD137" i="7"/>
  <c r="BE88" i="7"/>
  <c r="BE126" i="7"/>
  <c r="BF77" i="7"/>
  <c r="BD109" i="7"/>
  <c r="BE60" i="7"/>
  <c r="BE130" i="7"/>
  <c r="BF81" i="7"/>
  <c r="BE124" i="7"/>
  <c r="BF75" i="7"/>
  <c r="BE132" i="7"/>
  <c r="BF83" i="7"/>
  <c r="BD144" i="7"/>
  <c r="BE95" i="7"/>
  <c r="BD146" i="7"/>
  <c r="BE97" i="7"/>
  <c r="BD138" i="7"/>
  <c r="BE89" i="7"/>
  <c r="BD147" i="7"/>
  <c r="BE98" i="7"/>
  <c r="BD125" i="7"/>
  <c r="BE76" i="7"/>
  <c r="BD136" i="7"/>
  <c r="BE87" i="7"/>
  <c r="BD123" i="7"/>
  <c r="BE74" i="7"/>
  <c r="BD115" i="7"/>
  <c r="BE66" i="7"/>
  <c r="BD145" i="7"/>
  <c r="BE96" i="7"/>
  <c r="BE116" i="7"/>
  <c r="BF67" i="7"/>
  <c r="BD134" i="7"/>
  <c r="BE85" i="7"/>
  <c r="BD131" i="7"/>
  <c r="BE82" i="7"/>
  <c r="BE114" i="7"/>
  <c r="BF65" i="7"/>
  <c r="BD127" i="7"/>
  <c r="BE78" i="7"/>
  <c r="BD142" i="7"/>
  <c r="BE93" i="7"/>
  <c r="BE128" i="7"/>
  <c r="BF79" i="7"/>
  <c r="BE118" i="7"/>
  <c r="BF69" i="7"/>
  <c r="BD133" i="7"/>
  <c r="BE84" i="7"/>
  <c r="BD113" i="7"/>
  <c r="BE64" i="7"/>
  <c r="BD141" i="7"/>
  <c r="BE92" i="7"/>
  <c r="BE139" i="7"/>
  <c r="BF90" i="7"/>
  <c r="BE122" i="7"/>
  <c r="BF73" i="7"/>
  <c r="BD150" i="7"/>
  <c r="BE101" i="7"/>
  <c r="BD143" i="7"/>
  <c r="BE94" i="7"/>
  <c r="BD149" i="7"/>
  <c r="BE100" i="7"/>
  <c r="BC152" i="7"/>
  <c r="F33" i="12" l="1"/>
  <c r="G33" i="12" s="1"/>
  <c r="H95" i="11"/>
  <c r="G110" i="11"/>
  <c r="BY107" i="3"/>
  <c r="BY109" i="3" s="1"/>
  <c r="BY110" i="3" s="1"/>
  <c r="BY111" i="3" s="1"/>
  <c r="Q50" i="12"/>
  <c r="R50" i="12" s="1"/>
  <c r="P51" i="12"/>
  <c r="CJ240" i="4"/>
  <c r="CJ242" i="4" s="1"/>
  <c r="CM66" i="4"/>
  <c r="CL179" i="4"/>
  <c r="CL120" i="4"/>
  <c r="CM35" i="4"/>
  <c r="CL148" i="4"/>
  <c r="CL111" i="4"/>
  <c r="CL128" i="4"/>
  <c r="CL109" i="4"/>
  <c r="CL275" i="4" s="1"/>
  <c r="CL301" i="4"/>
  <c r="CL302" i="4" s="1"/>
  <c r="H47" i="11"/>
  <c r="CM39" i="4"/>
  <c r="CL152" i="4"/>
  <c r="CB22" i="3" s="1"/>
  <c r="CN70" i="4"/>
  <c r="CM183" i="4"/>
  <c r="CC53" i="3" s="1"/>
  <c r="CZ266" i="4"/>
  <c r="CA49" i="3"/>
  <c r="CK232" i="4"/>
  <c r="CK127" i="4"/>
  <c r="CK241" i="4"/>
  <c r="CA18" i="3"/>
  <c r="CK221" i="4"/>
  <c r="CK223" i="4"/>
  <c r="CM58" i="4"/>
  <c r="CL171" i="4"/>
  <c r="CB41" i="3" s="1"/>
  <c r="CM51" i="4"/>
  <c r="CL164" i="4"/>
  <c r="CB34" i="3" s="1"/>
  <c r="CY279" i="4"/>
  <c r="CY268" i="4"/>
  <c r="CA45" i="3"/>
  <c r="CK231" i="4"/>
  <c r="CN74" i="4"/>
  <c r="CM187" i="4"/>
  <c r="CC57" i="3" s="1"/>
  <c r="CJ251" i="4"/>
  <c r="CJ294" i="4"/>
  <c r="BZ97" i="3" s="1"/>
  <c r="CJ129" i="4"/>
  <c r="CM47" i="4"/>
  <c r="CL160" i="4"/>
  <c r="CB30" i="3" s="1"/>
  <c r="CM62" i="4"/>
  <c r="CL175" i="4"/>
  <c r="CL119" i="4"/>
  <c r="CM55" i="4"/>
  <c r="CL168" i="4"/>
  <c r="CB38" i="3" s="1"/>
  <c r="L13" i="11"/>
  <c r="M13" i="11"/>
  <c r="N13" i="11" s="1"/>
  <c r="BF59" i="7"/>
  <c r="BE108" i="7"/>
  <c r="BF61" i="7"/>
  <c r="BE110" i="7"/>
  <c r="BF63" i="7"/>
  <c r="BE112" i="7"/>
  <c r="BE131" i="7"/>
  <c r="BF82" i="7"/>
  <c r="BF116" i="7"/>
  <c r="BG67" i="7"/>
  <c r="BE115" i="7"/>
  <c r="BF66" i="7"/>
  <c r="BE123" i="7"/>
  <c r="BF74" i="7"/>
  <c r="BD152" i="7"/>
  <c r="BE149" i="7"/>
  <c r="BF100" i="7"/>
  <c r="BE113" i="7"/>
  <c r="BF64" i="7"/>
  <c r="BE147" i="7"/>
  <c r="BF98" i="7"/>
  <c r="BE146" i="7"/>
  <c r="BF97" i="7"/>
  <c r="BF132" i="7"/>
  <c r="BG83" i="7"/>
  <c r="BF130" i="7"/>
  <c r="BG81" i="7"/>
  <c r="BF126" i="7"/>
  <c r="BG77" i="7"/>
  <c r="BE140" i="7"/>
  <c r="BF91" i="7"/>
  <c r="BE117" i="7"/>
  <c r="BF68" i="7"/>
  <c r="BE135" i="7"/>
  <c r="BF86" i="7"/>
  <c r="BE129" i="7"/>
  <c r="BF80" i="7"/>
  <c r="BE106" i="7"/>
  <c r="BF57" i="7"/>
  <c r="BE148" i="7"/>
  <c r="BF99" i="7"/>
  <c r="BE107" i="7"/>
  <c r="BF58" i="7"/>
  <c r="BE150" i="7"/>
  <c r="BF101" i="7"/>
  <c r="BF139" i="7"/>
  <c r="BG90" i="7"/>
  <c r="BE133" i="7"/>
  <c r="BF84" i="7"/>
  <c r="BF128" i="7"/>
  <c r="BG79" i="7"/>
  <c r="BE143" i="7"/>
  <c r="BF94" i="7"/>
  <c r="BF122" i="7"/>
  <c r="BG73" i="7"/>
  <c r="BE141" i="7"/>
  <c r="BF92" i="7"/>
  <c r="BF118" i="7"/>
  <c r="BG69" i="7"/>
  <c r="BE142" i="7"/>
  <c r="BF93" i="7"/>
  <c r="BE127" i="7"/>
  <c r="BF78" i="7"/>
  <c r="BF114" i="7"/>
  <c r="BG65" i="7"/>
  <c r="BE134" i="7"/>
  <c r="BF85" i="7"/>
  <c r="BE145" i="7"/>
  <c r="BF96" i="7"/>
  <c r="BE136" i="7"/>
  <c r="BF87" i="7"/>
  <c r="BE125" i="7"/>
  <c r="BF76" i="7"/>
  <c r="BE138" i="7"/>
  <c r="BF89" i="7"/>
  <c r="BE144" i="7"/>
  <c r="BF95" i="7"/>
  <c r="BF124" i="7"/>
  <c r="BG75" i="7"/>
  <c r="BE109" i="7"/>
  <c r="BF60" i="7"/>
  <c r="BE137" i="7"/>
  <c r="BF88" i="7"/>
  <c r="BE119" i="7"/>
  <c r="BF70" i="7"/>
  <c r="BE111" i="7"/>
  <c r="BF62" i="7"/>
  <c r="BE151" i="7"/>
  <c r="BF102" i="7"/>
  <c r="BF120" i="7"/>
  <c r="BG71" i="7"/>
  <c r="BE121" i="7"/>
  <c r="BF72" i="7"/>
  <c r="X33" i="12" l="1"/>
  <c r="DA266" i="4"/>
  <c r="DA268" i="4" s="1"/>
  <c r="Q51" i="12"/>
  <c r="R51" i="12" s="1"/>
  <c r="P52" i="12"/>
  <c r="Q52" i="12" s="1"/>
  <c r="R52" i="12" s="1"/>
  <c r="BZ107" i="3"/>
  <c r="CZ279" i="4"/>
  <c r="CZ268" i="4"/>
  <c r="CN39" i="4"/>
  <c r="CM152" i="4"/>
  <c r="CC22" i="3" s="1"/>
  <c r="CB18" i="3"/>
  <c r="CL221" i="4"/>
  <c r="CL223" i="4"/>
  <c r="CN66" i="4"/>
  <c r="CM179" i="4"/>
  <c r="CM120" i="4"/>
  <c r="CN62" i="4"/>
  <c r="CM175" i="4"/>
  <c r="CM119" i="4"/>
  <c r="CK240" i="4"/>
  <c r="CK242" i="4" s="1"/>
  <c r="CK129" i="4"/>
  <c r="CK294" i="4"/>
  <c r="CA97" i="3" s="1"/>
  <c r="CA107" i="3" s="1"/>
  <c r="CK251" i="4"/>
  <c r="H33" i="12"/>
  <c r="Y33" i="12"/>
  <c r="CN35" i="4"/>
  <c r="CM148" i="4"/>
  <c r="CM301" i="4"/>
  <c r="CM302" i="4" s="1"/>
  <c r="CM128" i="4"/>
  <c r="CM109" i="4"/>
  <c r="CM275" i="4" s="1"/>
  <c r="CM111" i="4"/>
  <c r="CO70" i="4"/>
  <c r="CN183" i="4"/>
  <c r="CD53" i="3" s="1"/>
  <c r="H20" i="11"/>
  <c r="E127" i="11"/>
  <c r="CB45" i="3"/>
  <c r="CL231" i="4"/>
  <c r="CN47" i="4"/>
  <c r="CM160" i="4"/>
  <c r="CC30" i="3" s="1"/>
  <c r="CO74" i="4"/>
  <c r="CN187" i="4"/>
  <c r="CD57" i="3" s="1"/>
  <c r="CY290" i="4"/>
  <c r="CY280" i="4"/>
  <c r="CN58" i="4"/>
  <c r="CM171" i="4"/>
  <c r="CC41" i="3" s="1"/>
  <c r="CN51" i="4"/>
  <c r="CM164" i="4"/>
  <c r="CC34" i="3" s="1"/>
  <c r="CN55" i="4"/>
  <c r="CM168" i="4"/>
  <c r="CC38" i="3" s="1"/>
  <c r="H106" i="11"/>
  <c r="CL127" i="4"/>
  <c r="CL241" i="4"/>
  <c r="CB49" i="3"/>
  <c r="CL232" i="4"/>
  <c r="BG63" i="7"/>
  <c r="BF112" i="7"/>
  <c r="BG59" i="7"/>
  <c r="BF108" i="7"/>
  <c r="BF110" i="7"/>
  <c r="BG61" i="7"/>
  <c r="BG120" i="7"/>
  <c r="BH71" i="7"/>
  <c r="BF151" i="7"/>
  <c r="BG102" i="7"/>
  <c r="BF119" i="7"/>
  <c r="BG70" i="7"/>
  <c r="BF109" i="7"/>
  <c r="BG60" i="7"/>
  <c r="BG124" i="7"/>
  <c r="BH75" i="7"/>
  <c r="BF138" i="7"/>
  <c r="BG89" i="7"/>
  <c r="BF125" i="7"/>
  <c r="BG76" i="7"/>
  <c r="BF134" i="7"/>
  <c r="BG85" i="7"/>
  <c r="BF127" i="7"/>
  <c r="BG78" i="7"/>
  <c r="BG118" i="7"/>
  <c r="BH69" i="7"/>
  <c r="BF141" i="7"/>
  <c r="BG92" i="7"/>
  <c r="BF143" i="7"/>
  <c r="BG94" i="7"/>
  <c r="BF133" i="7"/>
  <c r="BG84" i="7"/>
  <c r="BF150" i="7"/>
  <c r="BG101" i="7"/>
  <c r="BF148" i="7"/>
  <c r="BG99" i="7"/>
  <c r="BF129" i="7"/>
  <c r="BG80" i="7"/>
  <c r="BF117" i="7"/>
  <c r="BG68" i="7"/>
  <c r="BG126" i="7"/>
  <c r="BH77" i="7"/>
  <c r="BG130" i="7"/>
  <c r="BH81" i="7"/>
  <c r="BF146" i="7"/>
  <c r="BG97" i="7"/>
  <c r="BF149" i="7"/>
  <c r="BG100" i="7"/>
  <c r="BF123" i="7"/>
  <c r="BG74" i="7"/>
  <c r="BG116" i="7"/>
  <c r="BH67" i="7"/>
  <c r="BE152" i="7"/>
  <c r="BF121" i="7"/>
  <c r="BG72" i="7"/>
  <c r="BF111" i="7"/>
  <c r="BG62" i="7"/>
  <c r="BF137" i="7"/>
  <c r="BG88" i="7"/>
  <c r="BF144" i="7"/>
  <c r="BG95" i="7"/>
  <c r="BF136" i="7"/>
  <c r="BG87" i="7"/>
  <c r="BF145" i="7"/>
  <c r="BG96" i="7"/>
  <c r="BG114" i="7"/>
  <c r="BH65" i="7"/>
  <c r="BF142" i="7"/>
  <c r="BG93" i="7"/>
  <c r="BG122" i="7"/>
  <c r="BH73" i="7"/>
  <c r="BG128" i="7"/>
  <c r="BH79" i="7"/>
  <c r="BG139" i="7"/>
  <c r="BH90" i="7"/>
  <c r="BF107" i="7"/>
  <c r="BG58" i="7"/>
  <c r="BF106" i="7"/>
  <c r="BG57" i="7"/>
  <c r="BF135" i="7"/>
  <c r="BG86" i="7"/>
  <c r="BF140" i="7"/>
  <c r="BG91" i="7"/>
  <c r="BG132" i="7"/>
  <c r="BH83" i="7"/>
  <c r="BF147" i="7"/>
  <c r="BG98" i="7"/>
  <c r="BF113" i="7"/>
  <c r="BG64" i="7"/>
  <c r="BF115" i="7"/>
  <c r="BG66" i="7"/>
  <c r="BF131" i="7"/>
  <c r="BG82" i="7"/>
  <c r="DA279" i="4" l="1"/>
  <c r="DB266" i="4"/>
  <c r="DB268" i="4" s="1"/>
  <c r="BZ109" i="3"/>
  <c r="BZ110" i="3" s="1"/>
  <c r="BZ111" i="3" s="1"/>
  <c r="F34" i="12"/>
  <c r="CO55" i="4"/>
  <c r="CN168" i="4"/>
  <c r="CD38" i="3" s="1"/>
  <c r="CL251" i="4"/>
  <c r="CL294" i="4"/>
  <c r="CB97" i="3" s="1"/>
  <c r="CL129" i="4"/>
  <c r="CO58" i="4"/>
  <c r="CN171" i="4"/>
  <c r="CD41" i="3" s="1"/>
  <c r="E128" i="11"/>
  <c r="E129" i="11" s="1"/>
  <c r="CM127" i="4"/>
  <c r="CM241" i="4"/>
  <c r="CC18" i="3"/>
  <c r="CM223" i="4"/>
  <c r="CM221" i="4"/>
  <c r="CL240" i="4"/>
  <c r="CL242" i="4" s="1"/>
  <c r="CO39" i="4"/>
  <c r="CN152" i="4"/>
  <c r="CD22" i="3" s="1"/>
  <c r="CP70" i="4"/>
  <c r="CO183" i="4"/>
  <c r="CE53" i="3" s="1"/>
  <c r="CO47" i="4"/>
  <c r="CN160" i="4"/>
  <c r="CD30" i="3" s="1"/>
  <c r="CP74" i="4"/>
  <c r="CO187" i="4"/>
  <c r="CE57" i="3" s="1"/>
  <c r="DC266" i="4"/>
  <c r="CO35" i="4"/>
  <c r="CN148" i="4"/>
  <c r="CN128" i="4"/>
  <c r="CN109" i="4"/>
  <c r="CN275" i="4" s="1"/>
  <c r="GD275" i="4" s="1"/>
  <c r="CN111" i="4"/>
  <c r="CN301" i="4"/>
  <c r="CN302" i="4" s="1"/>
  <c r="CA109" i="3"/>
  <c r="CA110" i="3" s="1"/>
  <c r="CA111" i="3" s="1"/>
  <c r="CO51" i="4"/>
  <c r="CN164" i="4"/>
  <c r="CD34" i="3" s="1"/>
  <c r="DA280" i="4"/>
  <c r="DA290" i="4"/>
  <c r="CC45" i="3"/>
  <c r="CM231" i="4"/>
  <c r="CC49" i="3"/>
  <c r="CM232" i="4"/>
  <c r="CZ290" i="4"/>
  <c r="CZ280" i="4"/>
  <c r="H110" i="11"/>
  <c r="G119" i="11"/>
  <c r="I33" i="12"/>
  <c r="Z33" i="12"/>
  <c r="AA33" i="12" s="1"/>
  <c r="CO62" i="4"/>
  <c r="CN175" i="4"/>
  <c r="CN119" i="4"/>
  <c r="CO66" i="4"/>
  <c r="CN179" i="4"/>
  <c r="CN120" i="4"/>
  <c r="BG112" i="7"/>
  <c r="BH63" i="7"/>
  <c r="BH61" i="7"/>
  <c r="BG110" i="7"/>
  <c r="BG108" i="7"/>
  <c r="BH59" i="7"/>
  <c r="BG115" i="7"/>
  <c r="BH66" i="7"/>
  <c r="BG107" i="7"/>
  <c r="BH58" i="7"/>
  <c r="BH114" i="7"/>
  <c r="BI65" i="7"/>
  <c r="BG137" i="7"/>
  <c r="BH88" i="7"/>
  <c r="BG123" i="7"/>
  <c r="BH74" i="7"/>
  <c r="BG150" i="7"/>
  <c r="BH101" i="7"/>
  <c r="BF152" i="7"/>
  <c r="BG135" i="7"/>
  <c r="BH86" i="7"/>
  <c r="BH128" i="7"/>
  <c r="BI79" i="7"/>
  <c r="BG136" i="7"/>
  <c r="BH87" i="7"/>
  <c r="BH126" i="7"/>
  <c r="BI77" i="7"/>
  <c r="BG131" i="7"/>
  <c r="BH82" i="7"/>
  <c r="BG113" i="7"/>
  <c r="BH64" i="7"/>
  <c r="BH132" i="7"/>
  <c r="BI83" i="7"/>
  <c r="BG140" i="7"/>
  <c r="BH91" i="7"/>
  <c r="BG106" i="7"/>
  <c r="BH57" i="7"/>
  <c r="BH139" i="7"/>
  <c r="BI90" i="7"/>
  <c r="BH122" i="7"/>
  <c r="BI73" i="7"/>
  <c r="BG142" i="7"/>
  <c r="BH93" i="7"/>
  <c r="BG145" i="7"/>
  <c r="BH96" i="7"/>
  <c r="BG144" i="7"/>
  <c r="BH95" i="7"/>
  <c r="BG111" i="7"/>
  <c r="BH62" i="7"/>
  <c r="BG121" i="7"/>
  <c r="BH72" i="7"/>
  <c r="BH116" i="7"/>
  <c r="BI67" i="7"/>
  <c r="BG149" i="7"/>
  <c r="BH100" i="7"/>
  <c r="BH130" i="7"/>
  <c r="BI81" i="7"/>
  <c r="BG117" i="7"/>
  <c r="BH68" i="7"/>
  <c r="BG148" i="7"/>
  <c r="BH99" i="7"/>
  <c r="BG133" i="7"/>
  <c r="BH84" i="7"/>
  <c r="BG141" i="7"/>
  <c r="BH92" i="7"/>
  <c r="BG127" i="7"/>
  <c r="BH78" i="7"/>
  <c r="BG138" i="7"/>
  <c r="BH89" i="7"/>
  <c r="BG109" i="7"/>
  <c r="BH60" i="7"/>
  <c r="BG151" i="7"/>
  <c r="BH102" i="7"/>
  <c r="BG147" i="7"/>
  <c r="BH98" i="7"/>
  <c r="BG146" i="7"/>
  <c r="BH97" i="7"/>
  <c r="BG129" i="7"/>
  <c r="BH80" i="7"/>
  <c r="BG143" i="7"/>
  <c r="BH94" i="7"/>
  <c r="BH118" i="7"/>
  <c r="BI69" i="7"/>
  <c r="BG134" i="7"/>
  <c r="BH85" i="7"/>
  <c r="BG125" i="7"/>
  <c r="BH76" i="7"/>
  <c r="BH124" i="7"/>
  <c r="BI75" i="7"/>
  <c r="BG119" i="7"/>
  <c r="BH70" i="7"/>
  <c r="BH120" i="7"/>
  <c r="BI71" i="7"/>
  <c r="CB107" i="3" l="1"/>
  <c r="CB109" i="3" s="1"/>
  <c r="CB110" i="3" s="1"/>
  <c r="CB111" i="3" s="1"/>
  <c r="DB279" i="4"/>
  <c r="DB290" i="4" s="1"/>
  <c r="X34" i="12"/>
  <c r="G34" i="12"/>
  <c r="F35" i="12"/>
  <c r="X35" i="12" s="1"/>
  <c r="CD18" i="3"/>
  <c r="CN221" i="4"/>
  <c r="CN223" i="4"/>
  <c r="CQ74" i="4"/>
  <c r="CP187" i="4"/>
  <c r="CF57" i="3" s="1"/>
  <c r="DD266" i="4"/>
  <c r="CP55" i="4"/>
  <c r="CO168" i="4"/>
  <c r="CE38" i="3" s="1"/>
  <c r="CP51" i="4"/>
  <c r="CO164" i="4"/>
  <c r="CE34" i="3" s="1"/>
  <c r="CD45" i="3"/>
  <c r="CN231" i="4"/>
  <c r="E135" i="11"/>
  <c r="G121" i="11"/>
  <c r="G122" i="11" s="1"/>
  <c r="CN127" i="4"/>
  <c r="CN241" i="4"/>
  <c r="CP35" i="4"/>
  <c r="CO148" i="4"/>
  <c r="CO109" i="4"/>
  <c r="CO128" i="4"/>
  <c r="CO301" i="4"/>
  <c r="CO302" i="4" s="1"/>
  <c r="CO111" i="4"/>
  <c r="CP39" i="4"/>
  <c r="CO152" i="4"/>
  <c r="CE22" i="3" s="1"/>
  <c r="DC268" i="4"/>
  <c r="DC279" i="4"/>
  <c r="CP47" i="4"/>
  <c r="CO160" i="4"/>
  <c r="CE30" i="3" s="1"/>
  <c r="CQ70" i="4"/>
  <c r="CP183" i="4"/>
  <c r="CF53" i="3" s="1"/>
  <c r="CM129" i="4"/>
  <c r="CM294" i="4"/>
  <c r="CC97" i="3" s="1"/>
  <c r="CM251" i="4"/>
  <c r="CP58" i="4"/>
  <c r="CO171" i="4"/>
  <c r="CE41" i="3" s="1"/>
  <c r="CD49" i="3"/>
  <c r="CN232" i="4"/>
  <c r="CP62" i="4"/>
  <c r="CO175" i="4"/>
  <c r="CO119" i="4"/>
  <c r="CP66" i="4"/>
  <c r="CO179" i="4"/>
  <c r="CO120" i="4"/>
  <c r="CM240" i="4"/>
  <c r="CM242" i="4" s="1"/>
  <c r="BI59" i="7"/>
  <c r="BH108" i="7"/>
  <c r="BI63" i="7"/>
  <c r="BH112" i="7"/>
  <c r="BI61" i="7"/>
  <c r="BH110" i="7"/>
  <c r="BG152" i="7"/>
  <c r="BI124" i="7"/>
  <c r="BJ75" i="7"/>
  <c r="BH143" i="7"/>
  <c r="BI94" i="7"/>
  <c r="BH146" i="7"/>
  <c r="BI97" i="7"/>
  <c r="BH147" i="7"/>
  <c r="BI98" i="7"/>
  <c r="BH151" i="7"/>
  <c r="BI102" i="7"/>
  <c r="BH138" i="7"/>
  <c r="BI89" i="7"/>
  <c r="BH127" i="7"/>
  <c r="BI78" i="7"/>
  <c r="BH133" i="7"/>
  <c r="BI84" i="7"/>
  <c r="BH117" i="7"/>
  <c r="BI68" i="7"/>
  <c r="BH149" i="7"/>
  <c r="BI100" i="7"/>
  <c r="BH111" i="7"/>
  <c r="BI62" i="7"/>
  <c r="BH145" i="7"/>
  <c r="BI96" i="7"/>
  <c r="BI122" i="7"/>
  <c r="BJ73" i="7"/>
  <c r="BH106" i="7"/>
  <c r="BI57" i="7"/>
  <c r="BI132" i="7"/>
  <c r="BJ83" i="7"/>
  <c r="BH131" i="7"/>
  <c r="BI82" i="7"/>
  <c r="BH136" i="7"/>
  <c r="BI87" i="7"/>
  <c r="BH135" i="7"/>
  <c r="BI86" i="7"/>
  <c r="BH150" i="7"/>
  <c r="BI101" i="7"/>
  <c r="BI114" i="7"/>
  <c r="BJ65" i="7"/>
  <c r="BH107" i="7"/>
  <c r="BI58" i="7"/>
  <c r="BH115" i="7"/>
  <c r="BI66" i="7"/>
  <c r="BI120" i="7"/>
  <c r="BJ71" i="7"/>
  <c r="BH134" i="7"/>
  <c r="BI85" i="7"/>
  <c r="BH119" i="7"/>
  <c r="BI70" i="7"/>
  <c r="BH125" i="7"/>
  <c r="BI76" i="7"/>
  <c r="BI118" i="7"/>
  <c r="BJ69" i="7"/>
  <c r="BH129" i="7"/>
  <c r="BI80" i="7"/>
  <c r="BH109" i="7"/>
  <c r="BI60" i="7"/>
  <c r="BH141" i="7"/>
  <c r="BI92" i="7"/>
  <c r="BH148" i="7"/>
  <c r="BI99" i="7"/>
  <c r="BI130" i="7"/>
  <c r="BJ81" i="7"/>
  <c r="BI116" i="7"/>
  <c r="BJ67" i="7"/>
  <c r="BH121" i="7"/>
  <c r="BI72" i="7"/>
  <c r="BH144" i="7"/>
  <c r="BI95" i="7"/>
  <c r="BH142" i="7"/>
  <c r="BI93" i="7"/>
  <c r="BI139" i="7"/>
  <c r="BJ90" i="7"/>
  <c r="BH140" i="7"/>
  <c r="BI91" i="7"/>
  <c r="BH113" i="7"/>
  <c r="BI64" i="7"/>
  <c r="BI126" i="7"/>
  <c r="BJ77" i="7"/>
  <c r="BI128" i="7"/>
  <c r="BJ79" i="7"/>
  <c r="BH123" i="7"/>
  <c r="BI74" i="7"/>
  <c r="BH137" i="7"/>
  <c r="BI88" i="7"/>
  <c r="DB280" i="4" l="1"/>
  <c r="G35" i="12"/>
  <c r="Y35" i="12" s="1"/>
  <c r="H34" i="12"/>
  <c r="Y34" i="12"/>
  <c r="CE45" i="3"/>
  <c r="CO231" i="4"/>
  <c r="CQ35" i="4"/>
  <c r="CP148" i="4"/>
  <c r="CP109" i="4"/>
  <c r="CP111" i="4"/>
  <c r="CP128" i="4"/>
  <c r="CP301" i="4"/>
  <c r="CP302" i="4" s="1"/>
  <c r="CQ55" i="4"/>
  <c r="CP168" i="4"/>
  <c r="CF38" i="3" s="1"/>
  <c r="CQ47" i="4"/>
  <c r="CP160" i="4"/>
  <c r="CF30" i="3" s="1"/>
  <c r="E131" i="11"/>
  <c r="E136" i="11"/>
  <c r="CQ66" i="4"/>
  <c r="CP179" i="4"/>
  <c r="CP120" i="4"/>
  <c r="DC280" i="4"/>
  <c r="DC290" i="4"/>
  <c r="CQ39" i="4"/>
  <c r="CP152" i="4"/>
  <c r="CF22" i="3" s="1"/>
  <c r="CN251" i="4"/>
  <c r="CN294" i="4"/>
  <c r="CD97" i="3" s="1"/>
  <c r="CD107" i="3" s="1"/>
  <c r="CD109" i="3" s="1"/>
  <c r="CD110" i="3" s="1"/>
  <c r="CD111" i="3" s="1"/>
  <c r="CN129" i="4"/>
  <c r="CQ51" i="4"/>
  <c r="CP164" i="4"/>
  <c r="CF34" i="3" s="1"/>
  <c r="CR74" i="4"/>
  <c r="CQ187" i="4"/>
  <c r="CG57" i="3" s="1"/>
  <c r="DE266" i="4"/>
  <c r="DD279" i="4"/>
  <c r="DD268" i="4"/>
  <c r="CE49" i="3"/>
  <c r="CO232" i="4"/>
  <c r="CQ62" i="4"/>
  <c r="CP175" i="4"/>
  <c r="CP119" i="4"/>
  <c r="CQ58" i="4"/>
  <c r="CP171" i="4"/>
  <c r="CF41" i="3" s="1"/>
  <c r="CC107" i="3"/>
  <c r="CR70" i="4"/>
  <c r="CQ183" i="4"/>
  <c r="CG53" i="3" s="1"/>
  <c r="CO127" i="4"/>
  <c r="CO241" i="4"/>
  <c r="CE18" i="3"/>
  <c r="CO221" i="4"/>
  <c r="CO223" i="4"/>
  <c r="CN240" i="4"/>
  <c r="CN242" i="4" s="1"/>
  <c r="BJ61" i="7"/>
  <c r="BI110" i="7"/>
  <c r="BI108" i="7"/>
  <c r="BJ59" i="7"/>
  <c r="BJ63" i="7"/>
  <c r="BI112" i="7"/>
  <c r="BI123" i="7"/>
  <c r="BJ74" i="7"/>
  <c r="BJ126" i="7"/>
  <c r="BK77" i="7"/>
  <c r="BI121" i="7"/>
  <c r="BJ72" i="7"/>
  <c r="BI107" i="7"/>
  <c r="BJ58" i="7"/>
  <c r="BI135" i="7"/>
  <c r="BJ86" i="7"/>
  <c r="BI131" i="7"/>
  <c r="BJ82" i="7"/>
  <c r="BI106" i="7"/>
  <c r="BJ57" i="7"/>
  <c r="BI145" i="7"/>
  <c r="BJ96" i="7"/>
  <c r="BI149" i="7"/>
  <c r="BJ100" i="7"/>
  <c r="BI133" i="7"/>
  <c r="BJ84" i="7"/>
  <c r="BI138" i="7"/>
  <c r="BJ89" i="7"/>
  <c r="BI147" i="7"/>
  <c r="BJ98" i="7"/>
  <c r="BI143" i="7"/>
  <c r="BJ94" i="7"/>
  <c r="BI140" i="7"/>
  <c r="BJ91" i="7"/>
  <c r="BI141" i="7"/>
  <c r="BJ92" i="7"/>
  <c r="BI137" i="7"/>
  <c r="BJ88" i="7"/>
  <c r="BJ128" i="7"/>
  <c r="BK79" i="7"/>
  <c r="BI113" i="7"/>
  <c r="BJ64" i="7"/>
  <c r="BJ139" i="7"/>
  <c r="BK90" i="7"/>
  <c r="BI144" i="7"/>
  <c r="BJ95" i="7"/>
  <c r="BJ116" i="7"/>
  <c r="BK67" i="7"/>
  <c r="BI148" i="7"/>
  <c r="BJ99" i="7"/>
  <c r="BI129" i="7"/>
  <c r="BJ80" i="7"/>
  <c r="BI125" i="7"/>
  <c r="BJ76" i="7"/>
  <c r="BI134" i="7"/>
  <c r="BJ85" i="7"/>
  <c r="BI115" i="7"/>
  <c r="BJ66" i="7"/>
  <c r="BJ114" i="7"/>
  <c r="BK65" i="7"/>
  <c r="BI150" i="7"/>
  <c r="BJ101" i="7"/>
  <c r="BI136" i="7"/>
  <c r="BJ87" i="7"/>
  <c r="BJ132" i="7"/>
  <c r="BK83" i="7"/>
  <c r="BJ122" i="7"/>
  <c r="BK73" i="7"/>
  <c r="BI111" i="7"/>
  <c r="BJ62" i="7"/>
  <c r="BI117" i="7"/>
  <c r="BJ68" i="7"/>
  <c r="BI127" i="7"/>
  <c r="BJ78" i="7"/>
  <c r="BI151" i="7"/>
  <c r="BJ102" i="7"/>
  <c r="BI146" i="7"/>
  <c r="BJ97" i="7"/>
  <c r="BJ124" i="7"/>
  <c r="BK75" i="7"/>
  <c r="BI142" i="7"/>
  <c r="BJ93" i="7"/>
  <c r="BJ130" i="7"/>
  <c r="BK81" i="7"/>
  <c r="BI109" i="7"/>
  <c r="BJ60" i="7"/>
  <c r="BJ118" i="7"/>
  <c r="BK69" i="7"/>
  <c r="BI119" i="7"/>
  <c r="BJ70" i="7"/>
  <c r="BJ120" i="7"/>
  <c r="BK71" i="7"/>
  <c r="BH152" i="7"/>
  <c r="H35" i="12" l="1"/>
  <c r="I35" i="12" s="1"/>
  <c r="I34" i="12"/>
  <c r="Z34" i="12"/>
  <c r="AA34" i="12" s="1"/>
  <c r="DE268" i="4"/>
  <c r="DE279" i="4"/>
  <c r="CF45" i="3"/>
  <c r="CP231" i="4"/>
  <c r="CS74" i="4"/>
  <c r="CR187" i="4"/>
  <c r="CH57" i="3" s="1"/>
  <c r="DF266" i="4"/>
  <c r="CR66" i="4"/>
  <c r="CQ179" i="4"/>
  <c r="CQ120" i="4"/>
  <c r="CF18" i="3"/>
  <c r="CP221" i="4"/>
  <c r="CP223" i="4"/>
  <c r="CS70" i="4"/>
  <c r="CR183" i="4"/>
  <c r="CH53" i="3" s="1"/>
  <c r="CR62" i="4"/>
  <c r="CQ175" i="4"/>
  <c r="CQ119" i="4"/>
  <c r="DD280" i="4"/>
  <c r="DD290" i="4"/>
  <c r="CR47" i="4"/>
  <c r="CQ160" i="4"/>
  <c r="CG30" i="3" s="1"/>
  <c r="CR35" i="4"/>
  <c r="CQ148" i="4"/>
  <c r="CQ128" i="4"/>
  <c r="CQ111" i="4"/>
  <c r="CQ109" i="4"/>
  <c r="CQ301" i="4"/>
  <c r="CQ302" i="4" s="1"/>
  <c r="E132" i="11"/>
  <c r="E133" i="11" s="1"/>
  <c r="E137" i="11"/>
  <c r="CP127" i="4"/>
  <c r="CP241" i="4"/>
  <c r="CO240" i="4"/>
  <c r="CO242" i="4" s="1"/>
  <c r="CO129" i="4"/>
  <c r="CO294" i="4"/>
  <c r="CE97" i="3" s="1"/>
  <c r="CO251" i="4"/>
  <c r="F36" i="12"/>
  <c r="CC109" i="3"/>
  <c r="CC110" i="3" s="1"/>
  <c r="CC111" i="3" s="1"/>
  <c r="CR39" i="4"/>
  <c r="CQ152" i="4"/>
  <c r="CG22" i="3" s="1"/>
  <c r="CF49" i="3"/>
  <c r="CP232" i="4"/>
  <c r="CR55" i="4"/>
  <c r="CQ168" i="4"/>
  <c r="CG38" i="3" s="1"/>
  <c r="CR58" i="4"/>
  <c r="CQ171" i="4"/>
  <c r="CG41" i="3" s="1"/>
  <c r="CR51" i="4"/>
  <c r="CQ164" i="4"/>
  <c r="CG34" i="3" s="1"/>
  <c r="BJ112" i="7"/>
  <c r="BK63" i="7"/>
  <c r="BK61" i="7"/>
  <c r="BJ110" i="7"/>
  <c r="BI152" i="7"/>
  <c r="BK59" i="7"/>
  <c r="BJ108" i="7"/>
  <c r="BK118" i="7"/>
  <c r="BL69" i="7"/>
  <c r="BJ142" i="7"/>
  <c r="BK93" i="7"/>
  <c r="BJ127" i="7"/>
  <c r="BK78" i="7"/>
  <c r="BK132" i="7"/>
  <c r="BL83" i="7"/>
  <c r="BJ115" i="7"/>
  <c r="BK66" i="7"/>
  <c r="BJ125" i="7"/>
  <c r="BK76" i="7"/>
  <c r="BJ148" i="7"/>
  <c r="BK99" i="7"/>
  <c r="BJ113" i="7"/>
  <c r="BK64" i="7"/>
  <c r="BJ140" i="7"/>
  <c r="BK91" i="7"/>
  <c r="BJ143" i="7"/>
  <c r="BK94" i="7"/>
  <c r="BJ149" i="7"/>
  <c r="BK100" i="7"/>
  <c r="BJ135" i="7"/>
  <c r="BK86" i="7"/>
  <c r="BJ107" i="7"/>
  <c r="BK58" i="7"/>
  <c r="BJ119" i="7"/>
  <c r="BK70" i="7"/>
  <c r="BK130" i="7"/>
  <c r="BL81" i="7"/>
  <c r="BK124" i="7"/>
  <c r="BL75" i="7"/>
  <c r="BJ151" i="7"/>
  <c r="BK102" i="7"/>
  <c r="BJ117" i="7"/>
  <c r="BK68" i="7"/>
  <c r="BK122" i="7"/>
  <c r="BL73" i="7"/>
  <c r="BJ136" i="7"/>
  <c r="BK87" i="7"/>
  <c r="BK114" i="7"/>
  <c r="BL65" i="7"/>
  <c r="BJ134" i="7"/>
  <c r="BK85" i="7"/>
  <c r="BJ129" i="7"/>
  <c r="BK80" i="7"/>
  <c r="BK116" i="7"/>
  <c r="BL67" i="7"/>
  <c r="BK139" i="7"/>
  <c r="BL90" i="7"/>
  <c r="BK128" i="7"/>
  <c r="BL79" i="7"/>
  <c r="BJ137" i="7"/>
  <c r="BK88" i="7"/>
  <c r="BJ141" i="7"/>
  <c r="BK92" i="7"/>
  <c r="BK120" i="7"/>
  <c r="BL71" i="7"/>
  <c r="BJ109" i="7"/>
  <c r="BK60" i="7"/>
  <c r="BJ146" i="7"/>
  <c r="BK97" i="7"/>
  <c r="BJ111" i="7"/>
  <c r="BK62" i="7"/>
  <c r="BJ150" i="7"/>
  <c r="BK101" i="7"/>
  <c r="BJ144" i="7"/>
  <c r="BK95" i="7"/>
  <c r="BJ138" i="7"/>
  <c r="BK89" i="7"/>
  <c r="BJ106" i="7"/>
  <c r="BK57" i="7"/>
  <c r="BK126" i="7"/>
  <c r="BL77" i="7"/>
  <c r="BJ147" i="7"/>
  <c r="BK98" i="7"/>
  <c r="BJ133" i="7"/>
  <c r="BK84" i="7"/>
  <c r="BJ145" i="7"/>
  <c r="BK96" i="7"/>
  <c r="BJ131" i="7"/>
  <c r="BK82" i="7"/>
  <c r="BJ121" i="7"/>
  <c r="BK72" i="7"/>
  <c r="BJ123" i="7"/>
  <c r="BK74" i="7"/>
  <c r="Z35" i="12" l="1"/>
  <c r="AA35" i="12" s="1"/>
  <c r="CS58" i="4"/>
  <c r="CR171" i="4"/>
  <c r="CH41" i="3" s="1"/>
  <c r="CS55" i="4"/>
  <c r="CR168" i="4"/>
  <c r="CH38" i="3" s="1"/>
  <c r="CS39" i="4"/>
  <c r="CR152" i="4"/>
  <c r="CH22" i="3" s="1"/>
  <c r="CE107" i="3"/>
  <c r="CS35" i="4"/>
  <c r="CR148" i="4"/>
  <c r="CR109" i="4"/>
  <c r="CR301" i="4"/>
  <c r="CR302" i="4" s="1"/>
  <c r="CR128" i="4"/>
  <c r="CR111" i="4"/>
  <c r="DE290" i="4"/>
  <c r="DE280" i="4"/>
  <c r="CS51" i="4"/>
  <c r="CR164" i="4"/>
  <c r="CH34" i="3" s="1"/>
  <c r="CQ127" i="4"/>
  <c r="CQ241" i="4"/>
  <c r="CP240" i="4"/>
  <c r="CP242" i="4" s="1"/>
  <c r="CG49" i="3"/>
  <c r="CQ232" i="4"/>
  <c r="CT74" i="4"/>
  <c r="CS187" i="4"/>
  <c r="CI57" i="3" s="1"/>
  <c r="DG266" i="4"/>
  <c r="X36" i="12"/>
  <c r="G36" i="12"/>
  <c r="CS47" i="4"/>
  <c r="CR160" i="4"/>
  <c r="CH30" i="3" s="1"/>
  <c r="CG45" i="3"/>
  <c r="CQ231" i="4"/>
  <c r="CT70" i="4"/>
  <c r="CS183" i="4"/>
  <c r="CI53" i="3" s="1"/>
  <c r="CS66" i="4"/>
  <c r="CR179" i="4"/>
  <c r="CR120" i="4"/>
  <c r="DF268" i="4"/>
  <c r="DF279" i="4"/>
  <c r="CG18" i="3"/>
  <c r="CQ221" i="4"/>
  <c r="CQ223" i="4"/>
  <c r="CS62" i="4"/>
  <c r="CR175" i="4"/>
  <c r="CR119" i="4"/>
  <c r="CP129" i="4"/>
  <c r="CP251" i="4"/>
  <c r="CP294" i="4"/>
  <c r="CF97" i="3" s="1"/>
  <c r="CF107" i="3" s="1"/>
  <c r="CF109" i="3" s="1"/>
  <c r="CF110" i="3" s="1"/>
  <c r="CF111" i="3" s="1"/>
  <c r="BL59" i="7"/>
  <c r="BK108" i="7"/>
  <c r="BK112" i="7"/>
  <c r="BL63" i="7"/>
  <c r="BL61" i="7"/>
  <c r="BK110" i="7"/>
  <c r="BK123" i="7"/>
  <c r="BL74" i="7"/>
  <c r="BK135" i="7"/>
  <c r="BL86" i="7"/>
  <c r="BK143" i="7"/>
  <c r="BL94" i="7"/>
  <c r="BK141" i="7"/>
  <c r="BL92" i="7"/>
  <c r="BL128" i="7"/>
  <c r="BM79" i="7"/>
  <c r="BL116" i="7"/>
  <c r="BM67" i="7"/>
  <c r="BK129" i="7"/>
  <c r="BL80" i="7"/>
  <c r="BK113" i="7"/>
  <c r="BL64" i="7"/>
  <c r="BK125" i="7"/>
  <c r="BL76" i="7"/>
  <c r="BL132" i="7"/>
  <c r="BM83" i="7"/>
  <c r="BK142" i="7"/>
  <c r="BL93" i="7"/>
  <c r="BJ152" i="7"/>
  <c r="BK133" i="7"/>
  <c r="BL84" i="7"/>
  <c r="BK138" i="7"/>
  <c r="BL89" i="7"/>
  <c r="BK150" i="7"/>
  <c r="BL101" i="7"/>
  <c r="BL120" i="7"/>
  <c r="BM71" i="7"/>
  <c r="BK136" i="7"/>
  <c r="BL87" i="7"/>
  <c r="BK117" i="7"/>
  <c r="BL68" i="7"/>
  <c r="BL124" i="7"/>
  <c r="BM75" i="7"/>
  <c r="BK121" i="7"/>
  <c r="BL72" i="7"/>
  <c r="BK145" i="7"/>
  <c r="BL96" i="7"/>
  <c r="BK147" i="7"/>
  <c r="BL98" i="7"/>
  <c r="BK106" i="7"/>
  <c r="BL57" i="7"/>
  <c r="BK144" i="7"/>
  <c r="BL95" i="7"/>
  <c r="BK111" i="7"/>
  <c r="BL62" i="7"/>
  <c r="BK109" i="7"/>
  <c r="BL60" i="7"/>
  <c r="BL114" i="7"/>
  <c r="BM65" i="7"/>
  <c r="BL122" i="7"/>
  <c r="BM73" i="7"/>
  <c r="BK151" i="7"/>
  <c r="BL102" i="7"/>
  <c r="BL130" i="7"/>
  <c r="BM81" i="7"/>
  <c r="BK119" i="7"/>
  <c r="BL70" i="7"/>
  <c r="BK107" i="7"/>
  <c r="BL58" i="7"/>
  <c r="BK149" i="7"/>
  <c r="BL100" i="7"/>
  <c r="BK137" i="7"/>
  <c r="BL88" i="7"/>
  <c r="BL139" i="7"/>
  <c r="BM90" i="7"/>
  <c r="BK134" i="7"/>
  <c r="BL85" i="7"/>
  <c r="BK140" i="7"/>
  <c r="BL91" i="7"/>
  <c r="BK148" i="7"/>
  <c r="BL99" i="7"/>
  <c r="BK115" i="7"/>
  <c r="BL66" i="7"/>
  <c r="BK127" i="7"/>
  <c r="BL78" i="7"/>
  <c r="BL118" i="7"/>
  <c r="BM69" i="7"/>
  <c r="BK131" i="7"/>
  <c r="BL82" i="7"/>
  <c r="BL126" i="7"/>
  <c r="BM77" i="7"/>
  <c r="BK146" i="7"/>
  <c r="BL97" i="7"/>
  <c r="CQ240" i="4" l="1"/>
  <c r="CQ242" i="4" s="1"/>
  <c r="CU71" i="4"/>
  <c r="CT183" i="4"/>
  <c r="GC70" i="4"/>
  <c r="GD70" i="4" s="1"/>
  <c r="GK70" i="4"/>
  <c r="GM70" i="4" s="1"/>
  <c r="CT47" i="4"/>
  <c r="CS160" i="4"/>
  <c r="CI30" i="3" s="1"/>
  <c r="CH45" i="3"/>
  <c r="CR231" i="4"/>
  <c r="CH49" i="3"/>
  <c r="CR232" i="4"/>
  <c r="H36" i="12"/>
  <c r="Y36" i="12"/>
  <c r="CU75" i="4"/>
  <c r="CT187" i="4"/>
  <c r="DH266" i="4"/>
  <c r="GC74" i="4"/>
  <c r="GD74" i="4" s="1"/>
  <c r="GK74" i="4"/>
  <c r="GM74" i="4" s="1"/>
  <c r="CT62" i="4"/>
  <c r="CS175" i="4"/>
  <c r="CS119" i="4"/>
  <c r="DF290" i="4"/>
  <c r="DF280" i="4"/>
  <c r="CT66" i="4"/>
  <c r="CS179" i="4"/>
  <c r="CS120" i="4"/>
  <c r="CQ129" i="4"/>
  <c r="CQ294" i="4"/>
  <c r="CG97" i="3" s="1"/>
  <c r="CG107" i="3" s="1"/>
  <c r="CQ251" i="4"/>
  <c r="CE109" i="3"/>
  <c r="CE110" i="3" s="1"/>
  <c r="CE111" i="3" s="1"/>
  <c r="F37" i="12"/>
  <c r="X37" i="12" s="1"/>
  <c r="CT55" i="4"/>
  <c r="CS168" i="4"/>
  <c r="CI38" i="3" s="1"/>
  <c r="DG268" i="4"/>
  <c r="DG279" i="4"/>
  <c r="CR127" i="4"/>
  <c r="CR241" i="4"/>
  <c r="CH18" i="3"/>
  <c r="CR223" i="4"/>
  <c r="CR221" i="4"/>
  <c r="CT51" i="4"/>
  <c r="CS164" i="4"/>
  <c r="CI34" i="3" s="1"/>
  <c r="CT35" i="4"/>
  <c r="CS148" i="4"/>
  <c r="CS109" i="4"/>
  <c r="CS301" i="4"/>
  <c r="CS302" i="4" s="1"/>
  <c r="CS128" i="4"/>
  <c r="CS111" i="4"/>
  <c r="CT39" i="4"/>
  <c r="CS152" i="4"/>
  <c r="CI22" i="3" s="1"/>
  <c r="CT58" i="4"/>
  <c r="CS171" i="4"/>
  <c r="CI41" i="3" s="1"/>
  <c r="BL112" i="7"/>
  <c r="BM63" i="7"/>
  <c r="BM61" i="7"/>
  <c r="BL110" i="7"/>
  <c r="BL108" i="7"/>
  <c r="BM59" i="7"/>
  <c r="BL127" i="7"/>
  <c r="BM78" i="7"/>
  <c r="BL148" i="7"/>
  <c r="BM99" i="7"/>
  <c r="BL137" i="7"/>
  <c r="BM88" i="7"/>
  <c r="BL107" i="7"/>
  <c r="BM58" i="7"/>
  <c r="BM130" i="7"/>
  <c r="BN81" i="7"/>
  <c r="BM122" i="7"/>
  <c r="BN73" i="7"/>
  <c r="BL109" i="7"/>
  <c r="BM60" i="7"/>
  <c r="BL144" i="7"/>
  <c r="BM95" i="7"/>
  <c r="BL106" i="7"/>
  <c r="BM57" i="7"/>
  <c r="BL145" i="7"/>
  <c r="BM96" i="7"/>
  <c r="BL117" i="7"/>
  <c r="BM68" i="7"/>
  <c r="BM120" i="7"/>
  <c r="BN71" i="7"/>
  <c r="BL138" i="7"/>
  <c r="BM89" i="7"/>
  <c r="BL133" i="7"/>
  <c r="BM84" i="7"/>
  <c r="BL129" i="7"/>
  <c r="BM80" i="7"/>
  <c r="BM128" i="7"/>
  <c r="BN79" i="7"/>
  <c r="BL135" i="7"/>
  <c r="BM86" i="7"/>
  <c r="BM126" i="7"/>
  <c r="BN77" i="7"/>
  <c r="BL146" i="7"/>
  <c r="BM97" i="7"/>
  <c r="BM132" i="7"/>
  <c r="BN83" i="7"/>
  <c r="BL113" i="7"/>
  <c r="BM64" i="7"/>
  <c r="BL131" i="7"/>
  <c r="BM82" i="7"/>
  <c r="BM118" i="7"/>
  <c r="BN69" i="7"/>
  <c r="BL115" i="7"/>
  <c r="BM66" i="7"/>
  <c r="BL140" i="7"/>
  <c r="BM91" i="7"/>
  <c r="BL134" i="7"/>
  <c r="BM85" i="7"/>
  <c r="BM139" i="7"/>
  <c r="BN90" i="7"/>
  <c r="BL149" i="7"/>
  <c r="BM100" i="7"/>
  <c r="BL119" i="7"/>
  <c r="BM70" i="7"/>
  <c r="BL151" i="7"/>
  <c r="BM102" i="7"/>
  <c r="BM114" i="7"/>
  <c r="BN65" i="7"/>
  <c r="BL111" i="7"/>
  <c r="BM62" i="7"/>
  <c r="BL147" i="7"/>
  <c r="BM98" i="7"/>
  <c r="BL121" i="7"/>
  <c r="BM72" i="7"/>
  <c r="BM124" i="7"/>
  <c r="BN75" i="7"/>
  <c r="BL136" i="7"/>
  <c r="BM87" i="7"/>
  <c r="BL150" i="7"/>
  <c r="BM101" i="7"/>
  <c r="BM116" i="7"/>
  <c r="BN67" i="7"/>
  <c r="BL141" i="7"/>
  <c r="BM92" i="7"/>
  <c r="BL143" i="7"/>
  <c r="BM94" i="7"/>
  <c r="BL123" i="7"/>
  <c r="BM74" i="7"/>
  <c r="BL142" i="7"/>
  <c r="BM93" i="7"/>
  <c r="BL125" i="7"/>
  <c r="BM76" i="7"/>
  <c r="BK152" i="7"/>
  <c r="DH268" i="4" l="1"/>
  <c r="DH279" i="4"/>
  <c r="I36" i="12"/>
  <c r="Z36" i="12"/>
  <c r="AA36" i="12" s="1"/>
  <c r="CU40" i="4"/>
  <c r="CT152" i="4"/>
  <c r="GC39" i="4"/>
  <c r="GD39" i="4" s="1"/>
  <c r="GK39" i="4"/>
  <c r="GM39" i="4" s="1"/>
  <c r="CU51" i="4"/>
  <c r="CT164" i="4"/>
  <c r="CJ34" i="3" s="1"/>
  <c r="CI49" i="3"/>
  <c r="CS232" i="4"/>
  <c r="CS127" i="4"/>
  <c r="CS241" i="4"/>
  <c r="CR251" i="4"/>
  <c r="CR129" i="4"/>
  <c r="CR294" i="4"/>
  <c r="CH97" i="3" s="1"/>
  <c r="CH107" i="3" s="1"/>
  <c r="CH109" i="3" s="1"/>
  <c r="CH110" i="3" s="1"/>
  <c r="CH111" i="3" s="1"/>
  <c r="CG109" i="3"/>
  <c r="CG110" i="3" s="1"/>
  <c r="CG111" i="3" s="1"/>
  <c r="CU67" i="4"/>
  <c r="CT179" i="4"/>
  <c r="CT120" i="4"/>
  <c r="GC120" i="4" s="1"/>
  <c r="GC66" i="4"/>
  <c r="GD66" i="4" s="1"/>
  <c r="GK66" i="4"/>
  <c r="GM66" i="4" s="1"/>
  <c r="CI45" i="3"/>
  <c r="CS231" i="4"/>
  <c r="CU48" i="4"/>
  <c r="CT160" i="4"/>
  <c r="GC47" i="4"/>
  <c r="GK47" i="4"/>
  <c r="GM47" i="4" s="1"/>
  <c r="CV71" i="4"/>
  <c r="CU184" i="4"/>
  <c r="CU58" i="4"/>
  <c r="CT171" i="4"/>
  <c r="CJ41" i="3" s="1"/>
  <c r="CU35" i="4"/>
  <c r="CT148" i="4"/>
  <c r="CT128" i="4"/>
  <c r="CT111" i="4"/>
  <c r="CT301" i="4"/>
  <c r="CT302" i="4" s="1"/>
  <c r="CT109" i="4"/>
  <c r="CR240" i="4"/>
  <c r="CR242" i="4" s="1"/>
  <c r="DG280" i="4"/>
  <c r="DG290" i="4"/>
  <c r="CU62" i="4"/>
  <c r="CT175" i="4"/>
  <c r="CT119" i="4"/>
  <c r="CJ57" i="3"/>
  <c r="I59" i="11" s="1"/>
  <c r="GC187" i="4"/>
  <c r="GD187" i="4" s="1"/>
  <c r="G37" i="12"/>
  <c r="CJ53" i="3"/>
  <c r="I55" i="11" s="1"/>
  <c r="GC183" i="4"/>
  <c r="GD183" i="4" s="1"/>
  <c r="CV75" i="4"/>
  <c r="CU188" i="4"/>
  <c r="DI266" i="4"/>
  <c r="CI18" i="3"/>
  <c r="CS223" i="4"/>
  <c r="CS221" i="4"/>
  <c r="CU55" i="4"/>
  <c r="CT168" i="4"/>
  <c r="CJ38" i="3" s="1"/>
  <c r="BM108" i="7"/>
  <c r="BN59" i="7"/>
  <c r="BN63" i="7"/>
  <c r="BM112" i="7"/>
  <c r="BN61" i="7"/>
  <c r="BM110" i="7"/>
  <c r="BM143" i="7"/>
  <c r="BN94" i="7"/>
  <c r="BN116" i="7"/>
  <c r="BO67" i="7"/>
  <c r="BN124" i="7"/>
  <c r="BO75" i="7"/>
  <c r="BM147" i="7"/>
  <c r="BN98" i="7"/>
  <c r="BM111" i="7"/>
  <c r="BN62" i="7"/>
  <c r="BM151" i="7"/>
  <c r="BN102" i="7"/>
  <c r="BM149" i="7"/>
  <c r="BN100" i="7"/>
  <c r="BN139" i="7"/>
  <c r="BO90" i="7"/>
  <c r="BM140" i="7"/>
  <c r="BN91" i="7"/>
  <c r="BN118" i="7"/>
  <c r="BO69" i="7"/>
  <c r="BM113" i="7"/>
  <c r="BN64" i="7"/>
  <c r="BN126" i="7"/>
  <c r="BO77" i="7"/>
  <c r="BM129" i="7"/>
  <c r="BN80" i="7"/>
  <c r="BM138" i="7"/>
  <c r="BN89" i="7"/>
  <c r="BM117" i="7"/>
  <c r="BN68" i="7"/>
  <c r="BM145" i="7"/>
  <c r="BN96" i="7"/>
  <c r="BM144" i="7"/>
  <c r="BN95" i="7"/>
  <c r="BN122" i="7"/>
  <c r="BO73" i="7"/>
  <c r="BM107" i="7"/>
  <c r="BN58" i="7"/>
  <c r="BM137" i="7"/>
  <c r="BN88" i="7"/>
  <c r="BM127" i="7"/>
  <c r="BN78" i="7"/>
  <c r="BM125" i="7"/>
  <c r="BN76" i="7"/>
  <c r="BM150" i="7"/>
  <c r="BN101" i="7"/>
  <c r="BL152" i="7"/>
  <c r="BM142" i="7"/>
  <c r="BN93" i="7"/>
  <c r="BM123" i="7"/>
  <c r="BN74" i="7"/>
  <c r="BM141" i="7"/>
  <c r="BN92" i="7"/>
  <c r="BM136" i="7"/>
  <c r="BN87" i="7"/>
  <c r="BM121" i="7"/>
  <c r="BN72" i="7"/>
  <c r="BN114" i="7"/>
  <c r="BO65" i="7"/>
  <c r="BM119" i="7"/>
  <c r="BN70" i="7"/>
  <c r="BM134" i="7"/>
  <c r="BN85" i="7"/>
  <c r="BM115" i="7"/>
  <c r="BN66" i="7"/>
  <c r="BM131" i="7"/>
  <c r="BN82" i="7"/>
  <c r="BN132" i="7"/>
  <c r="BO83" i="7"/>
  <c r="BM146" i="7"/>
  <c r="BN97" i="7"/>
  <c r="BM135" i="7"/>
  <c r="BN86" i="7"/>
  <c r="BN128" i="7"/>
  <c r="BO79" i="7"/>
  <c r="BM133" i="7"/>
  <c r="BN84" i="7"/>
  <c r="BN120" i="7"/>
  <c r="BO71" i="7"/>
  <c r="BM106" i="7"/>
  <c r="BN57" i="7"/>
  <c r="BM109" i="7"/>
  <c r="BN60" i="7"/>
  <c r="BN130" i="7"/>
  <c r="BO81" i="7"/>
  <c r="BM148" i="7"/>
  <c r="BN99" i="7"/>
  <c r="GD47" i="4" l="1"/>
  <c r="CS240" i="4"/>
  <c r="CS242" i="4" s="1"/>
  <c r="F38" i="12"/>
  <c r="X38" i="12" s="1"/>
  <c r="CJ45" i="3"/>
  <c r="CT231" i="4"/>
  <c r="CV55" i="4"/>
  <c r="CU168" i="4"/>
  <c r="CK38" i="3" s="1"/>
  <c r="FS57" i="3"/>
  <c r="CV35" i="4"/>
  <c r="CU148" i="4"/>
  <c r="CU111" i="4"/>
  <c r="CU301" i="4"/>
  <c r="CU302" i="4" s="1"/>
  <c r="CU109" i="4"/>
  <c r="CU128" i="4"/>
  <c r="CK54" i="3"/>
  <c r="CJ49" i="3"/>
  <c r="I51" i="11" s="1"/>
  <c r="CT232" i="4"/>
  <c r="GC232" i="4" s="1"/>
  <c r="GC179" i="4"/>
  <c r="GD179" i="4" s="1"/>
  <c r="GD232" i="4" s="1"/>
  <c r="CS129" i="4"/>
  <c r="CS251" i="4"/>
  <c r="CS294" i="4"/>
  <c r="CI97" i="3" s="1"/>
  <c r="CI107" i="3" s="1"/>
  <c r="CV51" i="4"/>
  <c r="CU164" i="4"/>
  <c r="CK34" i="3" s="1"/>
  <c r="CV40" i="4"/>
  <c r="CU153" i="4"/>
  <c r="CU110" i="4"/>
  <c r="CK58" i="3"/>
  <c r="FS53" i="3"/>
  <c r="CT127" i="4"/>
  <c r="CT241" i="4"/>
  <c r="CJ30" i="3"/>
  <c r="I32" i="11" s="1"/>
  <c r="GC160" i="4"/>
  <c r="GD160" i="4" s="1"/>
  <c r="CV67" i="4"/>
  <c r="CU180" i="4"/>
  <c r="H37" i="12"/>
  <c r="Y37" i="12"/>
  <c r="CV58" i="4"/>
  <c r="CU171" i="4"/>
  <c r="CK41" i="3" s="1"/>
  <c r="CW71" i="4"/>
  <c r="CV184" i="4"/>
  <c r="CL54" i="3" s="1"/>
  <c r="CV48" i="4"/>
  <c r="CU161" i="4"/>
  <c r="GD120" i="4"/>
  <c r="DI279" i="4"/>
  <c r="DI268" i="4"/>
  <c r="CW75" i="4"/>
  <c r="CV188" i="4"/>
  <c r="CL58" i="3" s="1"/>
  <c r="DJ266" i="4"/>
  <c r="CV62" i="4"/>
  <c r="CU175" i="4"/>
  <c r="CU119" i="4"/>
  <c r="CJ18" i="3"/>
  <c r="CT223" i="4"/>
  <c r="CT221" i="4"/>
  <c r="CJ22" i="3"/>
  <c r="I24" i="11" s="1"/>
  <c r="GC152" i="4"/>
  <c r="GD152" i="4" s="1"/>
  <c r="DH280" i="4"/>
  <c r="DH290" i="4"/>
  <c r="BN110" i="7"/>
  <c r="BO61" i="7"/>
  <c r="BN108" i="7"/>
  <c r="BO59" i="7"/>
  <c r="BN112" i="7"/>
  <c r="BO63" i="7"/>
  <c r="BM152" i="7"/>
  <c r="BO130" i="7"/>
  <c r="BP81" i="7"/>
  <c r="BO120" i="7"/>
  <c r="BP71" i="7"/>
  <c r="BO128" i="7"/>
  <c r="BP79" i="7"/>
  <c r="BN146" i="7"/>
  <c r="BO97" i="7"/>
  <c r="BN134" i="7"/>
  <c r="BO85" i="7"/>
  <c r="BN148" i="7"/>
  <c r="BO99" i="7"/>
  <c r="BN109" i="7"/>
  <c r="BO60" i="7"/>
  <c r="BN133" i="7"/>
  <c r="BO84" i="7"/>
  <c r="BN135" i="7"/>
  <c r="BO86" i="7"/>
  <c r="BO132" i="7"/>
  <c r="BP83" i="7"/>
  <c r="BN115" i="7"/>
  <c r="BO66" i="7"/>
  <c r="BO114" i="7"/>
  <c r="BP65" i="7"/>
  <c r="BN121" i="7"/>
  <c r="BO72" i="7"/>
  <c r="BN123" i="7"/>
  <c r="BO74" i="7"/>
  <c r="BN125" i="7"/>
  <c r="BO76" i="7"/>
  <c r="BN137" i="7"/>
  <c r="BO88" i="7"/>
  <c r="BO122" i="7"/>
  <c r="BP73" i="7"/>
  <c r="BN145" i="7"/>
  <c r="BO96" i="7"/>
  <c r="BN138" i="7"/>
  <c r="BO89" i="7"/>
  <c r="BN113" i="7"/>
  <c r="BO64" i="7"/>
  <c r="BN140" i="7"/>
  <c r="BO91" i="7"/>
  <c r="BN149" i="7"/>
  <c r="BO100" i="7"/>
  <c r="BN111" i="7"/>
  <c r="BO62" i="7"/>
  <c r="BO124" i="7"/>
  <c r="BP75" i="7"/>
  <c r="BN143" i="7"/>
  <c r="BO94" i="7"/>
  <c r="BN106" i="7"/>
  <c r="BO57" i="7"/>
  <c r="BN131" i="7"/>
  <c r="BO82" i="7"/>
  <c r="BN119" i="7"/>
  <c r="BO70" i="7"/>
  <c r="BN136" i="7"/>
  <c r="BO87" i="7"/>
  <c r="BN141" i="7"/>
  <c r="BO92" i="7"/>
  <c r="BN142" i="7"/>
  <c r="BO93" i="7"/>
  <c r="BN150" i="7"/>
  <c r="BO101" i="7"/>
  <c r="BN127" i="7"/>
  <c r="BO78" i="7"/>
  <c r="BN107" i="7"/>
  <c r="BO58" i="7"/>
  <c r="BN144" i="7"/>
  <c r="BO95" i="7"/>
  <c r="BN117" i="7"/>
  <c r="BO68" i="7"/>
  <c r="BN129" i="7"/>
  <c r="BO80" i="7"/>
  <c r="BO126" i="7"/>
  <c r="BP77" i="7"/>
  <c r="BO118" i="7"/>
  <c r="BP69" i="7"/>
  <c r="BO139" i="7"/>
  <c r="BP90" i="7"/>
  <c r="BN151" i="7"/>
  <c r="BO102" i="7"/>
  <c r="BN147" i="7"/>
  <c r="BO98" i="7"/>
  <c r="BO116" i="7"/>
  <c r="BP67" i="7"/>
  <c r="G38" i="12" l="1"/>
  <c r="Y38" i="12" s="1"/>
  <c r="CT240" i="4"/>
  <c r="CT242" i="4" s="1"/>
  <c r="CT251" i="4"/>
  <c r="CT294" i="4"/>
  <c r="CJ97" i="3" s="1"/>
  <c r="CJ107" i="3" s="1"/>
  <c r="CJ109" i="3" s="1"/>
  <c r="CJ110" i="3" s="1"/>
  <c r="CJ111" i="3" s="1"/>
  <c r="CT129" i="4"/>
  <c r="CI109" i="3"/>
  <c r="CI110" i="3" s="1"/>
  <c r="CI111" i="3" s="1"/>
  <c r="GE232" i="4"/>
  <c r="CK18" i="3"/>
  <c r="CU223" i="4"/>
  <c r="CU221" i="4"/>
  <c r="CK45" i="3"/>
  <c r="CU231" i="4"/>
  <c r="CX75" i="4"/>
  <c r="CW188" i="4"/>
  <c r="CM58" i="3" s="1"/>
  <c r="DK266" i="4"/>
  <c r="CW48" i="4"/>
  <c r="CV161" i="4"/>
  <c r="CL31" i="3" s="1"/>
  <c r="CW59" i="4"/>
  <c r="CV171" i="4"/>
  <c r="GC58" i="4"/>
  <c r="GD58" i="4" s="1"/>
  <c r="GK58" i="4"/>
  <c r="GM58" i="4" s="1"/>
  <c r="J55" i="11"/>
  <c r="M55" i="11"/>
  <c r="N55" i="11" s="1"/>
  <c r="CU127" i="4"/>
  <c r="CU241" i="4"/>
  <c r="CW40" i="4"/>
  <c r="CV153" i="4"/>
  <c r="CV110" i="4"/>
  <c r="FS49" i="3"/>
  <c r="CW35" i="4"/>
  <c r="CV148" i="4"/>
  <c r="CV111" i="4"/>
  <c r="CV301" i="4"/>
  <c r="CV302" i="4" s="1"/>
  <c r="CV128" i="4"/>
  <c r="CV109" i="4"/>
  <c r="CW55" i="4"/>
  <c r="CV168" i="4"/>
  <c r="CL38" i="3" s="1"/>
  <c r="DJ279" i="4"/>
  <c r="DJ268" i="4"/>
  <c r="CK31" i="3"/>
  <c r="CX71" i="4"/>
  <c r="CW184" i="4"/>
  <c r="I37" i="12"/>
  <c r="Z37" i="12"/>
  <c r="AA37" i="12" s="1"/>
  <c r="CK23" i="3"/>
  <c r="CU222" i="4"/>
  <c r="CW52" i="4"/>
  <c r="CV164" i="4"/>
  <c r="GC51" i="4"/>
  <c r="GD51" i="4" s="1"/>
  <c r="GK51" i="4"/>
  <c r="GM51" i="4" s="1"/>
  <c r="CW67" i="4"/>
  <c r="CV180" i="4"/>
  <c r="CL50" i="3" s="1"/>
  <c r="CW63" i="4"/>
  <c r="CV175" i="4"/>
  <c r="CV119" i="4"/>
  <c r="GC62" i="4"/>
  <c r="GD62" i="4" s="1"/>
  <c r="GK62" i="4"/>
  <c r="GM62" i="4" s="1"/>
  <c r="CK50" i="3"/>
  <c r="FS30" i="3"/>
  <c r="J59" i="11"/>
  <c r="M59" i="11"/>
  <c r="N59" i="11" s="1"/>
  <c r="FS22" i="3"/>
  <c r="DI280" i="4"/>
  <c r="DI290" i="4"/>
  <c r="BP63" i="7"/>
  <c r="BO112" i="7"/>
  <c r="BP61" i="7"/>
  <c r="BO110" i="7"/>
  <c r="BP59" i="7"/>
  <c r="BO108" i="7"/>
  <c r="BO147" i="7"/>
  <c r="BP98" i="7"/>
  <c r="BP139" i="7"/>
  <c r="BQ90" i="7"/>
  <c r="BP126" i="7"/>
  <c r="BQ77" i="7"/>
  <c r="BO117" i="7"/>
  <c r="BP68" i="7"/>
  <c r="BO107" i="7"/>
  <c r="BP58" i="7"/>
  <c r="BO150" i="7"/>
  <c r="BP101" i="7"/>
  <c r="BO141" i="7"/>
  <c r="BP92" i="7"/>
  <c r="BO119" i="7"/>
  <c r="BP70" i="7"/>
  <c r="BO106" i="7"/>
  <c r="BP57" i="7"/>
  <c r="BO143" i="7"/>
  <c r="BP94" i="7"/>
  <c r="BO111" i="7"/>
  <c r="BP62" i="7"/>
  <c r="BO140" i="7"/>
  <c r="BP91" i="7"/>
  <c r="BO138" i="7"/>
  <c r="BP89" i="7"/>
  <c r="BP122" i="7"/>
  <c r="BQ73" i="7"/>
  <c r="BO125" i="7"/>
  <c r="BP76" i="7"/>
  <c r="BO121" i="7"/>
  <c r="BP72" i="7"/>
  <c r="BP132" i="7"/>
  <c r="BQ83" i="7"/>
  <c r="BO133" i="7"/>
  <c r="BP84" i="7"/>
  <c r="BO109" i="7"/>
  <c r="BP60" i="7"/>
  <c r="BO148" i="7"/>
  <c r="BP99" i="7"/>
  <c r="BO146" i="7"/>
  <c r="BP97" i="7"/>
  <c r="BP120" i="7"/>
  <c r="BQ71" i="7"/>
  <c r="BO144" i="7"/>
  <c r="BP95" i="7"/>
  <c r="BO136" i="7"/>
  <c r="BP87" i="7"/>
  <c r="BP124" i="7"/>
  <c r="BQ75" i="7"/>
  <c r="BO149" i="7"/>
  <c r="BP100" i="7"/>
  <c r="BO113" i="7"/>
  <c r="BP64" i="7"/>
  <c r="BO145" i="7"/>
  <c r="BP96" i="7"/>
  <c r="BO137" i="7"/>
  <c r="BP88" i="7"/>
  <c r="BP116" i="7"/>
  <c r="BQ67" i="7"/>
  <c r="BO151" i="7"/>
  <c r="BP102" i="7"/>
  <c r="BP118" i="7"/>
  <c r="BQ69" i="7"/>
  <c r="BO129" i="7"/>
  <c r="BP80" i="7"/>
  <c r="BO127" i="7"/>
  <c r="BP78" i="7"/>
  <c r="BO142" i="7"/>
  <c r="BP93" i="7"/>
  <c r="BO131" i="7"/>
  <c r="BP82" i="7"/>
  <c r="BO123" i="7"/>
  <c r="BP74" i="7"/>
  <c r="BP114" i="7"/>
  <c r="BQ65" i="7"/>
  <c r="BO115" i="7"/>
  <c r="BP66" i="7"/>
  <c r="BO135" i="7"/>
  <c r="BP86" i="7"/>
  <c r="BO134" i="7"/>
  <c r="BP85" i="7"/>
  <c r="BP128" i="7"/>
  <c r="BQ79" i="7"/>
  <c r="BP130" i="7"/>
  <c r="BQ81" i="7"/>
  <c r="BN152" i="7"/>
  <c r="H38" i="12" l="1"/>
  <c r="I38" i="12" s="1"/>
  <c r="M51" i="11"/>
  <c r="N51" i="11" s="1"/>
  <c r="J51" i="11"/>
  <c r="CX40" i="4"/>
  <c r="CW153" i="4"/>
  <c r="CW110" i="4"/>
  <c r="CL45" i="3"/>
  <c r="I47" i="11" s="1"/>
  <c r="CV231" i="4"/>
  <c r="GC175" i="4"/>
  <c r="GD175" i="4" s="1"/>
  <c r="CL34" i="3"/>
  <c r="I36" i="11" s="1"/>
  <c r="GC164" i="4"/>
  <c r="GD164" i="4" s="1"/>
  <c r="CX55" i="4"/>
  <c r="CW168" i="4"/>
  <c r="CM38" i="3" s="1"/>
  <c r="CX59" i="4"/>
  <c r="CW172" i="4"/>
  <c r="DK268" i="4"/>
  <c r="DK279" i="4"/>
  <c r="J24" i="11"/>
  <c r="M24" i="11"/>
  <c r="N24" i="11" s="1"/>
  <c r="M32" i="11"/>
  <c r="N32" i="11" s="1"/>
  <c r="J32" i="11"/>
  <c r="CX63" i="4"/>
  <c r="CW176" i="4"/>
  <c r="CW119" i="4"/>
  <c r="CX67" i="4"/>
  <c r="CW180" i="4"/>
  <c r="CX52" i="4"/>
  <c r="CW165" i="4"/>
  <c r="CM54" i="3"/>
  <c r="CL18" i="3"/>
  <c r="CV223" i="4"/>
  <c r="CV221" i="4"/>
  <c r="CV127" i="4"/>
  <c r="CV241" i="4"/>
  <c r="CU240" i="4"/>
  <c r="CU242" i="4" s="1"/>
  <c r="CY71" i="4"/>
  <c r="CX184" i="4"/>
  <c r="CN54" i="3" s="1"/>
  <c r="DJ290" i="4"/>
  <c r="DJ280" i="4"/>
  <c r="CX35" i="4"/>
  <c r="CW148" i="4"/>
  <c r="CW111" i="4"/>
  <c r="CW109" i="4"/>
  <c r="CW301" i="4"/>
  <c r="CW302" i="4" s="1"/>
  <c r="CW128" i="4"/>
  <c r="CL23" i="3"/>
  <c r="CV222" i="4"/>
  <c r="CU129" i="4"/>
  <c r="CU251" i="4"/>
  <c r="CU294" i="4"/>
  <c r="CK97" i="3" s="1"/>
  <c r="CK107" i="3" s="1"/>
  <c r="CX48" i="4"/>
  <c r="CW161" i="4"/>
  <c r="CM31" i="3" s="1"/>
  <c r="F39" i="12"/>
  <c r="CL41" i="3"/>
  <c r="I43" i="11" s="1"/>
  <c r="GC171" i="4"/>
  <c r="GD171" i="4" s="1"/>
  <c r="CY75" i="4"/>
  <c r="CX188" i="4"/>
  <c r="DL266" i="4"/>
  <c r="BP108" i="7"/>
  <c r="BQ59" i="7"/>
  <c r="BP112" i="7"/>
  <c r="BQ63" i="7"/>
  <c r="BQ61" i="7"/>
  <c r="BP110" i="7"/>
  <c r="BP137" i="7"/>
  <c r="BQ88" i="7"/>
  <c r="BP113" i="7"/>
  <c r="BQ64" i="7"/>
  <c r="BQ124" i="7"/>
  <c r="BR75" i="7"/>
  <c r="BP144" i="7"/>
  <c r="BQ95" i="7"/>
  <c r="BO152" i="7"/>
  <c r="BQ128" i="7"/>
  <c r="BR79" i="7"/>
  <c r="BP115" i="7"/>
  <c r="BQ66" i="7"/>
  <c r="BP123" i="7"/>
  <c r="BQ74" i="7"/>
  <c r="BP142" i="7"/>
  <c r="BQ93" i="7"/>
  <c r="BP129" i="7"/>
  <c r="BQ80" i="7"/>
  <c r="BP151" i="7"/>
  <c r="BQ102" i="7"/>
  <c r="BP146" i="7"/>
  <c r="BQ97" i="7"/>
  <c r="BP148" i="7"/>
  <c r="BQ99" i="7"/>
  <c r="BP133" i="7"/>
  <c r="BQ84" i="7"/>
  <c r="BP125" i="7"/>
  <c r="BQ76" i="7"/>
  <c r="BP138" i="7"/>
  <c r="BQ89" i="7"/>
  <c r="BP111" i="7"/>
  <c r="BQ62" i="7"/>
  <c r="BP106" i="7"/>
  <c r="BQ57" i="7"/>
  <c r="BP141" i="7"/>
  <c r="BQ92" i="7"/>
  <c r="BP107" i="7"/>
  <c r="BQ58" i="7"/>
  <c r="BQ126" i="7"/>
  <c r="BR77" i="7"/>
  <c r="BP147" i="7"/>
  <c r="BQ98" i="7"/>
  <c r="BP145" i="7"/>
  <c r="BQ96" i="7"/>
  <c r="BP149" i="7"/>
  <c r="BQ100" i="7"/>
  <c r="BP136" i="7"/>
  <c r="BQ87" i="7"/>
  <c r="BQ130" i="7"/>
  <c r="BR81" i="7"/>
  <c r="BP134" i="7"/>
  <c r="BQ85" i="7"/>
  <c r="BP135" i="7"/>
  <c r="BQ86" i="7"/>
  <c r="BQ114" i="7"/>
  <c r="BR65" i="7"/>
  <c r="BP131" i="7"/>
  <c r="BQ82" i="7"/>
  <c r="BP127" i="7"/>
  <c r="BQ78" i="7"/>
  <c r="BQ118" i="7"/>
  <c r="BR69" i="7"/>
  <c r="BQ116" i="7"/>
  <c r="BR67" i="7"/>
  <c r="BQ120" i="7"/>
  <c r="BR71" i="7"/>
  <c r="BP109" i="7"/>
  <c r="BQ60" i="7"/>
  <c r="BQ132" i="7"/>
  <c r="BR83" i="7"/>
  <c r="BP121" i="7"/>
  <c r="BQ72" i="7"/>
  <c r="BQ122" i="7"/>
  <c r="BR73" i="7"/>
  <c r="BP140" i="7"/>
  <c r="BQ91" i="7"/>
  <c r="BP143" i="7"/>
  <c r="BQ94" i="7"/>
  <c r="BP119" i="7"/>
  <c r="BQ70" i="7"/>
  <c r="BP150" i="7"/>
  <c r="BQ101" i="7"/>
  <c r="BP117" i="7"/>
  <c r="BQ68" i="7"/>
  <c r="BQ139" i="7"/>
  <c r="BR90" i="7"/>
  <c r="Z38" i="12" l="1"/>
  <c r="AA38" i="12" s="1"/>
  <c r="CY35" i="4"/>
  <c r="CX148" i="4"/>
  <c r="CX111" i="4"/>
  <c r="CX128" i="4"/>
  <c r="CX301" i="4"/>
  <c r="CX302" i="4" s="1"/>
  <c r="CX109" i="4"/>
  <c r="CZ71" i="4"/>
  <c r="CY184" i="4"/>
  <c r="CO54" i="3" s="1"/>
  <c r="CN58" i="3"/>
  <c r="X39" i="12"/>
  <c r="G39" i="12"/>
  <c r="CY48" i="4"/>
  <c r="CX161" i="4"/>
  <c r="CN31" i="3" s="1"/>
  <c r="CZ75" i="4"/>
  <c r="CY188" i="4"/>
  <c r="CO58" i="3" s="1"/>
  <c r="DM266" i="4"/>
  <c r="CK109" i="3"/>
  <c r="CK110" i="3" s="1"/>
  <c r="CK111" i="3" s="1"/>
  <c r="CV251" i="4"/>
  <c r="CV129" i="4"/>
  <c r="CV294" i="4"/>
  <c r="CL97" i="3" s="1"/>
  <c r="CL107" i="3" s="1"/>
  <c r="CL109" i="3" s="1"/>
  <c r="CL110" i="3" s="1"/>
  <c r="CL111" i="3" s="1"/>
  <c r="CY67" i="4"/>
  <c r="CX180" i="4"/>
  <c r="CN50" i="3" s="1"/>
  <c r="CM46" i="3"/>
  <c r="CW231" i="4"/>
  <c r="DK280" i="4"/>
  <c r="DK290" i="4"/>
  <c r="FS34" i="3"/>
  <c r="CY40" i="4"/>
  <c r="CX153" i="4"/>
  <c r="CX110" i="4"/>
  <c r="CM18" i="3"/>
  <c r="CW223" i="4"/>
  <c r="CW221" i="4"/>
  <c r="CY52" i="4"/>
  <c r="CX165" i="4"/>
  <c r="CN35" i="3" s="1"/>
  <c r="CY63" i="4"/>
  <c r="CX176" i="4"/>
  <c r="CX119" i="4"/>
  <c r="CY55" i="4"/>
  <c r="CX168" i="4"/>
  <c r="CN38" i="3" s="1"/>
  <c r="CM42" i="3"/>
  <c r="CW241" i="4"/>
  <c r="CW127" i="4"/>
  <c r="DL279" i="4"/>
  <c r="DL268" i="4"/>
  <c r="FS41" i="3"/>
  <c r="CV240" i="4"/>
  <c r="CV242" i="4" s="1"/>
  <c r="CM35" i="3"/>
  <c r="CM50" i="3"/>
  <c r="CY59" i="4"/>
  <c r="CX172" i="4"/>
  <c r="CN42" i="3" s="1"/>
  <c r="FS45" i="3"/>
  <c r="CM23" i="3"/>
  <c r="CW222" i="4"/>
  <c r="BR61" i="7"/>
  <c r="BQ110" i="7"/>
  <c r="BR59" i="7"/>
  <c r="BQ108" i="7"/>
  <c r="BR63" i="7"/>
  <c r="BQ112" i="7"/>
  <c r="BQ150" i="7"/>
  <c r="BR101" i="7"/>
  <c r="BR122" i="7"/>
  <c r="BS73" i="7"/>
  <c r="BQ149" i="7"/>
  <c r="BR100" i="7"/>
  <c r="BR116" i="7"/>
  <c r="BS67" i="7"/>
  <c r="BR114" i="7"/>
  <c r="BS65" i="7"/>
  <c r="BR130" i="7"/>
  <c r="BS81" i="7"/>
  <c r="BQ117" i="7"/>
  <c r="BR68" i="7"/>
  <c r="BQ119" i="7"/>
  <c r="BR70" i="7"/>
  <c r="BQ140" i="7"/>
  <c r="BR91" i="7"/>
  <c r="BQ121" i="7"/>
  <c r="BR72" i="7"/>
  <c r="BQ109" i="7"/>
  <c r="BR60" i="7"/>
  <c r="BR120" i="7"/>
  <c r="BS71" i="7"/>
  <c r="BQ136" i="7"/>
  <c r="BR87" i="7"/>
  <c r="BQ145" i="7"/>
  <c r="BR96" i="7"/>
  <c r="BQ147" i="7"/>
  <c r="BR98" i="7"/>
  <c r="BQ107" i="7"/>
  <c r="BR58" i="7"/>
  <c r="BQ106" i="7"/>
  <c r="BR57" i="7"/>
  <c r="BQ138" i="7"/>
  <c r="BR89" i="7"/>
  <c r="BQ148" i="7"/>
  <c r="BR99" i="7"/>
  <c r="BQ151" i="7"/>
  <c r="BR102" i="7"/>
  <c r="BQ142" i="7"/>
  <c r="BR93" i="7"/>
  <c r="BQ115" i="7"/>
  <c r="BR66" i="7"/>
  <c r="BR139" i="7"/>
  <c r="BS90" i="7"/>
  <c r="BR118" i="7"/>
  <c r="BS69" i="7"/>
  <c r="BQ131" i="7"/>
  <c r="BR82" i="7"/>
  <c r="BQ135" i="7"/>
  <c r="BR86" i="7"/>
  <c r="BQ134" i="7"/>
  <c r="BR85" i="7"/>
  <c r="BR124" i="7"/>
  <c r="BS75" i="7"/>
  <c r="BQ137" i="7"/>
  <c r="BR88" i="7"/>
  <c r="BQ143" i="7"/>
  <c r="BR94" i="7"/>
  <c r="BR126" i="7"/>
  <c r="BS77" i="7"/>
  <c r="BQ141" i="7"/>
  <c r="BR92" i="7"/>
  <c r="BQ111" i="7"/>
  <c r="BR62" i="7"/>
  <c r="BQ125" i="7"/>
  <c r="BR76" i="7"/>
  <c r="BQ133" i="7"/>
  <c r="BR84" i="7"/>
  <c r="BQ146" i="7"/>
  <c r="BR97" i="7"/>
  <c r="BQ129" i="7"/>
  <c r="BR80" i="7"/>
  <c r="BQ123" i="7"/>
  <c r="BR74" i="7"/>
  <c r="BR128" i="7"/>
  <c r="BS79" i="7"/>
  <c r="BR132" i="7"/>
  <c r="BS83" i="7"/>
  <c r="BQ127" i="7"/>
  <c r="BR78" i="7"/>
  <c r="BQ144" i="7"/>
  <c r="BR95" i="7"/>
  <c r="BQ113" i="7"/>
  <c r="BR64" i="7"/>
  <c r="BP152" i="7"/>
  <c r="F40" i="12" l="1"/>
  <c r="X40" i="12" s="1"/>
  <c r="J43" i="11"/>
  <c r="M43" i="11"/>
  <c r="N43" i="11" s="1"/>
  <c r="CX241" i="4"/>
  <c r="CX127" i="4"/>
  <c r="CZ52" i="4"/>
  <c r="CY165" i="4"/>
  <c r="CO35" i="3" s="1"/>
  <c r="H39" i="12"/>
  <c r="Y39" i="12"/>
  <c r="CZ35" i="4"/>
  <c r="CY148" i="4"/>
  <c r="CY111" i="4"/>
  <c r="CY301" i="4"/>
  <c r="CY302" i="4" s="1"/>
  <c r="CY109" i="4"/>
  <c r="CY128" i="4"/>
  <c r="CN46" i="3"/>
  <c r="CX231" i="4"/>
  <c r="CZ40" i="4"/>
  <c r="CY153" i="4"/>
  <c r="CY110" i="4"/>
  <c r="DA75" i="4"/>
  <c r="CZ188" i="4"/>
  <c r="CP58" i="3" s="1"/>
  <c r="DN266" i="4"/>
  <c r="DM268" i="4"/>
  <c r="DM279" i="4"/>
  <c r="CN18" i="3"/>
  <c r="CX223" i="4"/>
  <c r="CX221" i="4"/>
  <c r="J47" i="11"/>
  <c r="M47" i="11"/>
  <c r="N47" i="11" s="1"/>
  <c r="CN23" i="3"/>
  <c r="CX222" i="4"/>
  <c r="CW240" i="4"/>
  <c r="CW242" i="4" s="1"/>
  <c r="DL290" i="4"/>
  <c r="DL280" i="4"/>
  <c r="CZ63" i="4"/>
  <c r="CY176" i="4"/>
  <c r="CY119" i="4"/>
  <c r="J36" i="11"/>
  <c r="M36" i="11"/>
  <c r="N36" i="11" s="1"/>
  <c r="CZ67" i="4"/>
  <c r="CY180" i="4"/>
  <c r="DA71" i="4"/>
  <c r="CZ184" i="4"/>
  <c r="CZ48" i="4"/>
  <c r="CY161" i="4"/>
  <c r="CZ59" i="4"/>
  <c r="CY172" i="4"/>
  <c r="CW129" i="4"/>
  <c r="CW294" i="4"/>
  <c r="CM97" i="3" s="1"/>
  <c r="CM107" i="3" s="1"/>
  <c r="CW251" i="4"/>
  <c r="CZ55" i="4"/>
  <c r="CY168" i="4"/>
  <c r="CO38" i="3" s="1"/>
  <c r="BR112" i="7"/>
  <c r="BS63" i="7"/>
  <c r="BS61" i="7"/>
  <c r="BR110" i="7"/>
  <c r="BR108" i="7"/>
  <c r="BS59" i="7"/>
  <c r="BS128" i="7"/>
  <c r="BT79" i="7"/>
  <c r="BR113" i="7"/>
  <c r="BS64" i="7"/>
  <c r="BS132" i="7"/>
  <c r="BT83" i="7"/>
  <c r="BR129" i="7"/>
  <c r="BS80" i="7"/>
  <c r="BR146" i="7"/>
  <c r="BS97" i="7"/>
  <c r="BR125" i="7"/>
  <c r="BS76" i="7"/>
  <c r="BR141" i="7"/>
  <c r="BS92" i="7"/>
  <c r="BR143" i="7"/>
  <c r="BS94" i="7"/>
  <c r="BS124" i="7"/>
  <c r="BT75" i="7"/>
  <c r="BR135" i="7"/>
  <c r="BS86" i="7"/>
  <c r="BS118" i="7"/>
  <c r="BT69" i="7"/>
  <c r="BS139" i="7"/>
  <c r="BT90" i="7"/>
  <c r="BR142" i="7"/>
  <c r="BS93" i="7"/>
  <c r="BR106" i="7"/>
  <c r="BS57" i="7"/>
  <c r="BR147" i="7"/>
  <c r="BS98" i="7"/>
  <c r="BR136" i="7"/>
  <c r="BS87" i="7"/>
  <c r="BR109" i="7"/>
  <c r="BS60" i="7"/>
  <c r="BR140" i="7"/>
  <c r="BS91" i="7"/>
  <c r="BR117" i="7"/>
  <c r="BS68" i="7"/>
  <c r="BS114" i="7"/>
  <c r="BT65" i="7"/>
  <c r="BR149" i="7"/>
  <c r="BS100" i="7"/>
  <c r="BR150" i="7"/>
  <c r="BS101" i="7"/>
  <c r="BR115" i="7"/>
  <c r="BS66" i="7"/>
  <c r="BR151" i="7"/>
  <c r="BS102" i="7"/>
  <c r="BR148" i="7"/>
  <c r="BS99" i="7"/>
  <c r="BR138" i="7"/>
  <c r="BS89" i="7"/>
  <c r="BR107" i="7"/>
  <c r="BS58" i="7"/>
  <c r="BR145" i="7"/>
  <c r="BS96" i="7"/>
  <c r="BS120" i="7"/>
  <c r="BT71" i="7"/>
  <c r="BR121" i="7"/>
  <c r="BS72" i="7"/>
  <c r="BR119" i="7"/>
  <c r="BS70" i="7"/>
  <c r="BS130" i="7"/>
  <c r="BT81" i="7"/>
  <c r="BS116" i="7"/>
  <c r="BT67" i="7"/>
  <c r="BR144" i="7"/>
  <c r="BS95" i="7"/>
  <c r="BR127" i="7"/>
  <c r="BS78" i="7"/>
  <c r="BR123" i="7"/>
  <c r="BS74" i="7"/>
  <c r="BR133" i="7"/>
  <c r="BS84" i="7"/>
  <c r="BR111" i="7"/>
  <c r="BS62" i="7"/>
  <c r="BS126" i="7"/>
  <c r="BT77" i="7"/>
  <c r="BR137" i="7"/>
  <c r="BS88" i="7"/>
  <c r="BR134" i="7"/>
  <c r="BS85" i="7"/>
  <c r="BR131" i="7"/>
  <c r="BS82" i="7"/>
  <c r="BS122" i="7"/>
  <c r="BT73" i="7"/>
  <c r="BQ152" i="7"/>
  <c r="G40" i="12" l="1"/>
  <c r="Y40" i="12" s="1"/>
  <c r="CM109" i="3"/>
  <c r="CM110" i="3" s="1"/>
  <c r="CM111" i="3" s="1"/>
  <c r="CY241" i="4"/>
  <c r="CY127" i="4"/>
  <c r="I39" i="12"/>
  <c r="Z39" i="12"/>
  <c r="AA39" i="12" s="1"/>
  <c r="DA52" i="4"/>
  <c r="CZ165" i="4"/>
  <c r="CX129" i="4"/>
  <c r="CX251" i="4"/>
  <c r="CX294" i="4"/>
  <c r="CN97" i="3" s="1"/>
  <c r="CN107" i="3" s="1"/>
  <c r="CN109" i="3" s="1"/>
  <c r="CN110" i="3" s="1"/>
  <c r="CN111" i="3" s="1"/>
  <c r="CO42" i="3"/>
  <c r="DA48" i="4"/>
  <c r="CZ161" i="4"/>
  <c r="CP31" i="3" s="1"/>
  <c r="CO46" i="3"/>
  <c r="CY231" i="4"/>
  <c r="DB75" i="4"/>
  <c r="DA188" i="4"/>
  <c r="DO266" i="4"/>
  <c r="CO23" i="3"/>
  <c r="CY222" i="4"/>
  <c r="CO18" i="3"/>
  <c r="CY223" i="4"/>
  <c r="CY221" i="4"/>
  <c r="H40" i="12"/>
  <c r="DA55" i="4"/>
  <c r="CZ168" i="4"/>
  <c r="CP38" i="3" s="1"/>
  <c r="DA59" i="4"/>
  <c r="CZ172" i="4"/>
  <c r="CP42" i="3" s="1"/>
  <c r="CP54" i="3"/>
  <c r="DA63" i="4"/>
  <c r="CZ176" i="4"/>
  <c r="CZ119" i="4"/>
  <c r="CX240" i="4"/>
  <c r="CX242" i="4" s="1"/>
  <c r="DA40" i="4"/>
  <c r="CZ153" i="4"/>
  <c r="CZ110" i="4"/>
  <c r="DA35" i="4"/>
  <c r="CZ148" i="4"/>
  <c r="CZ111" i="4"/>
  <c r="CZ128" i="4"/>
  <c r="CZ109" i="4"/>
  <c r="CZ301" i="4"/>
  <c r="CZ302" i="4" s="1"/>
  <c r="DN279" i="4"/>
  <c r="DN268" i="4"/>
  <c r="CO50" i="3"/>
  <c r="DM280" i="4"/>
  <c r="DM290" i="4"/>
  <c r="DB71" i="4"/>
  <c r="DA184" i="4"/>
  <c r="CQ54" i="3" s="1"/>
  <c r="CO31" i="3"/>
  <c r="DA67" i="4"/>
  <c r="CZ180" i="4"/>
  <c r="CP50" i="3" s="1"/>
  <c r="BT63" i="7"/>
  <c r="BS112" i="7"/>
  <c r="BT59" i="7"/>
  <c r="BS108" i="7"/>
  <c r="BT61" i="7"/>
  <c r="BS110" i="7"/>
  <c r="BS137" i="7"/>
  <c r="BT88" i="7"/>
  <c r="BS127" i="7"/>
  <c r="BT78" i="7"/>
  <c r="BT122" i="7"/>
  <c r="BU73" i="7"/>
  <c r="BS131" i="7"/>
  <c r="BT82" i="7"/>
  <c r="BS111" i="7"/>
  <c r="BT62" i="7"/>
  <c r="BT116" i="7"/>
  <c r="BU67" i="7"/>
  <c r="BS119" i="7"/>
  <c r="BT70" i="7"/>
  <c r="BT120" i="7"/>
  <c r="BU71" i="7"/>
  <c r="BS107" i="7"/>
  <c r="BT58" i="7"/>
  <c r="BS148" i="7"/>
  <c r="BT99" i="7"/>
  <c r="BS115" i="7"/>
  <c r="BT66" i="7"/>
  <c r="BS149" i="7"/>
  <c r="BT100" i="7"/>
  <c r="BS117" i="7"/>
  <c r="BT68" i="7"/>
  <c r="BS109" i="7"/>
  <c r="BT60" i="7"/>
  <c r="BS147" i="7"/>
  <c r="BT98" i="7"/>
  <c r="BS142" i="7"/>
  <c r="BT93" i="7"/>
  <c r="BT118" i="7"/>
  <c r="BU69" i="7"/>
  <c r="BT124" i="7"/>
  <c r="BU75" i="7"/>
  <c r="BS141" i="7"/>
  <c r="BT92" i="7"/>
  <c r="BS146" i="7"/>
  <c r="BT97" i="7"/>
  <c r="BS113" i="7"/>
  <c r="BT64" i="7"/>
  <c r="BS134" i="7"/>
  <c r="BT85" i="7"/>
  <c r="BS123" i="7"/>
  <c r="BT74" i="7"/>
  <c r="BR152" i="7"/>
  <c r="BT126" i="7"/>
  <c r="BU77" i="7"/>
  <c r="BS133" i="7"/>
  <c r="BT84" i="7"/>
  <c r="BS144" i="7"/>
  <c r="BT95" i="7"/>
  <c r="BT130" i="7"/>
  <c r="BU81" i="7"/>
  <c r="BS121" i="7"/>
  <c r="BT72" i="7"/>
  <c r="BS145" i="7"/>
  <c r="BT96" i="7"/>
  <c r="BS138" i="7"/>
  <c r="BT89" i="7"/>
  <c r="BS151" i="7"/>
  <c r="BT102" i="7"/>
  <c r="BS150" i="7"/>
  <c r="BT101" i="7"/>
  <c r="BT114" i="7"/>
  <c r="BU65" i="7"/>
  <c r="BS140" i="7"/>
  <c r="BT91" i="7"/>
  <c r="BS136" i="7"/>
  <c r="BT87" i="7"/>
  <c r="BS106" i="7"/>
  <c r="BT57" i="7"/>
  <c r="BT139" i="7"/>
  <c r="BU90" i="7"/>
  <c r="BS135" i="7"/>
  <c r="BT86" i="7"/>
  <c r="BS143" i="7"/>
  <c r="BT94" i="7"/>
  <c r="BS125" i="7"/>
  <c r="BT76" i="7"/>
  <c r="BS129" i="7"/>
  <c r="BT80" i="7"/>
  <c r="BT132" i="7"/>
  <c r="BU83" i="7"/>
  <c r="BT128" i="7"/>
  <c r="BU79" i="7"/>
  <c r="F41" i="12" l="1"/>
  <c r="DC71" i="4"/>
  <c r="DB184" i="4"/>
  <c r="CZ241" i="4"/>
  <c r="CZ127" i="4"/>
  <c r="CP23" i="3"/>
  <c r="CZ222" i="4"/>
  <c r="DB55" i="4"/>
  <c r="DA168" i="4"/>
  <c r="CQ38" i="3" s="1"/>
  <c r="I40" i="12"/>
  <c r="Z40" i="12"/>
  <c r="AA40" i="12" s="1"/>
  <c r="CP18" i="3"/>
  <c r="CZ223" i="4"/>
  <c r="CZ221" i="4"/>
  <c r="DB40" i="4"/>
  <c r="DA153" i="4"/>
  <c r="DA110" i="4"/>
  <c r="CP46" i="3"/>
  <c r="CZ231" i="4"/>
  <c r="CY240" i="4"/>
  <c r="CY242" i="4" s="1"/>
  <c r="CQ58" i="3"/>
  <c r="DB67" i="4"/>
  <c r="DA180" i="4"/>
  <c r="CQ50" i="3" s="1"/>
  <c r="DN290" i="4"/>
  <c r="DN280" i="4"/>
  <c r="DB35" i="4"/>
  <c r="DA148" i="4"/>
  <c r="DA111" i="4"/>
  <c r="DA301" i="4"/>
  <c r="DA302" i="4" s="1"/>
  <c r="DA128" i="4"/>
  <c r="DA109" i="4"/>
  <c r="DB63" i="4"/>
  <c r="DA176" i="4"/>
  <c r="DA119" i="4"/>
  <c r="DB59" i="4"/>
  <c r="DA172" i="4"/>
  <c r="CQ42" i="3" s="1"/>
  <c r="DC75" i="4"/>
  <c r="DB188" i="4"/>
  <c r="CR58" i="3" s="1"/>
  <c r="DP266" i="4"/>
  <c r="CP35" i="3"/>
  <c r="CY251" i="4"/>
  <c r="CY129" i="4"/>
  <c r="CY294" i="4"/>
  <c r="CO97" i="3" s="1"/>
  <c r="CO107" i="3" s="1"/>
  <c r="DB48" i="4"/>
  <c r="DA161" i="4"/>
  <c r="DB52" i="4"/>
  <c r="DA165" i="4"/>
  <c r="CQ35" i="3" s="1"/>
  <c r="DO268" i="4"/>
  <c r="DO279" i="4"/>
  <c r="BT110" i="7"/>
  <c r="BU61" i="7"/>
  <c r="BU63" i="7"/>
  <c r="BT112" i="7"/>
  <c r="BT108" i="7"/>
  <c r="BU59" i="7"/>
  <c r="BT134" i="7"/>
  <c r="BU85" i="7"/>
  <c r="BT113" i="7"/>
  <c r="BU64" i="7"/>
  <c r="BT146" i="7"/>
  <c r="BU97" i="7"/>
  <c r="BU124" i="7"/>
  <c r="BV75" i="7"/>
  <c r="BT142" i="7"/>
  <c r="BU93" i="7"/>
  <c r="BT147" i="7"/>
  <c r="BU98" i="7"/>
  <c r="BT117" i="7"/>
  <c r="BU68" i="7"/>
  <c r="BT115" i="7"/>
  <c r="BU66" i="7"/>
  <c r="BT107" i="7"/>
  <c r="BU58" i="7"/>
  <c r="BT119" i="7"/>
  <c r="BU70" i="7"/>
  <c r="BS152" i="7"/>
  <c r="BU128" i="7"/>
  <c r="BV79" i="7"/>
  <c r="BT129" i="7"/>
  <c r="BU80" i="7"/>
  <c r="BT143" i="7"/>
  <c r="BU94" i="7"/>
  <c r="BU139" i="7"/>
  <c r="BV90" i="7"/>
  <c r="BT106" i="7"/>
  <c r="BU57" i="7"/>
  <c r="BT140" i="7"/>
  <c r="BU91" i="7"/>
  <c r="BT150" i="7"/>
  <c r="BU101" i="7"/>
  <c r="BT138" i="7"/>
  <c r="BU89" i="7"/>
  <c r="BT121" i="7"/>
  <c r="BU72" i="7"/>
  <c r="BT133" i="7"/>
  <c r="BU84" i="7"/>
  <c r="BT111" i="7"/>
  <c r="BU62" i="7"/>
  <c r="BU122" i="7"/>
  <c r="BV73" i="7"/>
  <c r="BT137" i="7"/>
  <c r="BU88" i="7"/>
  <c r="BT123" i="7"/>
  <c r="BU74" i="7"/>
  <c r="BT141" i="7"/>
  <c r="BU92" i="7"/>
  <c r="BU118" i="7"/>
  <c r="BV69" i="7"/>
  <c r="BT109" i="7"/>
  <c r="BU60" i="7"/>
  <c r="BT149" i="7"/>
  <c r="BU100" i="7"/>
  <c r="BT148" i="7"/>
  <c r="BU99" i="7"/>
  <c r="BU120" i="7"/>
  <c r="BV71" i="7"/>
  <c r="BU116" i="7"/>
  <c r="BV67" i="7"/>
  <c r="BU132" i="7"/>
  <c r="BV83" i="7"/>
  <c r="BT125" i="7"/>
  <c r="BU76" i="7"/>
  <c r="BT135" i="7"/>
  <c r="BU86" i="7"/>
  <c r="BT136" i="7"/>
  <c r="BU87" i="7"/>
  <c r="BU114" i="7"/>
  <c r="BV65" i="7"/>
  <c r="BT151" i="7"/>
  <c r="BU102" i="7"/>
  <c r="BT145" i="7"/>
  <c r="BU96" i="7"/>
  <c r="BU130" i="7"/>
  <c r="BV81" i="7"/>
  <c r="BT144" i="7"/>
  <c r="BU95" i="7"/>
  <c r="BU126" i="7"/>
  <c r="BV77" i="7"/>
  <c r="BT131" i="7"/>
  <c r="BU82" i="7"/>
  <c r="BT127" i="7"/>
  <c r="BU78" i="7"/>
  <c r="CZ240" i="4" l="1"/>
  <c r="CZ242" i="4" s="1"/>
  <c r="X41" i="12"/>
  <c r="G41" i="12"/>
  <c r="DC52" i="4"/>
  <c r="DB165" i="4"/>
  <c r="CR35" i="3" s="1"/>
  <c r="CO109" i="3"/>
  <c r="CO110" i="3" s="1"/>
  <c r="CO111" i="3" s="1"/>
  <c r="CQ18" i="3"/>
  <c r="DA223" i="4"/>
  <c r="DA221" i="4"/>
  <c r="CQ23" i="3"/>
  <c r="DA222" i="4"/>
  <c r="DC55" i="4"/>
  <c r="DB168" i="4"/>
  <c r="CR38" i="3" s="1"/>
  <c r="DO280" i="4"/>
  <c r="DO290" i="4"/>
  <c r="DC35" i="4"/>
  <c r="DB148" i="4"/>
  <c r="DB111" i="4"/>
  <c r="DB301" i="4"/>
  <c r="DB302" i="4" s="1"/>
  <c r="DB128" i="4"/>
  <c r="DB109" i="4"/>
  <c r="DC40" i="4"/>
  <c r="DB153" i="4"/>
  <c r="DB110" i="4"/>
  <c r="CQ31" i="3"/>
  <c r="CQ46" i="3"/>
  <c r="DA231" i="4"/>
  <c r="DC67" i="4"/>
  <c r="DB180" i="4"/>
  <c r="CZ251" i="4"/>
  <c r="CZ129" i="4"/>
  <c r="CZ294" i="4"/>
  <c r="CP97" i="3" s="1"/>
  <c r="CP107" i="3" s="1"/>
  <c r="CP109" i="3" s="1"/>
  <c r="CP110" i="3" s="1"/>
  <c r="CP111" i="3" s="1"/>
  <c r="CR54" i="3"/>
  <c r="DP279" i="4"/>
  <c r="DP268" i="4"/>
  <c r="DC48" i="4"/>
  <c r="DB161" i="4"/>
  <c r="CR31" i="3" s="1"/>
  <c r="DD75" i="4"/>
  <c r="DC188" i="4"/>
  <c r="CS58" i="3" s="1"/>
  <c r="DQ266" i="4"/>
  <c r="DC59" i="4"/>
  <c r="DB172" i="4"/>
  <c r="DC63" i="4"/>
  <c r="DB176" i="4"/>
  <c r="DB119" i="4"/>
  <c r="DA241" i="4"/>
  <c r="DA127" i="4"/>
  <c r="DD71" i="4"/>
  <c r="DC184" i="4"/>
  <c r="CS54" i="3" s="1"/>
  <c r="BV59" i="7"/>
  <c r="BU108" i="7"/>
  <c r="BV61" i="7"/>
  <c r="BU110" i="7"/>
  <c r="BV63" i="7"/>
  <c r="BU112" i="7"/>
  <c r="BU119" i="7"/>
  <c r="BV70" i="7"/>
  <c r="BU115" i="7"/>
  <c r="BV66" i="7"/>
  <c r="BU147" i="7"/>
  <c r="BV98" i="7"/>
  <c r="BV124" i="7"/>
  <c r="BW75" i="7"/>
  <c r="BU113" i="7"/>
  <c r="BV64" i="7"/>
  <c r="BU131" i="7"/>
  <c r="BV82" i="7"/>
  <c r="BU144" i="7"/>
  <c r="BV95" i="7"/>
  <c r="BU145" i="7"/>
  <c r="BV96" i="7"/>
  <c r="BV114" i="7"/>
  <c r="BW65" i="7"/>
  <c r="BU125" i="7"/>
  <c r="BV76" i="7"/>
  <c r="BV116" i="7"/>
  <c r="BW67" i="7"/>
  <c r="BU148" i="7"/>
  <c r="BV99" i="7"/>
  <c r="BU109" i="7"/>
  <c r="BV60" i="7"/>
  <c r="BV118" i="7"/>
  <c r="BW69" i="7"/>
  <c r="BU123" i="7"/>
  <c r="BV74" i="7"/>
  <c r="BV122" i="7"/>
  <c r="BW73" i="7"/>
  <c r="BU138" i="7"/>
  <c r="BV89" i="7"/>
  <c r="BU140" i="7"/>
  <c r="BV91" i="7"/>
  <c r="BV139" i="7"/>
  <c r="BW90" i="7"/>
  <c r="BU129" i="7"/>
  <c r="BV80" i="7"/>
  <c r="BU107" i="7"/>
  <c r="BV58" i="7"/>
  <c r="BU117" i="7"/>
  <c r="BV68" i="7"/>
  <c r="BU142" i="7"/>
  <c r="BV93" i="7"/>
  <c r="BU146" i="7"/>
  <c r="BV97" i="7"/>
  <c r="BU134" i="7"/>
  <c r="BV85" i="7"/>
  <c r="BU127" i="7"/>
  <c r="BV78" i="7"/>
  <c r="BV126" i="7"/>
  <c r="BW77" i="7"/>
  <c r="BV130" i="7"/>
  <c r="BW81" i="7"/>
  <c r="BU151" i="7"/>
  <c r="BV102" i="7"/>
  <c r="BU136" i="7"/>
  <c r="BV87" i="7"/>
  <c r="BU135" i="7"/>
  <c r="BV86" i="7"/>
  <c r="BV132" i="7"/>
  <c r="BW83" i="7"/>
  <c r="BV120" i="7"/>
  <c r="BW71" i="7"/>
  <c r="BU149" i="7"/>
  <c r="BV100" i="7"/>
  <c r="BU141" i="7"/>
  <c r="BV92" i="7"/>
  <c r="BU137" i="7"/>
  <c r="BV88" i="7"/>
  <c r="BU111" i="7"/>
  <c r="BV62" i="7"/>
  <c r="BU133" i="7"/>
  <c r="BV84" i="7"/>
  <c r="BU121" i="7"/>
  <c r="BV72" i="7"/>
  <c r="BU150" i="7"/>
  <c r="BV101" i="7"/>
  <c r="BU106" i="7"/>
  <c r="BV57" i="7"/>
  <c r="BU143" i="7"/>
  <c r="BV94" i="7"/>
  <c r="BV128" i="7"/>
  <c r="BW79" i="7"/>
  <c r="BT152" i="7"/>
  <c r="DA240" i="4" l="1"/>
  <c r="DA242" i="4" s="1"/>
  <c r="Y41" i="12"/>
  <c r="H41" i="12"/>
  <c r="DA129" i="4"/>
  <c r="DA294" i="4"/>
  <c r="CQ97" i="3" s="1"/>
  <c r="CQ107" i="3" s="1"/>
  <c r="DA251" i="4"/>
  <c r="CR46" i="3"/>
  <c r="DB231" i="4"/>
  <c r="DP280" i="4"/>
  <c r="DP290" i="4"/>
  <c r="DB241" i="4"/>
  <c r="DB127" i="4"/>
  <c r="DE71" i="4"/>
  <c r="DD184" i="4"/>
  <c r="CT54" i="3" s="1"/>
  <c r="DD63" i="4"/>
  <c r="DC176" i="4"/>
  <c r="DC119" i="4"/>
  <c r="DQ279" i="4"/>
  <c r="DQ268" i="4"/>
  <c r="CR50" i="3"/>
  <c r="CR23" i="3"/>
  <c r="DB222" i="4"/>
  <c r="CR18" i="3"/>
  <c r="DB223" i="4"/>
  <c r="DB221" i="4"/>
  <c r="CR42" i="3"/>
  <c r="DD48" i="4"/>
  <c r="DC161" i="4"/>
  <c r="CS31" i="3" s="1"/>
  <c r="DD67" i="4"/>
  <c r="DC180" i="4"/>
  <c r="CS50" i="3" s="1"/>
  <c r="DD40" i="4"/>
  <c r="DC153" i="4"/>
  <c r="DC110" i="4"/>
  <c r="DD35" i="4"/>
  <c r="DC148" i="4"/>
  <c r="DC111" i="4"/>
  <c r="DC128" i="4"/>
  <c r="DC301" i="4"/>
  <c r="DC302" i="4" s="1"/>
  <c r="DC109" i="4"/>
  <c r="DD55" i="4"/>
  <c r="DC168" i="4"/>
  <c r="CS38" i="3" s="1"/>
  <c r="F42" i="12"/>
  <c r="DD52" i="4"/>
  <c r="DC165" i="4"/>
  <c r="CS35" i="3" s="1"/>
  <c r="DD59" i="4"/>
  <c r="DC172" i="4"/>
  <c r="CS42" i="3" s="1"/>
  <c r="DE75" i="4"/>
  <c r="DD188" i="4"/>
  <c r="CT58" i="3" s="1"/>
  <c r="DR266" i="4"/>
  <c r="BU152" i="7"/>
  <c r="BW63" i="7"/>
  <c r="BV112" i="7"/>
  <c r="BW59" i="7"/>
  <c r="BV108" i="7"/>
  <c r="BW61" i="7"/>
  <c r="BV110" i="7"/>
  <c r="BV150" i="7"/>
  <c r="BW101" i="7"/>
  <c r="BW132" i="7"/>
  <c r="BX83" i="7"/>
  <c r="BW128" i="7"/>
  <c r="BX79" i="7"/>
  <c r="BV106" i="7"/>
  <c r="BW57" i="7"/>
  <c r="BV121" i="7"/>
  <c r="BW72" i="7"/>
  <c r="BV111" i="7"/>
  <c r="BW62" i="7"/>
  <c r="BW120" i="7"/>
  <c r="BX71" i="7"/>
  <c r="BV135" i="7"/>
  <c r="BW86" i="7"/>
  <c r="BV151" i="7"/>
  <c r="BW102" i="7"/>
  <c r="BW126" i="7"/>
  <c r="BX77" i="7"/>
  <c r="BV134" i="7"/>
  <c r="BW85" i="7"/>
  <c r="BV142" i="7"/>
  <c r="BW93" i="7"/>
  <c r="BV107" i="7"/>
  <c r="BW58" i="7"/>
  <c r="BV129" i="7"/>
  <c r="BW80" i="7"/>
  <c r="BV140" i="7"/>
  <c r="BW91" i="7"/>
  <c r="BW122" i="7"/>
  <c r="BX73" i="7"/>
  <c r="BV109" i="7"/>
  <c r="BW60" i="7"/>
  <c r="BW116" i="7"/>
  <c r="BX67" i="7"/>
  <c r="BV145" i="7"/>
  <c r="BW96" i="7"/>
  <c r="BV113" i="7"/>
  <c r="BW64" i="7"/>
  <c r="BV147" i="7"/>
  <c r="BW98" i="7"/>
  <c r="BV119" i="7"/>
  <c r="BW70" i="7"/>
  <c r="BV143" i="7"/>
  <c r="BW94" i="7"/>
  <c r="BV149" i="7"/>
  <c r="BW100" i="7"/>
  <c r="BV133" i="7"/>
  <c r="BW84" i="7"/>
  <c r="BV141" i="7"/>
  <c r="BW92" i="7"/>
  <c r="BV136" i="7"/>
  <c r="BW87" i="7"/>
  <c r="BW130" i="7"/>
  <c r="BX81" i="7"/>
  <c r="BV127" i="7"/>
  <c r="BW78" i="7"/>
  <c r="BV146" i="7"/>
  <c r="BW97" i="7"/>
  <c r="BV117" i="7"/>
  <c r="BW68" i="7"/>
  <c r="BW139" i="7"/>
  <c r="BX90" i="7"/>
  <c r="BV138" i="7"/>
  <c r="BW89" i="7"/>
  <c r="BV123" i="7"/>
  <c r="BW74" i="7"/>
  <c r="BW118" i="7"/>
  <c r="BX69" i="7"/>
  <c r="BV148" i="7"/>
  <c r="BW99" i="7"/>
  <c r="BV125" i="7"/>
  <c r="BW76" i="7"/>
  <c r="BW114" i="7"/>
  <c r="BX65" i="7"/>
  <c r="BV144" i="7"/>
  <c r="BW95" i="7"/>
  <c r="BV131" i="7"/>
  <c r="BW82" i="7"/>
  <c r="BW124" i="7"/>
  <c r="BX75" i="7"/>
  <c r="BV115" i="7"/>
  <c r="BW66" i="7"/>
  <c r="BV137" i="7"/>
  <c r="BW88" i="7"/>
  <c r="DB240" i="4" l="1"/>
  <c r="DB242" i="4" s="1"/>
  <c r="Z41" i="12"/>
  <c r="AA41" i="12" s="1"/>
  <c r="I41" i="12"/>
  <c r="DE59" i="4"/>
  <c r="DD172" i="4"/>
  <c r="CT42" i="3" s="1"/>
  <c r="DF75" i="4"/>
  <c r="DE188" i="4"/>
  <c r="CU58" i="3" s="1"/>
  <c r="DS266" i="4"/>
  <c r="DE55" i="4"/>
  <c r="DD168" i="4"/>
  <c r="CT38" i="3" s="1"/>
  <c r="DC241" i="4"/>
  <c r="DC127" i="4"/>
  <c r="DE67" i="4"/>
  <c r="DD180" i="4"/>
  <c r="CT50" i="3" s="1"/>
  <c r="DF71" i="4"/>
  <c r="DE184" i="4"/>
  <c r="CU54" i="3" s="1"/>
  <c r="DE52" i="4"/>
  <c r="DD165" i="4"/>
  <c r="CT35" i="3" s="1"/>
  <c r="CS18" i="3"/>
  <c r="DC223" i="4"/>
  <c r="DC221" i="4"/>
  <c r="CS23" i="3"/>
  <c r="DC222" i="4"/>
  <c r="DE48" i="4"/>
  <c r="DD161" i="4"/>
  <c r="CT31" i="3" s="1"/>
  <c r="CS46" i="3"/>
  <c r="DC231" i="4"/>
  <c r="DB251" i="4"/>
  <c r="DB294" i="4"/>
  <c r="CR97" i="3" s="1"/>
  <c r="CR107" i="3" s="1"/>
  <c r="CR109" i="3" s="1"/>
  <c r="CR110" i="3" s="1"/>
  <c r="CR111" i="3" s="1"/>
  <c r="DB129" i="4"/>
  <c r="CQ109" i="3"/>
  <c r="CQ110" i="3" s="1"/>
  <c r="CQ111" i="3" s="1"/>
  <c r="DR279" i="4"/>
  <c r="DR268" i="4"/>
  <c r="X42" i="12"/>
  <c r="G42" i="12"/>
  <c r="DE35" i="4"/>
  <c r="DD148" i="4"/>
  <c r="DD111" i="4"/>
  <c r="DD109" i="4"/>
  <c r="DD301" i="4"/>
  <c r="DD302" i="4" s="1"/>
  <c r="DD128" i="4"/>
  <c r="DE40" i="4"/>
  <c r="DD153" i="4"/>
  <c r="DD110" i="4"/>
  <c r="DQ290" i="4"/>
  <c r="DQ280" i="4"/>
  <c r="DE63" i="4"/>
  <c r="DD176" i="4"/>
  <c r="DD119" i="4"/>
  <c r="BX63" i="7"/>
  <c r="BW112" i="7"/>
  <c r="BW110" i="7"/>
  <c r="BX61" i="7"/>
  <c r="BX59" i="7"/>
  <c r="BW108" i="7"/>
  <c r="BX124" i="7"/>
  <c r="BY75" i="7"/>
  <c r="BW144" i="7"/>
  <c r="BX95" i="7"/>
  <c r="BW125" i="7"/>
  <c r="BX76" i="7"/>
  <c r="BX118" i="7"/>
  <c r="BY69" i="7"/>
  <c r="BX139" i="7"/>
  <c r="BY90" i="7"/>
  <c r="BW146" i="7"/>
  <c r="BX97" i="7"/>
  <c r="BX130" i="7"/>
  <c r="BY81" i="7"/>
  <c r="BW141" i="7"/>
  <c r="BX92" i="7"/>
  <c r="BW143" i="7"/>
  <c r="BX94" i="7"/>
  <c r="BW119" i="7"/>
  <c r="BX70" i="7"/>
  <c r="BW113" i="7"/>
  <c r="BX64" i="7"/>
  <c r="BW109" i="7"/>
  <c r="BX60" i="7"/>
  <c r="BX122" i="7"/>
  <c r="BY73" i="7"/>
  <c r="BW140" i="7"/>
  <c r="BX91" i="7"/>
  <c r="BW107" i="7"/>
  <c r="BX58" i="7"/>
  <c r="BW134" i="7"/>
  <c r="BX85" i="7"/>
  <c r="BW151" i="7"/>
  <c r="BX102" i="7"/>
  <c r="BX120" i="7"/>
  <c r="BY71" i="7"/>
  <c r="BW111" i="7"/>
  <c r="BX62" i="7"/>
  <c r="BW106" i="7"/>
  <c r="BX57" i="7"/>
  <c r="BX132" i="7"/>
  <c r="BY83" i="7"/>
  <c r="BW115" i="7"/>
  <c r="BX66" i="7"/>
  <c r="BW131" i="7"/>
  <c r="BX82" i="7"/>
  <c r="BX114" i="7"/>
  <c r="BY65" i="7"/>
  <c r="BW123" i="7"/>
  <c r="BX74" i="7"/>
  <c r="BW138" i="7"/>
  <c r="BX89" i="7"/>
  <c r="BW117" i="7"/>
  <c r="BX68" i="7"/>
  <c r="BW127" i="7"/>
  <c r="BX78" i="7"/>
  <c r="BW136" i="7"/>
  <c r="BX87" i="7"/>
  <c r="BW133" i="7"/>
  <c r="BX84" i="7"/>
  <c r="BW149" i="7"/>
  <c r="BX100" i="7"/>
  <c r="BW147" i="7"/>
  <c r="BX98" i="7"/>
  <c r="BW145" i="7"/>
  <c r="BX96" i="7"/>
  <c r="BX116" i="7"/>
  <c r="BY67" i="7"/>
  <c r="BW129" i="7"/>
  <c r="BX80" i="7"/>
  <c r="BW142" i="7"/>
  <c r="BX93" i="7"/>
  <c r="BX126" i="7"/>
  <c r="BY77" i="7"/>
  <c r="BW135" i="7"/>
  <c r="BX86" i="7"/>
  <c r="BW121" i="7"/>
  <c r="BX72" i="7"/>
  <c r="BX128" i="7"/>
  <c r="BY79" i="7"/>
  <c r="BW148" i="7"/>
  <c r="BX99" i="7"/>
  <c r="BW137" i="7"/>
  <c r="BX88" i="7"/>
  <c r="BW150" i="7"/>
  <c r="BX101" i="7"/>
  <c r="BV152" i="7"/>
  <c r="DC240" i="4" l="1"/>
  <c r="DC242" i="4" s="1"/>
  <c r="DS268" i="4"/>
  <c r="DS279" i="4"/>
  <c r="CT23" i="3"/>
  <c r="DD222" i="4"/>
  <c r="H42" i="12"/>
  <c r="Y42" i="12"/>
  <c r="F43" i="12"/>
  <c r="X43" i="12" s="1"/>
  <c r="DF63" i="4"/>
  <c r="DE176" i="4"/>
  <c r="DE119" i="4"/>
  <c r="DF40" i="4"/>
  <c r="DE153" i="4"/>
  <c r="DE110" i="4"/>
  <c r="DF48" i="4"/>
  <c r="DE161" i="4"/>
  <c r="CU31" i="3" s="1"/>
  <c r="DF59" i="4"/>
  <c r="DE172" i="4"/>
  <c r="CU42" i="3" s="1"/>
  <c r="DD241" i="4"/>
  <c r="DD127" i="4"/>
  <c r="DF35" i="4"/>
  <c r="DE148" i="4"/>
  <c r="DE111" i="4"/>
  <c r="DE128" i="4"/>
  <c r="DE109" i="4"/>
  <c r="DE301" i="4"/>
  <c r="DE302" i="4" s="1"/>
  <c r="DF67" i="4"/>
  <c r="DE180" i="4"/>
  <c r="CU50" i="3" s="1"/>
  <c r="DF55" i="4"/>
  <c r="DE168" i="4"/>
  <c r="CU38" i="3" s="1"/>
  <c r="DG75" i="4"/>
  <c r="DF188" i="4"/>
  <c r="CV58" i="3" s="1"/>
  <c r="I60" i="11" s="1"/>
  <c r="DT266" i="4"/>
  <c r="CT46" i="3"/>
  <c r="DD231" i="4"/>
  <c r="CT18" i="3"/>
  <c r="DD223" i="4"/>
  <c r="DD221" i="4"/>
  <c r="DF52" i="4"/>
  <c r="DE165" i="4"/>
  <c r="CU35" i="3" s="1"/>
  <c r="DG71" i="4"/>
  <c r="DF184" i="4"/>
  <c r="CV54" i="3" s="1"/>
  <c r="I56" i="11" s="1"/>
  <c r="DC129" i="4"/>
  <c r="DC294" i="4"/>
  <c r="CS97" i="3" s="1"/>
  <c r="CS107" i="3" s="1"/>
  <c r="DC251" i="4"/>
  <c r="DR290" i="4"/>
  <c r="DR280" i="4"/>
  <c r="BY59" i="7"/>
  <c r="BX108" i="7"/>
  <c r="BY63" i="7"/>
  <c r="BX112" i="7"/>
  <c r="BY61" i="7"/>
  <c r="BX110" i="7"/>
  <c r="BX150" i="7"/>
  <c r="BY101" i="7"/>
  <c r="BX137" i="7"/>
  <c r="BY88" i="7"/>
  <c r="BX148" i="7"/>
  <c r="BY99" i="7"/>
  <c r="BW152" i="7"/>
  <c r="BY128" i="7"/>
  <c r="BZ79" i="7"/>
  <c r="BY126" i="7"/>
  <c r="BZ77" i="7"/>
  <c r="BX129" i="7"/>
  <c r="BY80" i="7"/>
  <c r="BY116" i="7"/>
  <c r="BZ67" i="7"/>
  <c r="BX147" i="7"/>
  <c r="BY98" i="7"/>
  <c r="BX133" i="7"/>
  <c r="BY84" i="7"/>
  <c r="BX127" i="7"/>
  <c r="BY78" i="7"/>
  <c r="BX138" i="7"/>
  <c r="BY89" i="7"/>
  <c r="BY114" i="7"/>
  <c r="BZ65" i="7"/>
  <c r="BX115" i="7"/>
  <c r="BY66" i="7"/>
  <c r="BX106" i="7"/>
  <c r="BY57" i="7"/>
  <c r="BY120" i="7"/>
  <c r="BZ71" i="7"/>
  <c r="BX134" i="7"/>
  <c r="BY85" i="7"/>
  <c r="BX140" i="7"/>
  <c r="BY91" i="7"/>
  <c r="BX109" i="7"/>
  <c r="BY60" i="7"/>
  <c r="BX113" i="7"/>
  <c r="BY64" i="7"/>
  <c r="BX143" i="7"/>
  <c r="BY94" i="7"/>
  <c r="BY130" i="7"/>
  <c r="BZ81" i="7"/>
  <c r="BY139" i="7"/>
  <c r="BZ90" i="7"/>
  <c r="BY118" i="7"/>
  <c r="BZ69" i="7"/>
  <c r="BX144" i="7"/>
  <c r="BY95" i="7"/>
  <c r="BX121" i="7"/>
  <c r="BY72" i="7"/>
  <c r="BX135" i="7"/>
  <c r="BY86" i="7"/>
  <c r="BX142" i="7"/>
  <c r="BY93" i="7"/>
  <c r="BX145" i="7"/>
  <c r="BY96" i="7"/>
  <c r="BX149" i="7"/>
  <c r="BY100" i="7"/>
  <c r="BX136" i="7"/>
  <c r="BY87" i="7"/>
  <c r="BX117" i="7"/>
  <c r="BY68" i="7"/>
  <c r="BX123" i="7"/>
  <c r="BY74" i="7"/>
  <c r="BX131" i="7"/>
  <c r="BY82" i="7"/>
  <c r="BY132" i="7"/>
  <c r="BZ83" i="7"/>
  <c r="BX111" i="7"/>
  <c r="BY62" i="7"/>
  <c r="BX151" i="7"/>
  <c r="BY102" i="7"/>
  <c r="BX107" i="7"/>
  <c r="BY58" i="7"/>
  <c r="BY122" i="7"/>
  <c r="BZ73" i="7"/>
  <c r="BX119" i="7"/>
  <c r="BY70" i="7"/>
  <c r="BX141" i="7"/>
  <c r="BY92" i="7"/>
  <c r="BX146" i="7"/>
  <c r="BY97" i="7"/>
  <c r="BX125" i="7"/>
  <c r="BY76" i="7"/>
  <c r="BY124" i="7"/>
  <c r="BZ75" i="7"/>
  <c r="DT268" i="4" l="1"/>
  <c r="DT279" i="4"/>
  <c r="DG55" i="4"/>
  <c r="DF168" i="4"/>
  <c r="CV38" i="3" s="1"/>
  <c r="I40" i="11" s="1"/>
  <c r="DG35" i="4"/>
  <c r="DF148" i="4"/>
  <c r="DF111" i="4"/>
  <c r="DF128" i="4"/>
  <c r="DF301" i="4"/>
  <c r="DF302" i="4" s="1"/>
  <c r="DF109" i="4"/>
  <c r="DG59" i="4"/>
  <c r="DF172" i="4"/>
  <c r="CV42" i="3" s="1"/>
  <c r="I44" i="11" s="1"/>
  <c r="CU23" i="3"/>
  <c r="DE222" i="4"/>
  <c r="CU46" i="3"/>
  <c r="DE231" i="4"/>
  <c r="I42" i="12"/>
  <c r="Z42" i="12"/>
  <c r="AA42" i="12" s="1"/>
  <c r="DS290" i="4"/>
  <c r="DS280" i="4"/>
  <c r="CU18" i="3"/>
  <c r="DE223" i="4"/>
  <c r="DE221" i="4"/>
  <c r="DE241" i="4"/>
  <c r="DE127" i="4"/>
  <c r="DH71" i="4"/>
  <c r="DG184" i="4"/>
  <c r="CW54" i="3" s="1"/>
  <c r="CS109" i="3"/>
  <c r="CS110" i="3" s="1"/>
  <c r="CS111" i="3" s="1"/>
  <c r="DD251" i="4"/>
  <c r="DD294" i="4"/>
  <c r="CT97" i="3" s="1"/>
  <c r="CT107" i="3" s="1"/>
  <c r="CT109" i="3" s="1"/>
  <c r="CT110" i="3" s="1"/>
  <c r="CT111" i="3" s="1"/>
  <c r="DD129" i="4"/>
  <c r="DG40" i="4"/>
  <c r="DF153" i="4"/>
  <c r="DF110" i="4"/>
  <c r="DG63" i="4"/>
  <c r="DF176" i="4"/>
  <c r="DF119" i="4"/>
  <c r="G43" i="12"/>
  <c r="DG52" i="4"/>
  <c r="DF165" i="4"/>
  <c r="CV35" i="3" s="1"/>
  <c r="I37" i="11" s="1"/>
  <c r="DH75" i="4"/>
  <c r="DG188" i="4"/>
  <c r="CW58" i="3" s="1"/>
  <c r="DU266" i="4"/>
  <c r="DG67" i="4"/>
  <c r="DF180" i="4"/>
  <c r="CV50" i="3" s="1"/>
  <c r="I52" i="11" s="1"/>
  <c r="DG48" i="4"/>
  <c r="DF161" i="4"/>
  <c r="CV31" i="3" s="1"/>
  <c r="I33" i="11" s="1"/>
  <c r="DD240" i="4"/>
  <c r="DD242" i="4" s="1"/>
  <c r="BZ61" i="7"/>
  <c r="BY110" i="7"/>
  <c r="BZ59" i="7"/>
  <c r="BY108" i="7"/>
  <c r="BZ63" i="7"/>
  <c r="BY112" i="7"/>
  <c r="BY134" i="7"/>
  <c r="BZ85" i="7"/>
  <c r="BY117" i="7"/>
  <c r="BZ68" i="7"/>
  <c r="BY135" i="7"/>
  <c r="BZ86" i="7"/>
  <c r="BY137" i="7"/>
  <c r="BZ88" i="7"/>
  <c r="BY141" i="7"/>
  <c r="BZ92" i="7"/>
  <c r="BY107" i="7"/>
  <c r="BZ58" i="7"/>
  <c r="BZ139" i="7"/>
  <c r="CA90" i="7"/>
  <c r="BY109" i="7"/>
  <c r="BZ60" i="7"/>
  <c r="BY106" i="7"/>
  <c r="BZ57" i="7"/>
  <c r="BY138" i="7"/>
  <c r="BZ89" i="7"/>
  <c r="BY133" i="7"/>
  <c r="BZ84" i="7"/>
  <c r="BZ116" i="7"/>
  <c r="CA67" i="7"/>
  <c r="BZ126" i="7"/>
  <c r="CA77" i="7"/>
  <c r="BZ128" i="7"/>
  <c r="CA79" i="7"/>
  <c r="BY131" i="7"/>
  <c r="BZ82" i="7"/>
  <c r="BY149" i="7"/>
  <c r="BZ100" i="7"/>
  <c r="BY125" i="7"/>
  <c r="BZ76" i="7"/>
  <c r="BY146" i="7"/>
  <c r="BZ97" i="7"/>
  <c r="BY119" i="7"/>
  <c r="BZ70" i="7"/>
  <c r="BZ122" i="7"/>
  <c r="CA73" i="7"/>
  <c r="BY151" i="7"/>
  <c r="BZ102" i="7"/>
  <c r="BZ118" i="7"/>
  <c r="CA69" i="7"/>
  <c r="BZ130" i="7"/>
  <c r="CA81" i="7"/>
  <c r="BY113" i="7"/>
  <c r="BZ64" i="7"/>
  <c r="BY140" i="7"/>
  <c r="BZ91" i="7"/>
  <c r="BZ120" i="7"/>
  <c r="CA71" i="7"/>
  <c r="BZ114" i="7"/>
  <c r="CA65" i="7"/>
  <c r="BY127" i="7"/>
  <c r="BZ78" i="7"/>
  <c r="BY147" i="7"/>
  <c r="BZ98" i="7"/>
  <c r="BY129" i="7"/>
  <c r="BZ80" i="7"/>
  <c r="BZ124" i="7"/>
  <c r="CA75" i="7"/>
  <c r="BY111" i="7"/>
  <c r="BZ62" i="7"/>
  <c r="BY144" i="7"/>
  <c r="BZ95" i="7"/>
  <c r="BY143" i="7"/>
  <c r="BZ94" i="7"/>
  <c r="BY115" i="7"/>
  <c r="BZ66" i="7"/>
  <c r="BZ132" i="7"/>
  <c r="CA83" i="7"/>
  <c r="BY123" i="7"/>
  <c r="BZ74" i="7"/>
  <c r="BY136" i="7"/>
  <c r="BZ87" i="7"/>
  <c r="BY145" i="7"/>
  <c r="BZ96" i="7"/>
  <c r="BY142" i="7"/>
  <c r="BZ93" i="7"/>
  <c r="BY121" i="7"/>
  <c r="BZ72" i="7"/>
  <c r="BY148" i="7"/>
  <c r="BZ99" i="7"/>
  <c r="BY150" i="7"/>
  <c r="BZ101" i="7"/>
  <c r="BX152" i="7"/>
  <c r="DE240" i="4" l="1"/>
  <c r="DE242" i="4" s="1"/>
  <c r="DF241" i="4"/>
  <c r="DF127" i="4"/>
  <c r="DI75" i="4"/>
  <c r="DH188" i="4"/>
  <c r="CX58" i="3" s="1"/>
  <c r="DV266" i="4"/>
  <c r="CV23" i="3"/>
  <c r="I25" i="11" s="1"/>
  <c r="DF222" i="4"/>
  <c r="DH35" i="4"/>
  <c r="DG148" i="4"/>
  <c r="DG111" i="4"/>
  <c r="DG128" i="4"/>
  <c r="DG109" i="4"/>
  <c r="DG301" i="4"/>
  <c r="DG302" i="4" s="1"/>
  <c r="DH67" i="4"/>
  <c r="DG180" i="4"/>
  <c r="CW50" i="3" s="1"/>
  <c r="CV46" i="3"/>
  <c r="I48" i="11" s="1"/>
  <c r="DF231" i="4"/>
  <c r="DH40" i="4"/>
  <c r="DG153" i="4"/>
  <c r="DG110" i="4"/>
  <c r="F44" i="12"/>
  <c r="X44" i="12" s="1"/>
  <c r="DE251" i="4"/>
  <c r="DE129" i="4"/>
  <c r="DE294" i="4"/>
  <c r="CU97" i="3" s="1"/>
  <c r="CU107" i="3" s="1"/>
  <c r="DU268" i="4"/>
  <c r="DU279" i="4"/>
  <c r="DU294" i="4"/>
  <c r="DH52" i="4"/>
  <c r="DG165" i="4"/>
  <c r="CW35" i="3" s="1"/>
  <c r="DH63" i="4"/>
  <c r="DG176" i="4"/>
  <c r="DG119" i="4"/>
  <c r="DH59" i="4"/>
  <c r="DG172" i="4"/>
  <c r="CW42" i="3" s="1"/>
  <c r="DH55" i="4"/>
  <c r="DG168" i="4"/>
  <c r="CW38" i="3" s="1"/>
  <c r="CV18" i="3"/>
  <c r="I20" i="11" s="1"/>
  <c r="DF223" i="4"/>
  <c r="DF221" i="4"/>
  <c r="DT280" i="4"/>
  <c r="DT290" i="4"/>
  <c r="DH48" i="4"/>
  <c r="DG161" i="4"/>
  <c r="CW31" i="3" s="1"/>
  <c r="H43" i="12"/>
  <c r="Y43" i="12"/>
  <c r="DI71" i="4"/>
  <c r="DH184" i="4"/>
  <c r="CX54" i="3" s="1"/>
  <c r="BZ112" i="7"/>
  <c r="CA63" i="7"/>
  <c r="CA61" i="7"/>
  <c r="BZ110" i="7"/>
  <c r="BZ108" i="7"/>
  <c r="CA59" i="7"/>
  <c r="BZ119" i="7"/>
  <c r="CA70" i="7"/>
  <c r="BZ125" i="7"/>
  <c r="CA76" i="7"/>
  <c r="BZ133" i="7"/>
  <c r="CA84" i="7"/>
  <c r="BZ106" i="7"/>
  <c r="CA57" i="7"/>
  <c r="CA139" i="7"/>
  <c r="CB90" i="7"/>
  <c r="BZ137" i="7"/>
  <c r="CA88" i="7"/>
  <c r="BZ117" i="7"/>
  <c r="CA68" i="7"/>
  <c r="BZ143" i="7"/>
  <c r="CA94" i="7"/>
  <c r="CA114" i="7"/>
  <c r="CB65" i="7"/>
  <c r="BZ113" i="7"/>
  <c r="CA64" i="7"/>
  <c r="CA118" i="7"/>
  <c r="CB69" i="7"/>
  <c r="BZ131" i="7"/>
  <c r="CA82" i="7"/>
  <c r="BZ107" i="7"/>
  <c r="CA58" i="7"/>
  <c r="BZ148" i="7"/>
  <c r="CA99" i="7"/>
  <c r="BZ142" i="7"/>
  <c r="CA93" i="7"/>
  <c r="BZ136" i="7"/>
  <c r="CA87" i="7"/>
  <c r="CA132" i="7"/>
  <c r="CB83" i="7"/>
  <c r="BZ111" i="7"/>
  <c r="CA62" i="7"/>
  <c r="CA124" i="7"/>
  <c r="CB75" i="7"/>
  <c r="BZ147" i="7"/>
  <c r="CA98" i="7"/>
  <c r="CA120" i="7"/>
  <c r="CB71" i="7"/>
  <c r="CA122" i="7"/>
  <c r="CB73" i="7"/>
  <c r="BZ146" i="7"/>
  <c r="CA97" i="7"/>
  <c r="BZ149" i="7"/>
  <c r="CA100" i="7"/>
  <c r="CA128" i="7"/>
  <c r="CB79" i="7"/>
  <c r="CA116" i="7"/>
  <c r="CB67" i="7"/>
  <c r="BZ138" i="7"/>
  <c r="CA89" i="7"/>
  <c r="BZ109" i="7"/>
  <c r="CA60" i="7"/>
  <c r="BZ141" i="7"/>
  <c r="CA92" i="7"/>
  <c r="BZ134" i="7"/>
  <c r="CA85" i="7"/>
  <c r="BZ151" i="7"/>
  <c r="CA102" i="7"/>
  <c r="CA126" i="7"/>
  <c r="CB77" i="7"/>
  <c r="BZ135" i="7"/>
  <c r="CA86" i="7"/>
  <c r="BZ150" i="7"/>
  <c r="CA101" i="7"/>
  <c r="BZ121" i="7"/>
  <c r="CA72" i="7"/>
  <c r="BZ145" i="7"/>
  <c r="CA96" i="7"/>
  <c r="BZ123" i="7"/>
  <c r="CA74" i="7"/>
  <c r="BZ115" i="7"/>
  <c r="CA66" i="7"/>
  <c r="BZ144" i="7"/>
  <c r="CA95" i="7"/>
  <c r="BZ129" i="7"/>
  <c r="CA80" i="7"/>
  <c r="BZ127" i="7"/>
  <c r="CA78" i="7"/>
  <c r="BZ140" i="7"/>
  <c r="CA91" i="7"/>
  <c r="CA130" i="7"/>
  <c r="CB81" i="7"/>
  <c r="BY152" i="7"/>
  <c r="G44" i="12" l="1"/>
  <c r="H44" i="12" s="1"/>
  <c r="DI52" i="4"/>
  <c r="DH165" i="4"/>
  <c r="CX35" i="3" s="1"/>
  <c r="DG241" i="4"/>
  <c r="DG127" i="4"/>
  <c r="DI35" i="4"/>
  <c r="DH148" i="4"/>
  <c r="DH111" i="4"/>
  <c r="DH128" i="4"/>
  <c r="DH109" i="4"/>
  <c r="DH301" i="4"/>
  <c r="DH302" i="4" s="1"/>
  <c r="DJ71" i="4"/>
  <c r="DI184" i="4"/>
  <c r="CY54" i="3" s="1"/>
  <c r="DI55" i="4"/>
  <c r="DH168" i="4"/>
  <c r="CX38" i="3" s="1"/>
  <c r="CW46" i="3"/>
  <c r="DG231" i="4"/>
  <c r="CW23" i="3"/>
  <c r="DG222" i="4"/>
  <c r="DF240" i="4"/>
  <c r="DF242" i="4" s="1"/>
  <c r="J60" i="11"/>
  <c r="DU290" i="4"/>
  <c r="DU280" i="4"/>
  <c r="DI40" i="4"/>
  <c r="DH153" i="4"/>
  <c r="DH110" i="4"/>
  <c r="DI67" i="4"/>
  <c r="DH180" i="4"/>
  <c r="CX50" i="3" s="1"/>
  <c r="J56" i="11"/>
  <c r="CU109" i="3"/>
  <c r="CU110" i="3" s="1"/>
  <c r="CU111" i="3" s="1"/>
  <c r="DI48" i="4"/>
  <c r="DH161" i="4"/>
  <c r="CX31" i="3" s="1"/>
  <c r="DI63" i="4"/>
  <c r="DH176" i="4"/>
  <c r="DH119" i="4"/>
  <c r="DJ75" i="4"/>
  <c r="DI188" i="4"/>
  <c r="CY58" i="3" s="1"/>
  <c r="DW266" i="4"/>
  <c r="I43" i="12"/>
  <c r="Z43" i="12"/>
  <c r="AA43" i="12" s="1"/>
  <c r="DI59" i="4"/>
  <c r="DH172" i="4"/>
  <c r="CX42" i="3" s="1"/>
  <c r="CW18" i="3"/>
  <c r="DG223" i="4"/>
  <c r="DG221" i="4"/>
  <c r="DF251" i="4"/>
  <c r="DF129" i="4"/>
  <c r="DF294" i="4"/>
  <c r="CV97" i="3" s="1"/>
  <c r="DV268" i="4"/>
  <c r="DV279" i="4"/>
  <c r="DV294" i="4"/>
  <c r="CB59" i="7"/>
  <c r="CA108" i="7"/>
  <c r="CA112" i="7"/>
  <c r="CB63" i="7"/>
  <c r="CA110" i="7"/>
  <c r="CB61" i="7"/>
  <c r="CA127" i="7"/>
  <c r="CB78" i="7"/>
  <c r="CA150" i="7"/>
  <c r="CB101" i="7"/>
  <c r="CB126" i="7"/>
  <c r="CC77" i="7"/>
  <c r="CA135" i="7"/>
  <c r="CB86" i="7"/>
  <c r="CB130" i="7"/>
  <c r="CC81" i="7"/>
  <c r="CA129" i="7"/>
  <c r="CB80" i="7"/>
  <c r="CA144" i="7"/>
  <c r="CB95" i="7"/>
  <c r="CA123" i="7"/>
  <c r="CB74" i="7"/>
  <c r="CA121" i="7"/>
  <c r="CB72" i="7"/>
  <c r="CA109" i="7"/>
  <c r="CB60" i="7"/>
  <c r="CB116" i="7"/>
  <c r="CC67" i="7"/>
  <c r="CA149" i="7"/>
  <c r="CB100" i="7"/>
  <c r="CB122" i="7"/>
  <c r="CC73" i="7"/>
  <c r="CB120" i="7"/>
  <c r="CC71" i="7"/>
  <c r="CB124" i="7"/>
  <c r="CC75" i="7"/>
  <c r="CB132" i="7"/>
  <c r="CC83" i="7"/>
  <c r="CA142" i="7"/>
  <c r="CB93" i="7"/>
  <c r="CA107" i="7"/>
  <c r="CB58" i="7"/>
  <c r="CB118" i="7"/>
  <c r="CC69" i="7"/>
  <c r="CB114" i="7"/>
  <c r="CC65" i="7"/>
  <c r="CA143" i="7"/>
  <c r="CB94" i="7"/>
  <c r="CA137" i="7"/>
  <c r="CB88" i="7"/>
  <c r="CB139" i="7"/>
  <c r="CC90" i="7"/>
  <c r="CA133" i="7"/>
  <c r="CB84" i="7"/>
  <c r="CA119" i="7"/>
  <c r="CB70" i="7"/>
  <c r="CA115" i="7"/>
  <c r="CB66" i="7"/>
  <c r="CA151" i="7"/>
  <c r="CB102" i="7"/>
  <c r="BZ152" i="7"/>
  <c r="CA140" i="7"/>
  <c r="CB91" i="7"/>
  <c r="CA145" i="7"/>
  <c r="CB96" i="7"/>
  <c r="CA134" i="7"/>
  <c r="CB85" i="7"/>
  <c r="CA141" i="7"/>
  <c r="CB92" i="7"/>
  <c r="CA138" i="7"/>
  <c r="CB89" i="7"/>
  <c r="CB128" i="7"/>
  <c r="CC79" i="7"/>
  <c r="CA146" i="7"/>
  <c r="CB97" i="7"/>
  <c r="CA147" i="7"/>
  <c r="CB98" i="7"/>
  <c r="CA111" i="7"/>
  <c r="CB62" i="7"/>
  <c r="CA136" i="7"/>
  <c r="CB87" i="7"/>
  <c r="CA148" i="7"/>
  <c r="CB99" i="7"/>
  <c r="CA131" i="7"/>
  <c r="CB82" i="7"/>
  <c r="CA113" i="7"/>
  <c r="CB64" i="7"/>
  <c r="CA117" i="7"/>
  <c r="CB68" i="7"/>
  <c r="CA106" i="7"/>
  <c r="CB57" i="7"/>
  <c r="CA125" i="7"/>
  <c r="CB76" i="7"/>
  <c r="CV107" i="3" l="1"/>
  <c r="CV109" i="3" s="1"/>
  <c r="CV110" i="3" s="1"/>
  <c r="CV111" i="3" s="1"/>
  <c r="I95" i="11"/>
  <c r="Y44" i="12"/>
  <c r="DW294" i="4"/>
  <c r="DW279" i="4"/>
  <c r="DW268" i="4"/>
  <c r="DH241" i="4"/>
  <c r="DH127" i="4"/>
  <c r="DG240" i="4"/>
  <c r="DG242" i="4" s="1"/>
  <c r="DK71" i="4"/>
  <c r="DJ184" i="4"/>
  <c r="CZ54" i="3" s="1"/>
  <c r="DG251" i="4"/>
  <c r="DG129" i="4"/>
  <c r="DG294" i="4"/>
  <c r="CW97" i="3" s="1"/>
  <c r="DJ52" i="4"/>
  <c r="DI165" i="4"/>
  <c r="CY35" i="3" s="1"/>
  <c r="DJ59" i="4"/>
  <c r="DI172" i="4"/>
  <c r="CY42" i="3" s="1"/>
  <c r="CX46" i="3"/>
  <c r="DH231" i="4"/>
  <c r="J52" i="11"/>
  <c r="CX23" i="3"/>
  <c r="DH222" i="4"/>
  <c r="J40" i="11"/>
  <c r="DV280" i="4"/>
  <c r="DV290" i="4"/>
  <c r="DK75" i="4"/>
  <c r="DJ188" i="4"/>
  <c r="CZ58" i="3" s="1"/>
  <c r="DX266" i="4"/>
  <c r="DJ63" i="4"/>
  <c r="DI176" i="4"/>
  <c r="DI119" i="4"/>
  <c r="J33" i="11"/>
  <c r="DJ67" i="4"/>
  <c r="DI180" i="4"/>
  <c r="CY50" i="3" s="1"/>
  <c r="DJ40" i="4"/>
  <c r="DI153" i="4"/>
  <c r="DI110" i="4"/>
  <c r="DJ55" i="4"/>
  <c r="DI168" i="4"/>
  <c r="CY38" i="3" s="1"/>
  <c r="CX18" i="3"/>
  <c r="DH223" i="4"/>
  <c r="DH221" i="4"/>
  <c r="I44" i="12"/>
  <c r="Z44" i="12"/>
  <c r="AA44" i="12" s="1"/>
  <c r="J44" i="11"/>
  <c r="DJ48" i="4"/>
  <c r="DI161" i="4"/>
  <c r="CY31" i="3" s="1"/>
  <c r="DJ35" i="4"/>
  <c r="DI148" i="4"/>
  <c r="DI111" i="4"/>
  <c r="DI128" i="4"/>
  <c r="DI301" i="4"/>
  <c r="DI302" i="4" s="1"/>
  <c r="DI109" i="4"/>
  <c r="J37" i="11"/>
  <c r="CA152" i="7"/>
  <c r="CC59" i="7"/>
  <c r="CB108" i="7"/>
  <c r="CC61" i="7"/>
  <c r="CB110" i="7"/>
  <c r="CC63" i="7"/>
  <c r="CB112" i="7"/>
  <c r="CB137" i="7"/>
  <c r="CC88" i="7"/>
  <c r="CC122" i="7"/>
  <c r="CD73" i="7"/>
  <c r="CB129" i="7"/>
  <c r="CC80" i="7"/>
  <c r="CB117" i="7"/>
  <c r="CC68" i="7"/>
  <c r="CB131" i="7"/>
  <c r="CC82" i="7"/>
  <c r="CB136" i="7"/>
  <c r="CC87" i="7"/>
  <c r="CB147" i="7"/>
  <c r="CC98" i="7"/>
  <c r="CC128" i="7"/>
  <c r="CD79" i="7"/>
  <c r="CB141" i="7"/>
  <c r="CC92" i="7"/>
  <c r="CB140" i="7"/>
  <c r="CC91" i="7"/>
  <c r="CB151" i="7"/>
  <c r="CC102" i="7"/>
  <c r="CB119" i="7"/>
  <c r="CC70" i="7"/>
  <c r="CC139" i="7"/>
  <c r="CD90" i="7"/>
  <c r="CB143" i="7"/>
  <c r="CC94" i="7"/>
  <c r="CC118" i="7"/>
  <c r="CD69" i="7"/>
  <c r="CB107" i="7"/>
  <c r="CC58" i="7"/>
  <c r="CC132" i="7"/>
  <c r="CD83" i="7"/>
  <c r="CC120" i="7"/>
  <c r="CD71" i="7"/>
  <c r="CB149" i="7"/>
  <c r="CC100" i="7"/>
  <c r="CB109" i="7"/>
  <c r="CC60" i="7"/>
  <c r="CB121" i="7"/>
  <c r="CC72" i="7"/>
  <c r="CB144" i="7"/>
  <c r="CC95" i="7"/>
  <c r="CC130" i="7"/>
  <c r="CD81" i="7"/>
  <c r="CC126" i="7"/>
  <c r="CD77" i="7"/>
  <c r="CB133" i="7"/>
  <c r="CC84" i="7"/>
  <c r="CC114" i="7"/>
  <c r="CD65" i="7"/>
  <c r="CB142" i="7"/>
  <c r="CC93" i="7"/>
  <c r="CC116" i="7"/>
  <c r="CD67" i="7"/>
  <c r="CB123" i="7"/>
  <c r="CC74" i="7"/>
  <c r="CB106" i="7"/>
  <c r="CC57" i="7"/>
  <c r="CB113" i="7"/>
  <c r="CC64" i="7"/>
  <c r="CB125" i="7"/>
  <c r="CC76" i="7"/>
  <c r="CB148" i="7"/>
  <c r="CC99" i="7"/>
  <c r="CB111" i="7"/>
  <c r="CC62" i="7"/>
  <c r="CB146" i="7"/>
  <c r="CC97" i="7"/>
  <c r="CB138" i="7"/>
  <c r="CC89" i="7"/>
  <c r="CB134" i="7"/>
  <c r="CC85" i="7"/>
  <c r="CB127" i="7"/>
  <c r="CC78" i="7"/>
  <c r="CC124" i="7"/>
  <c r="CD75" i="7"/>
  <c r="CB135" i="7"/>
  <c r="CC86" i="7"/>
  <c r="CB115" i="7"/>
  <c r="CC66" i="7"/>
  <c r="CB145" i="7"/>
  <c r="CC96" i="7"/>
  <c r="CB150" i="7"/>
  <c r="CC101" i="7"/>
  <c r="CW107" i="3" l="1"/>
  <c r="CW109" i="3" s="1"/>
  <c r="CW110" i="3" s="1"/>
  <c r="CW111" i="3" s="1"/>
  <c r="F45" i="12"/>
  <c r="X45" i="12" s="1"/>
  <c r="J95" i="11"/>
  <c r="DK35" i="4"/>
  <c r="DJ148" i="4"/>
  <c r="DJ111" i="4"/>
  <c r="DJ128" i="4"/>
  <c r="DJ301" i="4"/>
  <c r="DJ302" i="4" s="1"/>
  <c r="DJ109" i="4"/>
  <c r="DI127" i="4"/>
  <c r="DI241" i="4"/>
  <c r="DK67" i="4"/>
  <c r="DJ180" i="4"/>
  <c r="CZ50" i="3" s="1"/>
  <c r="CY46" i="3"/>
  <c r="DI231" i="4"/>
  <c r="DL75" i="4"/>
  <c r="DK188" i="4"/>
  <c r="DA58" i="3" s="1"/>
  <c r="J20" i="11"/>
  <c r="CY23" i="3"/>
  <c r="DI222" i="4"/>
  <c r="DK63" i="4"/>
  <c r="DJ176" i="4"/>
  <c r="DJ119" i="4"/>
  <c r="DH240" i="4"/>
  <c r="DH242" i="4" s="1"/>
  <c r="DK59" i="4"/>
  <c r="DJ172" i="4"/>
  <c r="CZ42" i="3" s="1"/>
  <c r="DL71" i="4"/>
  <c r="DK184" i="4"/>
  <c r="DA54" i="3" s="1"/>
  <c r="DX268" i="4"/>
  <c r="GC268" i="4" s="1"/>
  <c r="GD268" i="4" s="1"/>
  <c r="DX294" i="4"/>
  <c r="DX279" i="4"/>
  <c r="J25" i="11"/>
  <c r="J48" i="11"/>
  <c r="CY18" i="3"/>
  <c r="DI223" i="4"/>
  <c r="DI221" i="4"/>
  <c r="DK48" i="4"/>
  <c r="DJ161" i="4"/>
  <c r="CZ31" i="3" s="1"/>
  <c r="DK55" i="4"/>
  <c r="DJ168" i="4"/>
  <c r="CZ38" i="3" s="1"/>
  <c r="DK52" i="4"/>
  <c r="DJ165" i="4"/>
  <c r="CZ35" i="3" s="1"/>
  <c r="DH251" i="4"/>
  <c r="DH294" i="4"/>
  <c r="CX97" i="3" s="1"/>
  <c r="DH129" i="4"/>
  <c r="DW290" i="4"/>
  <c r="DW280" i="4"/>
  <c r="DK40" i="4"/>
  <c r="DJ153" i="4"/>
  <c r="DJ110" i="4"/>
  <c r="CD63" i="7"/>
  <c r="CC112" i="7"/>
  <c r="CD59" i="7"/>
  <c r="CC108" i="7"/>
  <c r="CD61" i="7"/>
  <c r="CC110" i="7"/>
  <c r="CC115" i="7"/>
  <c r="CD66" i="7"/>
  <c r="CC135" i="7"/>
  <c r="CD86" i="7"/>
  <c r="CD124" i="7"/>
  <c r="CE75" i="7"/>
  <c r="CC150" i="7"/>
  <c r="CD101" i="7"/>
  <c r="CC145" i="7"/>
  <c r="CD96" i="7"/>
  <c r="CC127" i="7"/>
  <c r="CD78" i="7"/>
  <c r="CC138" i="7"/>
  <c r="CD89" i="7"/>
  <c r="CC111" i="7"/>
  <c r="CD62" i="7"/>
  <c r="CC113" i="7"/>
  <c r="CD64" i="7"/>
  <c r="CC123" i="7"/>
  <c r="CD74" i="7"/>
  <c r="CC142" i="7"/>
  <c r="CD93" i="7"/>
  <c r="CC133" i="7"/>
  <c r="CD84" i="7"/>
  <c r="CC144" i="7"/>
  <c r="CD95" i="7"/>
  <c r="CC109" i="7"/>
  <c r="CD60" i="7"/>
  <c r="CD120" i="7"/>
  <c r="CE71" i="7"/>
  <c r="CC107" i="7"/>
  <c r="CD58" i="7"/>
  <c r="CC143" i="7"/>
  <c r="CD94" i="7"/>
  <c r="CC119" i="7"/>
  <c r="CD70" i="7"/>
  <c r="CC140" i="7"/>
  <c r="CD91" i="7"/>
  <c r="CD128" i="7"/>
  <c r="CE79" i="7"/>
  <c r="CC136" i="7"/>
  <c r="CD87" i="7"/>
  <c r="CC117" i="7"/>
  <c r="CD68" i="7"/>
  <c r="CD122" i="7"/>
  <c r="CE73" i="7"/>
  <c r="CC137" i="7"/>
  <c r="CD88" i="7"/>
  <c r="CB152" i="7"/>
  <c r="CC134" i="7"/>
  <c r="CD85" i="7"/>
  <c r="CC146" i="7"/>
  <c r="CD97" i="7"/>
  <c r="CC148" i="7"/>
  <c r="CD99" i="7"/>
  <c r="CC125" i="7"/>
  <c r="CD76" i="7"/>
  <c r="CC106" i="7"/>
  <c r="CD57" i="7"/>
  <c r="CD116" i="7"/>
  <c r="CE67" i="7"/>
  <c r="CD114" i="7"/>
  <c r="CE65" i="7"/>
  <c r="CD126" i="7"/>
  <c r="CE77" i="7"/>
  <c r="CD130" i="7"/>
  <c r="CE81" i="7"/>
  <c r="CC121" i="7"/>
  <c r="CD72" i="7"/>
  <c r="CC149" i="7"/>
  <c r="CD100" i="7"/>
  <c r="CD132" i="7"/>
  <c r="CE83" i="7"/>
  <c r="CD118" i="7"/>
  <c r="CE69" i="7"/>
  <c r="CD139" i="7"/>
  <c r="CE90" i="7"/>
  <c r="CC151" i="7"/>
  <c r="CD102" i="7"/>
  <c r="CC141" i="7"/>
  <c r="CD92" i="7"/>
  <c r="CC147" i="7"/>
  <c r="CD98" i="7"/>
  <c r="CC131" i="7"/>
  <c r="CD82" i="7"/>
  <c r="CC129" i="7"/>
  <c r="CD80" i="7"/>
  <c r="G45" i="12" l="1"/>
  <c r="H45" i="12" s="1"/>
  <c r="CX107" i="3"/>
  <c r="DL52" i="4"/>
  <c r="DK165" i="4"/>
  <c r="DA35" i="3" s="1"/>
  <c r="CZ46" i="3"/>
  <c r="DJ231" i="4"/>
  <c r="DJ127" i="4"/>
  <c r="DJ241" i="4"/>
  <c r="DL48" i="4"/>
  <c r="DK161" i="4"/>
  <c r="DA31" i="3" s="1"/>
  <c r="DM71" i="4"/>
  <c r="DL184" i="4"/>
  <c r="DB54" i="3" s="1"/>
  <c r="DL63" i="4"/>
  <c r="DK176" i="4"/>
  <c r="DK119" i="4"/>
  <c r="DM75" i="4"/>
  <c r="DL188" i="4"/>
  <c r="DB58" i="3" s="1"/>
  <c r="DL67" i="4"/>
  <c r="DK180" i="4"/>
  <c r="DA50" i="3" s="1"/>
  <c r="DL35" i="4"/>
  <c r="DK148" i="4"/>
  <c r="DK111" i="4"/>
  <c r="DK128" i="4"/>
  <c r="DK109" i="4"/>
  <c r="DK301" i="4"/>
  <c r="DK302" i="4" s="1"/>
  <c r="CZ23" i="3"/>
  <c r="DJ222" i="4"/>
  <c r="DX280" i="4"/>
  <c r="DX290" i="4"/>
  <c r="GC290" i="4" s="1"/>
  <c r="GD290" i="4" s="1"/>
  <c r="GD279" i="4"/>
  <c r="DI240" i="4"/>
  <c r="DI242" i="4" s="1"/>
  <c r="DL40" i="4"/>
  <c r="DK153" i="4"/>
  <c r="DK110" i="4"/>
  <c r="DL55" i="4"/>
  <c r="DK168" i="4"/>
  <c r="DA38" i="3" s="1"/>
  <c r="DI251" i="4"/>
  <c r="DI129" i="4"/>
  <c r="DI294" i="4"/>
  <c r="CY97" i="3" s="1"/>
  <c r="DL59" i="4"/>
  <c r="DK172" i="4"/>
  <c r="DA42" i="3" s="1"/>
  <c r="CZ18" i="3"/>
  <c r="DJ223" i="4"/>
  <c r="DJ221" i="4"/>
  <c r="CE61" i="7"/>
  <c r="CD110" i="7"/>
  <c r="CE63" i="7"/>
  <c r="CD112" i="7"/>
  <c r="CD108" i="7"/>
  <c r="CE59" i="7"/>
  <c r="CD131" i="7"/>
  <c r="CE82" i="7"/>
  <c r="CD141" i="7"/>
  <c r="CE92" i="7"/>
  <c r="CE139" i="7"/>
  <c r="CF90" i="7"/>
  <c r="CE132" i="7"/>
  <c r="CF83" i="7"/>
  <c r="CD121" i="7"/>
  <c r="CE72" i="7"/>
  <c r="CE126" i="7"/>
  <c r="CF77" i="7"/>
  <c r="CE116" i="7"/>
  <c r="CF67" i="7"/>
  <c r="CD125" i="7"/>
  <c r="CE76" i="7"/>
  <c r="CD148" i="7"/>
  <c r="CE99" i="7"/>
  <c r="CD134" i="7"/>
  <c r="CE85" i="7"/>
  <c r="CD137" i="7"/>
  <c r="CE88" i="7"/>
  <c r="CD117" i="7"/>
  <c r="CE68" i="7"/>
  <c r="CE128" i="7"/>
  <c r="CF79" i="7"/>
  <c r="CD119" i="7"/>
  <c r="CE70" i="7"/>
  <c r="CD107" i="7"/>
  <c r="CE58" i="7"/>
  <c r="CD109" i="7"/>
  <c r="CE60" i="7"/>
  <c r="CD142" i="7"/>
  <c r="CE93" i="7"/>
  <c r="CD113" i="7"/>
  <c r="CE64" i="7"/>
  <c r="CD111" i="7"/>
  <c r="CE62" i="7"/>
  <c r="CD145" i="7"/>
  <c r="CE96" i="7"/>
  <c r="CE124" i="7"/>
  <c r="CF75" i="7"/>
  <c r="CD115" i="7"/>
  <c r="CE66" i="7"/>
  <c r="CC152" i="7"/>
  <c r="CD151" i="7"/>
  <c r="CE102" i="7"/>
  <c r="CD149" i="7"/>
  <c r="CE100" i="7"/>
  <c r="CE130" i="7"/>
  <c r="CF81" i="7"/>
  <c r="CE114" i="7"/>
  <c r="CF65" i="7"/>
  <c r="CD106" i="7"/>
  <c r="CE57" i="7"/>
  <c r="CD146" i="7"/>
  <c r="CE97" i="7"/>
  <c r="CD129" i="7"/>
  <c r="CE80" i="7"/>
  <c r="CD147" i="7"/>
  <c r="CE98" i="7"/>
  <c r="CE118" i="7"/>
  <c r="CF69" i="7"/>
  <c r="CE122" i="7"/>
  <c r="CF73" i="7"/>
  <c r="CD136" i="7"/>
  <c r="CE87" i="7"/>
  <c r="CD140" i="7"/>
  <c r="CE91" i="7"/>
  <c r="CD143" i="7"/>
  <c r="CE94" i="7"/>
  <c r="CE120" i="7"/>
  <c r="CF71" i="7"/>
  <c r="CD144" i="7"/>
  <c r="CE95" i="7"/>
  <c r="CD133" i="7"/>
  <c r="CE84" i="7"/>
  <c r="CD123" i="7"/>
  <c r="CE74" i="7"/>
  <c r="CD138" i="7"/>
  <c r="CE89" i="7"/>
  <c r="CD127" i="7"/>
  <c r="CE78" i="7"/>
  <c r="CD150" i="7"/>
  <c r="CE101" i="7"/>
  <c r="CD135" i="7"/>
  <c r="CE86" i="7"/>
  <c r="Y45" i="12" l="1"/>
  <c r="DM59" i="4"/>
  <c r="DL172" i="4"/>
  <c r="DB42" i="3" s="1"/>
  <c r="DM40" i="4"/>
  <c r="DL153" i="4"/>
  <c r="DL110" i="4"/>
  <c r="DM35" i="4"/>
  <c r="DL148" i="4"/>
  <c r="DL111" i="4"/>
  <c r="DL128" i="4"/>
  <c r="DL109" i="4"/>
  <c r="DL301" i="4"/>
  <c r="DL302" i="4" s="1"/>
  <c r="DM63" i="4"/>
  <c r="DL176" i="4"/>
  <c r="DL119" i="4"/>
  <c r="CX109" i="3"/>
  <c r="CX110" i="3" s="1"/>
  <c r="CX111" i="3" s="1"/>
  <c r="F46" i="12"/>
  <c r="DM55" i="4"/>
  <c r="DL168" i="4"/>
  <c r="DB38" i="3" s="1"/>
  <c r="DJ240" i="4"/>
  <c r="DJ242" i="4" s="1"/>
  <c r="DN75" i="4"/>
  <c r="DM188" i="4"/>
  <c r="DC58" i="3" s="1"/>
  <c r="DM48" i="4"/>
  <c r="DL161" i="4"/>
  <c r="DB31" i="3" s="1"/>
  <c r="I45" i="12"/>
  <c r="Z45" i="12"/>
  <c r="AA45" i="12" s="1"/>
  <c r="DK127" i="4"/>
  <c r="DK241" i="4"/>
  <c r="GD280" i="4"/>
  <c r="DM52" i="4"/>
  <c r="DL165" i="4"/>
  <c r="DB35" i="3" s="1"/>
  <c r="DA23" i="3"/>
  <c r="DK222" i="4"/>
  <c r="DA18" i="3"/>
  <c r="DK223" i="4"/>
  <c r="DK221" i="4"/>
  <c r="DM67" i="4"/>
  <c r="DL180" i="4"/>
  <c r="DB50" i="3" s="1"/>
  <c r="DA46" i="3"/>
  <c r="DK231" i="4"/>
  <c r="DN71" i="4"/>
  <c r="DM184" i="4"/>
  <c r="DC54" i="3" s="1"/>
  <c r="DJ251" i="4"/>
  <c r="DJ129" i="4"/>
  <c r="DJ294" i="4"/>
  <c r="CZ97" i="3" s="1"/>
  <c r="CZ107" i="3" s="1"/>
  <c r="CZ109" i="3" s="1"/>
  <c r="CZ110" i="3" s="1"/>
  <c r="CZ111" i="3" s="1"/>
  <c r="CY107" i="3"/>
  <c r="I110" i="11"/>
  <c r="J106" i="11"/>
  <c r="F127" i="11"/>
  <c r="CE110" i="7"/>
  <c r="CF61" i="7"/>
  <c r="CF59" i="7"/>
  <c r="CE108" i="7"/>
  <c r="CE112" i="7"/>
  <c r="CF63" i="7"/>
  <c r="CE138" i="7"/>
  <c r="CF89" i="7"/>
  <c r="CE144" i="7"/>
  <c r="CF95" i="7"/>
  <c r="CE136" i="7"/>
  <c r="CF87" i="7"/>
  <c r="CE135" i="7"/>
  <c r="CF86" i="7"/>
  <c r="CE115" i="7"/>
  <c r="CF66" i="7"/>
  <c r="CE150" i="7"/>
  <c r="CF101" i="7"/>
  <c r="CE123" i="7"/>
  <c r="CF74" i="7"/>
  <c r="CE127" i="7"/>
  <c r="CF78" i="7"/>
  <c r="CE133" i="7"/>
  <c r="CF84" i="7"/>
  <c r="CF120" i="7"/>
  <c r="CG71" i="7"/>
  <c r="CE140" i="7"/>
  <c r="CF91" i="7"/>
  <c r="CF122" i="7"/>
  <c r="CG73" i="7"/>
  <c r="CE147" i="7"/>
  <c r="CF98" i="7"/>
  <c r="CF114" i="7"/>
  <c r="CG65" i="7"/>
  <c r="CE149" i="7"/>
  <c r="CF100" i="7"/>
  <c r="CE113" i="7"/>
  <c r="CF64" i="7"/>
  <c r="CE107" i="7"/>
  <c r="CF58" i="7"/>
  <c r="CF128" i="7"/>
  <c r="CG79" i="7"/>
  <c r="CE137" i="7"/>
  <c r="CF88" i="7"/>
  <c r="CE148" i="7"/>
  <c r="CF99" i="7"/>
  <c r="CF116" i="7"/>
  <c r="CG67" i="7"/>
  <c r="CE121" i="7"/>
  <c r="CF72" i="7"/>
  <c r="CF139" i="7"/>
  <c r="CG90" i="7"/>
  <c r="CE131" i="7"/>
  <c r="CF82" i="7"/>
  <c r="CF124" i="7"/>
  <c r="CG75" i="7"/>
  <c r="CD152" i="7"/>
  <c r="CE143" i="7"/>
  <c r="CF94" i="7"/>
  <c r="CF118" i="7"/>
  <c r="CG69" i="7"/>
  <c r="CE129" i="7"/>
  <c r="CF80" i="7"/>
  <c r="CE146" i="7"/>
  <c r="CF97" i="7"/>
  <c r="CE106" i="7"/>
  <c r="CF57" i="7"/>
  <c r="CF130" i="7"/>
  <c r="CG81" i="7"/>
  <c r="CE151" i="7"/>
  <c r="CF102" i="7"/>
  <c r="CE145" i="7"/>
  <c r="CF96" i="7"/>
  <c r="CE111" i="7"/>
  <c r="CF62" i="7"/>
  <c r="CE142" i="7"/>
  <c r="CF93" i="7"/>
  <c r="CE109" i="7"/>
  <c r="CF60" i="7"/>
  <c r="CE119" i="7"/>
  <c r="CF70" i="7"/>
  <c r="CE117" i="7"/>
  <c r="CF68" i="7"/>
  <c r="CE134" i="7"/>
  <c r="CF85" i="7"/>
  <c r="CE125" i="7"/>
  <c r="CF76" i="7"/>
  <c r="CF126" i="7"/>
  <c r="CG77" i="7"/>
  <c r="CF132" i="7"/>
  <c r="CG83" i="7"/>
  <c r="CE141" i="7"/>
  <c r="CF92" i="7"/>
  <c r="F128" i="11" l="1"/>
  <c r="F129" i="11" s="1"/>
  <c r="DO75" i="4"/>
  <c r="DN188" i="4"/>
  <c r="DD58" i="3" s="1"/>
  <c r="X46" i="12"/>
  <c r="G46" i="12"/>
  <c r="DB46" i="3"/>
  <c r="DL231" i="4"/>
  <c r="DN35" i="4"/>
  <c r="DM148" i="4"/>
  <c r="DM111" i="4"/>
  <c r="DM128" i="4"/>
  <c r="DM109" i="4"/>
  <c r="DM301" i="4"/>
  <c r="DM302" i="4" s="1"/>
  <c r="DN40" i="4"/>
  <c r="DM153" i="4"/>
  <c r="DM110" i="4"/>
  <c r="I119" i="11"/>
  <c r="J110" i="11"/>
  <c r="DN52" i="4"/>
  <c r="DM165" i="4"/>
  <c r="DC35" i="3" s="1"/>
  <c r="DK129" i="4"/>
  <c r="DK294" i="4"/>
  <c r="DA97" i="3" s="1"/>
  <c r="DA107" i="3" s="1"/>
  <c r="DK251" i="4"/>
  <c r="DN48" i="4"/>
  <c r="DM161" i="4"/>
  <c r="DC31" i="3" s="1"/>
  <c r="DN63" i="4"/>
  <c r="DM176" i="4"/>
  <c r="DM119" i="4"/>
  <c r="DL127" i="4"/>
  <c r="DL241" i="4"/>
  <c r="F47" i="12"/>
  <c r="X47" i="12" s="1"/>
  <c r="CY109" i="3"/>
  <c r="CY110" i="3" s="1"/>
  <c r="CY111" i="3" s="1"/>
  <c r="DO71" i="4"/>
  <c r="DN184" i="4"/>
  <c r="DD54" i="3" s="1"/>
  <c r="DN67" i="4"/>
  <c r="DM180" i="4"/>
  <c r="DC50" i="3" s="1"/>
  <c r="DK240" i="4"/>
  <c r="DK242" i="4" s="1"/>
  <c r="DN55" i="4"/>
  <c r="DM168" i="4"/>
  <c r="DC38" i="3" s="1"/>
  <c r="DB18" i="3"/>
  <c r="DL223" i="4"/>
  <c r="DL221" i="4"/>
  <c r="DB23" i="3"/>
  <c r="DL222" i="4"/>
  <c r="DN59" i="4"/>
  <c r="DM172" i="4"/>
  <c r="DC42" i="3" s="1"/>
  <c r="CF110" i="7"/>
  <c r="CG61" i="7"/>
  <c r="CF112" i="7"/>
  <c r="CG63" i="7"/>
  <c r="CG59" i="7"/>
  <c r="CF108" i="7"/>
  <c r="CF115" i="7"/>
  <c r="CG66" i="7"/>
  <c r="CG126" i="7"/>
  <c r="CH77" i="7"/>
  <c r="CF134" i="7"/>
  <c r="CG85" i="7"/>
  <c r="CF142" i="7"/>
  <c r="CG93" i="7"/>
  <c r="CF145" i="7"/>
  <c r="CG96" i="7"/>
  <c r="CG130" i="7"/>
  <c r="CH81" i="7"/>
  <c r="CG118" i="7"/>
  <c r="CH69" i="7"/>
  <c r="CF121" i="7"/>
  <c r="CG72" i="7"/>
  <c r="CF148" i="7"/>
  <c r="CG99" i="7"/>
  <c r="CG128" i="7"/>
  <c r="CH79" i="7"/>
  <c r="CF113" i="7"/>
  <c r="CG64" i="7"/>
  <c r="CG114" i="7"/>
  <c r="CH65" i="7"/>
  <c r="CG122" i="7"/>
  <c r="CH73" i="7"/>
  <c r="CG120" i="7"/>
  <c r="CH71" i="7"/>
  <c r="CF150" i="7"/>
  <c r="CG101" i="7"/>
  <c r="CF136" i="7"/>
  <c r="CG87" i="7"/>
  <c r="CF138" i="7"/>
  <c r="CG89" i="7"/>
  <c r="CE152" i="7"/>
  <c r="CF125" i="7"/>
  <c r="CG76" i="7"/>
  <c r="CF106" i="7"/>
  <c r="CG57" i="7"/>
  <c r="CF143" i="7"/>
  <c r="CG94" i="7"/>
  <c r="CF141" i="7"/>
  <c r="CG92" i="7"/>
  <c r="CF119" i="7"/>
  <c r="CG70" i="7"/>
  <c r="CF146" i="7"/>
  <c r="CG97" i="7"/>
  <c r="CF131" i="7"/>
  <c r="CG82" i="7"/>
  <c r="CG132" i="7"/>
  <c r="CH83" i="7"/>
  <c r="CF117" i="7"/>
  <c r="CG68" i="7"/>
  <c r="CF109" i="7"/>
  <c r="CG60" i="7"/>
  <c r="CF111" i="7"/>
  <c r="CG62" i="7"/>
  <c r="CF151" i="7"/>
  <c r="CG102" i="7"/>
  <c r="CF129" i="7"/>
  <c r="CG80" i="7"/>
  <c r="CG124" i="7"/>
  <c r="CH75" i="7"/>
  <c r="CG139" i="7"/>
  <c r="CH90" i="7"/>
  <c r="CG116" i="7"/>
  <c r="CH67" i="7"/>
  <c r="CF137" i="7"/>
  <c r="CG88" i="7"/>
  <c r="CF107" i="7"/>
  <c r="CG58" i="7"/>
  <c r="CF149" i="7"/>
  <c r="CG100" i="7"/>
  <c r="CF147" i="7"/>
  <c r="CG98" i="7"/>
  <c r="CF140" i="7"/>
  <c r="CG91" i="7"/>
  <c r="CF133" i="7"/>
  <c r="CG84" i="7"/>
  <c r="CF127" i="7"/>
  <c r="CG78" i="7"/>
  <c r="CF123" i="7"/>
  <c r="CG74" i="7"/>
  <c r="CF135" i="7"/>
  <c r="CG86" i="7"/>
  <c r="CF144" i="7"/>
  <c r="CG95" i="7"/>
  <c r="DO59" i="4" l="1"/>
  <c r="DN172" i="4"/>
  <c r="DD42" i="3" s="1"/>
  <c r="DP71" i="4"/>
  <c r="DO184" i="4"/>
  <c r="DE54" i="3" s="1"/>
  <c r="DL129" i="4"/>
  <c r="DL294" i="4"/>
  <c r="DB97" i="3" s="1"/>
  <c r="DB107" i="3" s="1"/>
  <c r="DB109" i="3" s="1"/>
  <c r="DB110" i="3" s="1"/>
  <c r="DB111" i="3" s="1"/>
  <c r="DL251" i="4"/>
  <c r="DO63" i="4"/>
  <c r="DN176" i="4"/>
  <c r="DN119" i="4"/>
  <c r="DA109" i="3"/>
  <c r="DA110" i="3" s="1"/>
  <c r="DA111" i="3" s="1"/>
  <c r="DC18" i="3"/>
  <c r="DM223" i="4"/>
  <c r="DM221" i="4"/>
  <c r="G47" i="12"/>
  <c r="H46" i="12"/>
  <c r="Y46" i="12"/>
  <c r="DL240" i="4"/>
  <c r="DL242" i="4" s="1"/>
  <c r="DM127" i="4"/>
  <c r="DM241" i="4"/>
  <c r="DO35" i="4"/>
  <c r="DN148" i="4"/>
  <c r="DN111" i="4"/>
  <c r="DN109" i="4"/>
  <c r="DN128" i="4"/>
  <c r="DN301" i="4"/>
  <c r="DN302" i="4" s="1"/>
  <c r="DO67" i="4"/>
  <c r="DN180" i="4"/>
  <c r="DD50" i="3" s="1"/>
  <c r="DO48" i="4"/>
  <c r="DN161" i="4"/>
  <c r="DD31" i="3" s="1"/>
  <c r="DC23" i="3"/>
  <c r="DM222" i="4"/>
  <c r="DO55" i="4"/>
  <c r="DN168" i="4"/>
  <c r="DD38" i="3" s="1"/>
  <c r="DC46" i="3"/>
  <c r="DM231" i="4"/>
  <c r="DO52" i="4"/>
  <c r="DN165" i="4"/>
  <c r="DD35" i="3" s="1"/>
  <c r="F135" i="11"/>
  <c r="I121" i="11"/>
  <c r="I122" i="11" s="1"/>
  <c r="DO40" i="4"/>
  <c r="DN153" i="4"/>
  <c r="DN110" i="4"/>
  <c r="DP75" i="4"/>
  <c r="DO188" i="4"/>
  <c r="DE58" i="3" s="1"/>
  <c r="CH59" i="7"/>
  <c r="CG108" i="7"/>
  <c r="CH61" i="7"/>
  <c r="CG110" i="7"/>
  <c r="CG112" i="7"/>
  <c r="CH63" i="7"/>
  <c r="CG135" i="7"/>
  <c r="CH86" i="7"/>
  <c r="CG147" i="7"/>
  <c r="CH98" i="7"/>
  <c r="CG107" i="7"/>
  <c r="CH58" i="7"/>
  <c r="CH124" i="7"/>
  <c r="CI75" i="7"/>
  <c r="CG151" i="7"/>
  <c r="CH102" i="7"/>
  <c r="CG109" i="7"/>
  <c r="CH60" i="7"/>
  <c r="CH132" i="7"/>
  <c r="CI83" i="7"/>
  <c r="CG146" i="7"/>
  <c r="CH97" i="7"/>
  <c r="CG141" i="7"/>
  <c r="CH92" i="7"/>
  <c r="CG143" i="7"/>
  <c r="CH94" i="7"/>
  <c r="CG125" i="7"/>
  <c r="CH76" i="7"/>
  <c r="CG136" i="7"/>
  <c r="CH87" i="7"/>
  <c r="CH120" i="7"/>
  <c r="CI71" i="7"/>
  <c r="CG113" i="7"/>
  <c r="CH64" i="7"/>
  <c r="CG148" i="7"/>
  <c r="CH99" i="7"/>
  <c r="CH118" i="7"/>
  <c r="CI69" i="7"/>
  <c r="CG145" i="7"/>
  <c r="CH96" i="7"/>
  <c r="CG134" i="7"/>
  <c r="CH85" i="7"/>
  <c r="CG115" i="7"/>
  <c r="CH66" i="7"/>
  <c r="CG133" i="7"/>
  <c r="CH84" i="7"/>
  <c r="CG149" i="7"/>
  <c r="CH100" i="7"/>
  <c r="CG144" i="7"/>
  <c r="CH95" i="7"/>
  <c r="CG140" i="7"/>
  <c r="CH91" i="7"/>
  <c r="CG137" i="7"/>
  <c r="CH88" i="7"/>
  <c r="CH139" i="7"/>
  <c r="CI90" i="7"/>
  <c r="CG111" i="7"/>
  <c r="CH62" i="7"/>
  <c r="CG117" i="7"/>
  <c r="CH68" i="7"/>
  <c r="CG131" i="7"/>
  <c r="CH82" i="7"/>
  <c r="CG119" i="7"/>
  <c r="CH70" i="7"/>
  <c r="CF152" i="7"/>
  <c r="CG123" i="7"/>
  <c r="CH74" i="7"/>
  <c r="CH116" i="7"/>
  <c r="CI67" i="7"/>
  <c r="CG127" i="7"/>
  <c r="CH78" i="7"/>
  <c r="CG129" i="7"/>
  <c r="CH80" i="7"/>
  <c r="CG106" i="7"/>
  <c r="CH57" i="7"/>
  <c r="CG138" i="7"/>
  <c r="CH89" i="7"/>
  <c r="CG150" i="7"/>
  <c r="CH101" i="7"/>
  <c r="CH122" i="7"/>
  <c r="CI73" i="7"/>
  <c r="CH114" i="7"/>
  <c r="CI65" i="7"/>
  <c r="CH128" i="7"/>
  <c r="CI79" i="7"/>
  <c r="CG121" i="7"/>
  <c r="CH72" i="7"/>
  <c r="CH130" i="7"/>
  <c r="CI81" i="7"/>
  <c r="CG142" i="7"/>
  <c r="CH93" i="7"/>
  <c r="CH126" i="7"/>
  <c r="CI77" i="7"/>
  <c r="DM240" i="4" l="1"/>
  <c r="DM242" i="4" s="1"/>
  <c r="F48" i="12"/>
  <c r="X48" i="12" s="1"/>
  <c r="DD23" i="3"/>
  <c r="DN222" i="4"/>
  <c r="DP63" i="4"/>
  <c r="DO176" i="4"/>
  <c r="DO119" i="4"/>
  <c r="DP59" i="4"/>
  <c r="DO172" i="4"/>
  <c r="DE42" i="3" s="1"/>
  <c r="DP40" i="4"/>
  <c r="DO153" i="4"/>
  <c r="DO110" i="4"/>
  <c r="DP67" i="4"/>
  <c r="DO180" i="4"/>
  <c r="DE50" i="3" s="1"/>
  <c r="DM129" i="4"/>
  <c r="DM251" i="4"/>
  <c r="DM294" i="4"/>
  <c r="DC97" i="3" s="1"/>
  <c r="H47" i="12"/>
  <c r="Y47" i="12"/>
  <c r="DQ75" i="4"/>
  <c r="DP188" i="4"/>
  <c r="DF58" i="3" s="1"/>
  <c r="DP52" i="4"/>
  <c r="DO165" i="4"/>
  <c r="DE35" i="3" s="1"/>
  <c r="DP55" i="4"/>
  <c r="DO168" i="4"/>
  <c r="DE38" i="3" s="1"/>
  <c r="DD18" i="3"/>
  <c r="DN223" i="4"/>
  <c r="DN221" i="4"/>
  <c r="I46" i="12"/>
  <c r="Z46" i="12"/>
  <c r="AA46" i="12" s="1"/>
  <c r="DQ71" i="4"/>
  <c r="DP184" i="4"/>
  <c r="DF54" i="3" s="1"/>
  <c r="DN127" i="4"/>
  <c r="DN241" i="4"/>
  <c r="F131" i="11"/>
  <c r="F136" i="11"/>
  <c r="DP48" i="4"/>
  <c r="DO161" i="4"/>
  <c r="DE31" i="3" s="1"/>
  <c r="DP35" i="4"/>
  <c r="DO148" i="4"/>
  <c r="DO111" i="4"/>
  <c r="DO301" i="4"/>
  <c r="DO302" i="4" s="1"/>
  <c r="DO128" i="4"/>
  <c r="DO109" i="4"/>
  <c r="DD46" i="3"/>
  <c r="DN231" i="4"/>
  <c r="CI59" i="7"/>
  <c r="CH108" i="7"/>
  <c r="CI63" i="7"/>
  <c r="CH112" i="7"/>
  <c r="CG152" i="7"/>
  <c r="CM152" i="7" s="1"/>
  <c r="CI61" i="7"/>
  <c r="CH110" i="7"/>
  <c r="CI126" i="7"/>
  <c r="CJ77" i="7"/>
  <c r="CI130" i="7"/>
  <c r="CJ81" i="7"/>
  <c r="CI128" i="7"/>
  <c r="CJ79" i="7"/>
  <c r="CH150" i="7"/>
  <c r="CI101" i="7"/>
  <c r="CH106" i="7"/>
  <c r="CI57" i="7"/>
  <c r="CH129" i="7"/>
  <c r="CI80" i="7"/>
  <c r="CH127" i="7"/>
  <c r="CI78" i="7"/>
  <c r="CI116" i="7"/>
  <c r="CJ67" i="7"/>
  <c r="CH119" i="7"/>
  <c r="CI70" i="7"/>
  <c r="CI139" i="7"/>
  <c r="CJ90" i="7"/>
  <c r="CH133" i="7"/>
  <c r="CI84" i="7"/>
  <c r="CH115" i="7"/>
  <c r="CI66" i="7"/>
  <c r="CH145" i="7"/>
  <c r="CI96" i="7"/>
  <c r="CH148" i="7"/>
  <c r="CI99" i="7"/>
  <c r="CI120" i="7"/>
  <c r="CJ71" i="7"/>
  <c r="CH136" i="7"/>
  <c r="CI87" i="7"/>
  <c r="CH143" i="7"/>
  <c r="CI94" i="7"/>
  <c r="CH117" i="7"/>
  <c r="CI68" i="7"/>
  <c r="CH144" i="7"/>
  <c r="CI95" i="7"/>
  <c r="CH142" i="7"/>
  <c r="CI93" i="7"/>
  <c r="CH121" i="7"/>
  <c r="CI72" i="7"/>
  <c r="CI114" i="7"/>
  <c r="CJ65" i="7"/>
  <c r="CH138" i="7"/>
  <c r="CI89" i="7"/>
  <c r="CH123" i="7"/>
  <c r="CI74" i="7"/>
  <c r="CH131" i="7"/>
  <c r="CI82" i="7"/>
  <c r="CH111" i="7"/>
  <c r="CI62" i="7"/>
  <c r="CH137" i="7"/>
  <c r="CI88" i="7"/>
  <c r="CH140" i="7"/>
  <c r="CI91" i="7"/>
  <c r="CH149" i="7"/>
  <c r="CI100" i="7"/>
  <c r="CH141" i="7"/>
  <c r="CI92" i="7"/>
  <c r="CI132" i="7"/>
  <c r="CJ83" i="7"/>
  <c r="CH151" i="7"/>
  <c r="CI102" i="7"/>
  <c r="CH107" i="7"/>
  <c r="CI58" i="7"/>
  <c r="CH135" i="7"/>
  <c r="CI86" i="7"/>
  <c r="CH134" i="7"/>
  <c r="CI85" i="7"/>
  <c r="CI118" i="7"/>
  <c r="CJ69" i="7"/>
  <c r="CH113" i="7"/>
  <c r="CI64" i="7"/>
  <c r="CH125" i="7"/>
  <c r="CI76" i="7"/>
  <c r="CI122" i="7"/>
  <c r="CJ73" i="7"/>
  <c r="CH146" i="7"/>
  <c r="CI97" i="7"/>
  <c r="CH109" i="7"/>
  <c r="CI60" i="7"/>
  <c r="CI124" i="7"/>
  <c r="CJ75" i="7"/>
  <c r="CH147" i="7"/>
  <c r="CI98" i="7"/>
  <c r="G48" i="12" l="1"/>
  <c r="H48" i="12" s="1"/>
  <c r="DN240" i="4"/>
  <c r="DN242" i="4" s="1"/>
  <c r="DQ35" i="4"/>
  <c r="DP148" i="4"/>
  <c r="DP111" i="4"/>
  <c r="DP301" i="4"/>
  <c r="DP302" i="4" s="1"/>
  <c r="DP128" i="4"/>
  <c r="DP109" i="4"/>
  <c r="DQ52" i="4"/>
  <c r="DP165" i="4"/>
  <c r="DF35" i="3" s="1"/>
  <c r="I47" i="12"/>
  <c r="Z47" i="12"/>
  <c r="AA47" i="12" s="1"/>
  <c r="DO127" i="4"/>
  <c r="DO241" i="4"/>
  <c r="DQ59" i="4"/>
  <c r="DP172" i="4"/>
  <c r="DF42" i="3" s="1"/>
  <c r="DQ48" i="4"/>
  <c r="DP161" i="4"/>
  <c r="DF31" i="3" s="1"/>
  <c r="DQ55" i="4"/>
  <c r="DP168" i="4"/>
  <c r="DF38" i="3" s="1"/>
  <c r="DR75" i="4"/>
  <c r="DQ188" i="4"/>
  <c r="DG58" i="3" s="1"/>
  <c r="DC107" i="3"/>
  <c r="DQ67" i="4"/>
  <c r="DP180" i="4"/>
  <c r="DF50" i="3" s="1"/>
  <c r="DQ40" i="4"/>
  <c r="DP153" i="4"/>
  <c r="DP110" i="4"/>
  <c r="DE46" i="3"/>
  <c r="DO231" i="4"/>
  <c r="F132" i="11"/>
  <c r="F133" i="11" s="1"/>
  <c r="F137" i="11"/>
  <c r="DR71" i="4"/>
  <c r="DQ184" i="4"/>
  <c r="DG54" i="3" s="1"/>
  <c r="DE23" i="3"/>
  <c r="DO222" i="4"/>
  <c r="DE18" i="3"/>
  <c r="DO223" i="4"/>
  <c r="DO221" i="4"/>
  <c r="DN251" i="4"/>
  <c r="DN294" i="4"/>
  <c r="DD97" i="3" s="1"/>
  <c r="DD107" i="3" s="1"/>
  <c r="DD109" i="3" s="1"/>
  <c r="DD110" i="3" s="1"/>
  <c r="DD111" i="3" s="1"/>
  <c r="DN129" i="4"/>
  <c r="DQ63" i="4"/>
  <c r="DP176" i="4"/>
  <c r="DP119" i="4"/>
  <c r="CJ59" i="7"/>
  <c r="CI108" i="7"/>
  <c r="CI110" i="7"/>
  <c r="CJ61" i="7"/>
  <c r="CJ63" i="7"/>
  <c r="CI112" i="7"/>
  <c r="CI146" i="7"/>
  <c r="CJ97" i="7"/>
  <c r="CI141" i="7"/>
  <c r="CJ92" i="7"/>
  <c r="CI125" i="7"/>
  <c r="CJ76" i="7"/>
  <c r="CJ118" i="7"/>
  <c r="CK69" i="7"/>
  <c r="CH152" i="7"/>
  <c r="CI113" i="7"/>
  <c r="CJ64" i="7"/>
  <c r="CJ124" i="7"/>
  <c r="CK75" i="7"/>
  <c r="CI135" i="7"/>
  <c r="CJ86" i="7"/>
  <c r="CI147" i="7"/>
  <c r="CJ98" i="7"/>
  <c r="CI109" i="7"/>
  <c r="CJ60" i="7"/>
  <c r="CI107" i="7"/>
  <c r="CJ58" i="7"/>
  <c r="CJ132" i="7"/>
  <c r="CK83" i="7"/>
  <c r="CI149" i="7"/>
  <c r="CJ100" i="7"/>
  <c r="CI137" i="7"/>
  <c r="CJ88" i="7"/>
  <c r="CI131" i="7"/>
  <c r="CJ82" i="7"/>
  <c r="CI121" i="7"/>
  <c r="CJ72" i="7"/>
  <c r="CI144" i="7"/>
  <c r="CJ95" i="7"/>
  <c r="CI143" i="7"/>
  <c r="CJ94" i="7"/>
  <c r="CJ120" i="7"/>
  <c r="CK71" i="7"/>
  <c r="CI145" i="7"/>
  <c r="CJ96" i="7"/>
  <c r="CI133" i="7"/>
  <c r="CJ84" i="7"/>
  <c r="CI119" i="7"/>
  <c r="CJ70" i="7"/>
  <c r="CI127" i="7"/>
  <c r="CJ78" i="7"/>
  <c r="CI106" i="7"/>
  <c r="CJ57" i="7"/>
  <c r="CJ128" i="7"/>
  <c r="CK79" i="7"/>
  <c r="CJ126" i="7"/>
  <c r="CK77" i="7"/>
  <c r="CI134" i="7"/>
  <c r="CJ85" i="7"/>
  <c r="CJ122" i="7"/>
  <c r="CK73" i="7"/>
  <c r="CI151" i="7"/>
  <c r="CJ102" i="7"/>
  <c r="CI140" i="7"/>
  <c r="CJ91" i="7"/>
  <c r="CI111" i="7"/>
  <c r="CJ62" i="7"/>
  <c r="CI123" i="7"/>
  <c r="CJ74" i="7"/>
  <c r="CI138" i="7"/>
  <c r="CJ89" i="7"/>
  <c r="CJ114" i="7"/>
  <c r="CK65" i="7"/>
  <c r="CI142" i="7"/>
  <c r="CJ93" i="7"/>
  <c r="CI117" i="7"/>
  <c r="CJ68" i="7"/>
  <c r="CI136" i="7"/>
  <c r="CJ87" i="7"/>
  <c r="CI148" i="7"/>
  <c r="CJ99" i="7"/>
  <c r="CI115" i="7"/>
  <c r="CJ66" i="7"/>
  <c r="CJ139" i="7"/>
  <c r="CK90" i="7"/>
  <c r="CJ116" i="7"/>
  <c r="CK67" i="7"/>
  <c r="CI129" i="7"/>
  <c r="CJ80" i="7"/>
  <c r="CI150" i="7"/>
  <c r="CJ101" i="7"/>
  <c r="CJ130" i="7"/>
  <c r="CK81" i="7"/>
  <c r="Y48" i="12" l="1"/>
  <c r="DR40" i="4"/>
  <c r="DQ153" i="4"/>
  <c r="DQ110" i="4"/>
  <c r="DC109" i="3"/>
  <c r="DC110" i="3" s="1"/>
  <c r="DC111" i="3" s="1"/>
  <c r="F49" i="12"/>
  <c r="DR55" i="4"/>
  <c r="DQ168" i="4"/>
  <c r="DG38" i="3" s="1"/>
  <c r="DR59" i="4"/>
  <c r="DQ172" i="4"/>
  <c r="DG42" i="3" s="1"/>
  <c r="DF18" i="3"/>
  <c r="DP223" i="4"/>
  <c r="DP221" i="4"/>
  <c r="I48" i="12"/>
  <c r="Z48" i="12"/>
  <c r="AA48" i="12" s="1"/>
  <c r="DP127" i="4"/>
  <c r="DP241" i="4"/>
  <c r="DR67" i="4"/>
  <c r="DQ180" i="4"/>
  <c r="DG50" i="3" s="1"/>
  <c r="DR188" i="4"/>
  <c r="GC75" i="4"/>
  <c r="GD75" i="4" s="1"/>
  <c r="GK75" i="4"/>
  <c r="GM75" i="4" s="1"/>
  <c r="DR48" i="4"/>
  <c r="DQ161" i="4"/>
  <c r="DG31" i="3" s="1"/>
  <c r="DO129" i="4"/>
  <c r="DO294" i="4"/>
  <c r="DE97" i="3" s="1"/>
  <c r="DE107" i="3" s="1"/>
  <c r="DO251" i="4"/>
  <c r="DR63" i="4"/>
  <c r="DQ176" i="4"/>
  <c r="DQ119" i="4"/>
  <c r="DR184" i="4"/>
  <c r="GC71" i="4"/>
  <c r="GD71" i="4" s="1"/>
  <c r="GK71" i="4"/>
  <c r="GM71" i="4" s="1"/>
  <c r="DR35" i="4"/>
  <c r="DQ148" i="4"/>
  <c r="DQ111" i="4"/>
  <c r="DQ128" i="4"/>
  <c r="DQ109" i="4"/>
  <c r="DQ301" i="4"/>
  <c r="DQ302" i="4" s="1"/>
  <c r="DF46" i="3"/>
  <c r="DP231" i="4"/>
  <c r="DO240" i="4"/>
  <c r="DO242" i="4" s="1"/>
  <c r="DF23" i="3"/>
  <c r="DP222" i="4"/>
  <c r="DR52" i="4"/>
  <c r="DQ165" i="4"/>
  <c r="DG35" i="3" s="1"/>
  <c r="CJ110" i="7"/>
  <c r="CK61" i="7"/>
  <c r="CK59" i="7"/>
  <c r="CJ108" i="7"/>
  <c r="CK63" i="7"/>
  <c r="CJ112" i="7"/>
  <c r="CJ150" i="7"/>
  <c r="CK101" i="7"/>
  <c r="CJ115" i="7"/>
  <c r="CK66" i="7"/>
  <c r="CK130" i="7"/>
  <c r="CL81" i="7"/>
  <c r="CL130" i="7" s="1"/>
  <c r="CJ129" i="7"/>
  <c r="CK80" i="7"/>
  <c r="CK139" i="7"/>
  <c r="CL90" i="7"/>
  <c r="CL139" i="7" s="1"/>
  <c r="CJ148" i="7"/>
  <c r="CK99" i="7"/>
  <c r="CJ142" i="7"/>
  <c r="CK93" i="7"/>
  <c r="CJ138" i="7"/>
  <c r="CK89" i="7"/>
  <c r="CJ123" i="7"/>
  <c r="CK74" i="7"/>
  <c r="CJ140" i="7"/>
  <c r="CK91" i="7"/>
  <c r="CJ151" i="7"/>
  <c r="CK102" i="7"/>
  <c r="CI152" i="7"/>
  <c r="CK126" i="7"/>
  <c r="CL77" i="7"/>
  <c r="CL126" i="7" s="1"/>
  <c r="CJ106" i="7"/>
  <c r="CK57" i="7"/>
  <c r="CJ119" i="7"/>
  <c r="CK70" i="7"/>
  <c r="CJ145" i="7"/>
  <c r="CK96" i="7"/>
  <c r="CJ143" i="7"/>
  <c r="CK94" i="7"/>
  <c r="CJ121" i="7"/>
  <c r="CK72" i="7"/>
  <c r="CJ131" i="7"/>
  <c r="CK82" i="7"/>
  <c r="CJ149" i="7"/>
  <c r="CK100" i="7"/>
  <c r="CJ107" i="7"/>
  <c r="CK58" i="7"/>
  <c r="CJ109" i="7"/>
  <c r="CK60" i="7"/>
  <c r="CJ135" i="7"/>
  <c r="CK86" i="7"/>
  <c r="CJ113" i="7"/>
  <c r="CK64" i="7"/>
  <c r="CK118" i="7"/>
  <c r="CL69" i="7"/>
  <c r="CL118" i="7" s="1"/>
  <c r="CJ141" i="7"/>
  <c r="CK92" i="7"/>
  <c r="CK116" i="7"/>
  <c r="CL67" i="7"/>
  <c r="CL116" i="7" s="1"/>
  <c r="CJ136" i="7"/>
  <c r="CK87" i="7"/>
  <c r="CJ117" i="7"/>
  <c r="CK68" i="7"/>
  <c r="CK114" i="7"/>
  <c r="CL65" i="7"/>
  <c r="CL114" i="7" s="1"/>
  <c r="CJ111" i="7"/>
  <c r="CK62" i="7"/>
  <c r="CK122" i="7"/>
  <c r="CL73" i="7"/>
  <c r="CL122" i="7" s="1"/>
  <c r="CJ134" i="7"/>
  <c r="CK85" i="7"/>
  <c r="CK128" i="7"/>
  <c r="CL79" i="7"/>
  <c r="CL128" i="7" s="1"/>
  <c r="CJ127" i="7"/>
  <c r="CK78" i="7"/>
  <c r="CJ133" i="7"/>
  <c r="CK84" i="7"/>
  <c r="CK120" i="7"/>
  <c r="CL71" i="7"/>
  <c r="CL120" i="7" s="1"/>
  <c r="CM120" i="7" s="1"/>
  <c r="CJ144" i="7"/>
  <c r="CK95" i="7"/>
  <c r="CJ137" i="7"/>
  <c r="CK88" i="7"/>
  <c r="CK132" i="7"/>
  <c r="CL83" i="7"/>
  <c r="CL132" i="7" s="1"/>
  <c r="CJ147" i="7"/>
  <c r="CK98" i="7"/>
  <c r="CK124" i="7"/>
  <c r="CL75" i="7"/>
  <c r="CL124" i="7" s="1"/>
  <c r="CJ125" i="7"/>
  <c r="CK76" i="7"/>
  <c r="CJ146" i="7"/>
  <c r="CK97" i="7"/>
  <c r="DP240" i="4" l="1"/>
  <c r="DP242" i="4" s="1"/>
  <c r="DH54" i="3"/>
  <c r="K56" i="11" s="1"/>
  <c r="GC184" i="4"/>
  <c r="GD184" i="4" s="1"/>
  <c r="DE109" i="3"/>
  <c r="DE110" i="3" s="1"/>
  <c r="DE111" i="3" s="1"/>
  <c r="DR180" i="4"/>
  <c r="GC67" i="4"/>
  <c r="GD67" i="4" s="1"/>
  <c r="GK67" i="4"/>
  <c r="GM67" i="4" s="1"/>
  <c r="X49" i="12"/>
  <c r="G49" i="12"/>
  <c r="DR153" i="4"/>
  <c r="DR110" i="4"/>
  <c r="GC40" i="4"/>
  <c r="GD40" i="4" s="1"/>
  <c r="GK40" i="4"/>
  <c r="GM40" i="4" s="1"/>
  <c r="DR165" i="4"/>
  <c r="GC52" i="4"/>
  <c r="GD52" i="4" s="1"/>
  <c r="GK52" i="4"/>
  <c r="GM52" i="4" s="1"/>
  <c r="DG46" i="3"/>
  <c r="DQ231" i="4"/>
  <c r="DR172" i="4"/>
  <c r="GC59" i="4"/>
  <c r="GD59" i="4" s="1"/>
  <c r="GK59" i="4"/>
  <c r="GM59" i="4" s="1"/>
  <c r="DG18" i="3"/>
  <c r="DQ223" i="4"/>
  <c r="DQ221" i="4"/>
  <c r="DR161" i="4"/>
  <c r="GC48" i="4"/>
  <c r="GD48" i="4" s="1"/>
  <c r="GK48" i="4"/>
  <c r="GM48" i="4" s="1"/>
  <c r="DR168" i="4"/>
  <c r="GC55" i="4"/>
  <c r="GD55" i="4" s="1"/>
  <c r="GK55" i="4"/>
  <c r="GM55" i="4" s="1"/>
  <c r="DG23" i="3"/>
  <c r="DQ222" i="4"/>
  <c r="DR148" i="4"/>
  <c r="DR111" i="4"/>
  <c r="GC111" i="4" s="1"/>
  <c r="GC35" i="4"/>
  <c r="GD35" i="4" s="1"/>
  <c r="DR109" i="4"/>
  <c r="GC109" i="4" s="1"/>
  <c r="DR128" i="4"/>
  <c r="DR301" i="4"/>
  <c r="DR302" i="4" s="1"/>
  <c r="GK35" i="4"/>
  <c r="DR176" i="4"/>
  <c r="DR119" i="4"/>
  <c r="GC119" i="4" s="1"/>
  <c r="GC63" i="4"/>
  <c r="GD63" i="4" s="1"/>
  <c r="GD119" i="4" s="1"/>
  <c r="GK63" i="4"/>
  <c r="GM63" i="4" s="1"/>
  <c r="DH58" i="3"/>
  <c r="K60" i="11" s="1"/>
  <c r="GC188" i="4"/>
  <c r="GD188" i="4" s="1"/>
  <c r="DP251" i="4"/>
  <c r="DP294" i="4"/>
  <c r="DF97" i="3" s="1"/>
  <c r="DF107" i="3" s="1"/>
  <c r="DF109" i="3" s="1"/>
  <c r="DF110" i="3" s="1"/>
  <c r="DF111" i="3" s="1"/>
  <c r="DP129" i="4"/>
  <c r="DQ127" i="4"/>
  <c r="DQ241" i="4"/>
  <c r="CM124" i="7"/>
  <c r="CM122" i="7"/>
  <c r="CM116" i="7"/>
  <c r="CM139" i="7"/>
  <c r="CL63" i="7"/>
  <c r="CL112" i="7" s="1"/>
  <c r="CK112" i="7"/>
  <c r="CM118" i="7"/>
  <c r="CM126" i="7"/>
  <c r="CL61" i="7"/>
  <c r="CL110" i="7" s="1"/>
  <c r="CK110" i="7"/>
  <c r="CL59" i="7"/>
  <c r="CL108" i="7" s="1"/>
  <c r="CK108" i="7"/>
  <c r="CM130" i="7"/>
  <c r="CK146" i="7"/>
  <c r="CL97" i="7"/>
  <c r="CL146" i="7" s="1"/>
  <c r="CK107" i="7"/>
  <c r="CL58" i="7"/>
  <c r="CL107" i="7" s="1"/>
  <c r="CK144" i="7"/>
  <c r="CL95" i="7"/>
  <c r="CL144" i="7" s="1"/>
  <c r="CK133" i="7"/>
  <c r="CL84" i="7"/>
  <c r="CL133" i="7" s="1"/>
  <c r="CK151" i="7"/>
  <c r="CL102" i="7"/>
  <c r="CL151" i="7" s="1"/>
  <c r="CM151" i="7" s="1"/>
  <c r="CK123" i="7"/>
  <c r="CL74" i="7"/>
  <c r="CL123" i="7" s="1"/>
  <c r="CK142" i="7"/>
  <c r="CL93" i="7"/>
  <c r="CL142" i="7" s="1"/>
  <c r="CK148" i="7"/>
  <c r="CL99" i="7"/>
  <c r="CL148" i="7" s="1"/>
  <c r="CK129" i="7"/>
  <c r="CL80" i="7"/>
  <c r="CL129" i="7" s="1"/>
  <c r="CK125" i="7"/>
  <c r="CL76" i="7"/>
  <c r="CL125" i="7" s="1"/>
  <c r="CK136" i="7"/>
  <c r="CL87" i="7"/>
  <c r="CL136" i="7" s="1"/>
  <c r="CK141" i="7"/>
  <c r="CL92" i="7"/>
  <c r="CL141" i="7" s="1"/>
  <c r="CK113" i="7"/>
  <c r="CL64" i="7"/>
  <c r="CL113" i="7" s="1"/>
  <c r="CK109" i="7"/>
  <c r="CL60" i="7"/>
  <c r="CL109" i="7" s="1"/>
  <c r="CK149" i="7"/>
  <c r="CL100" i="7"/>
  <c r="CL149" i="7" s="1"/>
  <c r="CK121" i="7"/>
  <c r="CL72" i="7"/>
  <c r="CL121" i="7" s="1"/>
  <c r="CK145" i="7"/>
  <c r="CL96" i="7"/>
  <c r="CL145" i="7" s="1"/>
  <c r="CK106" i="7"/>
  <c r="CL57" i="7"/>
  <c r="CL106" i="7" s="1"/>
  <c r="CM132" i="7"/>
  <c r="CM114" i="7"/>
  <c r="CK111" i="7"/>
  <c r="CL62" i="7"/>
  <c r="CL111" i="7" s="1"/>
  <c r="CK117" i="7"/>
  <c r="CL68" i="7"/>
  <c r="CL117" i="7" s="1"/>
  <c r="CK135" i="7"/>
  <c r="CL86" i="7"/>
  <c r="CL135" i="7" s="1"/>
  <c r="CK131" i="7"/>
  <c r="CL82" i="7"/>
  <c r="CL131" i="7" s="1"/>
  <c r="CK143" i="7"/>
  <c r="CL94" i="7"/>
  <c r="CL143" i="7" s="1"/>
  <c r="CK119" i="7"/>
  <c r="CL70" i="7"/>
  <c r="CL119" i="7" s="1"/>
  <c r="CK147" i="7"/>
  <c r="CL98" i="7"/>
  <c r="CL147" i="7" s="1"/>
  <c r="CK115" i="7"/>
  <c r="CL66" i="7"/>
  <c r="CL115" i="7" s="1"/>
  <c r="CK137" i="7"/>
  <c r="CL88" i="7"/>
  <c r="CL137" i="7" s="1"/>
  <c r="CK127" i="7"/>
  <c r="CL78" i="7"/>
  <c r="CL127" i="7" s="1"/>
  <c r="CK134" i="7"/>
  <c r="CL85" i="7"/>
  <c r="CL134" i="7" s="1"/>
  <c r="CK140" i="7"/>
  <c r="CL91" i="7"/>
  <c r="CL140" i="7" s="1"/>
  <c r="CK138" i="7"/>
  <c r="CL89" i="7"/>
  <c r="CL138" i="7" s="1"/>
  <c r="CK150" i="7"/>
  <c r="CL101" i="7"/>
  <c r="CL150" i="7" s="1"/>
  <c r="CM128" i="7"/>
  <c r="CJ152" i="7"/>
  <c r="DH18" i="3" l="1"/>
  <c r="K20" i="11" s="1"/>
  <c r="DR223" i="4"/>
  <c r="GC223" i="4" s="1"/>
  <c r="GC148" i="4"/>
  <c r="DR221" i="4"/>
  <c r="H49" i="12"/>
  <c r="Y49" i="12"/>
  <c r="DH50" i="3"/>
  <c r="K52" i="11" s="1"/>
  <c r="GC180" i="4"/>
  <c r="GD180" i="4" s="1"/>
  <c r="FS54" i="3"/>
  <c r="FS58" i="3"/>
  <c r="DH46" i="3"/>
  <c r="K48" i="11" s="1"/>
  <c r="DR231" i="4"/>
  <c r="GC231" i="4" s="1"/>
  <c r="GC176" i="4"/>
  <c r="GD176" i="4" s="1"/>
  <c r="DQ240" i="4"/>
  <c r="DQ242" i="4" s="1"/>
  <c r="GC168" i="4"/>
  <c r="GD168" i="4" s="1"/>
  <c r="DH38" i="3"/>
  <c r="K40" i="11" s="1"/>
  <c r="GD110" i="4"/>
  <c r="F50" i="12"/>
  <c r="X50" i="12" s="1"/>
  <c r="DH35" i="3"/>
  <c r="K37" i="11" s="1"/>
  <c r="GC165" i="4"/>
  <c r="GD165" i="4" s="1"/>
  <c r="DH23" i="3"/>
  <c r="K25" i="11" s="1"/>
  <c r="DR222" i="4"/>
  <c r="GC153" i="4"/>
  <c r="GD153" i="4" s="1"/>
  <c r="DQ129" i="4"/>
  <c r="DQ251" i="4"/>
  <c r="DQ294" i="4"/>
  <c r="DG97" i="3" s="1"/>
  <c r="DG107" i="3" s="1"/>
  <c r="DH31" i="3"/>
  <c r="K33" i="11" s="1"/>
  <c r="GC161" i="4"/>
  <c r="GD161" i="4" s="1"/>
  <c r="GM35" i="4"/>
  <c r="GK109" i="4"/>
  <c r="GM109" i="4" s="1"/>
  <c r="GD111" i="4"/>
  <c r="GD109" i="4"/>
  <c r="DH42" i="3"/>
  <c r="K44" i="11" s="1"/>
  <c r="GC172" i="4"/>
  <c r="GD172" i="4" s="1"/>
  <c r="DR127" i="4"/>
  <c r="DR241" i="4"/>
  <c r="GC241" i="4" s="1"/>
  <c r="GC110" i="4"/>
  <c r="GC127" i="4" s="1"/>
  <c r="GC251" i="4" s="1"/>
  <c r="CM145" i="7"/>
  <c r="CM149" i="7"/>
  <c r="CM113" i="7"/>
  <c r="CM136" i="7"/>
  <c r="CM129" i="7"/>
  <c r="CM142" i="7"/>
  <c r="CM144" i="7"/>
  <c r="CM147" i="7"/>
  <c r="CM143" i="7"/>
  <c r="CM135" i="7"/>
  <c r="CM111" i="7"/>
  <c r="CM121" i="7"/>
  <c r="CM109" i="7"/>
  <c r="CM141" i="7"/>
  <c r="CM119" i="7"/>
  <c r="CM131" i="7"/>
  <c r="CM117" i="7"/>
  <c r="CM125" i="7"/>
  <c r="CM148" i="7"/>
  <c r="CM123" i="7"/>
  <c r="CM146" i="7"/>
  <c r="CM108" i="7"/>
  <c r="CM133" i="7"/>
  <c r="CM107" i="7"/>
  <c r="CM112" i="7"/>
  <c r="CM138" i="7"/>
  <c r="CM134" i="7"/>
  <c r="CM137" i="7"/>
  <c r="CM110" i="7"/>
  <c r="CM150" i="7"/>
  <c r="CM140" i="7"/>
  <c r="CM127" i="7"/>
  <c r="CM115" i="7"/>
  <c r="CK152" i="7"/>
  <c r="CL152" i="7"/>
  <c r="CM106" i="7"/>
  <c r="GD222" i="4" l="1"/>
  <c r="GI118" i="4"/>
  <c r="GI115" i="4"/>
  <c r="GI111" i="4"/>
  <c r="GI112" i="4"/>
  <c r="GI120" i="4"/>
  <c r="GI117" i="4"/>
  <c r="GI122" i="4"/>
  <c r="GI119" i="4"/>
  <c r="GI114" i="4"/>
  <c r="GI124" i="4"/>
  <c r="GI121" i="4"/>
  <c r="GI113" i="4"/>
  <c r="GI123" i="4"/>
  <c r="GI116" i="4"/>
  <c r="FS31" i="3"/>
  <c r="FS42" i="3"/>
  <c r="DR240" i="4"/>
  <c r="DR242" i="4" s="1"/>
  <c r="GC222" i="4"/>
  <c r="L60" i="11"/>
  <c r="M60" i="11"/>
  <c r="N60" i="11" s="1"/>
  <c r="FS18" i="3"/>
  <c r="FS23" i="3"/>
  <c r="GD127" i="4"/>
  <c r="GD231" i="4"/>
  <c r="GE231" i="4" s="1"/>
  <c r="FS50" i="3"/>
  <c r="FS35" i="3"/>
  <c r="FS46" i="3"/>
  <c r="I49" i="12"/>
  <c r="Z49" i="12"/>
  <c r="AA49" i="12" s="1"/>
  <c r="DG109" i="3"/>
  <c r="DG110" i="3" s="1"/>
  <c r="DG111" i="3" s="1"/>
  <c r="G50" i="12"/>
  <c r="DR129" i="4"/>
  <c r="DR294" i="4"/>
  <c r="DR251" i="4"/>
  <c r="FS38" i="3"/>
  <c r="L56" i="11"/>
  <c r="M56" i="11"/>
  <c r="N56" i="11" s="1"/>
  <c r="GD148" i="4"/>
  <c r="GC221" i="4"/>
  <c r="GD223" i="4" l="1"/>
  <c r="GD221" i="4"/>
  <c r="L20" i="11"/>
  <c r="M20" i="11"/>
  <c r="N20" i="11" s="1"/>
  <c r="GC240" i="4"/>
  <c r="GE222" i="4"/>
  <c r="L48" i="11"/>
  <c r="M48" i="11"/>
  <c r="N48" i="11" s="1"/>
  <c r="L33" i="11"/>
  <c r="M33" i="11"/>
  <c r="N33" i="11" s="1"/>
  <c r="L40" i="11"/>
  <c r="M40" i="11"/>
  <c r="N40" i="11" s="1"/>
  <c r="L37" i="11"/>
  <c r="M37" i="11"/>
  <c r="N37" i="11" s="1"/>
  <c r="H50" i="12"/>
  <c r="Y50" i="12"/>
  <c r="DH97" i="3"/>
  <c r="K95" i="11" s="1"/>
  <c r="GC294" i="4"/>
  <c r="L52" i="11"/>
  <c r="M52" i="11"/>
  <c r="N52" i="11" s="1"/>
  <c r="L25" i="11"/>
  <c r="M25" i="11"/>
  <c r="N25" i="11" s="1"/>
  <c r="L44" i="11"/>
  <c r="M44" i="11"/>
  <c r="N44" i="11" s="1"/>
  <c r="GI125" i="4"/>
  <c r="L95" i="11" l="1"/>
  <c r="M95" i="11"/>
  <c r="N95" i="11" s="1"/>
  <c r="GD240" i="4"/>
  <c r="GD282" i="4" s="1"/>
  <c r="GE223" i="4"/>
  <c r="GE240" i="4" s="1"/>
  <c r="DH107" i="3"/>
  <c r="FS97" i="3"/>
  <c r="I50" i="12"/>
  <c r="Z50" i="12"/>
  <c r="AA50" i="12" s="1"/>
  <c r="GC242" i="4"/>
  <c r="GD289" i="4"/>
  <c r="L106" i="11" l="1"/>
  <c r="M106" i="11"/>
  <c r="K110" i="11"/>
  <c r="G127" i="11"/>
  <c r="DH109" i="3"/>
  <c r="FS107" i="3"/>
  <c r="F51" i="12"/>
  <c r="M110" i="11" l="1"/>
  <c r="N106" i="11"/>
  <c r="G128" i="11"/>
  <c r="G129" i="11" s="1"/>
  <c r="H127" i="11"/>
  <c r="H128" i="11" s="1"/>
  <c r="H129" i="11" s="1"/>
  <c r="DH110" i="3"/>
  <c r="FS109" i="3"/>
  <c r="X51" i="12"/>
  <c r="X53" i="12" s="1"/>
  <c r="F53" i="12"/>
  <c r="G51" i="12"/>
  <c r="L110" i="11"/>
  <c r="K119" i="11"/>
  <c r="M119" i="11" l="1"/>
  <c r="N110" i="11"/>
  <c r="G52" i="12"/>
  <c r="H51" i="12"/>
  <c r="Y51" i="12"/>
  <c r="DH111" i="3"/>
  <c r="FS110" i="3"/>
  <c r="FS111" i="3" s="1"/>
  <c r="G135" i="11"/>
  <c r="K122" i="11"/>
  <c r="M121" i="11" l="1"/>
  <c r="M122" i="11" s="1"/>
  <c r="G136" i="11"/>
  <c r="G131" i="11"/>
  <c r="H135" i="11"/>
  <c r="I51" i="12"/>
  <c r="Z51" i="12"/>
  <c r="AA51" i="12" s="1"/>
  <c r="H52" i="12"/>
  <c r="Y52" i="12"/>
  <c r="H131" i="11" l="1"/>
  <c r="H136" i="11"/>
  <c r="I52" i="12"/>
  <c r="Z52" i="12"/>
  <c r="AA52" i="12" s="1"/>
  <c r="G132" i="11"/>
  <c r="G133" i="11" s="1"/>
  <c r="H132" i="11" l="1"/>
  <c r="H133" i="11" s="1"/>
  <c r="H137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C257" authorId="0" shapeId="0" xr:uid="{00000000-0006-0000-0300-000001000000}">
      <text>
        <r>
          <rPr>
            <sz val="11"/>
            <color rgb="FF000000"/>
            <rFont val="Calibri"/>
            <family val="2"/>
          </rPr>
          <t>Author:
DMS travel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4" authorId="0" shapeId="0" xr:uid="{00000000-0006-0000-0500-000001000000}">
      <text>
        <r>
          <rPr>
            <sz val="11"/>
            <color rgb="FF000000"/>
            <rFont val="Calibri"/>
            <family val="2"/>
          </rPr>
          <t xml:space="preserve">Vinayak Patil
</t>
        </r>
      </text>
    </comment>
    <comment ref="F15" authorId="0" shapeId="0" xr:uid="{00000000-0006-0000-0500-000002000000}">
      <text>
        <r>
          <rPr>
            <sz val="11"/>
            <color rgb="FF000000"/>
            <rFont val="Calibri"/>
            <family val="2"/>
          </rPr>
          <t xml:space="preserve">Vamsi Vogety
</t>
        </r>
      </text>
    </comment>
    <comment ref="F16" authorId="0" shapeId="0" xr:uid="{00000000-0006-0000-0500-000003000000}">
      <text>
        <r>
          <rPr>
            <sz val="11"/>
            <color rgb="FF000000"/>
            <rFont val="Calibri"/>
            <family val="2"/>
          </rPr>
          <t xml:space="preserve">Arpit Asawa
</t>
        </r>
      </text>
    </comment>
    <comment ref="F17" authorId="0" shapeId="0" xr:uid="{00000000-0006-0000-0500-000004000000}">
      <text>
        <r>
          <rPr>
            <sz val="11"/>
            <color rgb="FF000000"/>
            <rFont val="Calibri"/>
            <family val="2"/>
          </rPr>
          <t xml:space="preserve">Deepak G
</t>
        </r>
      </text>
    </comment>
    <comment ref="F18" authorId="0" shapeId="0" xr:uid="{00000000-0006-0000-0500-000005000000}">
      <text>
        <r>
          <rPr>
            <sz val="11"/>
            <color rgb="FF000000"/>
            <rFont val="Calibri"/>
            <family val="2"/>
          </rPr>
          <t xml:space="preserve">To be identified . Rakesh Shelar name submitted to client as offsite
</t>
        </r>
      </text>
    </comment>
    <comment ref="F19" authorId="0" shapeId="0" xr:uid="{00000000-0006-0000-0500-000006000000}">
      <text>
        <r>
          <rPr>
            <sz val="11"/>
            <color rgb="FF000000"/>
            <rFont val="Calibri"/>
            <family val="2"/>
          </rPr>
          <t xml:space="preserve">Anwar Hussain
</t>
        </r>
      </text>
    </comment>
    <comment ref="F20" authorId="0" shapeId="0" xr:uid="{00000000-0006-0000-0500-000007000000}">
      <text>
        <r>
          <rPr>
            <sz val="11"/>
            <color rgb="FF000000"/>
            <rFont val="Calibri"/>
            <family val="2"/>
          </rPr>
          <t xml:space="preserve">Vbeeranna Chitti
</t>
        </r>
      </text>
    </comment>
    <comment ref="F21" authorId="0" shapeId="0" xr:uid="{00000000-0006-0000-0500-000008000000}">
      <text>
        <r>
          <rPr>
            <sz val="11"/>
            <color rgb="FF000000"/>
            <rFont val="Calibri"/>
            <family val="2"/>
          </rPr>
          <t xml:space="preserve">Will be informed by 25-08-2016
</t>
        </r>
      </text>
    </comment>
    <comment ref="F22" authorId="0" shapeId="0" xr:uid="{00000000-0006-0000-0500-000009000000}">
      <text>
        <r>
          <rPr>
            <sz val="11"/>
            <color rgb="FF000000"/>
            <rFont val="Calibri"/>
            <family val="2"/>
          </rPr>
          <t xml:space="preserve">Ankit More
</t>
        </r>
      </text>
    </comment>
    <comment ref="F23" authorId="0" shapeId="0" xr:uid="{00000000-0006-0000-0500-00000A000000}">
      <text>
        <r>
          <rPr>
            <sz val="11"/>
            <color rgb="FF000000"/>
            <rFont val="Calibri"/>
            <family val="2"/>
          </rPr>
          <t xml:space="preserve">Priya Dalvi shown as offshore resource to client
</t>
        </r>
      </text>
    </comment>
    <comment ref="F24" authorId="0" shapeId="0" xr:uid="{00000000-0006-0000-0500-00000B000000}">
      <text>
        <r>
          <rPr>
            <sz val="11"/>
            <color rgb="FF000000"/>
            <rFont val="Calibri"/>
            <family val="2"/>
          </rPr>
          <t xml:space="preserve">Will be informed by 25-09-2016
</t>
        </r>
      </text>
    </comment>
    <comment ref="FV24" authorId="0" shapeId="0" xr:uid="{00000000-0006-0000-0500-00000C000000}">
      <text>
        <r>
          <rPr>
            <sz val="11"/>
            <color rgb="FF000000"/>
            <rFont val="Calibri"/>
            <family val="2"/>
          </rPr>
          <t xml:space="preserve">3 Band 1 was consdidered for 10 months
</t>
        </r>
      </text>
    </comment>
    <comment ref="F25" authorId="0" shapeId="0" xr:uid="{00000000-0006-0000-0500-00000D000000}">
      <text>
        <r>
          <rPr>
            <sz val="11"/>
            <color rgb="FF000000"/>
            <rFont val="Calibri"/>
            <family val="2"/>
          </rPr>
          <t>Pramod Jadhav</t>
        </r>
      </text>
    </comment>
    <comment ref="FV25" authorId="0" shapeId="0" xr:uid="{00000000-0006-0000-0500-00000E000000}">
      <text>
        <r>
          <rPr>
            <sz val="11"/>
            <color rgb="FF000000"/>
            <rFont val="Calibri"/>
            <family val="2"/>
          </rPr>
          <t xml:space="preserve">Mobile Apps + Fiori
</t>
        </r>
      </text>
    </comment>
    <comment ref="F26" authorId="0" shapeId="0" xr:uid="{00000000-0006-0000-0500-00000F000000}">
      <text>
        <r>
          <rPr>
            <sz val="11"/>
            <color rgb="FF000000"/>
            <rFont val="Calibri"/>
            <family val="2"/>
          </rPr>
          <t xml:space="preserve">Sairam Bolla + Will be informed by 20-08-2016
</t>
        </r>
      </text>
    </comment>
    <comment ref="FV26" authorId="0" shapeId="0" xr:uid="{00000000-0006-0000-0500-000010000000}">
      <text>
        <r>
          <rPr>
            <sz val="11"/>
            <color rgb="FF000000"/>
            <rFont val="Calibri"/>
            <family val="2"/>
          </rPr>
          <t>Database Admin + Basis 1 + Basis 2</t>
        </r>
      </text>
    </comment>
    <comment ref="F27" authorId="0" shapeId="0" xr:uid="{00000000-0006-0000-0500-000011000000}">
      <text>
        <r>
          <rPr>
            <sz val="11"/>
            <color rgb="FF000000"/>
            <rFont val="Calibri"/>
            <family val="2"/>
          </rPr>
          <t xml:space="preserve">Prabha Simran Kaur
</t>
        </r>
      </text>
    </comment>
    <comment ref="F28" authorId="0" shapeId="0" xr:uid="{00000000-0006-0000-0500-000012000000}">
      <text>
        <r>
          <rPr>
            <sz val="11"/>
            <color rgb="FF000000"/>
            <rFont val="Calibri"/>
            <family val="2"/>
          </rPr>
          <t xml:space="preserve">Chinmaya, Sachin Dusane, Zoib Sheikh, Dolly Zaveri
</t>
        </r>
      </text>
    </comment>
    <comment ref="FV28" authorId="0" shapeId="0" xr:uid="{00000000-0006-0000-0500-000013000000}">
      <text>
        <r>
          <rPr>
            <sz val="11"/>
            <color rgb="FF000000"/>
            <rFont val="Calibri"/>
            <family val="2"/>
          </rPr>
          <t>ABAP Sr -14, ABAP Jr- 173, CRM Tech - 4, BI-4., BO 4 , SAP PO 7</t>
        </r>
      </text>
    </comment>
    <comment ref="F29" authorId="0" shapeId="0" xr:uid="{00000000-0006-0000-0500-000014000000}">
      <text>
        <r>
          <rPr>
            <sz val="11"/>
            <color rgb="FF000000"/>
            <rFont val="Calibri"/>
            <family val="2"/>
          </rPr>
          <t xml:space="preserve">Will be informed by 25-08-2016
</t>
        </r>
      </text>
    </comment>
    <comment ref="F30" authorId="0" shapeId="0" xr:uid="{00000000-0006-0000-0500-000015000000}">
      <text>
        <r>
          <rPr>
            <sz val="11"/>
            <color rgb="FF000000"/>
            <rFont val="Calibri"/>
            <family val="2"/>
          </rPr>
          <t xml:space="preserve">Will be informed by 25-08-2016
</t>
        </r>
      </text>
    </comment>
    <comment ref="F31" authorId="0" shapeId="0" xr:uid="{00000000-0006-0000-0500-000016000000}">
      <text>
        <r>
          <rPr>
            <sz val="11"/>
            <color rgb="FF000000"/>
            <rFont val="Calibri"/>
            <family val="2"/>
          </rPr>
          <t xml:space="preserve">Chandrasena Basavaraj
</t>
        </r>
      </text>
    </comment>
    <comment ref="F32" authorId="0" shapeId="0" xr:uid="{00000000-0006-0000-0500-000017000000}">
      <text>
        <r>
          <rPr>
            <sz val="11"/>
            <color rgb="FF000000"/>
            <rFont val="Calibri"/>
            <family val="2"/>
          </rPr>
          <t xml:space="preserve">Raj Patel
</t>
        </r>
      </text>
    </comment>
    <comment ref="F33" authorId="0" shapeId="0" xr:uid="{00000000-0006-0000-0500-000018000000}">
      <text>
        <r>
          <rPr>
            <sz val="11"/>
            <color rgb="FF000000"/>
            <rFont val="Calibri"/>
            <family val="2"/>
          </rPr>
          <t>Will be informed by 25-08-2016</t>
        </r>
      </text>
    </comment>
    <comment ref="F34" authorId="0" shapeId="0" xr:uid="{00000000-0006-0000-0500-000019000000}">
      <text>
        <r>
          <rPr>
            <sz val="11"/>
            <color rgb="FF000000"/>
            <rFont val="Calibri"/>
            <family val="2"/>
          </rPr>
          <t xml:space="preserve">Aniket Bahgwat
</t>
        </r>
      </text>
    </comment>
    <comment ref="F35" authorId="0" shapeId="0" xr:uid="{00000000-0006-0000-0500-00001A000000}">
      <text>
        <r>
          <rPr>
            <sz val="11"/>
            <color rgb="FF000000"/>
            <rFont val="Calibri"/>
            <family val="2"/>
          </rPr>
          <t xml:space="preserve">Kaustav Das
</t>
        </r>
      </text>
    </comment>
    <comment ref="F36" authorId="0" shapeId="0" xr:uid="{00000000-0006-0000-0500-00001B000000}">
      <text>
        <r>
          <rPr>
            <sz val="11"/>
            <color rgb="FF000000"/>
            <rFont val="Calibri"/>
            <family val="2"/>
          </rPr>
          <t xml:space="preserve">Rahul Pashan 
</t>
        </r>
      </text>
    </comment>
    <comment ref="F37" authorId="0" shapeId="0" xr:uid="{00000000-0006-0000-0500-00001C000000}">
      <text>
        <r>
          <rPr>
            <sz val="11"/>
            <color rgb="FF000000"/>
            <rFont val="Calibri"/>
            <family val="2"/>
          </rPr>
          <t xml:space="preserve">Will be informed  by 08-08-2016
</t>
        </r>
      </text>
    </comment>
    <comment ref="F38" authorId="0" shapeId="0" xr:uid="{00000000-0006-0000-0500-00001D000000}">
      <text>
        <r>
          <rPr>
            <sz val="11"/>
            <color rgb="FF000000"/>
            <rFont val="Calibri"/>
            <family val="2"/>
          </rPr>
          <t xml:space="preserve">Arman
</t>
        </r>
      </text>
    </comment>
    <comment ref="F39" authorId="0" shapeId="0" xr:uid="{00000000-0006-0000-0500-00001E000000}">
      <text>
        <r>
          <rPr>
            <sz val="11"/>
            <color rgb="FF000000"/>
            <rFont val="Calibri"/>
            <family val="2"/>
          </rPr>
          <t xml:space="preserve">Shekhar Gaikwad </t>
        </r>
      </text>
    </comment>
    <comment ref="F40" authorId="0" shapeId="0" xr:uid="{00000000-0006-0000-0500-00001F000000}">
      <text>
        <r>
          <rPr>
            <sz val="11"/>
            <color rgb="FF000000"/>
            <rFont val="Calibri"/>
            <family val="2"/>
          </rPr>
          <t xml:space="preserve">Navtez  + Divya
</t>
        </r>
      </text>
    </comment>
    <comment ref="F41" authorId="0" shapeId="0" xr:uid="{00000000-0006-0000-0500-000020000000}">
      <text>
        <r>
          <rPr>
            <sz val="11"/>
            <color rgb="FF000000"/>
            <rFont val="Calibri"/>
            <family val="2"/>
          </rPr>
          <t>Will be informed by 20-08-2016</t>
        </r>
      </text>
    </comment>
    <comment ref="F42" authorId="0" shapeId="0" xr:uid="{00000000-0006-0000-0500-000021000000}">
      <text>
        <r>
          <rPr>
            <sz val="11"/>
            <color rgb="FF000000"/>
            <rFont val="Calibri"/>
            <family val="2"/>
          </rPr>
          <t xml:space="preserve">Adnan Ansari
</t>
        </r>
      </text>
    </comment>
    <comment ref="F43" authorId="0" shapeId="0" xr:uid="{00000000-0006-0000-0500-000022000000}">
      <text>
        <r>
          <rPr>
            <sz val="11"/>
            <color rgb="FF000000"/>
            <rFont val="Calibri"/>
            <family val="2"/>
          </rPr>
          <t xml:space="preserve">Will be informed by 20-08-2016
</t>
        </r>
      </text>
    </comment>
    <comment ref="F44" authorId="0" shapeId="0" xr:uid="{00000000-0006-0000-0500-000023000000}">
      <text>
        <r>
          <rPr>
            <sz val="11"/>
            <color rgb="FF000000"/>
            <rFont val="Calibri"/>
            <family val="2"/>
          </rPr>
          <t xml:space="preserve">Aditya Goel 
</t>
        </r>
      </text>
    </comment>
    <comment ref="F45" authorId="0" shapeId="0" xr:uid="{00000000-0006-0000-0500-000024000000}">
      <text>
        <r>
          <rPr>
            <sz val="11"/>
            <color rgb="FF000000"/>
            <rFont val="Calibri"/>
            <family val="2"/>
          </rPr>
          <t xml:space="preserve">Subrat Mohanty
</t>
        </r>
      </text>
    </comment>
    <comment ref="F46" authorId="0" shapeId="0" xr:uid="{00000000-0006-0000-0500-000025000000}">
      <text>
        <r>
          <rPr>
            <sz val="11"/>
            <color rgb="FF000000"/>
            <rFont val="Calibri"/>
            <family val="2"/>
          </rPr>
          <t xml:space="preserve">Sameer Parab
</t>
        </r>
      </text>
    </comment>
    <comment ref="F47" authorId="0" shapeId="0" xr:uid="{00000000-0006-0000-0500-000026000000}">
      <text>
        <r>
          <rPr>
            <sz val="11"/>
            <color rgb="FF000000"/>
            <rFont val="Calibri"/>
            <family val="2"/>
          </rPr>
          <t>Hussain Pardawala</t>
        </r>
      </text>
    </comment>
    <comment ref="F48" authorId="0" shapeId="0" xr:uid="{00000000-0006-0000-0500-000027000000}">
      <text>
        <r>
          <rPr>
            <sz val="11"/>
            <color rgb="FF000000"/>
            <rFont val="Calibri"/>
            <family val="2"/>
          </rPr>
          <t xml:space="preserve">Deepak Verma
</t>
        </r>
      </text>
    </comment>
    <comment ref="F49" authorId="0" shapeId="0" xr:uid="{00000000-0006-0000-0500-000028000000}">
      <text>
        <r>
          <rPr>
            <sz val="11"/>
            <color rgb="FF000000"/>
            <rFont val="Calibri"/>
            <family val="2"/>
          </rPr>
          <t xml:space="preserve">Mitesh Joshi
</t>
        </r>
      </text>
    </comment>
    <comment ref="F50" authorId="0" shapeId="0" xr:uid="{00000000-0006-0000-0500-000029000000}">
      <text>
        <r>
          <rPr>
            <sz val="11"/>
            <color rgb="FF000000"/>
            <rFont val="Calibri"/>
            <family val="2"/>
          </rPr>
          <t xml:space="preserve">Tapan
</t>
        </r>
      </text>
    </comment>
    <comment ref="F51" authorId="0" shapeId="0" xr:uid="{00000000-0006-0000-0500-00002A000000}">
      <text>
        <r>
          <rPr>
            <sz val="11"/>
            <color rgb="FF000000"/>
            <rFont val="Calibri"/>
            <family val="2"/>
          </rPr>
          <t xml:space="preserve">Rajiv Jain 
</t>
        </r>
      </text>
    </comment>
    <comment ref="F52" authorId="0" shapeId="0" xr:uid="{00000000-0006-0000-0500-00002B000000}">
      <text>
        <r>
          <rPr>
            <sz val="11"/>
            <color rgb="FF000000"/>
            <rFont val="Calibri"/>
            <family val="2"/>
          </rPr>
          <t xml:space="preserve">Harpreet Singh 
</t>
        </r>
      </text>
    </comment>
    <comment ref="F53" authorId="0" shapeId="0" xr:uid="{00000000-0006-0000-0500-00002C000000}">
      <text>
        <r>
          <rPr>
            <sz val="11"/>
            <color rgb="FF000000"/>
            <rFont val="Calibri"/>
            <family val="2"/>
          </rPr>
          <t xml:space="preserve">Needhi Gupta 
+1
</t>
        </r>
      </text>
    </comment>
    <comment ref="F54" authorId="0" shapeId="0" xr:uid="{00000000-0006-0000-0500-00002D000000}">
      <text>
        <r>
          <rPr>
            <sz val="11"/>
            <color rgb="FF000000"/>
            <rFont val="Calibri"/>
            <family val="2"/>
          </rPr>
          <t>Satya Pera+1</t>
        </r>
      </text>
    </comment>
    <comment ref="F55" authorId="0" shapeId="0" xr:uid="{00000000-0006-0000-0500-00002E000000}">
      <text>
        <r>
          <rPr>
            <sz val="11"/>
            <color rgb="FF000000"/>
            <rFont val="Calibri"/>
            <family val="2"/>
          </rPr>
          <t xml:space="preserve">Will be informed by 25-10-2016
</t>
        </r>
      </text>
    </comment>
    <comment ref="F56" authorId="0" shapeId="0" xr:uid="{00000000-0006-0000-0500-00002F000000}">
      <text>
        <r>
          <rPr>
            <sz val="11"/>
            <color rgb="FF000000"/>
            <rFont val="Calibri"/>
            <family val="2"/>
          </rPr>
          <t xml:space="preserve">Vivek 
</t>
        </r>
      </text>
    </comment>
    <comment ref="F58" authorId="0" shapeId="0" xr:uid="{00000000-0006-0000-0500-000030000000}">
      <text>
        <r>
          <rPr>
            <sz val="11"/>
            <color rgb="FF000000"/>
            <rFont val="Calibri"/>
            <family val="2"/>
          </rPr>
          <t xml:space="preserve">Will be informed by 25-08-2016
</t>
        </r>
      </text>
    </comment>
    <comment ref="F59" authorId="0" shapeId="0" xr:uid="{00000000-0006-0000-0500-000031000000}">
      <text>
        <r>
          <rPr>
            <sz val="11"/>
            <color rgb="FF000000"/>
            <rFont val="Calibri"/>
            <family val="2"/>
          </rPr>
          <t xml:space="preserve">Sameer
</t>
        </r>
      </text>
    </comment>
    <comment ref="F78" authorId="0" shapeId="0" xr:uid="{00000000-0006-0000-0500-000032000000}">
      <text>
        <r>
          <rPr>
            <sz val="11"/>
            <color rgb="FF000000"/>
            <rFont val="Calibri"/>
            <family val="2"/>
          </rPr>
          <t xml:space="preserve">Vinayak Patil
</t>
        </r>
      </text>
    </comment>
    <comment ref="F79" authorId="0" shapeId="0" xr:uid="{00000000-0006-0000-0500-000033000000}">
      <text>
        <r>
          <rPr>
            <sz val="11"/>
            <color rgb="FF000000"/>
            <rFont val="Calibri"/>
            <family val="2"/>
          </rPr>
          <t xml:space="preserve">Vamsi Vogety
</t>
        </r>
      </text>
    </comment>
    <comment ref="F80" authorId="0" shapeId="0" xr:uid="{00000000-0006-0000-0500-000034000000}">
      <text>
        <r>
          <rPr>
            <sz val="11"/>
            <color rgb="FF000000"/>
            <rFont val="Calibri"/>
            <family val="2"/>
          </rPr>
          <t xml:space="preserve">Arpit Asawa
</t>
        </r>
      </text>
    </comment>
    <comment ref="F81" authorId="0" shapeId="0" xr:uid="{00000000-0006-0000-0500-000035000000}">
      <text>
        <r>
          <rPr>
            <sz val="11"/>
            <color rgb="FF000000"/>
            <rFont val="Calibri"/>
            <family val="2"/>
          </rPr>
          <t xml:space="preserve">Deepak G
</t>
        </r>
      </text>
    </comment>
    <comment ref="F82" authorId="0" shapeId="0" xr:uid="{00000000-0006-0000-0500-000036000000}">
      <text>
        <r>
          <rPr>
            <sz val="11"/>
            <color rgb="FF000000"/>
            <rFont val="Calibri"/>
            <family val="2"/>
          </rPr>
          <t xml:space="preserve">To be identified . Rakesh Shelar name submitted to client as offsite
</t>
        </r>
      </text>
    </comment>
    <comment ref="F83" authorId="0" shapeId="0" xr:uid="{00000000-0006-0000-0500-000037000000}">
      <text>
        <r>
          <rPr>
            <sz val="11"/>
            <color rgb="FF000000"/>
            <rFont val="Calibri"/>
            <family val="2"/>
          </rPr>
          <t xml:space="preserve">Anwar Hussain
</t>
        </r>
      </text>
    </comment>
    <comment ref="F84" authorId="0" shapeId="0" xr:uid="{00000000-0006-0000-0500-000038000000}">
      <text>
        <r>
          <rPr>
            <sz val="11"/>
            <color rgb="FF000000"/>
            <rFont val="Calibri"/>
            <family val="2"/>
          </rPr>
          <t xml:space="preserve">Vbeeranna Chitti
</t>
        </r>
      </text>
    </comment>
    <comment ref="F85" authorId="0" shapeId="0" xr:uid="{00000000-0006-0000-0500-000039000000}">
      <text>
        <r>
          <rPr>
            <sz val="11"/>
            <color rgb="FF000000"/>
            <rFont val="Calibri"/>
            <family val="2"/>
          </rPr>
          <t xml:space="preserve">Will be informed by 25-08-2016
</t>
        </r>
      </text>
    </comment>
    <comment ref="F86" authorId="0" shapeId="0" xr:uid="{00000000-0006-0000-0500-00003A000000}">
      <text>
        <r>
          <rPr>
            <sz val="11"/>
            <color rgb="FF000000"/>
            <rFont val="Calibri"/>
            <family val="2"/>
          </rPr>
          <t xml:space="preserve">Ankit More
</t>
        </r>
      </text>
    </comment>
    <comment ref="F87" authorId="0" shapeId="0" xr:uid="{00000000-0006-0000-0500-00003B000000}">
      <text>
        <r>
          <rPr>
            <sz val="11"/>
            <color rgb="FF000000"/>
            <rFont val="Calibri"/>
            <family val="2"/>
          </rPr>
          <t xml:space="preserve">Priya Dalvi shown as offshore resource to client
</t>
        </r>
      </text>
    </comment>
    <comment ref="F88" authorId="0" shapeId="0" xr:uid="{00000000-0006-0000-0500-00003C000000}">
      <text>
        <r>
          <rPr>
            <sz val="11"/>
            <color rgb="FF000000"/>
            <rFont val="Calibri"/>
            <family val="2"/>
          </rPr>
          <t xml:space="preserve">Will be informed by 25-09-2016
</t>
        </r>
      </text>
    </comment>
    <comment ref="F89" authorId="0" shapeId="0" xr:uid="{00000000-0006-0000-0500-00003D000000}">
      <text>
        <r>
          <rPr>
            <sz val="11"/>
            <color rgb="FF000000"/>
            <rFont val="Calibri"/>
            <family val="2"/>
          </rPr>
          <t>Pramod Jadhav</t>
        </r>
      </text>
    </comment>
    <comment ref="F90" authorId="0" shapeId="0" xr:uid="{00000000-0006-0000-0500-00003E000000}">
      <text>
        <r>
          <rPr>
            <sz val="11"/>
            <color rgb="FF000000"/>
            <rFont val="Calibri"/>
            <family val="2"/>
          </rPr>
          <t xml:space="preserve">Sairam Bolla + Will be informed by 20-08-2016
</t>
        </r>
      </text>
    </comment>
    <comment ref="F91" authorId="0" shapeId="0" xr:uid="{00000000-0006-0000-0500-00003F000000}">
      <text>
        <r>
          <rPr>
            <sz val="11"/>
            <color rgb="FF000000"/>
            <rFont val="Calibri"/>
            <family val="2"/>
          </rPr>
          <t xml:space="preserve">Prabha Simran Kaur
</t>
        </r>
      </text>
    </comment>
    <comment ref="F92" authorId="0" shapeId="0" xr:uid="{00000000-0006-0000-0500-000040000000}">
      <text>
        <r>
          <rPr>
            <sz val="11"/>
            <color rgb="FF000000"/>
            <rFont val="Calibri"/>
            <family val="2"/>
          </rPr>
          <t xml:space="preserve">Chinmaya, Sachin Dusane, Zoib Sheikh, Dolly Zaveri
</t>
        </r>
      </text>
    </comment>
    <comment ref="F93" authorId="0" shapeId="0" xr:uid="{00000000-0006-0000-0500-000041000000}">
      <text>
        <r>
          <rPr>
            <sz val="11"/>
            <color rgb="FF000000"/>
            <rFont val="Calibri"/>
            <family val="2"/>
          </rPr>
          <t xml:space="preserve">Will be informed by 25-08-2016
</t>
        </r>
      </text>
    </comment>
    <comment ref="F94" authorId="0" shapeId="0" xr:uid="{00000000-0006-0000-0500-000042000000}">
      <text>
        <r>
          <rPr>
            <sz val="11"/>
            <color rgb="FF000000"/>
            <rFont val="Calibri"/>
            <family val="2"/>
          </rPr>
          <t xml:space="preserve">Will be informed by 25-08-2016
</t>
        </r>
      </text>
    </comment>
    <comment ref="F95" authorId="0" shapeId="0" xr:uid="{00000000-0006-0000-0500-000043000000}">
      <text>
        <r>
          <rPr>
            <sz val="11"/>
            <color rgb="FF000000"/>
            <rFont val="Calibri"/>
            <family val="2"/>
          </rPr>
          <t xml:space="preserve">Chandrasena Basavaraj
</t>
        </r>
      </text>
    </comment>
    <comment ref="F96" authorId="0" shapeId="0" xr:uid="{00000000-0006-0000-0500-000044000000}">
      <text>
        <r>
          <rPr>
            <sz val="11"/>
            <color rgb="FF000000"/>
            <rFont val="Calibri"/>
            <family val="2"/>
          </rPr>
          <t xml:space="preserve">Raj Patel
</t>
        </r>
      </text>
    </comment>
    <comment ref="F97" authorId="0" shapeId="0" xr:uid="{00000000-0006-0000-0500-000045000000}">
      <text>
        <r>
          <rPr>
            <sz val="11"/>
            <color rgb="FF000000"/>
            <rFont val="Calibri"/>
            <family val="2"/>
          </rPr>
          <t>Will be informed by 25-08-2016</t>
        </r>
      </text>
    </comment>
    <comment ref="F98" authorId="0" shapeId="0" xr:uid="{00000000-0006-0000-0500-000046000000}">
      <text>
        <r>
          <rPr>
            <sz val="11"/>
            <color rgb="FF000000"/>
            <rFont val="Calibri"/>
            <family val="2"/>
          </rPr>
          <t xml:space="preserve">Aniket Bahgwat
</t>
        </r>
      </text>
    </comment>
    <comment ref="F99" authorId="0" shapeId="0" xr:uid="{00000000-0006-0000-0500-000047000000}">
      <text>
        <r>
          <rPr>
            <sz val="11"/>
            <color rgb="FF000000"/>
            <rFont val="Calibri"/>
            <family val="2"/>
          </rPr>
          <t xml:space="preserve">Kaustav Das
</t>
        </r>
      </text>
    </comment>
    <comment ref="F100" authorId="0" shapeId="0" xr:uid="{00000000-0006-0000-0500-000048000000}">
      <text>
        <r>
          <rPr>
            <sz val="11"/>
            <color rgb="FF000000"/>
            <rFont val="Calibri"/>
            <family val="2"/>
          </rPr>
          <t xml:space="preserve">Rahul Pashan 
</t>
        </r>
      </text>
    </comment>
    <comment ref="F101" authorId="0" shapeId="0" xr:uid="{00000000-0006-0000-0500-000049000000}">
      <text>
        <r>
          <rPr>
            <sz val="11"/>
            <color rgb="FF000000"/>
            <rFont val="Calibri"/>
            <family val="2"/>
          </rPr>
          <t xml:space="preserve">Will be informed  by 08-08-2016
</t>
        </r>
      </text>
    </comment>
    <comment ref="F102" authorId="0" shapeId="0" xr:uid="{00000000-0006-0000-0500-00004A000000}">
      <text>
        <r>
          <rPr>
            <sz val="11"/>
            <color rgb="FF000000"/>
            <rFont val="Calibri"/>
            <family val="2"/>
          </rPr>
          <t xml:space="preserve">Arman
</t>
        </r>
      </text>
    </comment>
    <comment ref="F103" authorId="0" shapeId="0" xr:uid="{00000000-0006-0000-0500-00004B000000}">
      <text>
        <r>
          <rPr>
            <sz val="11"/>
            <color rgb="FF000000"/>
            <rFont val="Calibri"/>
            <family val="2"/>
          </rPr>
          <t xml:space="preserve">Shekhar Gaikwad </t>
        </r>
      </text>
    </comment>
    <comment ref="F104" authorId="0" shapeId="0" xr:uid="{00000000-0006-0000-0500-00004C000000}">
      <text>
        <r>
          <rPr>
            <sz val="11"/>
            <color rgb="FF000000"/>
            <rFont val="Calibri"/>
            <family val="2"/>
          </rPr>
          <t xml:space="preserve">Navtez  + Divya
</t>
        </r>
      </text>
    </comment>
    <comment ref="F105" authorId="0" shapeId="0" xr:uid="{00000000-0006-0000-0500-00004D000000}">
      <text>
        <r>
          <rPr>
            <sz val="11"/>
            <color rgb="FF000000"/>
            <rFont val="Calibri"/>
            <family val="2"/>
          </rPr>
          <t>Will be informed by 20-08-2016</t>
        </r>
      </text>
    </comment>
    <comment ref="F106" authorId="0" shapeId="0" xr:uid="{00000000-0006-0000-0500-00004E000000}">
      <text>
        <r>
          <rPr>
            <sz val="11"/>
            <color rgb="FF000000"/>
            <rFont val="Calibri"/>
            <family val="2"/>
          </rPr>
          <t xml:space="preserve">Adnan Ansari
</t>
        </r>
      </text>
    </comment>
    <comment ref="F107" authorId="0" shapeId="0" xr:uid="{00000000-0006-0000-0500-00004F000000}">
      <text>
        <r>
          <rPr>
            <sz val="11"/>
            <color rgb="FF000000"/>
            <rFont val="Calibri"/>
            <family val="2"/>
          </rPr>
          <t xml:space="preserve">Will be informed by 20-08-2016
</t>
        </r>
      </text>
    </comment>
    <comment ref="F108" authorId="0" shapeId="0" xr:uid="{00000000-0006-0000-0500-000050000000}">
      <text>
        <r>
          <rPr>
            <sz val="11"/>
            <color rgb="FF000000"/>
            <rFont val="Calibri"/>
            <family val="2"/>
          </rPr>
          <t xml:space="preserve">Aditya Goel 
</t>
        </r>
      </text>
    </comment>
    <comment ref="F109" authorId="0" shapeId="0" xr:uid="{00000000-0006-0000-0500-000051000000}">
      <text>
        <r>
          <rPr>
            <sz val="11"/>
            <color rgb="FF000000"/>
            <rFont val="Calibri"/>
            <family val="2"/>
          </rPr>
          <t xml:space="preserve">Subrat Mohanty
</t>
        </r>
      </text>
    </comment>
    <comment ref="F110" authorId="0" shapeId="0" xr:uid="{00000000-0006-0000-0500-000052000000}">
      <text>
        <r>
          <rPr>
            <sz val="11"/>
            <color rgb="FF000000"/>
            <rFont val="Calibri"/>
            <family val="2"/>
          </rPr>
          <t xml:space="preserve">Sameer Parab
</t>
        </r>
      </text>
    </comment>
    <comment ref="F111" authorId="0" shapeId="0" xr:uid="{00000000-0006-0000-0500-000053000000}">
      <text>
        <r>
          <rPr>
            <sz val="11"/>
            <color rgb="FF000000"/>
            <rFont val="Calibri"/>
            <family val="2"/>
          </rPr>
          <t>Hussain Pardawala</t>
        </r>
      </text>
    </comment>
    <comment ref="F112" authorId="0" shapeId="0" xr:uid="{00000000-0006-0000-0500-000054000000}">
      <text>
        <r>
          <rPr>
            <sz val="11"/>
            <color rgb="FF000000"/>
            <rFont val="Calibri"/>
            <family val="2"/>
          </rPr>
          <t xml:space="preserve">Deepak Verma
</t>
        </r>
      </text>
    </comment>
    <comment ref="F113" authorId="0" shapeId="0" xr:uid="{00000000-0006-0000-0500-000055000000}">
      <text>
        <r>
          <rPr>
            <sz val="11"/>
            <color rgb="FF000000"/>
            <rFont val="Calibri"/>
            <family val="2"/>
          </rPr>
          <t xml:space="preserve">Mitesh Joshi
</t>
        </r>
      </text>
    </comment>
    <comment ref="F114" authorId="0" shapeId="0" xr:uid="{00000000-0006-0000-0500-000056000000}">
      <text>
        <r>
          <rPr>
            <sz val="11"/>
            <color rgb="FF000000"/>
            <rFont val="Calibri"/>
            <family val="2"/>
          </rPr>
          <t xml:space="preserve">Tapan
</t>
        </r>
      </text>
    </comment>
    <comment ref="F115" authorId="0" shapeId="0" xr:uid="{00000000-0006-0000-0500-000057000000}">
      <text>
        <r>
          <rPr>
            <sz val="11"/>
            <color rgb="FF000000"/>
            <rFont val="Calibri"/>
            <family val="2"/>
          </rPr>
          <t xml:space="preserve">Rajiv Jain 
</t>
        </r>
      </text>
    </comment>
    <comment ref="F116" authorId="0" shapeId="0" xr:uid="{00000000-0006-0000-0500-000058000000}">
      <text>
        <r>
          <rPr>
            <sz val="11"/>
            <color rgb="FF000000"/>
            <rFont val="Calibri"/>
            <family val="2"/>
          </rPr>
          <t xml:space="preserve">Harpreet Singh 
</t>
        </r>
      </text>
    </comment>
    <comment ref="F117" authorId="0" shapeId="0" xr:uid="{00000000-0006-0000-0500-000059000000}">
      <text>
        <r>
          <rPr>
            <sz val="11"/>
            <color rgb="FF000000"/>
            <rFont val="Calibri"/>
            <family val="2"/>
          </rPr>
          <t xml:space="preserve">Needhi Gupta 
+1
</t>
        </r>
      </text>
    </comment>
    <comment ref="F118" authorId="0" shapeId="0" xr:uid="{00000000-0006-0000-0500-00005A000000}">
      <text>
        <r>
          <rPr>
            <sz val="11"/>
            <color rgb="FF000000"/>
            <rFont val="Calibri"/>
            <family val="2"/>
          </rPr>
          <t>Satya Pera+1</t>
        </r>
      </text>
    </comment>
    <comment ref="F119" authorId="0" shapeId="0" xr:uid="{00000000-0006-0000-0500-00005B000000}">
      <text>
        <r>
          <rPr>
            <sz val="11"/>
            <color rgb="FF000000"/>
            <rFont val="Calibri"/>
            <family val="2"/>
          </rPr>
          <t xml:space="preserve">Will be informed by 25-10-2016
</t>
        </r>
      </text>
    </comment>
    <comment ref="F120" authorId="0" shapeId="0" xr:uid="{00000000-0006-0000-0500-00005C000000}">
      <text>
        <r>
          <rPr>
            <sz val="11"/>
            <color rgb="FF000000"/>
            <rFont val="Calibri"/>
            <family val="2"/>
          </rPr>
          <t xml:space="preserve">Vivek 
</t>
        </r>
      </text>
    </comment>
    <comment ref="F122" authorId="0" shapeId="0" xr:uid="{00000000-0006-0000-0500-00005D000000}">
      <text>
        <r>
          <rPr>
            <sz val="11"/>
            <color rgb="FF000000"/>
            <rFont val="Calibri"/>
            <family val="2"/>
          </rPr>
          <t xml:space="preserve">Will be informed by 25-08-2016
</t>
        </r>
      </text>
    </comment>
    <comment ref="F123" authorId="0" shapeId="0" xr:uid="{00000000-0006-0000-0500-00005E000000}">
      <text>
        <r>
          <rPr>
            <sz val="11"/>
            <color rgb="FF000000"/>
            <rFont val="Calibri"/>
            <family val="2"/>
          </rPr>
          <t xml:space="preserve">Sameer
</t>
        </r>
      </text>
    </comment>
    <comment ref="CB151" authorId="0" shapeId="0" xr:uid="{00000000-0006-0000-0500-00005F000000}">
      <text>
        <r>
          <rPr>
            <sz val="11"/>
            <color rgb="FF000000"/>
            <rFont val="Calibri"/>
            <family val="2"/>
          </rPr>
          <t>Author:
DMS travel</t>
        </r>
      </text>
    </comment>
  </commentList>
</comments>
</file>

<file path=xl/sharedStrings.xml><?xml version="1.0" encoding="utf-8"?>
<sst xmlns="http://schemas.openxmlformats.org/spreadsheetml/2006/main" count="4297" uniqueCount="612">
  <si>
    <t>Assumptions</t>
  </si>
  <si>
    <t>Sl No</t>
  </si>
  <si>
    <t>Particular</t>
  </si>
  <si>
    <t>Key Posn</t>
  </si>
  <si>
    <t>Org</t>
  </si>
  <si>
    <t>Remarks 1</t>
  </si>
  <si>
    <t>Remarks 2</t>
  </si>
  <si>
    <t>April-18 to March-19</t>
  </si>
  <si>
    <t>April-19 to March-20</t>
  </si>
  <si>
    <t>April-20 to March-21</t>
  </si>
  <si>
    <t>April-21 to March-22</t>
  </si>
  <si>
    <t>April-22 to March-23</t>
  </si>
  <si>
    <t>April-23 to March-24</t>
  </si>
  <si>
    <t>April-24 to March-25</t>
  </si>
  <si>
    <t>Total</t>
  </si>
  <si>
    <t>Y1</t>
  </si>
  <si>
    <t>Gneral</t>
  </si>
  <si>
    <t>Y2</t>
  </si>
  <si>
    <t>Y3</t>
  </si>
  <si>
    <t>Y4</t>
  </si>
  <si>
    <t>Y5</t>
  </si>
  <si>
    <t>Y6</t>
  </si>
  <si>
    <t>Y7</t>
  </si>
  <si>
    <t>M0</t>
  </si>
  <si>
    <t>M1</t>
  </si>
  <si>
    <t>M2</t>
  </si>
  <si>
    <t>Project Manager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</si>
  <si>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</si>
  <si>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</si>
  <si>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</si>
  <si>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</si>
  <si>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</si>
  <si>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</si>
  <si>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</si>
  <si>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</si>
  <si>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</si>
  <si>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</si>
  <si>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</si>
  <si>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</si>
  <si>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</si>
  <si>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</si>
  <si>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</si>
  <si>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</si>
  <si>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</si>
  <si>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</si>
  <si>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</si>
  <si>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</si>
  <si>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</si>
  <si>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</si>
  <si>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</si>
  <si>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</si>
  <si>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</si>
  <si>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</si>
  <si>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</si>
  <si>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</si>
  <si>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Functional Consultant (FI, TRM)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</si>
  <si>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</si>
  <si>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</si>
  <si>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</si>
  <si>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</si>
  <si>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</si>
  <si>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</si>
  <si>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</si>
  <si>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</si>
  <si>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</si>
  <si>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</si>
  <si>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</si>
  <si>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</si>
  <si>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</si>
  <si>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</si>
  <si>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</si>
  <si>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</si>
  <si>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</si>
  <si>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</si>
  <si>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</si>
  <si>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</si>
  <si>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</si>
  <si>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</si>
  <si>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</si>
  <si>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</si>
  <si>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</si>
  <si>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</si>
  <si>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</si>
  <si>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</si>
  <si>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</si>
  <si>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</si>
  <si>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</si>
  <si>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</si>
  <si>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</si>
  <si>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</si>
  <si>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</si>
  <si>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</si>
  <si>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</si>
  <si>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</si>
  <si>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</si>
  <si>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</si>
  <si>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</si>
  <si>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</si>
  <si>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</si>
  <si>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</si>
  <si>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</si>
  <si>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</si>
  <si>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</si>
  <si>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</si>
  <si>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</si>
  <si>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</si>
  <si>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</si>
  <si>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</si>
  <si>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</si>
  <si>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</si>
  <si>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BASIS -1</t>
  </si>
  <si>
    <t>BASIS -2</t>
  </si>
  <si>
    <t>ABAP - 1</t>
  </si>
  <si>
    <t>ABAP - 2</t>
  </si>
  <si>
    <t>COSTS</t>
  </si>
  <si>
    <t>15-30</t>
  </si>
  <si>
    <t>01-15</t>
  </si>
  <si>
    <t>TOTAL</t>
  </si>
  <si>
    <t>Periodic</t>
  </si>
  <si>
    <t>BI -1</t>
  </si>
  <si>
    <t>BI - 2</t>
  </si>
  <si>
    <t>BO</t>
  </si>
  <si>
    <t>PO,PI</t>
  </si>
  <si>
    <t>FIORI UI</t>
  </si>
  <si>
    <t>Mobility</t>
  </si>
  <si>
    <t>Support Consultant - PS</t>
  </si>
  <si>
    <t>Support Consultant - MM, SRM</t>
  </si>
  <si>
    <t>Support Consultant - FI, TR</t>
  </si>
  <si>
    <t>Support Consultant - HR</t>
  </si>
  <si>
    <t>Support Consultant - SD, REFX</t>
  </si>
  <si>
    <t>Support Consultant - PM, CS</t>
  </si>
  <si>
    <t>Support Consultant - IS Utility</t>
  </si>
  <si>
    <t>Functional Consultant (ESS-MSS)</t>
  </si>
  <si>
    <t>Functional Consultant (PM)</t>
  </si>
  <si>
    <t>Functional Consultant (QM)</t>
  </si>
  <si>
    <t>Consultant Requirement</t>
  </si>
  <si>
    <t>Avg Salary P.A</t>
  </si>
  <si>
    <t>Other cost %</t>
  </si>
  <si>
    <t>P.A</t>
  </si>
  <si>
    <t>P.M</t>
  </si>
  <si>
    <t>For 15 days</t>
  </si>
  <si>
    <t>I</t>
  </si>
  <si>
    <t>II</t>
  </si>
  <si>
    <t>III</t>
  </si>
  <si>
    <t>IV</t>
  </si>
  <si>
    <t>V</t>
  </si>
  <si>
    <t>VI</t>
  </si>
  <si>
    <t>VII</t>
  </si>
  <si>
    <t>VIII</t>
  </si>
  <si>
    <t>VIX</t>
  </si>
  <si>
    <t>T1</t>
  </si>
  <si>
    <t>T2</t>
  </si>
  <si>
    <t>T3</t>
  </si>
  <si>
    <t>T4</t>
  </si>
  <si>
    <t>T5</t>
  </si>
  <si>
    <t>T6</t>
  </si>
  <si>
    <t>T7</t>
  </si>
  <si>
    <t>Subcontract - BPC</t>
  </si>
  <si>
    <t>Fooding Expenses</t>
  </si>
  <si>
    <t>Courier</t>
  </si>
  <si>
    <t>Resource Qty</t>
  </si>
  <si>
    <t>Travel expense</t>
  </si>
  <si>
    <t>Per diem ( Local conveyance + fooding)</t>
  </si>
  <si>
    <t>Telephone</t>
  </si>
  <si>
    <t>Hotel Charges / Accomodation</t>
  </si>
  <si>
    <t>Air conditioner</t>
  </si>
  <si>
    <t>Cook Salary</t>
  </si>
  <si>
    <t>Helper Salary</t>
  </si>
  <si>
    <t>Sweeper</t>
  </si>
  <si>
    <t>News Paper</t>
  </si>
  <si>
    <t>LPG</t>
  </si>
  <si>
    <t>Guest Entertainment&amp; 0ther add expenses</t>
  </si>
  <si>
    <t>Function</t>
  </si>
  <si>
    <t>Misc Expenses</t>
  </si>
  <si>
    <t>Resource type</t>
  </si>
  <si>
    <t>Laptop Charges</t>
  </si>
  <si>
    <t>Man Month</t>
  </si>
  <si>
    <t xml:space="preserve">Remarks </t>
  </si>
  <si>
    <t>On</t>
  </si>
  <si>
    <t>NA</t>
  </si>
  <si>
    <t>S</t>
  </si>
  <si>
    <t>TV Cable connection</t>
  </si>
  <si>
    <t>Other Misc  ( Brokerage)</t>
  </si>
  <si>
    <t>D</t>
  </si>
  <si>
    <t>One Time Expenses</t>
  </si>
  <si>
    <t>Total contribution</t>
  </si>
  <si>
    <t>Off</t>
  </si>
  <si>
    <t>Non Blank</t>
  </si>
  <si>
    <t>Band - I</t>
  </si>
  <si>
    <t>Band - II</t>
  </si>
  <si>
    <t>Band - III</t>
  </si>
  <si>
    <t>Band - IV</t>
  </si>
  <si>
    <t>Band - V</t>
  </si>
  <si>
    <t>Band - VI</t>
  </si>
  <si>
    <t>Band - VII</t>
  </si>
  <si>
    <t>Band - VIII</t>
  </si>
  <si>
    <t>Band - IX</t>
  </si>
  <si>
    <t>IX</t>
  </si>
  <si>
    <t>Band - T1</t>
  </si>
  <si>
    <t>Band - T2</t>
  </si>
  <si>
    <t>Band - T3</t>
  </si>
  <si>
    <t>Band - T4</t>
  </si>
  <si>
    <t>Band - T5</t>
  </si>
  <si>
    <t>Band - T6</t>
  </si>
  <si>
    <t>Band - T7</t>
  </si>
  <si>
    <t>Total Resource</t>
  </si>
  <si>
    <t>Check</t>
  </si>
  <si>
    <t>Rate card</t>
  </si>
  <si>
    <t>Yearly factor</t>
  </si>
  <si>
    <t>Resource Category</t>
  </si>
  <si>
    <t>Year 0</t>
  </si>
  <si>
    <t>Year 1</t>
  </si>
  <si>
    <t>Year 2</t>
  </si>
  <si>
    <t>Year 3</t>
  </si>
  <si>
    <t>Year 4</t>
  </si>
  <si>
    <t>Year 5</t>
  </si>
  <si>
    <t>Year 6</t>
  </si>
  <si>
    <t>BI</t>
  </si>
  <si>
    <t>BII</t>
  </si>
  <si>
    <t>BIII</t>
  </si>
  <si>
    <t>BIV</t>
  </si>
  <si>
    <t>BV</t>
  </si>
  <si>
    <t>BVI</t>
  </si>
  <si>
    <t>BVII</t>
  </si>
  <si>
    <t>BVIII</t>
  </si>
  <si>
    <t>BVIX</t>
  </si>
  <si>
    <t>Functional Consultant (MM, QM)</t>
  </si>
  <si>
    <t>FTR Consultant</t>
  </si>
  <si>
    <t>FJr. Consultant</t>
  </si>
  <si>
    <t>FSSr Consultant</t>
  </si>
  <si>
    <t>FSr</t>
  </si>
  <si>
    <t>FSME</t>
  </si>
  <si>
    <t>TJr. Consultant</t>
  </si>
  <si>
    <t>TSME</t>
  </si>
  <si>
    <t>TTR</t>
  </si>
  <si>
    <t>Y0</t>
  </si>
  <si>
    <t>June-16 to March-17</t>
  </si>
  <si>
    <t>April-17 to March-18</t>
  </si>
  <si>
    <t>HBT</t>
  </si>
  <si>
    <t>Earlier</t>
  </si>
  <si>
    <t>Pre Bid</t>
  </si>
  <si>
    <t>Gap</t>
  </si>
  <si>
    <t>Pre Bid Gap</t>
  </si>
  <si>
    <t xml:space="preserve">On </t>
  </si>
  <si>
    <t>Project Manager – Software</t>
  </si>
  <si>
    <t>FSSr</t>
  </si>
  <si>
    <t>Consultant – IT process development &amp; ERP - Project System</t>
  </si>
  <si>
    <t>FJR</t>
  </si>
  <si>
    <t>Consultant – IT process development &amp; ERP - FICO</t>
  </si>
  <si>
    <t>Consultant – IT process development &amp; ERP - SAP Treasury &amp; Cash management</t>
  </si>
  <si>
    <t>Consultant – IT process development &amp; ERP -Supplier Relationship Management</t>
  </si>
  <si>
    <t>Consultant – IT process development &amp; ERP - Plant Maintenance</t>
  </si>
  <si>
    <t>Consultant – IT process development &amp; ERP - Human Resource</t>
  </si>
  <si>
    <t>SAP REFX</t>
  </si>
  <si>
    <t>SAP FLM</t>
  </si>
  <si>
    <t>SAP TREX/ Open text/DMS</t>
  </si>
  <si>
    <t>Data Migration</t>
  </si>
  <si>
    <t>FTR</t>
  </si>
  <si>
    <t>SAP Mobile Applications</t>
  </si>
  <si>
    <t>TJR</t>
  </si>
  <si>
    <t>Database Administrator + SAP Basis</t>
  </si>
  <si>
    <t>Netweaver/Portal</t>
  </si>
  <si>
    <t>ABAP Technical</t>
  </si>
  <si>
    <t>Audit Management</t>
  </si>
  <si>
    <t>EHS &amp; Incident mgmt</t>
  </si>
  <si>
    <t>SAP CRM Case mgmt, Constituent service</t>
  </si>
  <si>
    <t>SAP Enterprise Project Connection</t>
  </si>
  <si>
    <t>SAP Supplier Lifecycle Management</t>
  </si>
  <si>
    <t>Manager System Integration (Full Time Equivalent)</t>
  </si>
  <si>
    <t>Fssr</t>
  </si>
  <si>
    <t>SME</t>
  </si>
  <si>
    <t>RIB 1</t>
  </si>
  <si>
    <t>Rahul Pashan assumed . Will change if RIB Germany is selected</t>
  </si>
  <si>
    <t>RIB 2</t>
  </si>
  <si>
    <t xml:space="preserve">Project Manager </t>
  </si>
  <si>
    <t xml:space="preserve">Assumed for Arman </t>
  </si>
  <si>
    <t>Business Analyst</t>
  </si>
  <si>
    <t>Assumed for Sekhar</t>
  </si>
  <si>
    <t>Solution Arctitect &amp; principal Consultant</t>
  </si>
  <si>
    <t>Navtez + Divya</t>
  </si>
  <si>
    <t>Team Lead - Testing</t>
  </si>
  <si>
    <t>FSsr</t>
  </si>
  <si>
    <t>Solution Database/Architech</t>
  </si>
  <si>
    <t>Security Architech</t>
  </si>
  <si>
    <t>Lead Consultant</t>
  </si>
  <si>
    <t xml:space="preserve">Funational Consultant I </t>
  </si>
  <si>
    <t>Funational Consultant II</t>
  </si>
  <si>
    <t>Funational Consultant III</t>
  </si>
  <si>
    <t>Funational Consultant IV</t>
  </si>
  <si>
    <t>Funational Consultant V</t>
  </si>
  <si>
    <t>Funational Consultant VI</t>
  </si>
  <si>
    <t xml:space="preserve">Development Lead </t>
  </si>
  <si>
    <t>Assumed for Rajiv Jain 50% time</t>
  </si>
  <si>
    <t xml:space="preserve">Technical Consultant I </t>
  </si>
  <si>
    <t>Assumed for Harpreet Singh</t>
  </si>
  <si>
    <t>Technical Consultant II</t>
  </si>
  <si>
    <t>Assumed for Tirupati Rayudu</t>
  </si>
  <si>
    <t xml:space="preserve">Developer I </t>
  </si>
  <si>
    <t>Support Engineer</t>
  </si>
  <si>
    <t xml:space="preserve">Primavera Support </t>
  </si>
  <si>
    <t>Assumed for Vivek &amp; Doc controller Tirupathi Rayudu till Go Live &amp; Support Engr beyond that for 6 months</t>
  </si>
  <si>
    <t>5D BIM [ Bentley ]</t>
  </si>
  <si>
    <t>FSSR</t>
  </si>
  <si>
    <t xml:space="preserve">Anil to update </t>
  </si>
  <si>
    <t>System Admin</t>
  </si>
  <si>
    <t>Network &amp; Security Admin</t>
  </si>
  <si>
    <t>Jr. Resource</t>
  </si>
  <si>
    <t>Sr. Resource</t>
  </si>
  <si>
    <t>FSR</t>
  </si>
  <si>
    <t>Tech Jr Resource</t>
  </si>
  <si>
    <t>Tech SME</t>
  </si>
  <si>
    <t>Resource Value</t>
  </si>
  <si>
    <t>Total Resource Cost</t>
  </si>
  <si>
    <t>Breakfast</t>
  </si>
  <si>
    <t>Lunch</t>
  </si>
  <si>
    <t>Evening Snacks</t>
  </si>
  <si>
    <t>Dinner</t>
  </si>
  <si>
    <t>Travelling</t>
  </si>
  <si>
    <t>Air ticket rate</t>
  </si>
  <si>
    <t>Return</t>
  </si>
  <si>
    <t>Train ticket rate</t>
  </si>
  <si>
    <t>Train ticket return</t>
  </si>
  <si>
    <t>Travel to Airport/Station</t>
  </si>
  <si>
    <t>Return Travel to Airport/Station</t>
  </si>
  <si>
    <t>Luggage charge</t>
  </si>
  <si>
    <t>Return Luggage charge</t>
  </si>
  <si>
    <t>Per Diem</t>
  </si>
  <si>
    <t>Y</t>
  </si>
  <si>
    <t>Rate/ 15 Days</t>
  </si>
  <si>
    <t>Hotel Charges</t>
  </si>
  <si>
    <t>Lodging Rate/day</t>
  </si>
  <si>
    <t>Fooding</t>
  </si>
  <si>
    <t>Rate/day</t>
  </si>
  <si>
    <t>1 Official phone</t>
  </si>
  <si>
    <t>Consultant/per month</t>
  </si>
  <si>
    <t>Cost of One laptop</t>
  </si>
  <si>
    <t>Residual value %</t>
  </si>
  <si>
    <t>Chargable value</t>
  </si>
  <si>
    <t>Life in months</t>
  </si>
  <si>
    <t>Charge PM</t>
  </si>
  <si>
    <t>Grand Total</t>
  </si>
  <si>
    <t>Double occupancy</t>
  </si>
  <si>
    <t>Single occupancy</t>
  </si>
  <si>
    <t>No accomodation reqd</t>
  </si>
  <si>
    <t>Persons to be accomodated</t>
  </si>
  <si>
    <t>Sr</t>
  </si>
  <si>
    <t>Key Positions</t>
  </si>
  <si>
    <t>Mode of Travel</t>
  </si>
  <si>
    <t>Air / Train fare</t>
  </si>
  <si>
    <t>Conveyance</t>
  </si>
  <si>
    <t>Total Travel Cost</t>
  </si>
  <si>
    <t>Sr. Program Manager</t>
  </si>
  <si>
    <t>Air</t>
  </si>
  <si>
    <t xml:space="preserve">Program Manager </t>
  </si>
  <si>
    <t>Train</t>
  </si>
  <si>
    <t>Lead: Finance</t>
  </si>
  <si>
    <t>BPC (Consultant)</t>
  </si>
  <si>
    <t>RE-FX w/t LUM</t>
  </si>
  <si>
    <t>Lead: Operations &amp; Maintenance
(Roads &amp; Highways)</t>
  </si>
  <si>
    <t>Development Lead</t>
  </si>
  <si>
    <t>Basis (Consultant)</t>
  </si>
  <si>
    <t>Testing Lead</t>
  </si>
  <si>
    <t>ESS Technical</t>
  </si>
  <si>
    <t>Web Dynpro</t>
  </si>
  <si>
    <t>EP conusltant</t>
  </si>
  <si>
    <t>EPC</t>
  </si>
  <si>
    <t>ABAP consultant</t>
  </si>
  <si>
    <t>SSO</t>
  </si>
  <si>
    <t>IDM</t>
  </si>
  <si>
    <t>SAP Mobile Platform consultant</t>
  </si>
  <si>
    <t>Migration -I</t>
  </si>
  <si>
    <t>Migration -2</t>
  </si>
  <si>
    <t xml:space="preserve">FTE - </t>
  </si>
  <si>
    <t>Fsr</t>
  </si>
  <si>
    <t>Rates</t>
  </si>
  <si>
    <t>Per day</t>
  </si>
  <si>
    <t>Per month</t>
  </si>
  <si>
    <t>N</t>
  </si>
  <si>
    <t>Training</t>
  </si>
  <si>
    <t>Total Revenue</t>
  </si>
  <si>
    <t>Total of monthly expenses</t>
  </si>
  <si>
    <t xml:space="preserve">Cost </t>
  </si>
  <si>
    <t>Total of one time expenses</t>
  </si>
  <si>
    <t>Total Cost at Branch</t>
  </si>
  <si>
    <t>Total Branch Profit</t>
  </si>
  <si>
    <t>Branch profit %</t>
  </si>
  <si>
    <t>Total Cost @ HO</t>
  </si>
  <si>
    <t>PBT</t>
  </si>
  <si>
    <t>PBT %</t>
  </si>
  <si>
    <t>Band</t>
  </si>
  <si>
    <t>Functional Consultant (CS)</t>
  </si>
  <si>
    <t>Laptop Cost</t>
  </si>
  <si>
    <t>Man-mth Support</t>
  </si>
  <si>
    <t>Man-day rate</t>
  </si>
  <si>
    <t>for 15 days</t>
  </si>
  <si>
    <t>PM</t>
  </si>
  <si>
    <t>earlier</t>
  </si>
  <si>
    <t>Revenue/Income</t>
  </si>
  <si>
    <t>Resource Cost</t>
  </si>
  <si>
    <t>Margin</t>
  </si>
  <si>
    <t>Total for the Whole Project</t>
  </si>
  <si>
    <t>Particulars</t>
  </si>
  <si>
    <t>2019-20</t>
  </si>
  <si>
    <t>Apr-22 to March-23</t>
  </si>
  <si>
    <t>Functional consultant - MM</t>
  </si>
  <si>
    <t>Functional consultant - FICO</t>
  </si>
  <si>
    <t>Functional consultant - HR</t>
  </si>
  <si>
    <t>Functional consultant - PM</t>
  </si>
  <si>
    <t>Functional consultant - PS</t>
  </si>
  <si>
    <t>Functional consultant - ABAP</t>
  </si>
  <si>
    <t>BWBO</t>
  </si>
  <si>
    <t>Insurance</t>
  </si>
  <si>
    <t>Management Fees</t>
  </si>
  <si>
    <t>VISA Charges</t>
  </si>
  <si>
    <t>Resources</t>
  </si>
  <si>
    <t>1st Sep-31st Oct'22</t>
  </si>
  <si>
    <t>1st Nov''22 - 31st Aug'25</t>
  </si>
  <si>
    <t>Sr.No.</t>
  </si>
  <si>
    <t>Name</t>
  </si>
  <si>
    <t>Module</t>
  </si>
  <si>
    <t>KT</t>
  </si>
  <si>
    <t>Execution</t>
  </si>
  <si>
    <t>TBD</t>
  </si>
  <si>
    <t>Project coordinator</t>
  </si>
  <si>
    <t>W1</t>
  </si>
  <si>
    <t>W2</t>
  </si>
  <si>
    <t>W3</t>
  </si>
  <si>
    <t>W4</t>
  </si>
  <si>
    <t>W5</t>
  </si>
  <si>
    <t>W6</t>
  </si>
  <si>
    <t>W7</t>
  </si>
  <si>
    <t>W8</t>
  </si>
  <si>
    <t>FI-CO</t>
  </si>
  <si>
    <t>MM</t>
  </si>
  <si>
    <t>SD</t>
  </si>
  <si>
    <t>Mitesh Patel</t>
  </si>
  <si>
    <t>HCM - Payroll</t>
  </si>
  <si>
    <t>Level</t>
  </si>
  <si>
    <t>Mandays per ticket</t>
  </si>
  <si>
    <t>Man days</t>
  </si>
  <si>
    <t>FICO</t>
  </si>
  <si>
    <t>HCM</t>
  </si>
  <si>
    <t>PO</t>
  </si>
  <si>
    <t>ABAP</t>
  </si>
  <si>
    <t>BASIS</t>
  </si>
  <si>
    <t>PP-QM</t>
  </si>
  <si>
    <t>PS</t>
  </si>
  <si>
    <t>L1</t>
  </si>
  <si>
    <t>L2</t>
  </si>
  <si>
    <t>SAP HCM(e-Recruitment on EP)</t>
  </si>
  <si>
    <t>L3</t>
  </si>
  <si>
    <t>PP</t>
  </si>
  <si>
    <t>Man days per year</t>
  </si>
  <si>
    <t>QM</t>
  </si>
  <si>
    <t>Man days per month</t>
  </si>
  <si>
    <t>Man months per month</t>
  </si>
  <si>
    <t>Sandeep Parida</t>
  </si>
  <si>
    <t>Sourabh Gaikwad</t>
  </si>
  <si>
    <t>To be outsourced</t>
  </si>
  <si>
    <t>Per man month</t>
  </si>
  <si>
    <t>Total Man months (for 4 years)</t>
  </si>
  <si>
    <t>Rate (Man month)</t>
  </si>
  <si>
    <t>Total Cost (INR)</t>
  </si>
  <si>
    <t>GRC</t>
  </si>
  <si>
    <t>BW-BO</t>
  </si>
  <si>
    <t>SOLMAN</t>
  </si>
  <si>
    <t>Outsourced</t>
  </si>
  <si>
    <t>Solution Manager</t>
  </si>
  <si>
    <t>Basis</t>
  </si>
  <si>
    <t>Fiori</t>
  </si>
  <si>
    <t>Accomodation charges</t>
  </si>
  <si>
    <t>For 4 consultants</t>
  </si>
  <si>
    <t>No of rooms</t>
  </si>
  <si>
    <t>Rate per room (INR)</t>
  </si>
  <si>
    <t>Total (INR)</t>
  </si>
  <si>
    <t>No of days</t>
  </si>
  <si>
    <t>Local conveyance</t>
  </si>
  <si>
    <t>For regular visit</t>
  </si>
  <si>
    <t>Per visit</t>
  </si>
  <si>
    <t>April-25 to March-26</t>
  </si>
  <si>
    <t>April-26 to March-27</t>
  </si>
  <si>
    <t>April-27 to March-28</t>
  </si>
  <si>
    <t>April-28 to March-29</t>
  </si>
  <si>
    <t>April-29 to March-30</t>
  </si>
  <si>
    <t>Functional Consultant (HCM) - Mitesh Patel</t>
  </si>
  <si>
    <t>Functional Consultant (FICO) - Jaimin</t>
  </si>
  <si>
    <t>Functional Consultant (QM) - Nishant Gaikwad</t>
  </si>
  <si>
    <t>Functional Consultant (PS) - Sandeep Parida</t>
  </si>
  <si>
    <t>Functional Consultant (PS) - Sourabh Gaikwad</t>
  </si>
  <si>
    <t>Functional Consultant (SD) - Rakesh Raushan</t>
  </si>
  <si>
    <t>Per diem</t>
  </si>
  <si>
    <t>Rate (INR)</t>
  </si>
  <si>
    <t>No of consultants</t>
  </si>
  <si>
    <t>Subcontract - GRC</t>
  </si>
  <si>
    <t>Per month (INR)</t>
  </si>
  <si>
    <t>Subcontract - SOLMAN</t>
  </si>
  <si>
    <t>Apr'23-Mar'24</t>
  </si>
  <si>
    <t>Apr'24-Mar'25</t>
  </si>
  <si>
    <t>Apr'25-Mar'26</t>
  </si>
  <si>
    <t>Budget for April-23 to March-24</t>
  </si>
  <si>
    <t>Budget for April-24 to Mar-25</t>
  </si>
  <si>
    <t>Budget for April-25 to Mar-26</t>
  </si>
  <si>
    <t>MAIN SUMMARY - Balmer Lawrie budget</t>
  </si>
  <si>
    <t>Rakesh Raushan</t>
  </si>
  <si>
    <t>Sumithkumar</t>
  </si>
  <si>
    <t>Gopal Singh</t>
  </si>
  <si>
    <t>Archana Hire</t>
  </si>
  <si>
    <t>Saroj Jena</t>
  </si>
  <si>
    <t>Tickets per year</t>
  </si>
  <si>
    <t>Functional Consultant (MM) - Gopal Singh</t>
  </si>
  <si>
    <t>Functional Consultant (MM) - Sumithkumar</t>
  </si>
  <si>
    <t>Functional Consultant (HCM) - Saroj Jena</t>
  </si>
  <si>
    <t>Functional Consultant (HCM) - Archana Hire</t>
  </si>
  <si>
    <t>Functional Consultant (PM) - TBD</t>
  </si>
  <si>
    <t>PS-DMS</t>
  </si>
  <si>
    <t>Functional Consultant (FICO) - TBD</t>
  </si>
  <si>
    <t>Functional Consultant (MM) - TBD</t>
  </si>
  <si>
    <t>SAP HCM(e-Recruitment on EP) Saurabh Sharma</t>
  </si>
  <si>
    <t>Functional Consultant (HCM) - TBD</t>
  </si>
  <si>
    <t>SAP HCM(e-Recruitment on EP) TBD</t>
  </si>
  <si>
    <t>Functional Consultant (PP) - TBD</t>
  </si>
  <si>
    <t>Technical Consultant (PO,PI) - TBD</t>
  </si>
  <si>
    <t>Year</t>
  </si>
  <si>
    <t>Month</t>
  </si>
  <si>
    <t>Inflow (INR Lacs)</t>
  </si>
  <si>
    <t>Outflow</t>
  </si>
  <si>
    <t>Net</t>
  </si>
  <si>
    <t>%</t>
  </si>
  <si>
    <t>FTM</t>
  </si>
  <si>
    <t>Cum</t>
  </si>
  <si>
    <t>Onsite</t>
  </si>
  <si>
    <t>Offsite</t>
  </si>
  <si>
    <t>Change request</t>
  </si>
  <si>
    <t>Band II</t>
  </si>
  <si>
    <t>Band III</t>
  </si>
  <si>
    <t>Band IV</t>
  </si>
  <si>
    <t>As per scope</t>
  </si>
  <si>
    <t>Efforts</t>
  </si>
  <si>
    <t>Per diem per day</t>
  </si>
  <si>
    <t>Change request - Per diem</t>
  </si>
  <si>
    <t xml:space="preserve">Change request - Accomodation </t>
  </si>
  <si>
    <t>Change request - Travel</t>
  </si>
  <si>
    <t>Accomodation</t>
  </si>
  <si>
    <t>Per visit cost</t>
  </si>
  <si>
    <t>Manpower - Offsite</t>
  </si>
  <si>
    <t>Manpower - Onsite</t>
  </si>
  <si>
    <t>Cost (in lacs)</t>
  </si>
  <si>
    <t>Revenue (in lacs)</t>
  </si>
  <si>
    <t>Anirban Mukherjee</t>
  </si>
  <si>
    <t>Vikram Kumar</t>
  </si>
  <si>
    <t>Deepak Madishetti</t>
  </si>
  <si>
    <t>FI-CO &amp; Project Coordinator</t>
  </si>
  <si>
    <t>Shivraj Singh</t>
  </si>
  <si>
    <t>Shubham Sahu</t>
  </si>
  <si>
    <t>Technical Consultant (PO,PI) - Deepak Madishetti</t>
  </si>
  <si>
    <t>Functional Consultant (FICO) - Vikram Kumar</t>
  </si>
  <si>
    <t>Functional Consultant (PP) - Shivraj Singh</t>
  </si>
  <si>
    <t>Technical Consultant (PO,PI) - Dinesh Madishetti</t>
  </si>
  <si>
    <t>Project Coordinator -Anirban Mukherjee</t>
  </si>
  <si>
    <t>Project coordinator - Anirban Mukherjee</t>
  </si>
  <si>
    <t>Abuzer</t>
  </si>
  <si>
    <t>HCM + HCM - Payroll</t>
  </si>
  <si>
    <t>Functional Consultant (SD) - TBD</t>
  </si>
  <si>
    <t>ABAP - 1 - Shubhan Sahu</t>
  </si>
  <si>
    <t>Technical Consultant (PO,PI) - Deepak Maddishetti</t>
  </si>
  <si>
    <t>Functional Consultant (FICO) - Vikram kumar</t>
  </si>
  <si>
    <t>Abstract</t>
  </si>
  <si>
    <t>Revenue (without CR)</t>
  </si>
  <si>
    <t>Expenses (without CR)</t>
  </si>
  <si>
    <t xml:space="preserve">Contribution </t>
  </si>
  <si>
    <t>Contribution(%)</t>
  </si>
  <si>
    <t>Revenue (with CR)</t>
  </si>
  <si>
    <t>Expenses (with CR)</t>
  </si>
  <si>
    <t>CR Revenue</t>
  </si>
  <si>
    <t>AMS revenue</t>
  </si>
  <si>
    <t>Calendar days</t>
  </si>
  <si>
    <t>pax</t>
  </si>
  <si>
    <t>visits</t>
  </si>
  <si>
    <t>avg day</t>
  </si>
  <si>
    <t>per vist</t>
  </si>
  <si>
    <t>per year</t>
  </si>
  <si>
    <t>per day for 2 rooms</t>
  </si>
  <si>
    <t>Revenue (Only CR)</t>
  </si>
  <si>
    <t>Expenses (Only CR)</t>
  </si>
  <si>
    <t>Contribution (Only CR)</t>
  </si>
  <si>
    <t>Contribution (with CR)</t>
  </si>
  <si>
    <t>Contribution(%) (with CR)</t>
  </si>
  <si>
    <t>Contribution(%) (Only CR)</t>
  </si>
  <si>
    <t>Visit factor</t>
  </si>
  <si>
    <t xml:space="preserve">Factor </t>
  </si>
  <si>
    <t>Assumption : 2-3 Kolkata based consultant to be onboarded. FI, HR, PO from year 2 onwards</t>
  </si>
  <si>
    <t>Expense - AMS</t>
  </si>
  <si>
    <t xml:space="preserve">Expense - CR </t>
  </si>
  <si>
    <t>Total Expense : AMS + CR</t>
  </si>
  <si>
    <t>Laptop cost</t>
  </si>
  <si>
    <t>Man-month</t>
  </si>
  <si>
    <t>For AMS</t>
  </si>
  <si>
    <t>For CR</t>
  </si>
  <si>
    <t>TOTAL : AMS + CR</t>
  </si>
  <si>
    <t>22-23</t>
  </si>
  <si>
    <t>23-24</t>
  </si>
  <si>
    <t>24-25</t>
  </si>
  <si>
    <t>25-26</t>
  </si>
  <si>
    <t>26-27</t>
  </si>
  <si>
    <t>Considered 100%</t>
  </si>
  <si>
    <t>Budget for the period  Oct'22 to Mar'23</t>
  </si>
  <si>
    <t xml:space="preserve">Total trips </t>
  </si>
  <si>
    <t>Oct'22-Mar'23</t>
  </si>
  <si>
    <t>Apr'26-Sep'26</t>
  </si>
  <si>
    <t>Budget for April-26 to Sep-26</t>
  </si>
  <si>
    <t>man-mth</t>
  </si>
  <si>
    <t>manday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</si>
</sst>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[$-409]mmm\-yy"/>
    <numFmt numFmtId="167" formatCode="d/m/yyyy"/>
    <numFmt numFmtId="168" formatCode="_(* #,##0.0_);_(* \(#,##0.0\);_(* &quot;-&quot;??_);_(@_)"/>
    <numFmt numFmtId="169" formatCode="_ * #,##0_ ;_ * \-#,##0_ ;_ * &quot;-&quot;??_ ;_ @_ "/>
    <numFmt numFmtId="170" formatCode="[$-409]mmm/yy"/>
    <numFmt numFmtId="171" formatCode="0.0%"/>
    <numFmt numFmtId="172" formatCode="0.0"/>
    <numFmt numFmtId="173" formatCode="_(* #,##0.0_);_(* \(#,##0.0\);_(* &quot;-&quot;?_);_(@_)"/>
  </numFmts>
  <fonts count="47" x14ac:knownFonts="1">
    <font>
      <sz val="11"/>
      <color rgb="FF000000"/>
      <name val="Calibri"/>
    </font>
    <font>
      <sz val="11"/>
      <color theme="1"/>
      <name val="Trebuchet MS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Trebuchet MS"/>
      <family val="2"/>
    </font>
    <font>
      <sz val="10"/>
      <color rgb="FF000000"/>
      <name val="Trebuchet MS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b/>
      <sz val="11"/>
      <color rgb="FF000000"/>
      <name val="Trebuchet MS"/>
      <family val="2"/>
    </font>
    <font>
      <sz val="11"/>
      <color rgb="FF4BACC6"/>
      <name val="Trebuchet MS"/>
      <family val="2"/>
    </font>
    <font>
      <b/>
      <sz val="14"/>
      <color rgb="FF000000"/>
      <name val="Trebuchet MS"/>
      <family val="2"/>
    </font>
    <font>
      <sz val="11"/>
      <name val="Trebuchet MS"/>
      <family val="2"/>
    </font>
    <font>
      <i/>
      <sz val="11"/>
      <color rgb="FFFF0000"/>
      <name val="Trebuchet MS"/>
      <family val="2"/>
    </font>
    <font>
      <b/>
      <sz val="10"/>
      <color rgb="FF000000"/>
      <name val="Trebuchet MS"/>
      <family val="2"/>
    </font>
    <font>
      <sz val="10"/>
      <name val="Trebuchet MS"/>
      <family val="2"/>
    </font>
    <font>
      <sz val="11"/>
      <color rgb="FFFF0000"/>
      <name val="Trebuchet MS"/>
      <family val="2"/>
    </font>
    <font>
      <b/>
      <sz val="11"/>
      <color rgb="FF4BACC6"/>
      <name val="Trebuchet MS"/>
      <family val="2"/>
    </font>
    <font>
      <sz val="11"/>
      <color rgb="FF000000"/>
      <name val="Trebuchet MS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Trebuchet MS"/>
      <family val="2"/>
    </font>
    <font>
      <sz val="11"/>
      <color rgb="FF000000"/>
      <name val="Calibri"/>
      <family val="2"/>
    </font>
    <font>
      <sz val="10"/>
      <color rgb="FF000000"/>
      <name val="Trebuchet MS"/>
      <family val="2"/>
    </font>
    <font>
      <b/>
      <sz val="9"/>
      <color theme="1"/>
      <name val="Trebuchet MS"/>
      <family val="2"/>
    </font>
    <font>
      <b/>
      <u/>
      <sz val="9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9"/>
      <color theme="1"/>
      <name val="Trebuchet MS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b/>
      <i/>
      <sz val="10"/>
      <color theme="1"/>
      <name val="Trebuchet MS"/>
      <family val="2"/>
    </font>
    <font>
      <sz val="10"/>
      <color theme="1"/>
      <name val="Trebuchet MS"/>
      <family val="2"/>
    </font>
    <font>
      <sz val="8"/>
      <color theme="1"/>
      <name val="Trebuchet MS"/>
      <family val="2"/>
    </font>
    <font>
      <sz val="8"/>
      <name val="Calibri"/>
      <family val="2"/>
    </font>
    <font>
      <sz val="11"/>
      <color theme="9" tint="-0.249977111117893"/>
      <name val="Trebuchet MS"/>
      <family val="2"/>
    </font>
    <font>
      <b/>
      <sz val="11"/>
      <color theme="1"/>
      <name val="Calibri"/>
      <family val="2"/>
      <scheme val="minor"/>
    </font>
    <font>
      <b/>
      <u/>
      <sz val="12"/>
      <color rgb="FF000000"/>
      <name val="Trebuchet MS"/>
      <family val="2"/>
    </font>
    <font>
      <b/>
      <i/>
      <sz val="11"/>
      <color rgb="FF000000"/>
      <name val="Calibri"/>
      <family val="2"/>
    </font>
    <font>
      <b/>
      <sz val="9"/>
      <color theme="0"/>
      <name val="Trebuchet MS"/>
      <family val="2"/>
    </font>
    <font>
      <sz val="10"/>
      <color rgb="FFFF0000"/>
      <name val="Trebuchet MS"/>
      <family val="2"/>
    </font>
    <font>
      <b/>
      <sz val="9"/>
      <color rgb="FF0070C0"/>
      <name val="Trebuchet MS"/>
      <family val="2"/>
    </font>
    <font>
      <b/>
      <sz val="9"/>
      <color theme="3"/>
      <name val="Trebuchet MS"/>
      <family val="2"/>
    </font>
  </fonts>
  <fills count="4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92CDDC"/>
        <bgColor rgb="FF92CDD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2DBDB"/>
        <bgColor rgb="FFF2DBDB"/>
      </patternFill>
    </fill>
    <fill>
      <patternFill patternType="solid">
        <fgColor rgb="FF92D050"/>
        <bgColor rgb="FF92D050"/>
      </patternFill>
    </fill>
    <fill>
      <patternFill patternType="solid">
        <fgColor rgb="FFA5A5A5"/>
        <bgColor rgb="FFA5A5A5"/>
      </patternFill>
    </fill>
    <fill>
      <patternFill patternType="solid">
        <fgColor rgb="FF00FF00"/>
        <bgColor rgb="FF00FF00"/>
      </patternFill>
    </fill>
    <fill>
      <patternFill patternType="solid">
        <fgColor rgb="FF969696"/>
        <bgColor rgb="FF969696"/>
      </patternFill>
    </fill>
    <fill>
      <patternFill patternType="solid">
        <fgColor rgb="FFDBE5F1"/>
        <bgColor rgb="FFDBE5F1"/>
      </patternFill>
    </fill>
    <fill>
      <patternFill patternType="solid">
        <fgColor rgb="FFFCF78C"/>
        <bgColor rgb="FFFCF78C"/>
      </patternFill>
    </fill>
    <fill>
      <patternFill patternType="solid">
        <fgColor rgb="FF00B050"/>
        <bgColor rgb="FF00B050"/>
      </patternFill>
    </fill>
    <fill>
      <patternFill patternType="solid">
        <fgColor rgb="FFCCC0D9"/>
        <bgColor rgb="FFCCC0D9"/>
      </patternFill>
    </fill>
    <fill>
      <patternFill patternType="solid">
        <fgColor rgb="FFFDE9D9"/>
        <bgColor rgb="FFFDE9D9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F2DBDB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/>
    <xf numFmtId="164" fontId="21" fillId="0" borderId="0" applyFont="0" applyFill="0" applyBorder="0" applyAlignment="0" applyProtection="0"/>
    <xf numFmtId="9" fontId="30" fillId="0" borderId="0" applyFont="0" applyFill="0" applyBorder="0" applyAlignment="0" applyProtection="0"/>
    <xf numFmtId="164" fontId="31" fillId="0" borderId="0" applyFont="0" applyFill="0" applyBorder="0" applyAlignment="0" applyProtection="0"/>
  </cellStyleXfs>
  <cellXfs count="4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166" fontId="7" fillId="6" borderId="2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166" fontId="7" fillId="7" borderId="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167" fontId="11" fillId="2" borderId="1" xfId="0" applyNumberFormat="1" applyFont="1" applyFill="1" applyBorder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6" fillId="0" borderId="0" xfId="0" applyNumberFormat="1" applyFont="1" applyAlignment="1">
      <alignment vertical="center"/>
    </xf>
    <xf numFmtId="165" fontId="6" fillId="0" borderId="6" xfId="0" applyNumberFormat="1" applyFont="1" applyBorder="1" applyAlignment="1">
      <alignment vertical="center"/>
    </xf>
    <xf numFmtId="0" fontId="6" fillId="8" borderId="0" xfId="0" applyFont="1" applyFill="1" applyAlignment="1">
      <alignment vertical="center"/>
    </xf>
    <xf numFmtId="165" fontId="6" fillId="4" borderId="0" xfId="0" applyNumberFormat="1" applyFont="1" applyFill="1" applyAlignment="1">
      <alignment vertical="center"/>
    </xf>
    <xf numFmtId="0" fontId="13" fillId="4" borderId="7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/>
    </xf>
    <xf numFmtId="49" fontId="6" fillId="0" borderId="0" xfId="0" applyNumberFormat="1" applyFont="1" applyAlignment="1">
      <alignment horizontal="center" vertical="center"/>
    </xf>
    <xf numFmtId="1" fontId="6" fillId="0" borderId="1" xfId="0" applyNumberFormat="1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164" fontId="14" fillId="0" borderId="1" xfId="0" applyNumberFormat="1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164" fontId="6" fillId="0" borderId="1" xfId="0" applyNumberFormat="1" applyFont="1" applyBorder="1" applyAlignment="1">
      <alignment vertical="center" wrapText="1"/>
    </xf>
    <xf numFmtId="0" fontId="6" fillId="9" borderId="1" xfId="0" applyFont="1" applyFill="1" applyBorder="1" applyAlignment="1">
      <alignment vertical="center"/>
    </xf>
    <xf numFmtId="1" fontId="6" fillId="9" borderId="1" xfId="0" applyNumberFormat="1" applyFont="1" applyFill="1" applyBorder="1" applyAlignment="1">
      <alignment vertical="center"/>
    </xf>
    <xf numFmtId="2" fontId="6" fillId="9" borderId="1" xfId="0" applyNumberFormat="1" applyFont="1" applyFill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8" fontId="6" fillId="0" borderId="1" xfId="0" applyNumberFormat="1" applyFont="1" applyBorder="1" applyAlignment="1">
      <alignment vertical="center"/>
    </xf>
    <xf numFmtId="43" fontId="6" fillId="0" borderId="0" xfId="0" applyNumberFormat="1" applyFont="1" applyAlignment="1">
      <alignment vertical="center"/>
    </xf>
    <xf numFmtId="165" fontId="14" fillId="0" borderId="1" xfId="0" applyNumberFormat="1" applyFont="1" applyBorder="1" applyAlignment="1">
      <alignment vertical="center"/>
    </xf>
    <xf numFmtId="165" fontId="6" fillId="9" borderId="1" xfId="0" applyNumberFormat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165" fontId="15" fillId="0" borderId="0" xfId="0" applyNumberFormat="1" applyFont="1" applyAlignment="1">
      <alignment vertical="center"/>
    </xf>
    <xf numFmtId="164" fontId="15" fillId="0" borderId="0" xfId="0" applyNumberFormat="1" applyFont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165" fontId="15" fillId="0" borderId="9" xfId="0" applyNumberFormat="1" applyFont="1" applyBorder="1" applyAlignment="1">
      <alignment vertical="center"/>
    </xf>
    <xf numFmtId="164" fontId="15" fillId="0" borderId="9" xfId="0" applyNumberFormat="1" applyFont="1" applyBorder="1" applyAlignment="1">
      <alignment vertical="center"/>
    </xf>
    <xf numFmtId="167" fontId="6" fillId="10" borderId="1" xfId="0" applyNumberFormat="1" applyFont="1" applyFill="1" applyBorder="1" applyAlignment="1">
      <alignment vertical="center"/>
    </xf>
    <xf numFmtId="0" fontId="11" fillId="0" borderId="0" xfId="0" applyFont="1"/>
    <xf numFmtId="0" fontId="6" fillId="0" borderId="0" xfId="0" applyFont="1"/>
    <xf numFmtId="164" fontId="0" fillId="0" borderId="0" xfId="0" applyNumberFormat="1"/>
    <xf numFmtId="0" fontId="16" fillId="0" borderId="1" xfId="0" applyFont="1" applyBorder="1"/>
    <xf numFmtId="169" fontId="7" fillId="0" borderId="1" xfId="0" applyNumberFormat="1" applyFont="1" applyBorder="1"/>
    <xf numFmtId="164" fontId="6" fillId="0" borderId="0" xfId="0" applyNumberFormat="1" applyFont="1"/>
    <xf numFmtId="0" fontId="7" fillId="0" borderId="1" xfId="0" applyFont="1" applyBorder="1" applyAlignment="1">
      <alignment horizontal="left"/>
    </xf>
    <xf numFmtId="165" fontId="18" fillId="0" borderId="1" xfId="0" applyNumberFormat="1" applyFont="1" applyBorder="1" applyAlignment="1">
      <alignment vertical="center"/>
    </xf>
    <xf numFmtId="165" fontId="6" fillId="12" borderId="1" xfId="0" applyNumberFormat="1" applyFont="1" applyFill="1" applyBorder="1" applyAlignment="1">
      <alignment vertical="center"/>
    </xf>
    <xf numFmtId="165" fontId="6" fillId="8" borderId="6" xfId="0" applyNumberFormat="1" applyFont="1" applyFill="1" applyBorder="1" applyAlignment="1">
      <alignment vertical="center"/>
    </xf>
    <xf numFmtId="0" fontId="6" fillId="8" borderId="6" xfId="0" applyFont="1" applyFill="1" applyBorder="1" applyAlignment="1">
      <alignment vertical="center"/>
    </xf>
    <xf numFmtId="2" fontId="6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13" borderId="1" xfId="0" applyFont="1" applyFill="1" applyBorder="1" applyAlignment="1">
      <alignment vertical="center"/>
    </xf>
    <xf numFmtId="0" fontId="6" fillId="13" borderId="1" xfId="0" applyFont="1" applyFill="1" applyBorder="1" applyAlignment="1">
      <alignment vertical="center" wrapText="1"/>
    </xf>
    <xf numFmtId="43" fontId="6" fillId="0" borderId="0" xfId="0" applyNumberFormat="1" applyFont="1" applyAlignment="1">
      <alignment horizontal="right" vertical="center"/>
    </xf>
    <xf numFmtId="43" fontId="6" fillId="0" borderId="0" xfId="0" applyNumberFormat="1" applyFont="1" applyAlignment="1">
      <alignment horizontal="center" vertical="center"/>
    </xf>
    <xf numFmtId="164" fontId="18" fillId="0" borderId="1" xfId="0" applyNumberFormat="1" applyFont="1" applyBorder="1" applyAlignment="1">
      <alignment vertical="center"/>
    </xf>
    <xf numFmtId="0" fontId="6" fillId="14" borderId="1" xfId="0" applyFont="1" applyFill="1" applyBorder="1" applyAlignment="1">
      <alignment vertical="center"/>
    </xf>
    <xf numFmtId="1" fontId="6" fillId="4" borderId="1" xfId="0" applyNumberFormat="1" applyFont="1" applyFill="1" applyBorder="1" applyAlignment="1">
      <alignment vertical="center"/>
    </xf>
    <xf numFmtId="0" fontId="6" fillId="14" borderId="1" xfId="0" applyFont="1" applyFill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6" fillId="6" borderId="1" xfId="0" applyFont="1" applyFill="1" applyBorder="1" applyAlignment="1">
      <alignment vertical="center"/>
    </xf>
    <xf numFmtId="164" fontId="6" fillId="9" borderId="1" xfId="0" applyNumberFormat="1" applyFont="1" applyFill="1" applyBorder="1" applyAlignment="1">
      <alignment vertical="center"/>
    </xf>
    <xf numFmtId="164" fontId="15" fillId="0" borderId="10" xfId="0" applyNumberFormat="1" applyFont="1" applyBorder="1" applyAlignment="1">
      <alignment vertical="center"/>
    </xf>
    <xf numFmtId="165" fontId="11" fillId="9" borderId="1" xfId="0" applyNumberFormat="1" applyFont="1" applyFill="1" applyBorder="1" applyAlignment="1">
      <alignment vertical="center"/>
    </xf>
    <xf numFmtId="165" fontId="6" fillId="15" borderId="1" xfId="0" applyNumberFormat="1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1" fontId="11" fillId="2" borderId="1" xfId="0" applyNumberFormat="1" applyFont="1" applyFill="1" applyBorder="1" applyAlignment="1">
      <alignment vertical="center"/>
    </xf>
    <xf numFmtId="165" fontId="11" fillId="2" borderId="1" xfId="0" applyNumberFormat="1" applyFont="1" applyFill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11" xfId="0" applyFont="1" applyBorder="1" applyAlignment="1">
      <alignment vertical="center"/>
    </xf>
    <xf numFmtId="1" fontId="15" fillId="0" borderId="0" xfId="0" applyNumberFormat="1" applyFont="1" applyAlignment="1">
      <alignment vertical="center"/>
    </xf>
    <xf numFmtId="43" fontId="11" fillId="0" borderId="0" xfId="0" applyNumberFormat="1" applyFont="1" applyAlignment="1">
      <alignment vertical="center"/>
    </xf>
    <xf numFmtId="0" fontId="11" fillId="16" borderId="1" xfId="0" applyFont="1" applyFill="1" applyBorder="1" applyAlignment="1">
      <alignment vertical="center"/>
    </xf>
    <xf numFmtId="0" fontId="6" fillId="16" borderId="1" xfId="0" applyFont="1" applyFill="1" applyBorder="1" applyAlignment="1">
      <alignment vertical="center"/>
    </xf>
    <xf numFmtId="0" fontId="6" fillId="16" borderId="0" xfId="0" applyFont="1" applyFill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0" xfId="0" applyFont="1" applyAlignment="1">
      <alignment vertical="center"/>
    </xf>
    <xf numFmtId="165" fontId="6" fillId="16" borderId="1" xfId="0" applyNumberFormat="1" applyFont="1" applyFill="1" applyBorder="1" applyAlignment="1">
      <alignment vertical="center"/>
    </xf>
    <xf numFmtId="165" fontId="6" fillId="0" borderId="1" xfId="0" applyNumberFormat="1" applyFont="1" applyBorder="1" applyAlignment="1">
      <alignment horizontal="center" vertical="center"/>
    </xf>
    <xf numFmtId="43" fontId="11" fillId="0" borderId="1" xfId="0" applyNumberFormat="1" applyFont="1" applyBorder="1" applyAlignment="1">
      <alignment vertical="center"/>
    </xf>
    <xf numFmtId="165" fontId="11" fillId="16" borderId="1" xfId="0" applyNumberFormat="1" applyFont="1" applyFill="1" applyBorder="1" applyAlignment="1">
      <alignment vertical="center"/>
    </xf>
    <xf numFmtId="0" fontId="18" fillId="4" borderId="1" xfId="0" applyFont="1" applyFill="1" applyBorder="1" applyAlignment="1">
      <alignment vertical="center"/>
    </xf>
    <xf numFmtId="165" fontId="11" fillId="17" borderId="0" xfId="0" applyNumberFormat="1" applyFont="1" applyFill="1" applyAlignment="1">
      <alignment vertical="center"/>
    </xf>
    <xf numFmtId="164" fontId="11" fillId="0" borderId="0" xfId="0" applyNumberFormat="1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170" fontId="11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165" fontId="1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65" fontId="12" fillId="0" borderId="0" xfId="0" applyNumberFormat="1" applyFont="1" applyAlignment="1">
      <alignment vertical="center"/>
    </xf>
    <xf numFmtId="165" fontId="19" fillId="0" borderId="0" xfId="0" applyNumberFormat="1" applyFont="1" applyAlignment="1">
      <alignment vertical="center"/>
    </xf>
    <xf numFmtId="165" fontId="14" fillId="0" borderId="0" xfId="0" applyNumberFormat="1" applyFont="1" applyAlignment="1">
      <alignment vertical="center"/>
    </xf>
    <xf numFmtId="0" fontId="6" fillId="1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165" fontId="11" fillId="16" borderId="0" xfId="0" applyNumberFormat="1" applyFont="1" applyFill="1" applyAlignment="1">
      <alignment vertical="center"/>
    </xf>
    <xf numFmtId="0" fontId="6" fillId="0" borderId="12" xfId="0" applyFont="1" applyBorder="1" applyAlignment="1">
      <alignment vertical="center"/>
    </xf>
    <xf numFmtId="0" fontId="11" fillId="18" borderId="12" xfId="0" applyFont="1" applyFill="1" applyBorder="1" applyAlignment="1">
      <alignment horizontal="center" vertical="center"/>
    </xf>
    <xf numFmtId="165" fontId="6" fillId="0" borderId="13" xfId="0" applyNumberFormat="1" applyFont="1" applyBorder="1" applyAlignment="1">
      <alignment vertical="center"/>
    </xf>
    <xf numFmtId="10" fontId="11" fillId="16" borderId="0" xfId="0" applyNumberFormat="1" applyFont="1" applyFill="1" applyAlignment="1">
      <alignment vertical="center"/>
    </xf>
    <xf numFmtId="9" fontId="11" fillId="16" borderId="0" xfId="0" applyNumberFormat="1" applyFont="1" applyFill="1" applyAlignment="1">
      <alignment vertical="center"/>
    </xf>
    <xf numFmtId="0" fontId="11" fillId="4" borderId="1" xfId="0" applyFont="1" applyFill="1" applyBorder="1" applyAlignment="1">
      <alignment vertical="center"/>
    </xf>
    <xf numFmtId="165" fontId="11" fillId="4" borderId="1" xfId="0" applyNumberFormat="1" applyFont="1" applyFill="1" applyBorder="1" applyAlignment="1">
      <alignment vertical="center"/>
    </xf>
    <xf numFmtId="0" fontId="20" fillId="0" borderId="1" xfId="0" applyFont="1" applyBorder="1" applyAlignment="1">
      <alignment vertical="center"/>
    </xf>
    <xf numFmtId="164" fontId="22" fillId="0" borderId="0" xfId="0" applyNumberFormat="1" applyFont="1"/>
    <xf numFmtId="167" fontId="23" fillId="2" borderId="14" xfId="0" applyNumberFormat="1" applyFont="1" applyFill="1" applyBorder="1" applyAlignment="1">
      <alignment horizontal="center" vertical="center"/>
    </xf>
    <xf numFmtId="0" fontId="0" fillId="0" borderId="14" xfId="0" applyBorder="1"/>
    <xf numFmtId="164" fontId="0" fillId="0" borderId="14" xfId="0" applyNumberFormat="1" applyBorder="1"/>
    <xf numFmtId="0" fontId="24" fillId="0" borderId="14" xfId="0" applyFont="1" applyBorder="1"/>
    <xf numFmtId="164" fontId="0" fillId="0" borderId="14" xfId="1" applyFont="1" applyBorder="1"/>
    <xf numFmtId="0" fontId="22" fillId="0" borderId="14" xfId="0" applyFont="1" applyBorder="1"/>
    <xf numFmtId="164" fontId="22" fillId="0" borderId="14" xfId="1" applyFont="1" applyBorder="1"/>
    <xf numFmtId="0" fontId="2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65" fontId="25" fillId="0" borderId="0" xfId="1" applyNumberFormat="1" applyFont="1" applyAlignment="1">
      <alignment vertical="center"/>
    </xf>
    <xf numFmtId="0" fontId="24" fillId="0" borderId="0" xfId="0" applyFont="1"/>
    <xf numFmtId="164" fontId="0" fillId="0" borderId="0" xfId="1" applyFont="1"/>
    <xf numFmtId="1" fontId="6" fillId="20" borderId="0" xfId="0" applyNumberFormat="1" applyFont="1" applyFill="1" applyAlignment="1">
      <alignment vertical="center"/>
    </xf>
    <xf numFmtId="0" fontId="28" fillId="0" borderId="0" xfId="0" applyFont="1"/>
    <xf numFmtId="0" fontId="28" fillId="0" borderId="14" xfId="0" applyFont="1" applyBorder="1"/>
    <xf numFmtId="164" fontId="28" fillId="0" borderId="14" xfId="1" applyFont="1" applyBorder="1"/>
    <xf numFmtId="0" fontId="27" fillId="0" borderId="14" xfId="0" applyFont="1" applyBorder="1"/>
    <xf numFmtId="164" fontId="29" fillId="0" borderId="14" xfId="1" applyFont="1" applyBorder="1"/>
    <xf numFmtId="0" fontId="28" fillId="21" borderId="14" xfId="0" applyFont="1" applyFill="1" applyBorder="1"/>
    <xf numFmtId="164" fontId="29" fillId="21" borderId="14" xfId="1" applyFont="1" applyFill="1" applyBorder="1"/>
    <xf numFmtId="1" fontId="0" fillId="0" borderId="14" xfId="0" applyNumberFormat="1" applyBorder="1"/>
    <xf numFmtId="10" fontId="28" fillId="0" borderId="14" xfId="2" applyNumberFormat="1" applyFont="1" applyBorder="1"/>
    <xf numFmtId="165" fontId="29" fillId="19" borderId="14" xfId="1" applyNumberFormat="1" applyFont="1" applyFill="1" applyBorder="1"/>
    <xf numFmtId="165" fontId="29" fillId="0" borderId="14" xfId="1" applyNumberFormat="1" applyFont="1" applyBorder="1"/>
    <xf numFmtId="165" fontId="29" fillId="21" borderId="14" xfId="1" applyNumberFormat="1" applyFont="1" applyFill="1" applyBorder="1"/>
    <xf numFmtId="169" fontId="7" fillId="0" borderId="4" xfId="0" applyNumberFormat="1" applyFont="1" applyBorder="1"/>
    <xf numFmtId="0" fontId="16" fillId="11" borderId="5" xfId="0" applyFont="1" applyFill="1" applyBorder="1" applyAlignment="1">
      <alignment wrapText="1"/>
    </xf>
    <xf numFmtId="0" fontId="7" fillId="0" borderId="6" xfId="0" applyFont="1" applyBorder="1" applyAlignment="1">
      <alignment horizontal="left"/>
    </xf>
    <xf numFmtId="0" fontId="17" fillId="0" borderId="14" xfId="0" applyFont="1" applyBorder="1"/>
    <xf numFmtId="0" fontId="7" fillId="0" borderId="14" xfId="0" applyFont="1" applyBorder="1" applyAlignment="1">
      <alignment horizontal="left"/>
    </xf>
    <xf numFmtId="0" fontId="25" fillId="25" borderId="0" xfId="0" applyFont="1" applyFill="1" applyAlignment="1">
      <alignment horizontal="center" vertical="center"/>
    </xf>
    <xf numFmtId="0" fontId="6" fillId="25" borderId="0" xfId="0" applyFont="1" applyFill="1" applyAlignment="1">
      <alignment vertical="center"/>
    </xf>
    <xf numFmtId="165" fontId="25" fillId="25" borderId="0" xfId="0" applyNumberFormat="1" applyFont="1" applyFill="1" applyAlignment="1">
      <alignment vertical="center"/>
    </xf>
    <xf numFmtId="165" fontId="6" fillId="26" borderId="1" xfId="0" applyNumberFormat="1" applyFont="1" applyFill="1" applyBorder="1" applyAlignment="1">
      <alignment vertical="center"/>
    </xf>
    <xf numFmtId="165" fontId="28" fillId="0" borderId="14" xfId="1" applyNumberFormat="1" applyFont="1" applyBorder="1"/>
    <xf numFmtId="165" fontId="28" fillId="0" borderId="0" xfId="0" applyNumberFormat="1" applyFont="1"/>
    <xf numFmtId="9" fontId="28" fillId="0" borderId="0" xfId="2" applyFont="1" applyAlignment="1">
      <alignment horizontal="center"/>
    </xf>
    <xf numFmtId="0" fontId="14" fillId="0" borderId="1" xfId="0" applyFont="1" applyBorder="1" applyAlignment="1">
      <alignment vertical="center"/>
    </xf>
    <xf numFmtId="169" fontId="32" fillId="0" borderId="14" xfId="0" applyNumberFormat="1" applyFont="1" applyBorder="1"/>
    <xf numFmtId="0" fontId="6" fillId="19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172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horizontal="center" vertical="center"/>
    </xf>
    <xf numFmtId="0" fontId="33" fillId="0" borderId="0" xfId="0" applyFont="1"/>
    <xf numFmtId="0" fontId="36" fillId="27" borderId="14" xfId="0" applyFont="1" applyFill="1" applyBorder="1" applyAlignment="1">
      <alignment horizontal="center"/>
    </xf>
    <xf numFmtId="0" fontId="36" fillId="27" borderId="16" xfId="0" applyFont="1" applyFill="1" applyBorder="1" applyAlignment="1">
      <alignment horizontal="center"/>
    </xf>
    <xf numFmtId="0" fontId="36" fillId="0" borderId="14" xfId="0" applyFont="1" applyBorder="1" applyAlignment="1">
      <alignment horizontal="center"/>
    </xf>
    <xf numFmtId="0" fontId="36" fillId="0" borderId="14" xfId="0" applyFont="1" applyBorder="1"/>
    <xf numFmtId="0" fontId="36" fillId="0" borderId="14" xfId="0" applyFont="1" applyBorder="1" applyAlignment="1">
      <alignment horizontal="center" vertical="center"/>
    </xf>
    <xf numFmtId="0" fontId="36" fillId="0" borderId="14" xfId="0" applyFont="1" applyBorder="1" applyAlignment="1">
      <alignment horizontal="left"/>
    </xf>
    <xf numFmtId="0" fontId="33" fillId="0" borderId="14" xfId="0" applyFont="1" applyBorder="1" applyAlignment="1">
      <alignment horizontal="center"/>
    </xf>
    <xf numFmtId="0" fontId="33" fillId="0" borderId="15" xfId="0" applyFont="1" applyBorder="1"/>
    <xf numFmtId="0" fontId="33" fillId="28" borderId="14" xfId="0" applyFont="1" applyFill="1" applyBorder="1"/>
    <xf numFmtId="0" fontId="33" fillId="29" borderId="14" xfId="0" applyFont="1" applyFill="1" applyBorder="1"/>
    <xf numFmtId="0" fontId="33" fillId="0" borderId="14" xfId="0" applyFont="1" applyBorder="1"/>
    <xf numFmtId="0" fontId="33" fillId="30" borderId="14" xfId="0" applyFont="1" applyFill="1" applyBorder="1"/>
    <xf numFmtId="0" fontId="33" fillId="29" borderId="15" xfId="0" applyFont="1" applyFill="1" applyBorder="1"/>
    <xf numFmtId="0" fontId="33" fillId="27" borderId="0" xfId="0" applyFont="1" applyFill="1"/>
    <xf numFmtId="0" fontId="26" fillId="27" borderId="14" xfId="0" applyFont="1" applyFill="1" applyBorder="1" applyAlignment="1">
      <alignment horizontal="center"/>
    </xf>
    <xf numFmtId="0" fontId="26" fillId="27" borderId="14" xfId="0" applyFont="1" applyFill="1" applyBorder="1" applyAlignment="1">
      <alignment horizontal="center" vertical="center"/>
    </xf>
    <xf numFmtId="9" fontId="26" fillId="27" borderId="14" xfId="0" applyNumberFormat="1" applyFont="1" applyFill="1" applyBorder="1" applyAlignment="1">
      <alignment horizontal="center"/>
    </xf>
    <xf numFmtId="0" fontId="32" fillId="0" borderId="14" xfId="0" applyFont="1" applyBorder="1" applyAlignment="1">
      <alignment horizontal="center"/>
    </xf>
    <xf numFmtId="0" fontId="32" fillId="0" borderId="14" xfId="0" applyFont="1" applyBorder="1"/>
    <xf numFmtId="172" fontId="32" fillId="0" borderId="14" xfId="0" applyNumberFormat="1" applyFont="1" applyBorder="1"/>
    <xf numFmtId="0" fontId="33" fillId="29" borderId="14" xfId="0" applyFont="1" applyFill="1" applyBorder="1" applyAlignment="1">
      <alignment vertical="center"/>
    </xf>
    <xf numFmtId="0" fontId="33" fillId="29" borderId="15" xfId="0" applyFont="1" applyFill="1" applyBorder="1" applyAlignment="1">
      <alignment vertical="center"/>
    </xf>
    <xf numFmtId="0" fontId="33" fillId="0" borderId="0" xfId="0" applyFont="1" applyAlignment="1">
      <alignment vertical="center"/>
    </xf>
    <xf numFmtId="0" fontId="33" fillId="0" borderId="14" xfId="0" applyFont="1" applyBorder="1" applyAlignment="1">
      <alignment vertical="center"/>
    </xf>
    <xf numFmtId="0" fontId="32" fillId="0" borderId="14" xfId="0" applyFont="1" applyBorder="1" applyAlignment="1">
      <alignment vertical="center"/>
    </xf>
    <xf numFmtId="0" fontId="32" fillId="0" borderId="19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2" fontId="32" fillId="0" borderId="14" xfId="0" applyNumberFormat="1" applyFont="1" applyBorder="1" applyAlignment="1">
      <alignment horizontal="center"/>
    </xf>
    <xf numFmtId="0" fontId="35" fillId="0" borderId="14" xfId="0" applyFont="1" applyBorder="1" applyAlignment="1">
      <alignment vertical="center"/>
    </xf>
    <xf numFmtId="165" fontId="39" fillId="0" borderId="0" xfId="0" applyNumberFormat="1" applyFont="1" applyAlignment="1">
      <alignment vertical="center"/>
    </xf>
    <xf numFmtId="0" fontId="39" fillId="0" borderId="1" xfId="0" applyFont="1" applyBorder="1" applyAlignment="1">
      <alignment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/>
    </xf>
    <xf numFmtId="0" fontId="21" fillId="0" borderId="14" xfId="0" applyFont="1" applyBorder="1"/>
    <xf numFmtId="0" fontId="0" fillId="0" borderId="14" xfId="0" applyBorder="1" applyAlignment="1">
      <alignment horizontal="center"/>
    </xf>
    <xf numFmtId="0" fontId="4" fillId="0" borderId="14" xfId="0" applyFont="1" applyBorder="1" applyAlignment="1">
      <alignment horizontal="left"/>
    </xf>
    <xf numFmtId="0" fontId="0" fillId="27" borderId="14" xfId="0" applyFill="1" applyBorder="1"/>
    <xf numFmtId="0" fontId="21" fillId="27" borderId="1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22" borderId="1" xfId="0" applyFont="1" applyFill="1" applyBorder="1" applyAlignment="1">
      <alignment vertical="center" wrapText="1"/>
    </xf>
    <xf numFmtId="0" fontId="6" fillId="22" borderId="1" xfId="0" applyFont="1" applyFill="1" applyBorder="1" applyAlignment="1">
      <alignment vertical="center"/>
    </xf>
    <xf numFmtId="0" fontId="26" fillId="27" borderId="14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 wrapText="1"/>
    </xf>
    <xf numFmtId="0" fontId="6" fillId="32" borderId="1" xfId="0" applyFont="1" applyFill="1" applyBorder="1" applyAlignment="1">
      <alignment vertical="center"/>
    </xf>
    <xf numFmtId="164" fontId="14" fillId="0" borderId="1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vertical="center"/>
    </xf>
    <xf numFmtId="164" fontId="14" fillId="0" borderId="4" xfId="0" applyNumberFormat="1" applyFont="1" applyBorder="1" applyAlignment="1">
      <alignment vertical="center"/>
    </xf>
    <xf numFmtId="164" fontId="14" fillId="0" borderId="6" xfId="0" applyNumberFormat="1" applyFont="1" applyBorder="1" applyAlignment="1">
      <alignment vertical="center"/>
    </xf>
    <xf numFmtId="164" fontId="14" fillId="0" borderId="14" xfId="0" applyNumberFormat="1" applyFont="1" applyBorder="1" applyAlignment="1">
      <alignment vertical="center"/>
    </xf>
    <xf numFmtId="164" fontId="14" fillId="0" borderId="14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vertical="center"/>
    </xf>
    <xf numFmtId="0" fontId="14" fillId="0" borderId="0" xfId="0" applyFont="1" applyAlignment="1">
      <alignment horizontal="left" vertical="center" wrapText="1"/>
    </xf>
    <xf numFmtId="0" fontId="21" fillId="27" borderId="1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7" fillId="30" borderId="1" xfId="0" applyFont="1" applyFill="1" applyBorder="1" applyAlignment="1">
      <alignment vertical="center"/>
    </xf>
    <xf numFmtId="165" fontId="29" fillId="33" borderId="14" xfId="1" applyNumberFormat="1" applyFont="1" applyFill="1" applyBorder="1"/>
    <xf numFmtId="0" fontId="29" fillId="33" borderId="14" xfId="0" applyFont="1" applyFill="1" applyBorder="1"/>
    <xf numFmtId="164" fontId="28" fillId="30" borderId="14" xfId="1" applyFont="1" applyFill="1" applyBorder="1"/>
    <xf numFmtId="165" fontId="28" fillId="30" borderId="14" xfId="1" applyNumberFormat="1" applyFont="1" applyFill="1" applyBorder="1"/>
    <xf numFmtId="10" fontId="28" fillId="30" borderId="14" xfId="2" applyNumberFormat="1" applyFont="1" applyFill="1" applyBorder="1"/>
    <xf numFmtId="0" fontId="7" fillId="24" borderId="1" xfId="0" applyFont="1" applyFill="1" applyBorder="1" applyAlignment="1">
      <alignment vertical="center" wrapText="1"/>
    </xf>
    <xf numFmtId="0" fontId="7" fillId="34" borderId="1" xfId="0" applyFont="1" applyFill="1" applyBorder="1" applyAlignment="1">
      <alignment vertical="center"/>
    </xf>
    <xf numFmtId="0" fontId="36" fillId="19" borderId="14" xfId="0" applyFont="1" applyFill="1" applyBorder="1" applyAlignment="1">
      <alignment horizontal="center" vertical="center"/>
    </xf>
    <xf numFmtId="0" fontId="36" fillId="19" borderId="14" xfId="0" applyFont="1" applyFill="1" applyBorder="1" applyAlignment="1">
      <alignment horizontal="left" vertical="center"/>
    </xf>
    <xf numFmtId="0" fontId="6" fillId="0" borderId="14" xfId="0" applyFont="1" applyBorder="1" applyAlignment="1">
      <alignment vertical="center"/>
    </xf>
    <xf numFmtId="164" fontId="14" fillId="0" borderId="5" xfId="0" applyNumberFormat="1" applyFont="1" applyBorder="1" applyAlignment="1">
      <alignment vertical="center"/>
    </xf>
    <xf numFmtId="0" fontId="6" fillId="22" borderId="2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1" fontId="6" fillId="0" borderId="5" xfId="0" applyNumberFormat="1" applyFont="1" applyBorder="1" applyAlignment="1">
      <alignment vertical="center"/>
    </xf>
    <xf numFmtId="164" fontId="6" fillId="0" borderId="5" xfId="0" applyNumberFormat="1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1" fontId="6" fillId="0" borderId="6" xfId="0" applyNumberFormat="1" applyFont="1" applyBorder="1" applyAlignment="1">
      <alignment vertical="center"/>
    </xf>
    <xf numFmtId="164" fontId="6" fillId="0" borderId="6" xfId="0" applyNumberFormat="1" applyFont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1" fontId="6" fillId="0" borderId="14" xfId="0" applyNumberFormat="1" applyFont="1" applyBorder="1" applyAlignment="1">
      <alignment vertical="center"/>
    </xf>
    <xf numFmtId="164" fontId="6" fillId="0" borderId="14" xfId="0" applyNumberFormat="1" applyFont="1" applyBorder="1" applyAlignment="1">
      <alignment vertical="center"/>
    </xf>
    <xf numFmtId="0" fontId="6" fillId="0" borderId="14" xfId="0" applyFont="1" applyBorder="1" applyAlignment="1">
      <alignment vertical="center" wrapText="1"/>
    </xf>
    <xf numFmtId="0" fontId="6" fillId="35" borderId="2" xfId="0" applyFont="1" applyFill="1" applyBorder="1" applyAlignment="1">
      <alignment vertical="center" wrapText="1"/>
    </xf>
    <xf numFmtId="0" fontId="0" fillId="0" borderId="15" xfId="0" applyBorder="1"/>
    <xf numFmtId="164" fontId="14" fillId="0" borderId="20" xfId="0" applyNumberFormat="1" applyFont="1" applyBorder="1" applyAlignment="1">
      <alignment vertical="center"/>
    </xf>
    <xf numFmtId="164" fontId="14" fillId="0" borderId="15" xfId="0" applyNumberFormat="1" applyFont="1" applyBorder="1" applyAlignment="1">
      <alignment vertical="center"/>
    </xf>
    <xf numFmtId="0" fontId="6" fillId="21" borderId="2" xfId="0" applyFont="1" applyFill="1" applyBorder="1" applyAlignment="1">
      <alignment vertical="center"/>
    </xf>
    <xf numFmtId="164" fontId="14" fillId="0" borderId="5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21" xfId="0" applyNumberFormat="1" applyFont="1" applyBorder="1" applyAlignment="1">
      <alignment vertical="center"/>
    </xf>
    <xf numFmtId="164" fontId="14" fillId="0" borderId="21" xfId="0" applyNumberFormat="1" applyFont="1" applyBorder="1" applyAlignment="1">
      <alignment horizontal="center" vertical="center"/>
    </xf>
    <xf numFmtId="0" fontId="0" fillId="0" borderId="21" xfId="0" applyBorder="1"/>
    <xf numFmtId="164" fontId="14" fillId="0" borderId="22" xfId="0" applyNumberFormat="1" applyFont="1" applyBorder="1" applyAlignment="1">
      <alignment vertical="center"/>
    </xf>
    <xf numFmtId="0" fontId="0" fillId="0" borderId="23" xfId="0" applyBorder="1"/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4" fontId="14" fillId="0" borderId="19" xfId="0" applyNumberFormat="1" applyFont="1" applyBorder="1" applyAlignment="1">
      <alignment vertical="center"/>
    </xf>
    <xf numFmtId="0" fontId="26" fillId="27" borderId="15" xfId="0" applyFont="1" applyFill="1" applyBorder="1" applyAlignment="1">
      <alignment horizontal="center" vertical="center"/>
    </xf>
    <xf numFmtId="9" fontId="26" fillId="27" borderId="15" xfId="0" applyNumberFormat="1" applyFont="1" applyFill="1" applyBorder="1" applyAlignment="1">
      <alignment horizontal="center"/>
    </xf>
    <xf numFmtId="0" fontId="32" fillId="0" borderId="15" xfId="0" applyFont="1" applyBorder="1"/>
    <xf numFmtId="172" fontId="32" fillId="0" borderId="15" xfId="0" applyNumberFormat="1" applyFont="1" applyBorder="1"/>
    <xf numFmtId="9" fontId="33" fillId="0" borderId="14" xfId="0" applyNumberFormat="1" applyFont="1" applyBorder="1"/>
    <xf numFmtId="0" fontId="33" fillId="0" borderId="0" xfId="0" applyFont="1" applyAlignment="1">
      <alignment horizontal="center"/>
    </xf>
    <xf numFmtId="9" fontId="33" fillId="0" borderId="14" xfId="0" applyNumberFormat="1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21" fillId="0" borderId="0" xfId="0" applyFont="1"/>
    <xf numFmtId="0" fontId="0" fillId="0" borderId="0" xfId="0" applyAlignment="1">
      <alignment horizontal="center"/>
    </xf>
    <xf numFmtId="0" fontId="7" fillId="30" borderId="5" xfId="0" applyFont="1" applyFill="1" applyBorder="1" applyAlignment="1">
      <alignment vertical="center"/>
    </xf>
    <xf numFmtId="0" fontId="7" fillId="30" borderId="14" xfId="0" applyFont="1" applyFill="1" applyBorder="1" applyAlignment="1">
      <alignment vertical="center"/>
    </xf>
    <xf numFmtId="0" fontId="7" fillId="24" borderId="14" xfId="0" applyFont="1" applyFill="1" applyBorder="1" applyAlignment="1">
      <alignment vertical="center" wrapText="1"/>
    </xf>
    <xf numFmtId="0" fontId="17" fillId="30" borderId="14" xfId="0" applyFont="1" applyFill="1" applyBorder="1" applyAlignment="1">
      <alignment horizontal="left" vertical="center" wrapText="1"/>
    </xf>
    <xf numFmtId="0" fontId="28" fillId="30" borderId="14" xfId="0" applyFont="1" applyFill="1" applyBorder="1" applyAlignment="1">
      <alignment vertical="center"/>
    </xf>
    <xf numFmtId="0" fontId="28" fillId="30" borderId="14" xfId="0" applyFont="1" applyFill="1" applyBorder="1" applyAlignment="1">
      <alignment vertical="center" wrapText="1"/>
    </xf>
    <xf numFmtId="0" fontId="28" fillId="0" borderId="14" xfId="0" applyFont="1" applyBorder="1" applyAlignment="1">
      <alignment vertical="center"/>
    </xf>
    <xf numFmtId="0" fontId="40" fillId="0" borderId="0" xfId="0" applyFont="1" applyAlignment="1">
      <alignment horizontal="center" vertical="center"/>
    </xf>
    <xf numFmtId="0" fontId="0" fillId="0" borderId="14" xfId="0" applyBorder="1" applyAlignment="1">
      <alignment vertical="center"/>
    </xf>
    <xf numFmtId="17" fontId="0" fillId="0" borderId="14" xfId="0" applyNumberFormat="1" applyBorder="1" applyAlignment="1">
      <alignment horizontal="left" vertical="center"/>
    </xf>
    <xf numFmtId="164" fontId="0" fillId="0" borderId="14" xfId="3" applyFont="1" applyBorder="1" applyAlignment="1">
      <alignment horizontal="right" vertical="center"/>
    </xf>
    <xf numFmtId="164" fontId="0" fillId="0" borderId="14" xfId="3" applyFont="1" applyBorder="1" applyAlignment="1">
      <alignment horizontal="center" vertical="center"/>
    </xf>
    <xf numFmtId="10" fontId="0" fillId="0" borderId="14" xfId="2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164" fontId="0" fillId="0" borderId="14" xfId="0" applyNumberFormat="1" applyBorder="1" applyAlignment="1">
      <alignment horizontal="center" vertical="center"/>
    </xf>
    <xf numFmtId="164" fontId="4" fillId="0" borderId="14" xfId="3" applyFont="1" applyBorder="1" applyAlignment="1">
      <alignment horizontal="center" vertical="center"/>
    </xf>
    <xf numFmtId="0" fontId="4" fillId="36" borderId="14" xfId="0" applyFont="1" applyFill="1" applyBorder="1" applyAlignment="1">
      <alignment horizontal="center" vertical="center"/>
    </xf>
    <xf numFmtId="0" fontId="33" fillId="36" borderId="14" xfId="0" applyFont="1" applyFill="1" applyBorder="1" applyAlignment="1">
      <alignment horizontal="center"/>
    </xf>
    <xf numFmtId="0" fontId="33" fillId="36" borderId="14" xfId="0" applyFont="1" applyFill="1" applyBorder="1"/>
    <xf numFmtId="0" fontId="33" fillId="0" borderId="15" xfId="0" applyFont="1" applyBorder="1" applyAlignment="1">
      <alignment horizontal="center"/>
    </xf>
    <xf numFmtId="0" fontId="33" fillId="0" borderId="16" xfId="0" applyFont="1" applyBorder="1" applyAlignment="1">
      <alignment horizontal="center"/>
    </xf>
    <xf numFmtId="2" fontId="33" fillId="0" borderId="14" xfId="0" applyNumberFormat="1" applyFont="1" applyBorder="1"/>
    <xf numFmtId="0" fontId="18" fillId="36" borderId="14" xfId="0" applyFont="1" applyFill="1" applyBorder="1" applyAlignment="1">
      <alignment horizontal="center"/>
    </xf>
    <xf numFmtId="0" fontId="21" fillId="0" borderId="14" xfId="0" applyFont="1" applyBorder="1" applyAlignment="1">
      <alignment horizontal="center" vertical="center"/>
    </xf>
    <xf numFmtId="0" fontId="42" fillId="0" borderId="14" xfId="0" applyFont="1" applyBorder="1"/>
    <xf numFmtId="1" fontId="42" fillId="0" borderId="14" xfId="0" applyNumberFormat="1" applyFont="1" applyBorder="1"/>
    <xf numFmtId="165" fontId="29" fillId="37" borderId="14" xfId="1" applyNumberFormat="1" applyFont="1" applyFill="1" applyBorder="1"/>
    <xf numFmtId="2" fontId="33" fillId="0" borderId="15" xfId="0" applyNumberFormat="1" applyFont="1" applyBorder="1"/>
    <xf numFmtId="0" fontId="33" fillId="0" borderId="17" xfId="0" applyFont="1" applyBorder="1"/>
    <xf numFmtId="0" fontId="33" fillId="33" borderId="14" xfId="0" applyFont="1" applyFill="1" applyBorder="1" applyAlignment="1">
      <alignment horizontal="center" vertical="center"/>
    </xf>
    <xf numFmtId="0" fontId="33" fillId="33" borderId="15" xfId="0" applyFont="1" applyFill="1" applyBorder="1" applyAlignment="1">
      <alignment horizontal="center" vertical="center"/>
    </xf>
    <xf numFmtId="0" fontId="33" fillId="38" borderId="14" xfId="0" applyFont="1" applyFill="1" applyBorder="1" applyAlignment="1">
      <alignment horizontal="center" vertical="center"/>
    </xf>
    <xf numFmtId="0" fontId="33" fillId="38" borderId="15" xfId="0" applyFont="1" applyFill="1" applyBorder="1" applyAlignment="1">
      <alignment horizontal="center" vertical="center"/>
    </xf>
    <xf numFmtId="2" fontId="18" fillId="0" borderId="0" xfId="0" applyNumberFormat="1" applyFont="1"/>
    <xf numFmtId="0" fontId="43" fillId="39" borderId="14" xfId="0" applyFont="1" applyFill="1" applyBorder="1" applyAlignment="1">
      <alignment vertical="center"/>
    </xf>
    <xf numFmtId="165" fontId="43" fillId="39" borderId="14" xfId="1" applyNumberFormat="1" applyFont="1" applyFill="1" applyBorder="1"/>
    <xf numFmtId="10" fontId="43" fillId="39" borderId="14" xfId="2" applyNumberFormat="1" applyFont="1" applyFill="1" applyBorder="1"/>
    <xf numFmtId="168" fontId="43" fillId="39" borderId="14" xfId="1" applyNumberFormat="1" applyFont="1" applyFill="1" applyBorder="1"/>
    <xf numFmtId="0" fontId="17" fillId="0" borderId="14" xfId="0" applyFont="1" applyBorder="1" applyAlignment="1">
      <alignment horizontal="left"/>
    </xf>
    <xf numFmtId="0" fontId="44" fillId="0" borderId="14" xfId="0" applyFont="1" applyBorder="1" applyAlignment="1">
      <alignment horizontal="left"/>
    </xf>
    <xf numFmtId="0" fontId="17" fillId="0" borderId="18" xfId="0" applyFont="1" applyBorder="1" applyAlignment="1">
      <alignment horizontal="left"/>
    </xf>
    <xf numFmtId="0" fontId="36" fillId="30" borderId="14" xfId="0" applyFont="1" applyFill="1" applyBorder="1" applyAlignment="1">
      <alignment horizontal="left"/>
    </xf>
    <xf numFmtId="0" fontId="36" fillId="30" borderId="14" xfId="0" applyFont="1" applyFill="1" applyBorder="1" applyAlignment="1">
      <alignment horizontal="center" vertical="center"/>
    </xf>
    <xf numFmtId="0" fontId="17" fillId="30" borderId="14" xfId="0" applyFont="1" applyFill="1" applyBorder="1" applyAlignment="1">
      <alignment horizontal="left"/>
    </xf>
    <xf numFmtId="0" fontId="18" fillId="0" borderId="14" xfId="0" applyFont="1" applyBorder="1"/>
    <xf numFmtId="0" fontId="33" fillId="0" borderId="19" xfId="0" applyFont="1" applyBorder="1" applyAlignment="1">
      <alignment horizontal="center"/>
    </xf>
    <xf numFmtId="0" fontId="45" fillId="42" borderId="14" xfId="0" applyFont="1" applyFill="1" applyBorder="1"/>
    <xf numFmtId="0" fontId="46" fillId="41" borderId="14" xfId="0" applyFont="1" applyFill="1" applyBorder="1"/>
    <xf numFmtId="0" fontId="29" fillId="40" borderId="14" xfId="0" applyFont="1" applyFill="1" applyBorder="1" applyAlignment="1">
      <alignment horizontal="center"/>
    </xf>
    <xf numFmtId="165" fontId="46" fillId="41" borderId="14" xfId="0" applyNumberFormat="1" applyFont="1" applyFill="1" applyBorder="1" applyAlignment="1">
      <alignment horizontal="right"/>
    </xf>
    <xf numFmtId="165" fontId="45" fillId="42" borderId="14" xfId="0" applyNumberFormat="1" applyFont="1" applyFill="1" applyBorder="1" applyAlignment="1">
      <alignment horizontal="right"/>
    </xf>
    <xf numFmtId="0" fontId="46" fillId="43" borderId="14" xfId="0" applyFont="1" applyFill="1" applyBorder="1"/>
    <xf numFmtId="0" fontId="45" fillId="43" borderId="14" xfId="0" applyFont="1" applyFill="1" applyBorder="1"/>
    <xf numFmtId="173" fontId="28" fillId="0" borderId="0" xfId="0" applyNumberFormat="1" applyFont="1"/>
    <xf numFmtId="0" fontId="41" fillId="36" borderId="14" xfId="0" applyFont="1" applyFill="1" applyBorder="1"/>
    <xf numFmtId="165" fontId="0" fillId="0" borderId="14" xfId="1" applyNumberFormat="1" applyFont="1" applyBorder="1"/>
    <xf numFmtId="165" fontId="42" fillId="0" borderId="14" xfId="1" applyNumberFormat="1" applyFont="1" applyBorder="1"/>
    <xf numFmtId="2" fontId="33" fillId="0" borderId="0" xfId="0" applyNumberFormat="1" applyFont="1"/>
    <xf numFmtId="9" fontId="33" fillId="0" borderId="0" xfId="2" applyFont="1"/>
    <xf numFmtId="9" fontId="0" fillId="0" borderId="0" xfId="0" applyNumberFormat="1"/>
    <xf numFmtId="9" fontId="0" fillId="0" borderId="14" xfId="2" applyFont="1" applyBorder="1"/>
    <xf numFmtId="165" fontId="0" fillId="0" borderId="0" xfId="0" applyNumberFormat="1"/>
    <xf numFmtId="164" fontId="32" fillId="27" borderId="19" xfId="1" applyFont="1" applyFill="1" applyBorder="1"/>
    <xf numFmtId="164" fontId="14" fillId="0" borderId="24" xfId="0" applyNumberFormat="1" applyFont="1" applyBorder="1" applyAlignment="1">
      <alignment horizontal="center" vertical="center"/>
    </xf>
    <xf numFmtId="164" fontId="14" fillId="0" borderId="15" xfId="0" applyNumberFormat="1" applyFont="1" applyBorder="1" applyAlignment="1">
      <alignment horizontal="center" vertical="center"/>
    </xf>
    <xf numFmtId="0" fontId="42" fillId="0" borderId="0" xfId="0" applyFont="1"/>
    <xf numFmtId="165" fontId="0" fillId="0" borderId="0" xfId="1" applyNumberFormat="1" applyFont="1"/>
    <xf numFmtId="165" fontId="4" fillId="0" borderId="0" xfId="1" applyNumberFormat="1" applyFont="1"/>
    <xf numFmtId="165" fontId="24" fillId="0" borderId="0" xfId="1" applyNumberFormat="1" applyFont="1"/>
    <xf numFmtId="165" fontId="4" fillId="0" borderId="0" xfId="0" applyNumberFormat="1" applyFont="1"/>
    <xf numFmtId="0" fontId="29" fillId="19" borderId="14" xfId="0" applyFont="1" applyFill="1" applyBorder="1" applyAlignment="1">
      <alignment vertical="center" wrapText="1"/>
    </xf>
    <xf numFmtId="10" fontId="28" fillId="0" borderId="0" xfId="0" applyNumberFormat="1" applyFont="1"/>
    <xf numFmtId="165" fontId="29" fillId="44" borderId="14" xfId="1" applyNumberFormat="1" applyFont="1" applyFill="1" applyBorder="1"/>
    <xf numFmtId="10" fontId="29" fillId="44" borderId="14" xfId="1" applyNumberFormat="1" applyFont="1" applyFill="1" applyBorder="1"/>
    <xf numFmtId="171" fontId="29" fillId="44" borderId="14" xfId="1" applyNumberFormat="1" applyFont="1" applyFill="1" applyBorder="1"/>
    <xf numFmtId="0" fontId="29" fillId="44" borderId="14" xfId="0" applyFont="1" applyFill="1" applyBorder="1"/>
    <xf numFmtId="0" fontId="4" fillId="0" borderId="0" xfId="0" applyFont="1"/>
    <xf numFmtId="0" fontId="4" fillId="0" borderId="14" xfId="0" applyFont="1" applyBorder="1"/>
    <xf numFmtId="164" fontId="4" fillId="0" borderId="14" xfId="0" applyNumberFormat="1" applyFont="1" applyBorder="1"/>
    <xf numFmtId="165" fontId="28" fillId="0" borderId="14" xfId="1" quotePrefix="1" applyNumberFormat="1" applyFont="1" applyBorder="1"/>
    <xf numFmtId="0" fontId="21" fillId="0" borderId="0" xfId="0" applyFont="1" applyAlignment="1">
      <alignment horizontal="center" vertical="center"/>
    </xf>
    <xf numFmtId="17" fontId="21" fillId="0" borderId="14" xfId="0" applyNumberFormat="1" applyFont="1" applyBorder="1" applyAlignment="1">
      <alignment horizontal="left" vertical="center"/>
    </xf>
    <xf numFmtId="164" fontId="21" fillId="0" borderId="14" xfId="0" applyNumberFormat="1" applyFont="1" applyBorder="1" applyAlignment="1">
      <alignment horizontal="center" vertical="center"/>
    </xf>
    <xf numFmtId="164" fontId="21" fillId="0" borderId="14" xfId="3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0" fillId="0" borderId="0" xfId="1" applyFont="1" applyAlignment="1">
      <alignment horizontal="center" vertical="center"/>
    </xf>
    <xf numFmtId="164" fontId="4" fillId="36" borderId="14" xfId="1" applyFont="1" applyFill="1" applyBorder="1" applyAlignment="1">
      <alignment horizontal="center" vertical="center"/>
    </xf>
    <xf numFmtId="0" fontId="40" fillId="44" borderId="14" xfId="0" applyFont="1" applyFill="1" applyBorder="1" applyAlignment="1">
      <alignment horizontal="center" vertical="center"/>
    </xf>
    <xf numFmtId="0" fontId="40" fillId="37" borderId="14" xfId="0" applyFont="1" applyFill="1" applyBorder="1" applyAlignment="1">
      <alignment horizontal="center" vertical="center"/>
    </xf>
    <xf numFmtId="0" fontId="40" fillId="19" borderId="14" xfId="0" applyFont="1" applyFill="1" applyBorder="1" applyAlignment="1">
      <alignment horizontal="center" vertical="center"/>
    </xf>
    <xf numFmtId="0" fontId="21" fillId="0" borderId="14" xfId="0" quotePrefix="1" applyFont="1" applyBorder="1" applyAlignment="1">
      <alignment horizontal="center" vertical="center"/>
    </xf>
    <xf numFmtId="164" fontId="4" fillId="0" borderId="14" xfId="3" applyFont="1" applyBorder="1" applyAlignment="1">
      <alignment horizontal="right" vertical="center"/>
    </xf>
    <xf numFmtId="164" fontId="28" fillId="0" borderId="0" xfId="0" applyNumberFormat="1" applyFont="1"/>
    <xf numFmtId="165" fontId="32" fillId="0" borderId="0" xfId="1" applyNumberFormat="1" applyFont="1"/>
    <xf numFmtId="164" fontId="32" fillId="0" borderId="0" xfId="1" applyFont="1"/>
    <xf numFmtId="171" fontId="46" fillId="43" borderId="14" xfId="2" applyNumberFormat="1" applyFont="1" applyFill="1" applyBorder="1" applyAlignment="1">
      <alignment horizontal="center"/>
    </xf>
    <xf numFmtId="171" fontId="45" fillId="43" borderId="14" xfId="2" applyNumberFormat="1" applyFont="1" applyFill="1" applyBorder="1" applyAlignment="1">
      <alignment horizontal="center"/>
    </xf>
    <xf numFmtId="171" fontId="29" fillId="19" borderId="14" xfId="2" applyNumberFormat="1" applyFont="1" applyFill="1" applyBorder="1"/>
    <xf numFmtId="171" fontId="29" fillId="23" borderId="14" xfId="2" applyNumberFormat="1" applyFont="1" applyFill="1" applyBorder="1"/>
    <xf numFmtId="171" fontId="29" fillId="0" borderId="14" xfId="0" applyNumberFormat="1" applyFont="1" applyBorder="1" applyAlignment="1">
      <alignment horizontal="center"/>
    </xf>
    <xf numFmtId="0" fontId="26" fillId="32" borderId="15" xfId="0" applyFont="1" applyFill="1" applyBorder="1" applyAlignment="1">
      <alignment horizontal="center" vertical="center" wrapText="1"/>
    </xf>
    <xf numFmtId="0" fontId="26" fillId="32" borderId="16" xfId="0" applyFont="1" applyFill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166" fontId="7" fillId="7" borderId="2" xfId="0" applyNumberFormat="1" applyFont="1" applyFill="1" applyBorder="1" applyAlignment="1">
      <alignment horizontal="center" vertical="center"/>
    </xf>
    <xf numFmtId="0" fontId="10" fillId="0" borderId="4" xfId="0" applyFont="1" applyBorder="1"/>
    <xf numFmtId="166" fontId="7" fillId="6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66" fontId="7" fillId="7" borderId="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166" fontId="7" fillId="31" borderId="2" xfId="0" applyNumberFormat="1" applyFont="1" applyFill="1" applyBorder="1" applyAlignment="1">
      <alignment horizontal="center" vertical="center"/>
    </xf>
    <xf numFmtId="0" fontId="10" fillId="27" borderId="4" xfId="0" applyFont="1" applyFill="1" applyBorder="1"/>
    <xf numFmtId="0" fontId="4" fillId="0" borderId="0" xfId="0" applyFont="1" applyAlignment="1">
      <alignment horizontal="center"/>
    </xf>
    <xf numFmtId="0" fontId="40" fillId="37" borderId="19" xfId="0" applyFont="1" applyFill="1" applyBorder="1" applyAlignment="1">
      <alignment horizontal="center" vertical="center"/>
    </xf>
    <xf numFmtId="0" fontId="40" fillId="37" borderId="21" xfId="0" applyFont="1" applyFill="1" applyBorder="1" applyAlignment="1">
      <alignment horizontal="center" vertical="center"/>
    </xf>
    <xf numFmtId="0" fontId="40" fillId="37" borderId="15" xfId="0" applyFont="1" applyFill="1" applyBorder="1" applyAlignment="1">
      <alignment horizontal="center" vertical="center"/>
    </xf>
    <xf numFmtId="0" fontId="40" fillId="37" borderId="16" xfId="0" applyFont="1" applyFill="1" applyBorder="1" applyAlignment="1">
      <alignment horizontal="center" vertical="center"/>
    </xf>
    <xf numFmtId="0" fontId="40" fillId="44" borderId="19" xfId="0" applyFont="1" applyFill="1" applyBorder="1" applyAlignment="1">
      <alignment horizontal="center" vertical="center"/>
    </xf>
    <xf numFmtId="0" fontId="40" fillId="44" borderId="21" xfId="0" applyFont="1" applyFill="1" applyBorder="1" applyAlignment="1">
      <alignment horizontal="center" vertical="center"/>
    </xf>
    <xf numFmtId="0" fontId="40" fillId="44" borderId="15" xfId="0" applyFont="1" applyFill="1" applyBorder="1" applyAlignment="1">
      <alignment horizontal="center" vertical="center"/>
    </xf>
    <xf numFmtId="0" fontId="40" fillId="44" borderId="16" xfId="0" applyFont="1" applyFill="1" applyBorder="1" applyAlignment="1">
      <alignment horizontal="center" vertical="center"/>
    </xf>
    <xf numFmtId="0" fontId="40" fillId="19" borderId="14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/>
    </xf>
    <xf numFmtId="0" fontId="42" fillId="0" borderId="17" xfId="0" applyFont="1" applyBorder="1" applyAlignment="1">
      <alignment horizontal="center"/>
    </xf>
    <xf numFmtId="0" fontId="42" fillId="0" borderId="16" xfId="0" applyFont="1" applyBorder="1" applyAlignment="1">
      <alignment horizontal="center"/>
    </xf>
    <xf numFmtId="0" fontId="4" fillId="21" borderId="0" xfId="0" applyFont="1" applyFill="1" applyAlignment="1">
      <alignment horizontal="center" vertical="center"/>
    </xf>
    <xf numFmtId="0" fontId="4" fillId="21" borderId="14" xfId="0" applyFont="1" applyFill="1" applyBorder="1" applyAlignment="1">
      <alignment horizontal="center" vertical="center"/>
    </xf>
    <xf numFmtId="2" fontId="18" fillId="0" borderId="17" xfId="0" applyNumberFormat="1" applyFont="1" applyBorder="1" applyAlignment="1">
      <alignment horizontal="center"/>
    </xf>
    <xf numFmtId="2" fontId="18" fillId="0" borderId="16" xfId="0" applyNumberFormat="1" applyFont="1" applyBorder="1" applyAlignment="1">
      <alignment horizontal="center"/>
    </xf>
    <xf numFmtId="2" fontId="18" fillId="0" borderId="15" xfId="0" applyNumberFormat="1" applyFont="1" applyBorder="1" applyAlignment="1">
      <alignment horizontal="center"/>
    </xf>
    <xf numFmtId="2" fontId="18" fillId="0" borderId="15" xfId="0" applyNumberFormat="1" applyFont="1" applyBorder="1" applyAlignment="1">
      <alignment horizontal="center" vertical="center"/>
    </xf>
    <xf numFmtId="2" fontId="18" fillId="0" borderId="17" xfId="0" applyNumberFormat="1" applyFont="1" applyBorder="1" applyAlignment="1">
      <alignment horizontal="center" vertical="center"/>
    </xf>
    <xf numFmtId="2" fontId="18" fillId="0" borderId="16" xfId="0" applyNumberFormat="1" applyFont="1" applyBorder="1" applyAlignment="1">
      <alignment horizontal="center" vertical="center"/>
    </xf>
    <xf numFmtId="0" fontId="26" fillId="27" borderId="14" xfId="0" applyFont="1" applyFill="1" applyBorder="1" applyAlignment="1">
      <alignment horizontal="center"/>
    </xf>
    <xf numFmtId="0" fontId="33" fillId="21" borderId="14" xfId="0" applyFont="1" applyFill="1" applyBorder="1" applyAlignment="1">
      <alignment horizontal="center"/>
    </xf>
    <xf numFmtId="0" fontId="33" fillId="33" borderId="15" xfId="0" applyFont="1" applyFill="1" applyBorder="1" applyAlignment="1">
      <alignment horizontal="center"/>
    </xf>
    <xf numFmtId="0" fontId="33" fillId="33" borderId="17" xfId="0" applyFont="1" applyFill="1" applyBorder="1" applyAlignment="1">
      <alignment horizontal="center"/>
    </xf>
    <xf numFmtId="0" fontId="33" fillId="38" borderId="14" xfId="0" applyFont="1" applyFill="1" applyBorder="1" applyAlignment="1">
      <alignment horizontal="center"/>
    </xf>
    <xf numFmtId="0" fontId="37" fillId="0" borderId="15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right"/>
    </xf>
    <xf numFmtId="0" fontId="32" fillId="0" borderId="16" xfId="0" applyFont="1" applyBorder="1" applyAlignment="1">
      <alignment horizontal="right"/>
    </xf>
    <xf numFmtId="0" fontId="32" fillId="0" borderId="15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172" fontId="32" fillId="0" borderId="15" xfId="0" applyNumberFormat="1" applyFont="1" applyBorder="1" applyAlignment="1">
      <alignment horizontal="center"/>
    </xf>
    <xf numFmtId="172" fontId="32" fillId="0" borderId="16" xfId="0" applyNumberFormat="1" applyFont="1" applyBorder="1" applyAlignment="1">
      <alignment horizontal="center"/>
    </xf>
    <xf numFmtId="1" fontId="32" fillId="0" borderId="15" xfId="0" applyNumberFormat="1" applyFont="1" applyBorder="1" applyAlignment="1">
      <alignment horizontal="right"/>
    </xf>
    <xf numFmtId="1" fontId="32" fillId="0" borderId="16" xfId="0" applyNumberFormat="1" applyFont="1" applyBorder="1" applyAlignment="1">
      <alignment horizontal="right"/>
    </xf>
    <xf numFmtId="0" fontId="32" fillId="0" borderId="17" xfId="0" applyFont="1" applyBorder="1" applyAlignment="1">
      <alignment horizontal="right"/>
    </xf>
    <xf numFmtId="0" fontId="26" fillId="27" borderId="14" xfId="0" applyFont="1" applyFill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6" fillId="27" borderId="15" xfId="0" applyFont="1" applyFill="1" applyBorder="1" applyAlignment="1">
      <alignment horizontal="center"/>
    </xf>
    <xf numFmtId="0" fontId="36" fillId="27" borderId="17" xfId="0" applyFont="1" applyFill="1" applyBorder="1" applyAlignment="1">
      <alignment horizontal="center"/>
    </xf>
    <xf numFmtId="0" fontId="36" fillId="27" borderId="16" xfId="0" applyFont="1" applyFill="1" applyBorder="1" applyAlignment="1">
      <alignment horizontal="center"/>
    </xf>
    <xf numFmtId="0" fontId="26" fillId="27" borderId="14" xfId="0" applyFont="1" applyFill="1" applyBorder="1" applyAlignment="1">
      <alignment horizontal="center" vertical="center"/>
    </xf>
    <xf numFmtId="2" fontId="32" fillId="0" borderId="14" xfId="0" applyNumberFormat="1" applyFont="1" applyBorder="1" applyAlignment="1">
      <alignment vertical="center"/>
    </xf>
    <xf numFmtId="0" fontId="1" fillId="0" borderId="0" xfId="0" applyFont="1"/>
  </cellXfs>
  <cellStyles count="4">
    <cellStyle name="Comma" xfId="1" builtinId="3"/>
    <cellStyle name="Comma 2" xfId="3" xr:uid="{9719D1E0-FA41-446E-AEFA-945BBBC4AED1}"/>
    <cellStyle name="Normal" xfId="0" builtinId="0"/>
    <cellStyle name="Percent" xfId="2" builtinId="5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4107" name="Rectangle 11" hidden="1">
          <a:extLst>
            <a:ext uri="{FF2B5EF4-FFF2-40B4-BE49-F238E27FC236}">
              <a16:creationId xmlns:a16="http://schemas.microsoft.com/office/drawing/2014/main" id="{00000000-0008-0000-0200-00000B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2" name="AutoShape 1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3" name="AutoShape 1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4" name="AutoShape 1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6" name="AutoShape 1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7" name="AutoShape 1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8" name="AutoShape 1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11" name="AutoShape 11">
          <a:extLst>
            <a:ext uri="{FF2B5EF4-FFF2-40B4-BE49-F238E27FC236}">
              <a16:creationId xmlns:a16="http://schemas.microsoft.com/office/drawing/2014/main" id="{FF303012-952F-4F62-BF08-38083B9484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91B0600-580B-48BB-88A2-00892D9C7A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13" name="AutoShape 11">
          <a:extLst>
            <a:ext uri="{FF2B5EF4-FFF2-40B4-BE49-F238E27FC236}">
              <a16:creationId xmlns:a16="http://schemas.microsoft.com/office/drawing/2014/main" id="{CEA6CA54-9269-475B-8D29-625B1C9C8F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14" name="AutoShape 11">
          <a:extLst>
            <a:ext uri="{FF2B5EF4-FFF2-40B4-BE49-F238E27FC236}">
              <a16:creationId xmlns:a16="http://schemas.microsoft.com/office/drawing/2014/main" id="{9E8654E2-4B32-4413-9E99-2A6870848F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15" name="AutoShape 11">
          <a:extLst>
            <a:ext uri="{FF2B5EF4-FFF2-40B4-BE49-F238E27FC236}">
              <a16:creationId xmlns:a16="http://schemas.microsoft.com/office/drawing/2014/main" id="{8CB6D1D5-655A-4115-9435-5A06B473E2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16" name="AutoShape 11">
          <a:extLst>
            <a:ext uri="{FF2B5EF4-FFF2-40B4-BE49-F238E27FC236}">
              <a16:creationId xmlns:a16="http://schemas.microsoft.com/office/drawing/2014/main" id="{3EAC3251-937A-486C-BEBF-E44E944B24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17" name="AutoShape 11">
          <a:extLst>
            <a:ext uri="{FF2B5EF4-FFF2-40B4-BE49-F238E27FC236}">
              <a16:creationId xmlns:a16="http://schemas.microsoft.com/office/drawing/2014/main" id="{4C091842-6D0F-482B-90BA-0C73F376DC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18" name="AutoShape 11">
          <a:extLst>
            <a:ext uri="{FF2B5EF4-FFF2-40B4-BE49-F238E27FC236}">
              <a16:creationId xmlns:a16="http://schemas.microsoft.com/office/drawing/2014/main" id="{8AB2B4E7-C521-4F34-AEB8-458B385D9C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27FBBB23-107B-47F8-8F4E-B4A1112EF5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20" name="AutoShape 11">
          <a:extLst>
            <a:ext uri="{FF2B5EF4-FFF2-40B4-BE49-F238E27FC236}">
              <a16:creationId xmlns:a16="http://schemas.microsoft.com/office/drawing/2014/main" id="{8C5C04F7-89C6-4FF3-9D2E-A3CB3EF472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21" name="AutoShape 11">
          <a:extLst>
            <a:ext uri="{FF2B5EF4-FFF2-40B4-BE49-F238E27FC236}">
              <a16:creationId xmlns:a16="http://schemas.microsoft.com/office/drawing/2014/main" id="{E4B3F49E-9FB0-44CF-8FF8-110D3A1925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22" name="AutoShape 11">
          <a:extLst>
            <a:ext uri="{FF2B5EF4-FFF2-40B4-BE49-F238E27FC236}">
              <a16:creationId xmlns:a16="http://schemas.microsoft.com/office/drawing/2014/main" id="{35DC8681-B9BA-4B6A-9643-7F030DE6A6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23" name="AutoShape 11">
          <a:extLst>
            <a:ext uri="{FF2B5EF4-FFF2-40B4-BE49-F238E27FC236}">
              <a16:creationId xmlns:a16="http://schemas.microsoft.com/office/drawing/2014/main" id="{5CCB03E9-A965-4836-918F-3B0FE58B51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24" name="AutoShape 11">
          <a:extLst>
            <a:ext uri="{FF2B5EF4-FFF2-40B4-BE49-F238E27FC236}">
              <a16:creationId xmlns:a16="http://schemas.microsoft.com/office/drawing/2014/main" id="{AAD451DE-714F-4D6A-A795-39678DBFD8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345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25" name="AutoShape 11">
          <a:extLst>
            <a:ext uri="{FF2B5EF4-FFF2-40B4-BE49-F238E27FC236}">
              <a16:creationId xmlns:a16="http://schemas.microsoft.com/office/drawing/2014/main" id="{8FE3CF37-C69D-4C05-9D1F-FFFEFCF4AE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345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088AE9E7-44F9-4143-B67A-656BFCA68D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345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27" name="AutoShape 11">
          <a:extLst>
            <a:ext uri="{FF2B5EF4-FFF2-40B4-BE49-F238E27FC236}">
              <a16:creationId xmlns:a16="http://schemas.microsoft.com/office/drawing/2014/main" id="{4F65B6BB-1C09-4949-99AF-92FB4F9833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87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28" name="AutoShape 11">
          <a:extLst>
            <a:ext uri="{FF2B5EF4-FFF2-40B4-BE49-F238E27FC236}">
              <a16:creationId xmlns:a16="http://schemas.microsoft.com/office/drawing/2014/main" id="{3D500DE2-9963-4CD6-8C71-189884A85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87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29" name="AutoShape 11">
          <a:extLst>
            <a:ext uri="{FF2B5EF4-FFF2-40B4-BE49-F238E27FC236}">
              <a16:creationId xmlns:a16="http://schemas.microsoft.com/office/drawing/2014/main" id="{2C9B9A30-A5EE-4D64-A508-F4025B9DDE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87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30" name="AutoShape 11">
          <a:extLst>
            <a:ext uri="{FF2B5EF4-FFF2-40B4-BE49-F238E27FC236}">
              <a16:creationId xmlns:a16="http://schemas.microsoft.com/office/drawing/2014/main" id="{074A2159-8F5F-48B1-9E39-36F50CA5C6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87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31" name="AutoShape 11">
          <a:extLst>
            <a:ext uri="{FF2B5EF4-FFF2-40B4-BE49-F238E27FC236}">
              <a16:creationId xmlns:a16="http://schemas.microsoft.com/office/drawing/2014/main" id="{628A711C-9534-4271-B26E-66A112A76C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87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32" name="AutoShape 11">
          <a:extLst>
            <a:ext uri="{FF2B5EF4-FFF2-40B4-BE49-F238E27FC236}">
              <a16:creationId xmlns:a16="http://schemas.microsoft.com/office/drawing/2014/main" id="{7B304289-2B3F-471F-AC49-0659076282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4108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33" name="AutoShape 11">
          <a:extLst>
            <a:ext uri="{FF2B5EF4-FFF2-40B4-BE49-F238E27FC236}">
              <a16:creationId xmlns:a16="http://schemas.microsoft.com/office/drawing/2014/main" id="{E13949CF-F411-4C4F-92EA-212917D641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4108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34" name="AutoShape 11">
          <a:extLst>
            <a:ext uri="{FF2B5EF4-FFF2-40B4-BE49-F238E27FC236}">
              <a16:creationId xmlns:a16="http://schemas.microsoft.com/office/drawing/2014/main" id="{8F295162-C64A-417F-8EA8-BE158F3F8C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4108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35" name="AutoShape 11">
          <a:extLst>
            <a:ext uri="{FF2B5EF4-FFF2-40B4-BE49-F238E27FC236}">
              <a16:creationId xmlns:a16="http://schemas.microsoft.com/office/drawing/2014/main" id="{AC331FAF-72FA-44AF-9B95-3811B1F38F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4108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36" name="AutoShape 11">
          <a:extLst>
            <a:ext uri="{FF2B5EF4-FFF2-40B4-BE49-F238E27FC236}">
              <a16:creationId xmlns:a16="http://schemas.microsoft.com/office/drawing/2014/main" id="{EC48F24F-2D4D-4061-8F50-788370DEF3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4108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37" name="AutoShape 11">
          <a:extLst>
            <a:ext uri="{FF2B5EF4-FFF2-40B4-BE49-F238E27FC236}">
              <a16:creationId xmlns:a16="http://schemas.microsoft.com/office/drawing/2014/main" id="{EFAF096A-9B35-4E4A-AE7C-AB0458B45E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4108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1226820</xdr:colOff>
      <xdr:row>77</xdr:row>
      <xdr:rowOff>0</xdr:rowOff>
    </xdr:to>
    <xdr:sp macro="" textlink="">
      <xdr:nvSpPr>
        <xdr:cNvPr id="38" name="AutoShape 11">
          <a:extLst>
            <a:ext uri="{FF2B5EF4-FFF2-40B4-BE49-F238E27FC236}">
              <a16:creationId xmlns:a16="http://schemas.microsoft.com/office/drawing/2014/main" id="{90CD3D64-4041-4BFB-BB7C-917688307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40892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39" name="AutoShape 11">
          <a:extLst>
            <a:ext uri="{FF2B5EF4-FFF2-40B4-BE49-F238E27FC236}">
              <a16:creationId xmlns:a16="http://schemas.microsoft.com/office/drawing/2014/main" id="{AFCD994D-3D44-457E-BFC8-8A6498F859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4108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257175</xdr:colOff>
      <xdr:row>77</xdr:row>
      <xdr:rowOff>0</xdr:rowOff>
    </xdr:to>
    <xdr:sp macro="" textlink="">
      <xdr:nvSpPr>
        <xdr:cNvPr id="40" name="AutoShape 11">
          <a:extLst>
            <a:ext uri="{FF2B5EF4-FFF2-40B4-BE49-F238E27FC236}">
              <a16:creationId xmlns:a16="http://schemas.microsoft.com/office/drawing/2014/main" id="{A6E9B17C-B0AE-4A74-A30D-7FBE980418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4108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1226820</xdr:colOff>
      <xdr:row>77</xdr:row>
      <xdr:rowOff>0</xdr:rowOff>
    </xdr:to>
    <xdr:sp macro="" textlink="">
      <xdr:nvSpPr>
        <xdr:cNvPr id="41" name="AutoShape 11">
          <a:extLst>
            <a:ext uri="{FF2B5EF4-FFF2-40B4-BE49-F238E27FC236}">
              <a16:creationId xmlns:a16="http://schemas.microsoft.com/office/drawing/2014/main" id="{C279E65B-BF99-E8F2-D35B-9C86F0A73C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40892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1226820</xdr:colOff>
      <xdr:row>77</xdr:row>
      <xdr:rowOff>0</xdr:rowOff>
    </xdr:to>
    <xdr:sp macro="" textlink="">
      <xdr:nvSpPr>
        <xdr:cNvPr id="42" name="AutoShape 11">
          <a:extLst>
            <a:ext uri="{FF2B5EF4-FFF2-40B4-BE49-F238E27FC236}">
              <a16:creationId xmlns:a16="http://schemas.microsoft.com/office/drawing/2014/main" id="{36E28577-6322-5234-7F63-74A6AA94A9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40892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100</xdr:row>
      <xdr:rowOff>66675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100</xdr:row>
      <xdr:rowOff>66675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100</xdr:row>
      <xdr:rowOff>66675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100</xdr:row>
      <xdr:rowOff>66675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100</xdr:row>
      <xdr:rowOff>66675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100</xdr:row>
      <xdr:rowOff>66675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100</xdr:row>
      <xdr:rowOff>66675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28778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100</xdr:row>
      <xdr:rowOff>66675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28778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100</xdr:row>
      <xdr:rowOff>66675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28778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100</xdr:row>
      <xdr:rowOff>66675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28778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100</xdr:row>
      <xdr:rowOff>66675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67CF0C7A-9568-43F4-88F7-4A8E12F1B5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100</xdr:row>
      <xdr:rowOff>66675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A0951F8E-0830-4455-B19B-4A1D0B6F3E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10725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100</xdr:row>
      <xdr:rowOff>66675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4E15C856-D592-4EBB-B8E0-F6D9F0DF45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2505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100</xdr:row>
      <xdr:rowOff>66675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5CAEF0AC-AD64-44D2-86C6-4B1D87AA3D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2505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100</xdr:row>
      <xdr:rowOff>66675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3362A966-C046-44C5-A1B2-8428253482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2505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100</xdr:row>
      <xdr:rowOff>66675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95F8BBAA-7762-4830-9332-15BEC04B3C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2505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100</xdr:row>
      <xdr:rowOff>66675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E7A11D57-768F-45BA-A841-59A9039032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2505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100</xdr:row>
      <xdr:rowOff>66675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82B6FBCF-5D81-4B27-9B2B-7F5E10274F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2505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100</xdr:row>
      <xdr:rowOff>66675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66D938E3-52E2-4706-9251-837AB3172E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59105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100</xdr:row>
      <xdr:rowOff>66675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C71C3A1D-C1AF-4A0C-8E42-4C814E9BB5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59105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100</xdr:row>
      <xdr:rowOff>66675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1EFAAE6B-36BF-49F8-AC58-04114ED892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59105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100</xdr:row>
      <xdr:rowOff>66675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6137DA14-86BE-4CCF-8F41-F4BF87BB19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59105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100</xdr:row>
      <xdr:rowOff>66675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97E597B8-5E69-47CB-A7B8-CEBB469AE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59105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98</xdr:row>
      <xdr:rowOff>66675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5C83057B-3334-4FAC-A13C-AFE022F1A2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2940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98</xdr:row>
      <xdr:rowOff>66675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37521765-58D4-4DF3-8CC2-03D23075A9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2940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98</xdr:row>
      <xdr:rowOff>66675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3365E029-ADAC-4458-8DFF-5370775755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2940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94</xdr:row>
      <xdr:rowOff>66675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8D1CFF57-1C73-48F6-A401-4343A35474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2940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94</xdr:row>
      <xdr:rowOff>66675</xdr:rowOff>
    </xdr:to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65AC9BDB-F1FB-4001-8934-11B5AF9B28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2940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94</xdr:row>
      <xdr:rowOff>66675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C31037C3-D91E-4597-8B71-1AB05A6CBF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2940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94</xdr:row>
      <xdr:rowOff>66675</xdr:rowOff>
    </xdr:to>
    <xdr:sp macro="" textlink="">
      <xdr:nvSpPr>
        <xdr:cNvPr id="30" name="AutoShape 2">
          <a:extLst>
            <a:ext uri="{FF2B5EF4-FFF2-40B4-BE49-F238E27FC236}">
              <a16:creationId xmlns:a16="http://schemas.microsoft.com/office/drawing/2014/main" id="{61C99BA4-ADD1-441D-8AFD-A6D40111AA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2940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94</xdr:row>
      <xdr:rowOff>66675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E6A173F0-2882-4DDA-BECE-3B3B9A2709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2940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94</xdr:row>
      <xdr:rowOff>66675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90311BC9-D382-470C-A634-A75B9FF880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2940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94</xdr:row>
      <xdr:rowOff>66675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6D8C26FD-FB1F-49B2-AF63-D3082A5B10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2940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94</xdr:row>
      <xdr:rowOff>66675</xdr:rowOff>
    </xdr:to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8A49CF38-2D59-4359-875F-267ABE589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2940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94</xdr:row>
      <xdr:rowOff>66675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634CAFA7-1784-4688-B781-5EC7EDCCCE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2940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94</xdr:row>
      <xdr:rowOff>66675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B23E232B-2A46-4609-A833-E03E7542A6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2940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94</xdr:row>
      <xdr:rowOff>66675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959F9A69-02F0-479A-B9BD-8AD9E4B121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2940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190500</xdr:colOff>
      <xdr:row>95</xdr:row>
      <xdr:rowOff>91440</xdr:rowOff>
    </xdr:to>
    <xdr:sp macro="" textlink="">
      <xdr:nvSpPr>
        <xdr:cNvPr id="38" name="AutoShape 2">
          <a:extLst>
            <a:ext uri="{FF2B5EF4-FFF2-40B4-BE49-F238E27FC236}">
              <a16:creationId xmlns:a16="http://schemas.microsoft.com/office/drawing/2014/main" id="{CDFF9162-99C5-43F8-BB8C-4084485E2B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2940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94</xdr:row>
      <xdr:rowOff>66675</xdr:rowOff>
    </xdr:to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4854EBE8-AFE9-4018-A01F-ABEFEA373B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2940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94</xdr:row>
      <xdr:rowOff>66675</xdr:rowOff>
    </xdr:to>
    <xdr:sp macro="" textlink="">
      <xdr:nvSpPr>
        <xdr:cNvPr id="40" name="AutoShape 2">
          <a:extLst>
            <a:ext uri="{FF2B5EF4-FFF2-40B4-BE49-F238E27FC236}">
              <a16:creationId xmlns:a16="http://schemas.microsoft.com/office/drawing/2014/main" id="{7507390A-8AE7-4D53-A4B8-3740EDD986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2940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190500</xdr:colOff>
      <xdr:row>95</xdr:row>
      <xdr:rowOff>91440</xdr:rowOff>
    </xdr:to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809B3E25-5291-EF08-FE73-D5CAF73FD1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29400" cy="12877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190500</xdr:colOff>
      <xdr:row>95</xdr:row>
      <xdr:rowOff>91440</xdr:rowOff>
    </xdr:to>
    <xdr:sp macro="" textlink="">
      <xdr:nvSpPr>
        <xdr:cNvPr id="42" name="AutoShape 2">
          <a:extLst>
            <a:ext uri="{FF2B5EF4-FFF2-40B4-BE49-F238E27FC236}">
              <a16:creationId xmlns:a16="http://schemas.microsoft.com/office/drawing/2014/main" id="{8181463A-76E0-560F-BE83-A91473F6DB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7940" cy="13197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190500</xdr:colOff>
      <xdr:row>96</xdr:row>
      <xdr:rowOff>91440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C50A6DA2-6289-7DC4-3B2C-0C9D6C7027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256020" cy="13197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190500</xdr:colOff>
      <xdr:row>96</xdr:row>
      <xdr:rowOff>91440</xdr:rowOff>
    </xdr:to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35A4E6E-7E33-86B4-E1A3-2E4CA8788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256020" cy="128320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190500</xdr:colOff>
      <xdr:row>62</xdr:row>
      <xdr:rowOff>91440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F421F87E-BC56-CFE5-B3FE-E5DEC2EA3B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809220" cy="126034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190500</xdr:colOff>
      <xdr:row>62</xdr:row>
      <xdr:rowOff>91440</xdr:rowOff>
    </xdr:to>
    <xdr:sp macro="" textlink="">
      <xdr:nvSpPr>
        <xdr:cNvPr id="46" name="AutoShape 2">
          <a:extLst>
            <a:ext uri="{FF2B5EF4-FFF2-40B4-BE49-F238E27FC236}">
              <a16:creationId xmlns:a16="http://schemas.microsoft.com/office/drawing/2014/main" id="{173D1A1A-1094-CD62-FCA9-4B43101F8F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256020" cy="126034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190500</xdr:colOff>
      <xdr:row>62</xdr:row>
      <xdr:rowOff>91440</xdr:rowOff>
    </xdr:to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06B93798-06EC-11DD-D39D-E18A2ACD9C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256020" cy="126034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190500</xdr:colOff>
      <xdr:row>62</xdr:row>
      <xdr:rowOff>91440</xdr:rowOff>
    </xdr:to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685DB7DD-E255-DD6D-6A0A-959536EE10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256020" cy="126034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190500</xdr:colOff>
      <xdr:row>62</xdr:row>
      <xdr:rowOff>91440</xdr:rowOff>
    </xdr:to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7DEACD3A-873E-4BBF-93C2-03CB7F50B1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256020" cy="126034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190500</xdr:colOff>
      <xdr:row>62</xdr:row>
      <xdr:rowOff>91440</xdr:rowOff>
    </xdr:to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B1F3FAEC-1610-A28D-C3AF-C4ADFEBB4F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256020" cy="126034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190500</xdr:colOff>
      <xdr:row>62</xdr:row>
      <xdr:rowOff>91440</xdr:rowOff>
    </xdr:to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11BCE671-E139-FE36-93D9-E532FFE859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256020" cy="126034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190500</xdr:colOff>
      <xdr:row>62</xdr:row>
      <xdr:rowOff>91440</xdr:rowOff>
    </xdr:to>
    <xdr:sp macro="" textlink="">
      <xdr:nvSpPr>
        <xdr:cNvPr id="52" name="AutoShape 2">
          <a:extLst>
            <a:ext uri="{FF2B5EF4-FFF2-40B4-BE49-F238E27FC236}">
              <a16:creationId xmlns:a16="http://schemas.microsoft.com/office/drawing/2014/main" id="{20405E1C-1316-C819-FC5E-306BE84142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256020" cy="126034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3168" name="Rectangle 96" hidden="1">
          <a:extLst>
            <a:ext uri="{FF2B5EF4-FFF2-40B4-BE49-F238E27FC236}">
              <a16:creationId xmlns:a16="http://schemas.microsoft.com/office/drawing/2014/main" id="{00000000-0008-0000-0500-000060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2" name="AutoShape 9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3" name="AutoShape 96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4" name="AutoShape 9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5" name="AutoShape 96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6" name="AutoShape 9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7" name="AutoShape 9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8" name="AutoShape 9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9" name="AutoShape 96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10" name="AutoShape 96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11" name="AutoShape 96">
          <a:extLst>
            <a:ext uri="{FF2B5EF4-FFF2-40B4-BE49-F238E27FC236}">
              <a16:creationId xmlns:a16="http://schemas.microsoft.com/office/drawing/2014/main" id="{30FFB589-DB64-4EE7-A241-6139F83F6B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12" name="AutoShape 96">
          <a:extLst>
            <a:ext uri="{FF2B5EF4-FFF2-40B4-BE49-F238E27FC236}">
              <a16:creationId xmlns:a16="http://schemas.microsoft.com/office/drawing/2014/main" id="{B4CA831B-EEB4-4903-ABA7-390001DA4E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13" name="AutoShape 96">
          <a:extLst>
            <a:ext uri="{FF2B5EF4-FFF2-40B4-BE49-F238E27FC236}">
              <a16:creationId xmlns:a16="http://schemas.microsoft.com/office/drawing/2014/main" id="{2F223A6A-6608-488A-91C7-6D95D1444C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14" name="AutoShape 96">
          <a:extLst>
            <a:ext uri="{FF2B5EF4-FFF2-40B4-BE49-F238E27FC236}">
              <a16:creationId xmlns:a16="http://schemas.microsoft.com/office/drawing/2014/main" id="{21D4DF32-5BE8-45C4-B5D7-49C1AC5218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15" name="AutoShape 96">
          <a:extLst>
            <a:ext uri="{FF2B5EF4-FFF2-40B4-BE49-F238E27FC236}">
              <a16:creationId xmlns:a16="http://schemas.microsoft.com/office/drawing/2014/main" id="{DAB199EB-DCA7-4E3D-8F8D-5F42AF0CDB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16" name="AutoShape 96">
          <a:extLst>
            <a:ext uri="{FF2B5EF4-FFF2-40B4-BE49-F238E27FC236}">
              <a16:creationId xmlns:a16="http://schemas.microsoft.com/office/drawing/2014/main" id="{BF2F01D6-8889-4FFE-BD3F-D9FF79CF06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17" name="AutoShape 96">
          <a:extLst>
            <a:ext uri="{FF2B5EF4-FFF2-40B4-BE49-F238E27FC236}">
              <a16:creationId xmlns:a16="http://schemas.microsoft.com/office/drawing/2014/main" id="{6DA69B48-F895-4B31-AF15-A3198FA84C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18" name="AutoShape 96">
          <a:extLst>
            <a:ext uri="{FF2B5EF4-FFF2-40B4-BE49-F238E27FC236}">
              <a16:creationId xmlns:a16="http://schemas.microsoft.com/office/drawing/2014/main" id="{51CA2632-DB0F-4326-855E-2624B8F7D5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19" name="AutoShape 96">
          <a:extLst>
            <a:ext uri="{FF2B5EF4-FFF2-40B4-BE49-F238E27FC236}">
              <a16:creationId xmlns:a16="http://schemas.microsoft.com/office/drawing/2014/main" id="{37E61E2F-55FA-48F2-ABE2-0E508F5590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20" name="AutoShape 96">
          <a:extLst>
            <a:ext uri="{FF2B5EF4-FFF2-40B4-BE49-F238E27FC236}">
              <a16:creationId xmlns:a16="http://schemas.microsoft.com/office/drawing/2014/main" id="{9F50358B-C277-41F4-96E4-23A708A2C9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21" name="AutoShape 96">
          <a:extLst>
            <a:ext uri="{FF2B5EF4-FFF2-40B4-BE49-F238E27FC236}">
              <a16:creationId xmlns:a16="http://schemas.microsoft.com/office/drawing/2014/main" id="{AA569964-3F9B-4C98-B7E5-E70882ECC3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22" name="AutoShape 96">
          <a:extLst>
            <a:ext uri="{FF2B5EF4-FFF2-40B4-BE49-F238E27FC236}">
              <a16:creationId xmlns:a16="http://schemas.microsoft.com/office/drawing/2014/main" id="{5AAD518C-3C66-4E19-A4BE-6234442225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23" name="AutoShape 96">
          <a:extLst>
            <a:ext uri="{FF2B5EF4-FFF2-40B4-BE49-F238E27FC236}">
              <a16:creationId xmlns:a16="http://schemas.microsoft.com/office/drawing/2014/main" id="{1281F6FF-F66A-44AB-A972-D9C6ED7B80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24" name="AutoShape 96">
          <a:extLst>
            <a:ext uri="{FF2B5EF4-FFF2-40B4-BE49-F238E27FC236}">
              <a16:creationId xmlns:a16="http://schemas.microsoft.com/office/drawing/2014/main" id="{C5754C35-B496-436C-8459-AC84F0076A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25" name="AutoShape 96">
          <a:extLst>
            <a:ext uri="{FF2B5EF4-FFF2-40B4-BE49-F238E27FC236}">
              <a16:creationId xmlns:a16="http://schemas.microsoft.com/office/drawing/2014/main" id="{1D5DB512-0D41-4F0E-8C00-EE51E3DFF3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26" name="AutoShape 96">
          <a:extLst>
            <a:ext uri="{FF2B5EF4-FFF2-40B4-BE49-F238E27FC236}">
              <a16:creationId xmlns:a16="http://schemas.microsoft.com/office/drawing/2014/main" id="{9E892658-3145-4103-AE1C-A86BC4CD6D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27" name="AutoShape 96">
          <a:extLst>
            <a:ext uri="{FF2B5EF4-FFF2-40B4-BE49-F238E27FC236}">
              <a16:creationId xmlns:a16="http://schemas.microsoft.com/office/drawing/2014/main" id="{5DD3A5E6-4A1F-4AF4-81ED-4E278E324B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28" name="AutoShape 96">
          <a:extLst>
            <a:ext uri="{FF2B5EF4-FFF2-40B4-BE49-F238E27FC236}">
              <a16:creationId xmlns:a16="http://schemas.microsoft.com/office/drawing/2014/main" id="{94530BB1-C94A-4022-ACD9-21DB85F655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29" name="AutoShape 96">
          <a:extLst>
            <a:ext uri="{FF2B5EF4-FFF2-40B4-BE49-F238E27FC236}">
              <a16:creationId xmlns:a16="http://schemas.microsoft.com/office/drawing/2014/main" id="{2C077468-C1FD-4171-B821-6438FC975E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30" name="AutoShape 96">
          <a:extLst>
            <a:ext uri="{FF2B5EF4-FFF2-40B4-BE49-F238E27FC236}">
              <a16:creationId xmlns:a16="http://schemas.microsoft.com/office/drawing/2014/main" id="{2F6F878B-0CCA-451A-81DB-8FBC9A9476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31" name="AutoShape 96">
          <a:extLst>
            <a:ext uri="{FF2B5EF4-FFF2-40B4-BE49-F238E27FC236}">
              <a16:creationId xmlns:a16="http://schemas.microsoft.com/office/drawing/2014/main" id="{3AA791AE-1025-4DAF-9E67-1C6B7AA3EA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32" name="AutoShape 96">
          <a:extLst>
            <a:ext uri="{FF2B5EF4-FFF2-40B4-BE49-F238E27FC236}">
              <a16:creationId xmlns:a16="http://schemas.microsoft.com/office/drawing/2014/main" id="{99C0353B-3E4A-446D-ADD8-7DAFBB48D1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33" name="AutoShape 96">
          <a:extLst>
            <a:ext uri="{FF2B5EF4-FFF2-40B4-BE49-F238E27FC236}">
              <a16:creationId xmlns:a16="http://schemas.microsoft.com/office/drawing/2014/main" id="{E380666D-DC89-4BBD-A39B-4453C05205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34" name="AutoShape 96">
          <a:extLst>
            <a:ext uri="{FF2B5EF4-FFF2-40B4-BE49-F238E27FC236}">
              <a16:creationId xmlns:a16="http://schemas.microsoft.com/office/drawing/2014/main" id="{50DF2901-405D-4A06-8050-93DF902A91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35" name="AutoShape 96">
          <a:extLst>
            <a:ext uri="{FF2B5EF4-FFF2-40B4-BE49-F238E27FC236}">
              <a16:creationId xmlns:a16="http://schemas.microsoft.com/office/drawing/2014/main" id="{4A5E45CC-72A5-4503-B782-879CA30CAC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36" name="AutoShape 96">
          <a:extLst>
            <a:ext uri="{FF2B5EF4-FFF2-40B4-BE49-F238E27FC236}">
              <a16:creationId xmlns:a16="http://schemas.microsoft.com/office/drawing/2014/main" id="{13445A85-0BFC-4D5F-A350-1E435109D6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37" name="AutoShape 96">
          <a:extLst>
            <a:ext uri="{FF2B5EF4-FFF2-40B4-BE49-F238E27FC236}">
              <a16:creationId xmlns:a16="http://schemas.microsoft.com/office/drawing/2014/main" id="{4E37367D-D07E-4603-A013-3E101CB0ED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106680</xdr:colOff>
      <xdr:row>45</xdr:row>
      <xdr:rowOff>30480</xdr:rowOff>
    </xdr:to>
    <xdr:sp macro="" textlink="">
      <xdr:nvSpPr>
        <xdr:cNvPr id="38" name="AutoShape 96">
          <a:extLst>
            <a:ext uri="{FF2B5EF4-FFF2-40B4-BE49-F238E27FC236}">
              <a16:creationId xmlns:a16="http://schemas.microsoft.com/office/drawing/2014/main" id="{63674D3F-1998-4092-8CAD-935B3FE40C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39" name="AutoShape 96">
          <a:extLst>
            <a:ext uri="{FF2B5EF4-FFF2-40B4-BE49-F238E27FC236}">
              <a16:creationId xmlns:a16="http://schemas.microsoft.com/office/drawing/2014/main" id="{62C8C179-50BB-4647-B490-F6BE4C518D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371475</xdr:colOff>
      <xdr:row>44</xdr:row>
      <xdr:rowOff>66675</xdr:rowOff>
    </xdr:to>
    <xdr:sp macro="" textlink="">
      <xdr:nvSpPr>
        <xdr:cNvPr id="40" name="AutoShape 96">
          <a:extLst>
            <a:ext uri="{FF2B5EF4-FFF2-40B4-BE49-F238E27FC236}">
              <a16:creationId xmlns:a16="http://schemas.microsoft.com/office/drawing/2014/main" id="{C048E7E5-D25B-47D7-AF98-486847AF77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106680</xdr:colOff>
      <xdr:row>45</xdr:row>
      <xdr:rowOff>30480</xdr:rowOff>
    </xdr:to>
    <xdr:sp macro="" textlink="">
      <xdr:nvSpPr>
        <xdr:cNvPr id="41" name="AutoShape 96">
          <a:extLst>
            <a:ext uri="{FF2B5EF4-FFF2-40B4-BE49-F238E27FC236}">
              <a16:creationId xmlns:a16="http://schemas.microsoft.com/office/drawing/2014/main" id="{C6B3CC9D-8B4E-2E7D-16AB-9AAD62F598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106680</xdr:colOff>
      <xdr:row>45</xdr:row>
      <xdr:rowOff>30480</xdr:rowOff>
    </xdr:to>
    <xdr:sp macro="" textlink="">
      <xdr:nvSpPr>
        <xdr:cNvPr id="42" name="AutoShape 96">
          <a:extLst>
            <a:ext uri="{FF2B5EF4-FFF2-40B4-BE49-F238E27FC236}">
              <a16:creationId xmlns:a16="http://schemas.microsoft.com/office/drawing/2014/main" id="{812F9084-0843-2CCC-3125-99F5E8C97D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106680</xdr:colOff>
      <xdr:row>45</xdr:row>
      <xdr:rowOff>30480</xdr:rowOff>
    </xdr:to>
    <xdr:sp macro="" textlink="">
      <xdr:nvSpPr>
        <xdr:cNvPr id="43" name="AutoShape 96">
          <a:extLst>
            <a:ext uri="{FF2B5EF4-FFF2-40B4-BE49-F238E27FC236}">
              <a16:creationId xmlns:a16="http://schemas.microsoft.com/office/drawing/2014/main" id="{04A0C5FC-4D70-10CE-6E9D-D985C147A0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106680</xdr:colOff>
      <xdr:row>45</xdr:row>
      <xdr:rowOff>30480</xdr:rowOff>
    </xdr:to>
    <xdr:sp macro="" textlink="">
      <xdr:nvSpPr>
        <xdr:cNvPr id="44" name="AutoShape 96">
          <a:extLst>
            <a:ext uri="{FF2B5EF4-FFF2-40B4-BE49-F238E27FC236}">
              <a16:creationId xmlns:a16="http://schemas.microsoft.com/office/drawing/2014/main" id="{BEFB3E8C-6857-FF6D-F1AD-22CA65F0AF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106680</xdr:colOff>
      <xdr:row>45</xdr:row>
      <xdr:rowOff>30480</xdr:rowOff>
    </xdr:to>
    <xdr:sp macro="" textlink="">
      <xdr:nvSpPr>
        <xdr:cNvPr id="45" name="AutoShape 96">
          <a:extLst>
            <a:ext uri="{FF2B5EF4-FFF2-40B4-BE49-F238E27FC236}">
              <a16:creationId xmlns:a16="http://schemas.microsoft.com/office/drawing/2014/main" id="{3D5D9698-FA3F-4F28-B2D8-6F12D5B6E7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106680</xdr:colOff>
      <xdr:row>45</xdr:row>
      <xdr:rowOff>30480</xdr:rowOff>
    </xdr:to>
    <xdr:sp macro="" textlink="">
      <xdr:nvSpPr>
        <xdr:cNvPr id="46" name="AutoShape 96">
          <a:extLst>
            <a:ext uri="{FF2B5EF4-FFF2-40B4-BE49-F238E27FC236}">
              <a16:creationId xmlns:a16="http://schemas.microsoft.com/office/drawing/2014/main" id="{FC7BC9F0-7166-DECB-FB5F-6F79D9A6D6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106680</xdr:colOff>
      <xdr:row>45</xdr:row>
      <xdr:rowOff>30480</xdr:rowOff>
    </xdr:to>
    <xdr:sp macro="" textlink="">
      <xdr:nvSpPr>
        <xdr:cNvPr id="47" name="AutoShape 96">
          <a:extLst>
            <a:ext uri="{FF2B5EF4-FFF2-40B4-BE49-F238E27FC236}">
              <a16:creationId xmlns:a16="http://schemas.microsoft.com/office/drawing/2014/main" id="{4CBB937E-D124-A14D-4A61-83EAD3717F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106680</xdr:colOff>
      <xdr:row>45</xdr:row>
      <xdr:rowOff>30480</xdr:rowOff>
    </xdr:to>
    <xdr:sp macro="" textlink="">
      <xdr:nvSpPr>
        <xdr:cNvPr id="48" name="AutoShape 96">
          <a:extLst>
            <a:ext uri="{FF2B5EF4-FFF2-40B4-BE49-F238E27FC236}">
              <a16:creationId xmlns:a16="http://schemas.microsoft.com/office/drawing/2014/main" id="{4A3AECFA-0C7A-CC2E-4776-51FCCA6158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106680</xdr:colOff>
      <xdr:row>45</xdr:row>
      <xdr:rowOff>30480</xdr:rowOff>
    </xdr:to>
    <xdr:sp macro="" textlink="">
      <xdr:nvSpPr>
        <xdr:cNvPr id="49" name="AutoShape 96">
          <a:extLst>
            <a:ext uri="{FF2B5EF4-FFF2-40B4-BE49-F238E27FC236}">
              <a16:creationId xmlns:a16="http://schemas.microsoft.com/office/drawing/2014/main" id="{339940BC-AFDE-3250-D44E-BE2E7E82CE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106680</xdr:colOff>
      <xdr:row>45</xdr:row>
      <xdr:rowOff>30480</xdr:rowOff>
    </xdr:to>
    <xdr:sp macro="" textlink="">
      <xdr:nvSpPr>
        <xdr:cNvPr id="50" name="AutoShape 96">
          <a:extLst>
            <a:ext uri="{FF2B5EF4-FFF2-40B4-BE49-F238E27FC236}">
              <a16:creationId xmlns:a16="http://schemas.microsoft.com/office/drawing/2014/main" id="{03501A58-193A-2B17-896A-BB034A18F4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106680</xdr:colOff>
      <xdr:row>45</xdr:row>
      <xdr:rowOff>30480</xdr:rowOff>
    </xdr:to>
    <xdr:sp macro="" textlink="">
      <xdr:nvSpPr>
        <xdr:cNvPr id="51" name="AutoShape 96">
          <a:extLst>
            <a:ext uri="{FF2B5EF4-FFF2-40B4-BE49-F238E27FC236}">
              <a16:creationId xmlns:a16="http://schemas.microsoft.com/office/drawing/2014/main" id="{5A5D81E3-967C-F02C-7B8D-7C8145830D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106680</xdr:colOff>
      <xdr:row>45</xdr:row>
      <xdr:rowOff>30480</xdr:rowOff>
    </xdr:to>
    <xdr:sp macro="" textlink="">
      <xdr:nvSpPr>
        <xdr:cNvPr id="52" name="AutoShape 96">
          <a:extLst>
            <a:ext uri="{FF2B5EF4-FFF2-40B4-BE49-F238E27FC236}">
              <a16:creationId xmlns:a16="http://schemas.microsoft.com/office/drawing/2014/main" id="{B55236E3-1300-5F69-5C53-087B5711E8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9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C15" sqref="C15"/>
    </sheetView>
  </sheetViews>
  <sheetFormatPr defaultColWidth="12.5703125" defaultRowHeight="15" customHeight="1" x14ac:dyDescent="0.25"/>
  <cols>
    <col min="1" max="2" width="7" customWidth="1"/>
    <col min="3" max="3" width="34.85546875" customWidth="1"/>
    <col min="4" max="4" width="11.7109375" customWidth="1"/>
    <col min="5" max="5" width="13.42578125" customWidth="1"/>
    <col min="6" max="6" width="65.140625" customWidth="1"/>
    <col min="7" max="7" width="37.140625" customWidth="1"/>
    <col min="8" max="8" width="31" customWidth="1"/>
    <col min="9" max="17" width="6.5703125" customWidth="1"/>
    <col min="18" max="26" width="11" customWidth="1"/>
  </cols>
  <sheetData>
    <row r="1" spans="1:17" ht="14.25" customHeight="1" x14ac:dyDescent="0.25">
      <c r="A1" s="1"/>
      <c r="B1" s="2"/>
      <c r="C1" s="2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4.25" customHeight="1" x14ac:dyDescent="0.25">
      <c r="A2" s="1"/>
      <c r="B2" s="3" t="s">
        <v>0</v>
      </c>
      <c r="C2" s="2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4.25" customHeight="1" x14ac:dyDescent="0.25">
      <c r="A3" s="1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4.25" customHeight="1" x14ac:dyDescent="0.25">
      <c r="A4" s="7"/>
      <c r="B4" s="8" t="s">
        <v>16</v>
      </c>
      <c r="C4" s="9"/>
      <c r="D4" s="9"/>
      <c r="E4" s="9"/>
      <c r="F4" s="10"/>
      <c r="G4" s="10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s="179" customFormat="1" x14ac:dyDescent="0.3">
      <c r="A5" s="31"/>
      <c r="B5" s="33">
        <v>1</v>
      </c>
      <c r="C5" s="176"/>
      <c r="D5" s="33"/>
      <c r="E5" s="33"/>
      <c r="F5" s="177"/>
      <c r="G5" s="176"/>
      <c r="H5" s="178"/>
      <c r="I5" s="178"/>
      <c r="J5" s="178"/>
      <c r="K5" s="178"/>
      <c r="L5" s="178"/>
      <c r="M5" s="178"/>
      <c r="N5" s="178"/>
      <c r="O5" s="178"/>
      <c r="P5" s="178"/>
      <c r="Q5" s="178"/>
    </row>
    <row r="6" spans="1:17" s="179" customFormat="1" x14ac:dyDescent="0.3">
      <c r="A6" s="31"/>
      <c r="B6" s="180">
        <v>2</v>
      </c>
      <c r="C6" s="181"/>
      <c r="D6" s="180"/>
      <c r="E6" s="180"/>
      <c r="F6" s="177"/>
      <c r="G6" s="182"/>
      <c r="H6" s="178"/>
      <c r="I6" s="178"/>
      <c r="J6" s="178"/>
      <c r="K6" s="178"/>
      <c r="L6" s="178"/>
      <c r="M6" s="178"/>
      <c r="N6" s="178"/>
      <c r="O6" s="178"/>
      <c r="P6" s="178"/>
      <c r="Q6" s="178"/>
    </row>
    <row r="7" spans="1:17" s="179" customFormat="1" x14ac:dyDescent="0.3">
      <c r="A7" s="31"/>
      <c r="B7" s="33">
        <v>3</v>
      </c>
      <c r="C7" s="181"/>
      <c r="D7" s="33"/>
      <c r="E7" s="33"/>
      <c r="F7" s="177"/>
      <c r="G7" s="176"/>
      <c r="H7" s="178"/>
      <c r="I7" s="178"/>
      <c r="J7" s="178"/>
      <c r="K7" s="178"/>
      <c r="L7" s="178"/>
      <c r="M7" s="178"/>
      <c r="N7" s="178"/>
      <c r="O7" s="178"/>
      <c r="P7" s="178"/>
      <c r="Q7" s="178"/>
    </row>
    <row r="8" spans="1:17" s="179" customFormat="1" x14ac:dyDescent="0.3">
      <c r="A8" s="31"/>
      <c r="B8" s="33">
        <v>4</v>
      </c>
      <c r="C8" s="183"/>
      <c r="D8" s="33"/>
      <c r="E8" s="33"/>
      <c r="F8" s="176"/>
      <c r="G8" s="176"/>
      <c r="H8" s="178"/>
      <c r="I8" s="178"/>
      <c r="J8" s="178"/>
      <c r="K8" s="178"/>
      <c r="L8" s="178"/>
      <c r="M8" s="178"/>
      <c r="N8" s="178"/>
      <c r="O8" s="178"/>
      <c r="P8" s="178"/>
      <c r="Q8" s="178"/>
    </row>
    <row r="9" spans="1:17" s="179" customFormat="1" x14ac:dyDescent="0.3">
      <c r="A9" s="31"/>
      <c r="B9" s="33">
        <v>5</v>
      </c>
      <c r="C9" s="183"/>
      <c r="D9" s="33"/>
      <c r="E9" s="33"/>
      <c r="F9" s="176"/>
      <c r="G9" s="176"/>
      <c r="H9" s="178"/>
      <c r="I9" s="178"/>
      <c r="J9" s="178"/>
      <c r="K9" s="178"/>
      <c r="L9" s="178"/>
      <c r="M9" s="178"/>
      <c r="N9" s="178"/>
      <c r="O9" s="178"/>
      <c r="P9" s="178"/>
      <c r="Q9" s="178"/>
    </row>
    <row r="10" spans="1:17" s="179" customFormat="1" ht="14.25" customHeight="1" x14ac:dyDescent="0.3">
      <c r="A10" s="31"/>
      <c r="B10" s="33">
        <v>6</v>
      </c>
      <c r="C10" s="183"/>
      <c r="D10" s="33"/>
      <c r="E10" s="33"/>
      <c r="F10" s="176"/>
      <c r="G10" s="176"/>
      <c r="H10" s="178"/>
      <c r="I10" s="178"/>
      <c r="J10" s="178"/>
      <c r="K10" s="178"/>
      <c r="L10" s="178"/>
      <c r="M10" s="178"/>
      <c r="N10" s="178"/>
      <c r="O10" s="178"/>
      <c r="P10" s="178"/>
      <c r="Q10" s="178"/>
    </row>
    <row r="11" spans="1:17" s="179" customFormat="1" ht="14.25" customHeight="1" x14ac:dyDescent="0.3">
      <c r="A11" s="31"/>
      <c r="B11" s="33">
        <v>7</v>
      </c>
      <c r="C11" s="183"/>
      <c r="D11" s="33"/>
      <c r="E11" s="33"/>
      <c r="F11" s="176"/>
      <c r="G11" s="176"/>
      <c r="H11" s="178"/>
      <c r="I11" s="178"/>
      <c r="J11" s="178"/>
      <c r="K11" s="178"/>
      <c r="L11" s="178"/>
      <c r="M11" s="178"/>
      <c r="N11" s="178"/>
      <c r="O11" s="178"/>
      <c r="P11" s="178"/>
      <c r="Q11" s="178"/>
    </row>
    <row r="12" spans="1:17" s="179" customFormat="1" ht="14.25" customHeight="1" x14ac:dyDescent="0.3">
      <c r="A12" s="31"/>
      <c r="B12" s="180">
        <v>8</v>
      </c>
      <c r="C12" s="183"/>
      <c r="D12" s="33"/>
      <c r="E12" s="33"/>
      <c r="F12" s="176"/>
      <c r="G12" s="176"/>
      <c r="H12" s="178"/>
      <c r="I12" s="178"/>
      <c r="J12" s="178"/>
      <c r="K12" s="178"/>
      <c r="L12" s="178"/>
      <c r="M12" s="178"/>
      <c r="N12" s="178"/>
      <c r="O12" s="178"/>
      <c r="P12" s="178"/>
      <c r="Q12" s="178"/>
    </row>
    <row r="13" spans="1:17" s="179" customFormat="1" ht="14.25" customHeight="1" x14ac:dyDescent="0.3">
      <c r="A13" s="31"/>
      <c r="B13" s="33">
        <v>9</v>
      </c>
      <c r="C13" s="183"/>
      <c r="D13" s="33"/>
      <c r="E13" s="33"/>
      <c r="F13" s="176"/>
      <c r="G13" s="176"/>
      <c r="H13" s="178"/>
      <c r="I13" s="178"/>
      <c r="J13" s="178"/>
      <c r="K13" s="178"/>
      <c r="L13" s="178"/>
      <c r="M13" s="178"/>
      <c r="N13" s="178"/>
      <c r="O13" s="178"/>
      <c r="P13" s="178"/>
      <c r="Q13" s="178"/>
    </row>
    <row r="14" spans="1:17" ht="14.25" customHeight="1" x14ac:dyDescent="0.25">
      <c r="A14" s="1"/>
      <c r="B14" s="11">
        <v>10</v>
      </c>
      <c r="C14" s="13"/>
      <c r="D14" s="11"/>
      <c r="E14" s="11"/>
      <c r="F14" s="12"/>
      <c r="G14" s="1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14.25" customHeight="1" x14ac:dyDescent="0.25">
      <c r="A15" s="1"/>
      <c r="B15" s="11">
        <v>11</v>
      </c>
      <c r="C15" s="13"/>
      <c r="D15" s="11"/>
      <c r="E15" s="11"/>
      <c r="F15" s="12"/>
      <c r="G15" s="1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14.25" customHeight="1" x14ac:dyDescent="0.25">
      <c r="A16" s="1"/>
      <c r="B16" s="11">
        <v>12</v>
      </c>
      <c r="C16" s="13"/>
      <c r="D16" s="11"/>
      <c r="E16" s="11"/>
      <c r="F16" s="12"/>
      <c r="G16" s="1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14.25" customHeight="1" x14ac:dyDescent="0.25">
      <c r="A17" s="1"/>
      <c r="B17" s="2"/>
      <c r="C17" s="2"/>
      <c r="D17" s="1"/>
      <c r="E17" s="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14.25" customHeight="1" x14ac:dyDescent="0.25">
      <c r="A18" s="1"/>
      <c r="B18" s="2"/>
      <c r="C18" s="2"/>
      <c r="D18" s="1"/>
      <c r="E18" s="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14.25" customHeight="1" x14ac:dyDescent="0.25">
      <c r="A19" s="1"/>
      <c r="B19" s="2"/>
      <c r="C19" s="2"/>
      <c r="D19" s="1"/>
      <c r="E19" s="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F254-7BA5-45EF-B2C8-A4D1BD6DBC83}">
  <dimension ref="B2:N31"/>
  <sheetViews>
    <sheetView workbookViewId="0">
      <selection activeCell="G20" sqref="G20"/>
    </sheetView>
  </sheetViews>
  <sheetFormatPr defaultRowHeight="15" x14ac:dyDescent="0.25"/>
  <cols>
    <col min="4" max="6" width="14.5703125" customWidth="1"/>
    <col min="7" max="7" width="17" customWidth="1"/>
    <col min="8" max="8" width="22" customWidth="1"/>
    <col min="10" max="10" width="2.28515625" customWidth="1"/>
  </cols>
  <sheetData>
    <row r="2" spans="2:14" x14ac:dyDescent="0.25">
      <c r="B2" s="422" t="s">
        <v>539</v>
      </c>
      <c r="C2" s="422"/>
      <c r="D2" s="422"/>
      <c r="E2" s="422"/>
      <c r="F2" s="422"/>
      <c r="G2" s="422"/>
      <c r="H2" s="422"/>
      <c r="I2" s="422"/>
    </row>
    <row r="3" spans="2:14" s="308" customFormat="1" x14ac:dyDescent="0.25">
      <c r="B3" s="303"/>
      <c r="C3" s="303"/>
      <c r="D3" s="318" t="s">
        <v>439</v>
      </c>
      <c r="E3" s="318" t="s">
        <v>575</v>
      </c>
      <c r="F3" s="318" t="s">
        <v>589</v>
      </c>
      <c r="G3" s="219" t="s">
        <v>538</v>
      </c>
      <c r="H3" s="318" t="s">
        <v>474</v>
      </c>
      <c r="I3" s="303"/>
    </row>
    <row r="4" spans="2:14" x14ac:dyDescent="0.25">
      <c r="B4" s="137"/>
      <c r="C4" s="220" t="s">
        <v>211</v>
      </c>
      <c r="D4" s="137">
        <f>Considerations!R38</f>
        <v>100</v>
      </c>
      <c r="E4" s="350">
        <f>D4/22*30</f>
        <v>136.36363636363637</v>
      </c>
      <c r="F4" s="355">
        <v>1</v>
      </c>
      <c r="G4" s="137">
        <v>465</v>
      </c>
      <c r="H4" s="350">
        <f>E4*G4*F4</f>
        <v>63409.090909090912</v>
      </c>
      <c r="I4" s="137"/>
    </row>
    <row r="5" spans="2:14" x14ac:dyDescent="0.25">
      <c r="B5" s="137"/>
      <c r="C5" s="220" t="s">
        <v>212</v>
      </c>
      <c r="D5" s="137">
        <f>Considerations!S38</f>
        <v>100</v>
      </c>
      <c r="E5" s="350">
        <f t="shared" ref="E5:E7" si="0">D5/22*30</f>
        <v>136.36363636363637</v>
      </c>
      <c r="F5" s="355">
        <f>$L$19</f>
        <v>0.5</v>
      </c>
      <c r="G5" s="137">
        <v>465</v>
      </c>
      <c r="H5" s="350">
        <f>E5*G5*F5</f>
        <v>31704.545454545456</v>
      </c>
      <c r="I5" s="137"/>
    </row>
    <row r="6" spans="2:14" x14ac:dyDescent="0.25">
      <c r="B6" s="137"/>
      <c r="C6" s="220" t="s">
        <v>213</v>
      </c>
      <c r="D6" s="137">
        <f>Considerations!T38</f>
        <v>100</v>
      </c>
      <c r="E6" s="350">
        <f t="shared" si="0"/>
        <v>136.36363636363637</v>
      </c>
      <c r="F6" s="355">
        <f>$L$19</f>
        <v>0.5</v>
      </c>
      <c r="G6" s="137">
        <v>465</v>
      </c>
      <c r="H6" s="350">
        <f>E6*G6*F6</f>
        <v>31704.545454545456</v>
      </c>
      <c r="I6" s="137"/>
    </row>
    <row r="7" spans="2:14" x14ac:dyDescent="0.25">
      <c r="B7" s="137"/>
      <c r="C7" s="220" t="s">
        <v>214</v>
      </c>
      <c r="D7" s="137">
        <f>Considerations!U38</f>
        <v>100</v>
      </c>
      <c r="E7" s="350">
        <f t="shared" si="0"/>
        <v>136.36363636363637</v>
      </c>
      <c r="F7" s="355">
        <f>$L$19</f>
        <v>0.5</v>
      </c>
      <c r="G7" s="137">
        <v>465</v>
      </c>
      <c r="H7" s="350">
        <f>E7*G7*F7</f>
        <v>31704.545454545456</v>
      </c>
      <c r="I7" s="137"/>
    </row>
    <row r="8" spans="2:14" x14ac:dyDescent="0.25">
      <c r="B8" s="137"/>
      <c r="C8" s="419" t="s">
        <v>14</v>
      </c>
      <c r="D8" s="420"/>
      <c r="E8" s="420"/>
      <c r="F8" s="420"/>
      <c r="G8" s="421"/>
      <c r="H8" s="351">
        <f>SUM(H4:H7)</f>
        <v>158522.72727272729</v>
      </c>
      <c r="I8" s="137"/>
    </row>
    <row r="9" spans="2:14" x14ac:dyDescent="0.25">
      <c r="B9" s="423" t="s">
        <v>540</v>
      </c>
      <c r="C9" s="423"/>
      <c r="D9" s="423"/>
      <c r="E9" s="423"/>
      <c r="F9" s="423"/>
      <c r="G9" s="423"/>
      <c r="H9" s="423"/>
      <c r="I9" s="423"/>
    </row>
    <row r="10" spans="2:14" s="308" customFormat="1" x14ac:dyDescent="0.25">
      <c r="B10" s="303"/>
      <c r="C10" s="303"/>
      <c r="D10" s="318"/>
      <c r="E10" s="318"/>
      <c r="F10" s="318"/>
      <c r="G10" s="219"/>
      <c r="H10" s="318" t="s">
        <v>474</v>
      </c>
      <c r="I10" s="303"/>
    </row>
    <row r="11" spans="2:14" x14ac:dyDescent="0.25">
      <c r="B11" s="137"/>
      <c r="C11" s="220" t="s">
        <v>211</v>
      </c>
      <c r="D11" s="156"/>
      <c r="E11" s="156"/>
      <c r="F11" s="355">
        <v>1</v>
      </c>
      <c r="G11" s="137"/>
      <c r="H11" s="137">
        <f>K16*F11</f>
        <v>210000</v>
      </c>
      <c r="I11" s="137"/>
      <c r="K11" t="s">
        <v>576</v>
      </c>
      <c r="L11" t="s">
        <v>577</v>
      </c>
      <c r="M11" t="s">
        <v>578</v>
      </c>
    </row>
    <row r="12" spans="2:14" x14ac:dyDescent="0.25">
      <c r="B12" s="137"/>
      <c r="C12" s="220" t="s">
        <v>212</v>
      </c>
      <c r="D12" s="156"/>
      <c r="E12" s="156"/>
      <c r="F12" s="355">
        <f>$L$19</f>
        <v>0.5</v>
      </c>
      <c r="G12" s="137"/>
      <c r="H12" s="137">
        <f>H11*1.1*F12</f>
        <v>115500.00000000001</v>
      </c>
      <c r="I12" s="137"/>
      <c r="K12">
        <v>4</v>
      </c>
      <c r="L12">
        <v>7</v>
      </c>
      <c r="M12">
        <v>5</v>
      </c>
      <c r="N12">
        <f>K12*L12*M12</f>
        <v>140</v>
      </c>
    </row>
    <row r="13" spans="2:14" x14ac:dyDescent="0.25">
      <c r="B13" s="137"/>
      <c r="C13" s="220" t="s">
        <v>213</v>
      </c>
      <c r="D13" s="156"/>
      <c r="E13" s="156"/>
      <c r="F13" s="355">
        <f>$L$19</f>
        <v>0.5</v>
      </c>
      <c r="G13" s="137"/>
      <c r="H13" s="137">
        <f t="shared" ref="H13:H14" si="1">H12*1.1</f>
        <v>127050.00000000003</v>
      </c>
      <c r="I13" s="137"/>
    </row>
    <row r="14" spans="2:14" x14ac:dyDescent="0.25">
      <c r="B14" s="137"/>
      <c r="C14" s="220" t="s">
        <v>214</v>
      </c>
      <c r="D14" s="156"/>
      <c r="E14" s="156"/>
      <c r="F14" s="355">
        <f>$L$19</f>
        <v>0.5</v>
      </c>
      <c r="G14" s="156"/>
      <c r="H14" s="137">
        <f t="shared" si="1"/>
        <v>139755.00000000003</v>
      </c>
      <c r="I14" s="137"/>
      <c r="K14">
        <f>'Accomodation charges -HBT'!E5*2</f>
        <v>6000</v>
      </c>
      <c r="L14" t="s">
        <v>581</v>
      </c>
    </row>
    <row r="15" spans="2:14" x14ac:dyDescent="0.25">
      <c r="B15" s="137"/>
      <c r="C15" s="419" t="s">
        <v>14</v>
      </c>
      <c r="D15" s="420"/>
      <c r="E15" s="420"/>
      <c r="F15" s="420"/>
      <c r="G15" s="421"/>
      <c r="H15" s="320">
        <f>SUM(H11:H14)</f>
        <v>592305</v>
      </c>
      <c r="I15" s="137"/>
      <c r="K15">
        <f>K14*M12</f>
        <v>30000</v>
      </c>
      <c r="L15" t="s">
        <v>579</v>
      </c>
    </row>
    <row r="16" spans="2:14" x14ac:dyDescent="0.25">
      <c r="B16" s="423" t="s">
        <v>541</v>
      </c>
      <c r="C16" s="423"/>
      <c r="D16" s="423"/>
      <c r="E16" s="423"/>
      <c r="F16" s="423"/>
      <c r="G16" s="423"/>
      <c r="H16" s="423"/>
      <c r="I16" s="423"/>
      <c r="K16">
        <f>K15*L12</f>
        <v>210000</v>
      </c>
      <c r="L16" t="s">
        <v>580</v>
      </c>
    </row>
    <row r="17" spans="2:12" x14ac:dyDescent="0.25">
      <c r="B17" s="137"/>
      <c r="C17" s="137"/>
      <c r="D17" s="318" t="s">
        <v>606</v>
      </c>
      <c r="E17" s="318"/>
      <c r="F17" s="318"/>
      <c r="G17" s="219" t="s">
        <v>543</v>
      </c>
      <c r="H17" s="318" t="s">
        <v>474</v>
      </c>
      <c r="I17" s="303"/>
    </row>
    <row r="18" spans="2:12" x14ac:dyDescent="0.25">
      <c r="B18" s="137"/>
      <c r="C18" s="220" t="s">
        <v>211</v>
      </c>
      <c r="D18" s="137">
        <f>L12*3</f>
        <v>21</v>
      </c>
      <c r="E18" s="137"/>
      <c r="F18" s="355">
        <v>1</v>
      </c>
      <c r="G18" s="137">
        <v>20000</v>
      </c>
      <c r="H18" s="137">
        <f>G18*D18*F18</f>
        <v>420000</v>
      </c>
      <c r="I18" s="137"/>
      <c r="L18" t="s">
        <v>588</v>
      </c>
    </row>
    <row r="19" spans="2:12" x14ac:dyDescent="0.25">
      <c r="B19" s="137"/>
      <c r="C19" s="220" t="s">
        <v>212</v>
      </c>
      <c r="D19" s="137">
        <f>D18</f>
        <v>21</v>
      </c>
      <c r="E19" s="137"/>
      <c r="F19" s="355">
        <f>$L$19</f>
        <v>0.5</v>
      </c>
      <c r="G19" s="137">
        <f>G18*1.1</f>
        <v>22000</v>
      </c>
      <c r="H19" s="137">
        <f>G19*D19*F19</f>
        <v>231000</v>
      </c>
      <c r="I19" s="137"/>
      <c r="K19" t="s">
        <v>212</v>
      </c>
      <c r="L19" s="354">
        <v>0.5</v>
      </c>
    </row>
    <row r="20" spans="2:12" x14ac:dyDescent="0.25">
      <c r="B20" s="137"/>
      <c r="C20" s="220" t="s">
        <v>213</v>
      </c>
      <c r="D20" s="137">
        <f>D19</f>
        <v>21</v>
      </c>
      <c r="E20" s="137"/>
      <c r="F20" s="355">
        <f>$L$19</f>
        <v>0.5</v>
      </c>
      <c r="G20" s="137">
        <f>G19*1.1</f>
        <v>24200.000000000004</v>
      </c>
      <c r="H20" s="137">
        <f>G20*D20*F20</f>
        <v>254100.00000000003</v>
      </c>
      <c r="I20" s="137"/>
      <c r="K20" t="s">
        <v>213</v>
      </c>
      <c r="L20" s="354">
        <v>0.5</v>
      </c>
    </row>
    <row r="21" spans="2:12" x14ac:dyDescent="0.25">
      <c r="B21" s="137"/>
      <c r="C21" s="220" t="s">
        <v>214</v>
      </c>
      <c r="D21" s="137">
        <f>D20</f>
        <v>21</v>
      </c>
      <c r="E21" s="137"/>
      <c r="F21" s="355">
        <f>$L$19</f>
        <v>0.5</v>
      </c>
      <c r="G21" s="137">
        <f>G20*1.1</f>
        <v>26620.000000000007</v>
      </c>
      <c r="H21" s="137">
        <f>G21*D21*F21</f>
        <v>279510.00000000006</v>
      </c>
      <c r="I21" s="137"/>
      <c r="K21" t="s">
        <v>214</v>
      </c>
      <c r="L21" s="354">
        <v>0.5</v>
      </c>
    </row>
    <row r="22" spans="2:12" x14ac:dyDescent="0.25">
      <c r="B22" s="137"/>
      <c r="C22" s="419" t="s">
        <v>14</v>
      </c>
      <c r="D22" s="420"/>
      <c r="E22" s="420"/>
      <c r="F22" s="420"/>
      <c r="G22" s="421"/>
      <c r="H22" s="319">
        <f>SUM(H18:H21)</f>
        <v>1184610</v>
      </c>
      <c r="I22" s="137"/>
      <c r="K22" s="360" t="s">
        <v>590</v>
      </c>
    </row>
    <row r="23" spans="2:12" x14ac:dyDescent="0.25">
      <c r="H23" s="64"/>
    </row>
    <row r="25" spans="2:12" x14ac:dyDescent="0.25">
      <c r="C25" s="137"/>
      <c r="D25" s="137" t="s">
        <v>594</v>
      </c>
      <c r="E25" s="137">
        <v>1372</v>
      </c>
    </row>
    <row r="26" spans="2:12" x14ac:dyDescent="0.25">
      <c r="C26" s="137"/>
      <c r="D26" s="137" t="s">
        <v>595</v>
      </c>
      <c r="E26" s="137"/>
    </row>
    <row r="27" spans="2:12" x14ac:dyDescent="0.25">
      <c r="C27" s="220" t="s">
        <v>211</v>
      </c>
      <c r="D27" s="140">
        <f>(Considerations!R34+Considerations!R42)/22</f>
        <v>13.636363636363637</v>
      </c>
      <c r="E27" s="138">
        <f>D27*E25</f>
        <v>18709.090909090908</v>
      </c>
    </row>
    <row r="28" spans="2:12" x14ac:dyDescent="0.25">
      <c r="C28" s="220" t="s">
        <v>212</v>
      </c>
      <c r="D28" s="140">
        <f>(Considerations!S34+Considerations!S42)/22</f>
        <v>13.636363636363637</v>
      </c>
      <c r="E28" s="138">
        <f>D28*E25</f>
        <v>18709.090909090908</v>
      </c>
    </row>
    <row r="29" spans="2:12" x14ac:dyDescent="0.25">
      <c r="C29" s="220" t="s">
        <v>213</v>
      </c>
      <c r="D29" s="140">
        <f>SUM(Considerations!T34+Considerations!T42)/22</f>
        <v>13.636363636363637</v>
      </c>
      <c r="E29" s="138">
        <f>D29*E25</f>
        <v>18709.090909090908</v>
      </c>
    </row>
    <row r="30" spans="2:12" x14ac:dyDescent="0.25">
      <c r="C30" s="220" t="s">
        <v>214</v>
      </c>
      <c r="D30" s="140">
        <f>(Considerations!U34+Considerations!U42)/22</f>
        <v>13.636363636363637</v>
      </c>
      <c r="E30" s="138">
        <f>D30*E25</f>
        <v>18709.090909090908</v>
      </c>
    </row>
    <row r="31" spans="2:12" s="371" customFormat="1" x14ac:dyDescent="0.25">
      <c r="C31" s="372"/>
      <c r="D31" s="372"/>
      <c r="E31" s="373">
        <f>SUM(E27:E30)</f>
        <v>74836.363636363632</v>
      </c>
    </row>
  </sheetData>
  <mergeCells count="6">
    <mergeCell ref="C22:G22"/>
    <mergeCell ref="B2:I2"/>
    <mergeCell ref="B9:I9"/>
    <mergeCell ref="B16:I16"/>
    <mergeCell ref="C8:G8"/>
    <mergeCell ref="C15:G1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H43"/>
  <sheetViews>
    <sheetView topLeftCell="O28" workbookViewId="0">
      <selection activeCell="AF37" sqref="AF29:AF37"/>
    </sheetView>
  </sheetViews>
  <sheetFormatPr defaultColWidth="8.85546875" defaultRowHeight="16.5" x14ac:dyDescent="0.3"/>
  <cols>
    <col min="1" max="1" width="2" style="187" customWidth="1"/>
    <col min="2" max="2" width="6.7109375" style="187" customWidth="1"/>
    <col min="3" max="3" width="31" style="187" bestFit="1" customWidth="1"/>
    <col min="4" max="4" width="10.5703125" style="187" bestFit="1" customWidth="1"/>
    <col min="5" max="5" width="27.28515625" style="187" bestFit="1" customWidth="1"/>
    <col min="6" max="13" width="3.7109375" style="187" bestFit="1" customWidth="1"/>
    <col min="14" max="14" width="24.5703125" style="187" bestFit="1" customWidth="1"/>
    <col min="15" max="15" width="9.42578125" style="187" bestFit="1" customWidth="1"/>
    <col min="16" max="16" width="16.7109375" style="187" bestFit="1" customWidth="1"/>
    <col min="17" max="17" width="16.7109375" style="187" customWidth="1"/>
    <col min="18" max="18" width="10.140625" style="187" customWidth="1"/>
    <col min="19" max="19" width="7.5703125" style="187" bestFit="1" customWidth="1"/>
    <col min="20" max="20" width="8" style="187" customWidth="1"/>
    <col min="21" max="21" width="8.140625" style="187" customWidth="1"/>
    <col min="22" max="22" width="7.5703125" style="187" customWidth="1"/>
    <col min="23" max="25" width="10.5703125" style="187" bestFit="1" customWidth="1"/>
    <col min="26" max="26" width="9" style="187" customWidth="1"/>
    <col min="27" max="27" width="9.140625" style="187" customWidth="1"/>
    <col min="28" max="28" width="11.140625" style="187" customWidth="1"/>
    <col min="29" max="29" width="8" style="187" bestFit="1" customWidth="1"/>
    <col min="30" max="30" width="10.5703125" style="187" customWidth="1"/>
    <col min="31" max="31" width="7.85546875" style="187" customWidth="1"/>
    <col min="32" max="32" width="9.5703125" style="187" customWidth="1"/>
    <col min="33" max="33" width="5.85546875" style="290" customWidth="1"/>
    <col min="34" max="34" width="7.5703125" style="290" customWidth="1"/>
    <col min="35" max="16384" width="8.85546875" style="187"/>
  </cols>
  <sheetData>
    <row r="2" spans="2:34" x14ac:dyDescent="0.3">
      <c r="B2" s="448" t="s">
        <v>414</v>
      </c>
      <c r="C2" s="448"/>
      <c r="D2" s="448"/>
      <c r="E2" s="448"/>
      <c r="F2" s="449" t="s">
        <v>415</v>
      </c>
      <c r="G2" s="449"/>
      <c r="H2" s="449"/>
      <c r="I2" s="449"/>
      <c r="J2" s="449"/>
      <c r="K2" s="449"/>
      <c r="L2" s="449"/>
      <c r="M2" s="449"/>
      <c r="N2" s="216" t="s">
        <v>416</v>
      </c>
    </row>
    <row r="3" spans="2:34" x14ac:dyDescent="0.3">
      <c r="B3" s="188" t="s">
        <v>417</v>
      </c>
      <c r="C3" s="188" t="s">
        <v>418</v>
      </c>
      <c r="D3" s="188" t="s">
        <v>389</v>
      </c>
      <c r="E3" s="188" t="s">
        <v>419</v>
      </c>
      <c r="F3" s="450" t="s">
        <v>420</v>
      </c>
      <c r="G3" s="451"/>
      <c r="H3" s="451"/>
      <c r="I3" s="451"/>
      <c r="J3" s="451"/>
      <c r="K3" s="451"/>
      <c r="L3" s="452"/>
      <c r="M3" s="189"/>
      <c r="N3" s="188" t="s">
        <v>421</v>
      </c>
    </row>
    <row r="4" spans="2:34" x14ac:dyDescent="0.3">
      <c r="B4" s="190">
        <v>1</v>
      </c>
      <c r="C4" s="191" t="s">
        <v>422</v>
      </c>
      <c r="D4" s="192"/>
      <c r="E4" s="193" t="s">
        <v>423</v>
      </c>
      <c r="F4" s="194" t="s">
        <v>424</v>
      </c>
      <c r="G4" s="194" t="s">
        <v>425</v>
      </c>
      <c r="H4" s="194" t="s">
        <v>426</v>
      </c>
      <c r="I4" s="194" t="s">
        <v>427</v>
      </c>
      <c r="J4" s="194" t="s">
        <v>428</v>
      </c>
      <c r="K4" s="194" t="s">
        <v>429</v>
      </c>
      <c r="L4" s="194" t="s">
        <v>430</v>
      </c>
      <c r="M4" s="194" t="s">
        <v>431</v>
      </c>
      <c r="N4" s="195"/>
    </row>
    <row r="5" spans="2:34" x14ac:dyDescent="0.3">
      <c r="B5" s="190">
        <v>2</v>
      </c>
      <c r="C5" s="333" t="s">
        <v>548</v>
      </c>
      <c r="D5" s="192" t="s">
        <v>144</v>
      </c>
      <c r="E5" s="193" t="s">
        <v>551</v>
      </c>
      <c r="F5" s="196"/>
      <c r="G5" s="197"/>
      <c r="H5" s="197"/>
      <c r="I5" s="197"/>
      <c r="J5" s="197"/>
      <c r="K5" s="197"/>
      <c r="L5" s="197"/>
      <c r="M5" s="196"/>
      <c r="N5" s="195"/>
    </row>
    <row r="6" spans="2:34" x14ac:dyDescent="0.3">
      <c r="B6" s="190">
        <v>3</v>
      </c>
      <c r="C6" s="336" t="s">
        <v>549</v>
      </c>
      <c r="D6" s="337" t="s">
        <v>143</v>
      </c>
      <c r="E6" s="336" t="s">
        <v>432</v>
      </c>
      <c r="F6" s="198"/>
      <c r="G6" s="199"/>
      <c r="H6" s="199"/>
      <c r="I6" s="199"/>
      <c r="J6" s="199"/>
      <c r="K6" s="199"/>
      <c r="L6" s="199"/>
      <c r="M6" s="198"/>
      <c r="N6" s="200"/>
    </row>
    <row r="7" spans="2:34" x14ac:dyDescent="0.3">
      <c r="B7" s="190">
        <v>4</v>
      </c>
      <c r="C7" s="338" t="s">
        <v>505</v>
      </c>
      <c r="D7" s="337" t="s">
        <v>143</v>
      </c>
      <c r="E7" s="336" t="s">
        <v>433</v>
      </c>
      <c r="F7" s="196"/>
      <c r="G7" s="197"/>
      <c r="H7" s="197"/>
      <c r="I7" s="197"/>
      <c r="J7" s="197"/>
      <c r="K7" s="197"/>
      <c r="L7" s="197"/>
      <c r="M7" s="196"/>
    </row>
    <row r="8" spans="2:34" x14ac:dyDescent="0.3">
      <c r="B8" s="190">
        <v>5</v>
      </c>
      <c r="C8" s="336" t="s">
        <v>504</v>
      </c>
      <c r="D8" s="337" t="s">
        <v>142</v>
      </c>
      <c r="E8" s="336" t="s">
        <v>433</v>
      </c>
      <c r="F8" s="198"/>
      <c r="G8" s="198"/>
      <c r="H8" s="198"/>
      <c r="I8" s="198"/>
      <c r="J8" s="198"/>
      <c r="K8" s="198"/>
      <c r="L8" s="198"/>
      <c r="M8" s="198"/>
      <c r="N8" s="200"/>
    </row>
    <row r="9" spans="2:34" x14ac:dyDescent="0.3">
      <c r="B9" s="190">
        <v>6</v>
      </c>
      <c r="C9" s="193" t="s">
        <v>503</v>
      </c>
      <c r="D9" s="192" t="s">
        <v>143</v>
      </c>
      <c r="E9" s="193" t="s">
        <v>434</v>
      </c>
      <c r="F9" s="197"/>
      <c r="G9" s="197"/>
      <c r="H9" s="197"/>
      <c r="I9" s="197"/>
      <c r="J9" s="197"/>
      <c r="K9" s="197"/>
      <c r="L9" s="197"/>
      <c r="M9" s="197"/>
      <c r="N9" s="195"/>
    </row>
    <row r="10" spans="2:34" x14ac:dyDescent="0.3">
      <c r="B10" s="190">
        <v>5</v>
      </c>
      <c r="C10" s="193" t="s">
        <v>560</v>
      </c>
      <c r="D10" s="192" t="s">
        <v>143</v>
      </c>
      <c r="E10" s="193" t="s">
        <v>434</v>
      </c>
      <c r="F10" s="198"/>
      <c r="G10" s="198"/>
      <c r="H10" s="198"/>
      <c r="I10" s="198"/>
      <c r="J10" s="198"/>
      <c r="K10" s="198"/>
      <c r="L10" s="198"/>
      <c r="M10" s="198"/>
      <c r="N10" s="200"/>
      <c r="P10" s="201" t="s">
        <v>421</v>
      </c>
    </row>
    <row r="11" spans="2:34" ht="17.25" x14ac:dyDescent="0.35">
      <c r="B11" s="190">
        <v>6</v>
      </c>
      <c r="C11" s="335" t="s">
        <v>435</v>
      </c>
      <c r="D11" s="192" t="s">
        <v>144</v>
      </c>
      <c r="E11" s="193" t="s">
        <v>436</v>
      </c>
      <c r="F11" s="196"/>
      <c r="G11" s="197"/>
      <c r="H11" s="197"/>
      <c r="I11" s="197"/>
      <c r="J11" s="197"/>
      <c r="K11" s="197"/>
      <c r="L11" s="197"/>
      <c r="M11" s="196"/>
      <c r="N11" s="195"/>
      <c r="P11" s="453" t="s">
        <v>437</v>
      </c>
      <c r="Q11" s="447" t="s">
        <v>508</v>
      </c>
      <c r="R11" s="447" t="s">
        <v>438</v>
      </c>
      <c r="S11" s="430" t="s">
        <v>439</v>
      </c>
      <c r="T11" s="430"/>
      <c r="U11" s="430"/>
      <c r="V11" s="430"/>
      <c r="W11" s="202" t="s">
        <v>440</v>
      </c>
      <c r="X11" s="202" t="s">
        <v>433</v>
      </c>
      <c r="Y11" s="202" t="s">
        <v>441</v>
      </c>
      <c r="Z11" s="202" t="s">
        <v>442</v>
      </c>
      <c r="AA11" s="202" t="s">
        <v>434</v>
      </c>
      <c r="AB11" s="202" t="s">
        <v>443</v>
      </c>
      <c r="AC11" s="202" t="s">
        <v>444</v>
      </c>
      <c r="AD11" s="203" t="s">
        <v>445</v>
      </c>
      <c r="AE11" s="203" t="s">
        <v>395</v>
      </c>
      <c r="AF11" s="285" t="s">
        <v>446</v>
      </c>
      <c r="AG11" s="194" t="s">
        <v>217</v>
      </c>
      <c r="AH11" s="194" t="s">
        <v>469</v>
      </c>
    </row>
    <row r="12" spans="2:34" ht="17.25" x14ac:dyDescent="0.35">
      <c r="B12" s="190">
        <v>7</v>
      </c>
      <c r="C12" s="334"/>
      <c r="D12" s="192"/>
      <c r="E12" s="193"/>
      <c r="F12" s="198"/>
      <c r="G12" s="198"/>
      <c r="H12" s="198"/>
      <c r="I12" s="198"/>
      <c r="J12" s="198"/>
      <c r="K12" s="198"/>
      <c r="L12" s="198"/>
      <c r="M12" s="198"/>
      <c r="N12" s="200"/>
      <c r="P12" s="453"/>
      <c r="Q12" s="447"/>
      <c r="R12" s="447"/>
      <c r="S12" s="229" t="s">
        <v>211</v>
      </c>
      <c r="T12" s="229" t="s">
        <v>212</v>
      </c>
      <c r="U12" s="229" t="s">
        <v>213</v>
      </c>
      <c r="V12" s="229" t="s">
        <v>214</v>
      </c>
      <c r="W12" s="204">
        <v>0.12</v>
      </c>
      <c r="X12" s="204">
        <v>7.0000000000000007E-2</v>
      </c>
      <c r="Y12" s="204">
        <v>0.1</v>
      </c>
      <c r="Z12" s="204">
        <v>0.1</v>
      </c>
      <c r="AA12" s="204">
        <v>0.05</v>
      </c>
      <c r="AB12" s="204">
        <v>0.35</v>
      </c>
      <c r="AC12" s="204">
        <v>0.1</v>
      </c>
      <c r="AD12" s="204">
        <v>0.04</v>
      </c>
      <c r="AE12" s="204">
        <v>0.03</v>
      </c>
      <c r="AF12" s="286">
        <v>0.04</v>
      </c>
      <c r="AG12" s="291"/>
      <c r="AH12" s="194"/>
    </row>
    <row r="13" spans="2:34" ht="17.25" x14ac:dyDescent="0.35">
      <c r="B13" s="190">
        <v>8</v>
      </c>
      <c r="C13" s="336" t="s">
        <v>507</v>
      </c>
      <c r="D13" s="337" t="s">
        <v>143</v>
      </c>
      <c r="E13" s="193" t="s">
        <v>449</v>
      </c>
      <c r="F13" s="197"/>
      <c r="G13" s="197"/>
      <c r="H13" s="197"/>
      <c r="I13" s="197"/>
      <c r="J13" s="197"/>
      <c r="K13" s="197"/>
      <c r="L13" s="197"/>
      <c r="M13" s="197"/>
      <c r="N13" s="195"/>
      <c r="O13" s="388">
        <f>Q13*R13</f>
        <v>112.5</v>
      </c>
      <c r="P13" s="205" t="s">
        <v>447</v>
      </c>
      <c r="Q13" s="206">
        <v>150</v>
      </c>
      <c r="R13" s="205">
        <v>0.75</v>
      </c>
      <c r="S13" s="206">
        <f>R13*Q13</f>
        <v>112.5</v>
      </c>
      <c r="T13" s="206">
        <f>Q13*R13</f>
        <v>112.5</v>
      </c>
      <c r="U13" s="206">
        <f>Q13*R13</f>
        <v>112.5</v>
      </c>
      <c r="V13" s="206">
        <f>Q13*R13</f>
        <v>112.5</v>
      </c>
      <c r="W13" s="206"/>
      <c r="X13" s="206"/>
      <c r="Y13" s="206"/>
      <c r="Z13" s="206"/>
      <c r="AA13" s="206"/>
      <c r="AB13" s="206"/>
      <c r="AC13" s="206"/>
      <c r="AD13" s="206"/>
      <c r="AE13" s="206"/>
      <c r="AF13" s="287"/>
      <c r="AG13" s="194"/>
      <c r="AH13" s="194"/>
    </row>
    <row r="14" spans="2:34" ht="17.25" x14ac:dyDescent="0.35">
      <c r="B14" s="190">
        <v>9</v>
      </c>
      <c r="C14" s="336" t="s">
        <v>506</v>
      </c>
      <c r="D14" s="337" t="s">
        <v>142</v>
      </c>
      <c r="E14" s="336" t="s">
        <v>561</v>
      </c>
      <c r="F14" s="198"/>
      <c r="G14" s="198"/>
      <c r="H14" s="198"/>
      <c r="I14" s="198"/>
      <c r="J14" s="198"/>
      <c r="K14" s="198"/>
      <c r="L14" s="198"/>
      <c r="M14" s="198"/>
      <c r="N14" s="200"/>
      <c r="O14" s="388">
        <f t="shared" ref="O14:O15" si="0">Q14*R14</f>
        <v>540</v>
      </c>
      <c r="P14" s="205" t="s">
        <v>448</v>
      </c>
      <c r="Q14" s="206">
        <v>360</v>
      </c>
      <c r="R14" s="205">
        <v>1.5</v>
      </c>
      <c r="S14" s="206">
        <f>R14*Q14</f>
        <v>540</v>
      </c>
      <c r="T14" s="206">
        <f t="shared" ref="T14:T15" si="1">Q14*R14</f>
        <v>540</v>
      </c>
      <c r="U14" s="206">
        <f t="shared" ref="U14:U15" si="2">Q14*R14</f>
        <v>540</v>
      </c>
      <c r="V14" s="206">
        <f t="shared" ref="V14:V15" si="3">Q14*R14</f>
        <v>540</v>
      </c>
      <c r="W14" s="206"/>
      <c r="X14" s="206"/>
      <c r="Y14" s="206"/>
      <c r="Z14" s="206"/>
      <c r="AA14" s="206"/>
      <c r="AB14" s="206"/>
      <c r="AC14" s="206"/>
      <c r="AD14" s="206"/>
      <c r="AE14" s="206"/>
      <c r="AF14" s="287"/>
      <c r="AG14" s="194"/>
      <c r="AH14" s="194"/>
    </row>
    <row r="15" spans="2:34" ht="17.25" x14ac:dyDescent="0.35">
      <c r="B15" s="190">
        <v>10</v>
      </c>
      <c r="C15" s="334"/>
      <c r="D15" s="192"/>
      <c r="E15" s="193"/>
      <c r="F15" s="197"/>
      <c r="G15" s="197"/>
      <c r="H15" s="197"/>
      <c r="I15" s="197"/>
      <c r="J15" s="197"/>
      <c r="K15" s="197"/>
      <c r="L15" s="197"/>
      <c r="M15" s="197"/>
      <c r="N15" s="195"/>
      <c r="O15" s="388">
        <f t="shared" si="0"/>
        <v>108</v>
      </c>
      <c r="P15" s="205" t="s">
        <v>450</v>
      </c>
      <c r="Q15" s="206">
        <v>48</v>
      </c>
      <c r="R15" s="205">
        <v>2.25</v>
      </c>
      <c r="S15" s="206">
        <f>R15*Q15</f>
        <v>108</v>
      </c>
      <c r="T15" s="206">
        <f t="shared" si="1"/>
        <v>108</v>
      </c>
      <c r="U15" s="206">
        <f t="shared" si="2"/>
        <v>108</v>
      </c>
      <c r="V15" s="206">
        <f t="shared" si="3"/>
        <v>108</v>
      </c>
      <c r="W15" s="206"/>
      <c r="X15" s="206"/>
      <c r="Y15" s="206"/>
      <c r="Z15" s="206"/>
      <c r="AA15" s="206"/>
      <c r="AB15" s="206"/>
      <c r="AC15" s="206"/>
      <c r="AD15" s="206"/>
      <c r="AE15" s="206"/>
      <c r="AF15" s="287"/>
      <c r="AG15" s="194"/>
      <c r="AH15" s="194"/>
    </row>
    <row r="16" spans="2:34" ht="17.25" x14ac:dyDescent="0.35">
      <c r="B16" s="190">
        <v>11</v>
      </c>
      <c r="C16" s="193" t="s">
        <v>552</v>
      </c>
      <c r="D16" s="192" t="s">
        <v>142</v>
      </c>
      <c r="E16" s="193" t="s">
        <v>451</v>
      </c>
      <c r="F16" s="197"/>
      <c r="G16" s="197"/>
      <c r="H16" s="197"/>
      <c r="I16" s="197"/>
      <c r="J16" s="197"/>
      <c r="K16" s="197"/>
      <c r="L16" s="197"/>
      <c r="M16" s="197"/>
      <c r="N16" s="200"/>
      <c r="O16" s="388">
        <f>SUM(O13:O15)</f>
        <v>760.5</v>
      </c>
      <c r="P16" s="437" t="s">
        <v>452</v>
      </c>
      <c r="Q16" s="446"/>
      <c r="R16" s="438"/>
      <c r="S16" s="206">
        <f t="shared" ref="S16:V16" si="4">SUM(S13:S15)</f>
        <v>760.5</v>
      </c>
      <c r="T16" s="206">
        <f t="shared" si="4"/>
        <v>760.5</v>
      </c>
      <c r="U16" s="206">
        <f t="shared" si="4"/>
        <v>760.5</v>
      </c>
      <c r="V16" s="206">
        <f t="shared" si="4"/>
        <v>760.5</v>
      </c>
      <c r="W16" s="207">
        <f t="shared" ref="W16:AF16" si="5">$S$16*W12</f>
        <v>91.259999999999991</v>
      </c>
      <c r="X16" s="207">
        <f t="shared" si="5"/>
        <v>53.235000000000007</v>
      </c>
      <c r="Y16" s="207">
        <f t="shared" si="5"/>
        <v>76.05</v>
      </c>
      <c r="Z16" s="207">
        <f t="shared" si="5"/>
        <v>76.05</v>
      </c>
      <c r="AA16" s="207">
        <f t="shared" si="5"/>
        <v>38.024999999999999</v>
      </c>
      <c r="AB16" s="207">
        <f t="shared" si="5"/>
        <v>266.17500000000001</v>
      </c>
      <c r="AC16" s="207">
        <f t="shared" si="5"/>
        <v>76.05</v>
      </c>
      <c r="AD16" s="207">
        <f t="shared" si="5"/>
        <v>30.42</v>
      </c>
      <c r="AE16" s="207">
        <f t="shared" si="5"/>
        <v>22.814999999999998</v>
      </c>
      <c r="AF16" s="288">
        <f t="shared" si="5"/>
        <v>30.42</v>
      </c>
      <c r="AG16" s="194"/>
      <c r="AH16" s="194"/>
    </row>
    <row r="17" spans="2:34" ht="17.25" x14ac:dyDescent="0.35">
      <c r="B17" s="190">
        <v>12</v>
      </c>
      <c r="C17" s="193" t="s">
        <v>552</v>
      </c>
      <c r="D17" s="192" t="s">
        <v>142</v>
      </c>
      <c r="E17" s="193" t="s">
        <v>453</v>
      </c>
      <c r="F17" s="197"/>
      <c r="G17" s="197"/>
      <c r="H17" s="197"/>
      <c r="I17" s="197"/>
      <c r="J17" s="197"/>
      <c r="K17" s="197"/>
      <c r="L17" s="197"/>
      <c r="M17" s="197"/>
      <c r="N17" s="195"/>
      <c r="O17" s="389">
        <f>O16/SUM(Q13:Q15)</f>
        <v>1.3629032258064515</v>
      </c>
      <c r="P17" s="437" t="s">
        <v>454</v>
      </c>
      <c r="Q17" s="446"/>
      <c r="R17" s="438"/>
      <c r="S17" s="206">
        <f>S16/12</f>
        <v>63.375</v>
      </c>
      <c r="T17" s="206">
        <f t="shared" ref="T17:V17" si="6">T16/12</f>
        <v>63.375</v>
      </c>
      <c r="U17" s="206">
        <f t="shared" si="6"/>
        <v>63.375</v>
      </c>
      <c r="V17" s="206">
        <f t="shared" si="6"/>
        <v>63.375</v>
      </c>
      <c r="W17" s="207">
        <f>W16/12</f>
        <v>7.6049999999999995</v>
      </c>
      <c r="X17" s="207">
        <f t="shared" ref="X17:AF17" si="7">X16/12</f>
        <v>4.4362500000000002</v>
      </c>
      <c r="Y17" s="207">
        <f t="shared" si="7"/>
        <v>6.3374999999999995</v>
      </c>
      <c r="Z17" s="207">
        <f t="shared" si="7"/>
        <v>6.3374999999999995</v>
      </c>
      <c r="AA17" s="207">
        <f t="shared" si="7"/>
        <v>3.1687499999999997</v>
      </c>
      <c r="AB17" s="207">
        <f t="shared" si="7"/>
        <v>22.181250000000002</v>
      </c>
      <c r="AC17" s="207">
        <f t="shared" si="7"/>
        <v>6.3374999999999995</v>
      </c>
      <c r="AD17" s="207">
        <f t="shared" si="7"/>
        <v>2.5350000000000001</v>
      </c>
      <c r="AE17" s="207">
        <f t="shared" si="7"/>
        <v>1.9012499999999999</v>
      </c>
      <c r="AF17" s="288">
        <f t="shared" si="7"/>
        <v>2.5350000000000001</v>
      </c>
      <c r="AG17" s="194"/>
      <c r="AH17" s="194"/>
    </row>
    <row r="18" spans="2:34" ht="17.25" x14ac:dyDescent="0.35">
      <c r="B18" s="190">
        <v>13</v>
      </c>
      <c r="C18" s="334"/>
      <c r="D18" s="192"/>
      <c r="E18" s="193"/>
      <c r="F18" s="198"/>
      <c r="G18" s="198"/>
      <c r="H18" s="198"/>
      <c r="I18" s="198"/>
      <c r="J18" s="198"/>
      <c r="K18" s="198"/>
      <c r="L18" s="198"/>
      <c r="M18" s="198"/>
      <c r="N18" s="200"/>
      <c r="P18" s="437" t="s">
        <v>455</v>
      </c>
      <c r="Q18" s="446"/>
      <c r="R18" s="438"/>
      <c r="S18" s="207">
        <f>S17/22</f>
        <v>2.8806818181818183</v>
      </c>
      <c r="T18" s="207">
        <f t="shared" ref="T18:V18" si="8">T17/22</f>
        <v>2.8806818181818183</v>
      </c>
      <c r="U18" s="207">
        <f t="shared" si="8"/>
        <v>2.8806818181818183</v>
      </c>
      <c r="V18" s="207">
        <f t="shared" si="8"/>
        <v>2.8806818181818183</v>
      </c>
      <c r="W18" s="357">
        <f>W17/22</f>
        <v>0.34568181818181815</v>
      </c>
      <c r="X18" s="357">
        <f t="shared" ref="X18:AF18" si="9">X17/22</f>
        <v>0.20164772727272728</v>
      </c>
      <c r="Y18" s="357">
        <f t="shared" si="9"/>
        <v>0.28806818181818178</v>
      </c>
      <c r="Z18" s="357">
        <f t="shared" si="9"/>
        <v>0.28806818181818178</v>
      </c>
      <c r="AA18" s="357">
        <f t="shared" si="9"/>
        <v>0.14403409090909089</v>
      </c>
      <c r="AB18" s="357">
        <f t="shared" si="9"/>
        <v>1.0082386363636364</v>
      </c>
      <c r="AC18" s="357">
        <f t="shared" si="9"/>
        <v>0.28806818181818178</v>
      </c>
      <c r="AD18" s="357">
        <f t="shared" si="9"/>
        <v>0.11522727272727273</v>
      </c>
      <c r="AE18" s="357">
        <f t="shared" si="9"/>
        <v>8.6420454545454536E-2</v>
      </c>
      <c r="AF18" s="357">
        <f t="shared" si="9"/>
        <v>0.11522727272727273</v>
      </c>
      <c r="AG18" s="340"/>
      <c r="AH18" s="340"/>
    </row>
    <row r="19" spans="2:34" ht="17.25" x14ac:dyDescent="0.35">
      <c r="B19" s="190">
        <v>14</v>
      </c>
      <c r="C19" s="193" t="s">
        <v>456</v>
      </c>
      <c r="D19" s="192" t="s">
        <v>143</v>
      </c>
      <c r="E19" s="193" t="s">
        <v>514</v>
      </c>
      <c r="F19" s="197"/>
      <c r="G19" s="197"/>
      <c r="H19" s="197"/>
      <c r="I19" s="197"/>
      <c r="J19" s="197"/>
      <c r="K19" s="197"/>
      <c r="L19" s="197"/>
      <c r="M19" s="197"/>
      <c r="N19" s="195"/>
      <c r="S19" s="207">
        <f>S18*12</f>
        <v>34.56818181818182</v>
      </c>
      <c r="T19" s="207">
        <f t="shared" ref="T19:V19" si="10">T18*12</f>
        <v>34.56818181818182</v>
      </c>
      <c r="U19" s="207">
        <f t="shared" si="10"/>
        <v>34.56818181818182</v>
      </c>
      <c r="V19" s="207">
        <f t="shared" si="10"/>
        <v>34.56818181818182</v>
      </c>
      <c r="W19" s="454">
        <f>W18*12*4</f>
        <v>16.59272727272727</v>
      </c>
      <c r="X19" s="454">
        <f t="shared" ref="X19:AF19" si="11">X18*12*4</f>
        <v>9.6790909090909096</v>
      </c>
      <c r="Y19" s="454">
        <f t="shared" si="11"/>
        <v>13.827272727272724</v>
      </c>
      <c r="Z19" s="454">
        <f t="shared" si="11"/>
        <v>13.827272727272724</v>
      </c>
      <c r="AA19" s="454">
        <f t="shared" si="11"/>
        <v>6.9136363636363622</v>
      </c>
      <c r="AB19" s="454">
        <f t="shared" si="11"/>
        <v>48.395454545454548</v>
      </c>
      <c r="AC19" s="454">
        <f t="shared" si="11"/>
        <v>13.827272727272724</v>
      </c>
      <c r="AD19" s="454">
        <f t="shared" si="11"/>
        <v>5.5309090909090912</v>
      </c>
      <c r="AE19" s="454">
        <f t="shared" si="11"/>
        <v>4.1481818181818175</v>
      </c>
      <c r="AF19" s="454">
        <f t="shared" si="11"/>
        <v>5.5309090909090912</v>
      </c>
      <c r="AG19" s="454">
        <v>5.6</v>
      </c>
      <c r="AH19" s="454">
        <v>5.0999999999999996</v>
      </c>
    </row>
    <row r="20" spans="2:34" x14ac:dyDescent="0.3">
      <c r="B20" s="190">
        <v>15</v>
      </c>
      <c r="C20" s="193" t="s">
        <v>457</v>
      </c>
      <c r="D20" s="192" t="s">
        <v>142</v>
      </c>
      <c r="E20" s="193" t="s">
        <v>514</v>
      </c>
      <c r="F20" s="198"/>
      <c r="G20" s="198"/>
      <c r="H20" s="198"/>
      <c r="I20" s="198"/>
      <c r="J20" s="198"/>
      <c r="K20" s="198"/>
      <c r="L20" s="198"/>
      <c r="M20" s="198"/>
      <c r="N20" s="200"/>
      <c r="P20" s="201" t="s">
        <v>458</v>
      </c>
    </row>
    <row r="21" spans="2:34" s="210" customFormat="1" ht="30" x14ac:dyDescent="0.25">
      <c r="B21" s="192">
        <v>16</v>
      </c>
      <c r="C21" s="254" t="s">
        <v>422</v>
      </c>
      <c r="D21" s="253" t="s">
        <v>142</v>
      </c>
      <c r="E21" s="254" t="s">
        <v>395</v>
      </c>
      <c r="F21" s="211"/>
      <c r="G21" s="208"/>
      <c r="H21" s="208"/>
      <c r="I21" s="208"/>
      <c r="J21" s="208"/>
      <c r="K21" s="208"/>
      <c r="L21" s="208"/>
      <c r="M21" s="208"/>
      <c r="N21" s="209"/>
      <c r="P21" s="211"/>
      <c r="Q21" s="212"/>
      <c r="R21" s="213" t="s">
        <v>454</v>
      </c>
      <c r="S21" s="213" t="s">
        <v>459</v>
      </c>
      <c r="T21" s="435" t="s">
        <v>460</v>
      </c>
      <c r="U21" s="436"/>
      <c r="V21" s="435" t="s">
        <v>461</v>
      </c>
      <c r="W21" s="436"/>
      <c r="X21" s="439" t="s">
        <v>462</v>
      </c>
      <c r="Y21" s="440"/>
      <c r="Z21" s="441"/>
      <c r="AA21" s="435" t="s">
        <v>494</v>
      </c>
      <c r="AB21" s="436"/>
      <c r="AG21" s="292"/>
      <c r="AH21" s="292"/>
    </row>
    <row r="22" spans="2:34" ht="17.25" x14ac:dyDescent="0.35">
      <c r="B22" s="190">
        <v>17</v>
      </c>
      <c r="C22" s="333" t="s">
        <v>550</v>
      </c>
      <c r="D22" s="192" t="s">
        <v>142</v>
      </c>
      <c r="E22" s="193" t="s">
        <v>442</v>
      </c>
      <c r="F22" s="196"/>
      <c r="G22" s="197"/>
      <c r="H22" s="197"/>
      <c r="I22" s="197"/>
      <c r="J22" s="197"/>
      <c r="K22" s="197"/>
      <c r="L22" s="197"/>
      <c r="M22" s="196"/>
      <c r="N22" s="195"/>
      <c r="P22" s="198" t="s">
        <v>463</v>
      </c>
      <c r="Q22" s="206"/>
      <c r="R22" s="214">
        <v>3</v>
      </c>
      <c r="S22" s="215">
        <f>R22/22</f>
        <v>0.13636363636363635</v>
      </c>
      <c r="T22" s="442">
        <f>S22*48</f>
        <v>6.545454545454545</v>
      </c>
      <c r="U22" s="443"/>
      <c r="V22" s="444">
        <f>9000*22</f>
        <v>198000</v>
      </c>
      <c r="W22" s="445"/>
      <c r="X22" s="437">
        <f>T22*V22</f>
        <v>1296000</v>
      </c>
      <c r="Y22" s="446"/>
      <c r="Z22" s="438"/>
      <c r="AA22" s="437">
        <f>S22*V22</f>
        <v>26999.999999999996</v>
      </c>
      <c r="AB22" s="438"/>
    </row>
    <row r="23" spans="2:34" ht="17.25" x14ac:dyDescent="0.35">
      <c r="B23" s="190">
        <v>18</v>
      </c>
      <c r="C23" s="193" t="s">
        <v>422</v>
      </c>
      <c r="D23" s="192" t="s">
        <v>142</v>
      </c>
      <c r="E23" s="193" t="s">
        <v>464</v>
      </c>
      <c r="F23" s="198"/>
      <c r="G23" s="198"/>
      <c r="H23" s="198"/>
      <c r="I23" s="198"/>
      <c r="J23" s="198"/>
      <c r="K23" s="198"/>
      <c r="L23" s="198"/>
      <c r="M23" s="198"/>
      <c r="N23" s="195"/>
      <c r="P23" s="198" t="s">
        <v>465</v>
      </c>
      <c r="Q23" s="206"/>
      <c r="R23" s="214">
        <v>2</v>
      </c>
      <c r="S23" s="215">
        <f>R23/22</f>
        <v>9.0909090909090912E-2</v>
      </c>
      <c r="T23" s="442">
        <f t="shared" ref="T23" si="12">S23*48</f>
        <v>4.3636363636363633</v>
      </c>
      <c r="U23" s="443"/>
      <c r="V23" s="444">
        <f>9000*22</f>
        <v>198000</v>
      </c>
      <c r="W23" s="445"/>
      <c r="X23" s="437">
        <f>T23*V23</f>
        <v>863999.99999999988</v>
      </c>
      <c r="Y23" s="446"/>
      <c r="Z23" s="438"/>
      <c r="AA23" s="437">
        <f>S23*V23</f>
        <v>18000</v>
      </c>
      <c r="AB23" s="438"/>
    </row>
    <row r="24" spans="2:34" x14ac:dyDescent="0.3">
      <c r="B24" s="190">
        <v>19</v>
      </c>
      <c r="C24" s="193"/>
      <c r="D24" s="192" t="s">
        <v>466</v>
      </c>
      <c r="E24" s="193" t="s">
        <v>463</v>
      </c>
      <c r="F24" s="198"/>
      <c r="G24" s="198"/>
      <c r="H24" s="198"/>
      <c r="I24" s="198"/>
      <c r="J24" s="198"/>
      <c r="K24" s="198"/>
      <c r="L24" s="198"/>
      <c r="M24" s="198"/>
      <c r="N24" s="195"/>
    </row>
    <row r="25" spans="2:34" x14ac:dyDescent="0.3">
      <c r="B25" s="190">
        <v>20</v>
      </c>
      <c r="C25" s="193"/>
      <c r="D25" s="192" t="s">
        <v>466</v>
      </c>
      <c r="E25" s="193" t="s">
        <v>467</v>
      </c>
      <c r="F25" s="198"/>
      <c r="G25" s="198"/>
      <c r="H25" s="198"/>
      <c r="I25" s="198"/>
      <c r="J25" s="198"/>
      <c r="K25" s="198"/>
      <c r="L25" s="198"/>
      <c r="M25" s="198"/>
      <c r="N25" s="195"/>
    </row>
    <row r="26" spans="2:34" x14ac:dyDescent="0.3">
      <c r="B26" s="190">
        <v>21</v>
      </c>
      <c r="C26" s="193" t="s">
        <v>553</v>
      </c>
      <c r="D26" s="192" t="s">
        <v>142</v>
      </c>
      <c r="E26" s="193" t="s">
        <v>443</v>
      </c>
      <c r="F26" s="198"/>
      <c r="G26" s="198"/>
      <c r="H26" s="198"/>
      <c r="I26" s="198"/>
      <c r="J26" s="198"/>
      <c r="K26" s="198"/>
      <c r="L26" s="198"/>
      <c r="M26" s="198"/>
      <c r="N26" s="195"/>
    </row>
    <row r="27" spans="2:34" x14ac:dyDescent="0.3">
      <c r="B27" s="190">
        <v>22</v>
      </c>
      <c r="C27" s="193" t="s">
        <v>422</v>
      </c>
      <c r="D27" s="192" t="s">
        <v>142</v>
      </c>
      <c r="E27" s="193" t="s">
        <v>443</v>
      </c>
      <c r="F27" s="198"/>
      <c r="G27" s="198"/>
      <c r="H27" s="198"/>
      <c r="I27" s="198"/>
      <c r="J27" s="198"/>
      <c r="K27" s="198"/>
      <c r="L27" s="198"/>
      <c r="M27" s="198"/>
      <c r="N27" s="195"/>
      <c r="P27" s="431" t="s">
        <v>537</v>
      </c>
      <c r="Q27" s="431"/>
      <c r="R27" s="431"/>
      <c r="S27" s="431"/>
      <c r="T27" s="431"/>
      <c r="U27" s="431"/>
      <c r="V27" s="432" t="s">
        <v>546</v>
      </c>
      <c r="W27" s="433"/>
      <c r="X27" s="433"/>
      <c r="Y27" s="433"/>
      <c r="Z27" s="434" t="s">
        <v>547</v>
      </c>
      <c r="AA27" s="434"/>
      <c r="AB27" s="434"/>
      <c r="AC27" s="434"/>
    </row>
    <row r="28" spans="2:34" x14ac:dyDescent="0.3">
      <c r="B28" s="190">
        <v>23</v>
      </c>
      <c r="C28" s="339" t="s">
        <v>422</v>
      </c>
      <c r="D28" s="194" t="s">
        <v>142</v>
      </c>
      <c r="E28" s="193" t="s">
        <v>468</v>
      </c>
      <c r="F28" s="198"/>
      <c r="G28" s="198"/>
      <c r="H28" s="198"/>
      <c r="I28" s="198"/>
      <c r="J28" s="198"/>
      <c r="K28" s="198"/>
      <c r="L28" s="198"/>
      <c r="M28" s="198"/>
      <c r="N28" s="195"/>
      <c r="P28" s="313"/>
      <c r="Q28" s="317" t="s">
        <v>531</v>
      </c>
      <c r="R28" s="312" t="s">
        <v>211</v>
      </c>
      <c r="S28" s="312" t="s">
        <v>212</v>
      </c>
      <c r="T28" s="312" t="s">
        <v>213</v>
      </c>
      <c r="U28" s="312" t="s">
        <v>214</v>
      </c>
      <c r="V28" s="324" t="s">
        <v>211</v>
      </c>
      <c r="W28" s="324" t="s">
        <v>212</v>
      </c>
      <c r="X28" s="324" t="s">
        <v>213</v>
      </c>
      <c r="Y28" s="325" t="s">
        <v>214</v>
      </c>
      <c r="Z28" s="326" t="s">
        <v>211</v>
      </c>
      <c r="AA28" s="326" t="s">
        <v>212</v>
      </c>
      <c r="AB28" s="326" t="s">
        <v>213</v>
      </c>
      <c r="AC28" s="327" t="s">
        <v>214</v>
      </c>
      <c r="AE28" s="455" t="s">
        <v>611</v>
      </c>
      <c r="AF28" s="455" t="s">
        <v>610</v>
      </c>
    </row>
    <row r="29" spans="2:34" x14ac:dyDescent="0.3">
      <c r="B29" s="190">
        <v>24</v>
      </c>
      <c r="C29" s="198" t="s">
        <v>422</v>
      </c>
      <c r="D29" s="194" t="s">
        <v>142</v>
      </c>
      <c r="E29" s="193" t="s">
        <v>469</v>
      </c>
      <c r="F29" s="198"/>
      <c r="G29" s="198"/>
      <c r="H29" s="198"/>
      <c r="I29" s="198"/>
      <c r="J29" s="198"/>
      <c r="K29" s="198"/>
      <c r="L29" s="198"/>
      <c r="M29" s="198"/>
      <c r="N29" s="195"/>
      <c r="P29" s="313" t="s">
        <v>532</v>
      </c>
      <c r="Q29" s="198" t="s">
        <v>536</v>
      </c>
      <c r="R29" s="198">
        <v>200</v>
      </c>
      <c r="S29" s="198">
        <v>200</v>
      </c>
      <c r="T29" s="198">
        <v>200</v>
      </c>
      <c r="U29" s="198">
        <v>200</v>
      </c>
      <c r="V29" s="198"/>
      <c r="W29" s="198"/>
      <c r="X29" s="198"/>
      <c r="Y29" s="195"/>
      <c r="Z29" s="198">
        <v>8215</v>
      </c>
      <c r="AA29" s="198">
        <v>9040</v>
      </c>
      <c r="AB29" s="198">
        <v>9744</v>
      </c>
      <c r="AC29" s="198">
        <v>10116</v>
      </c>
      <c r="AE29" s="187">
        <f>SUM(R29:U29)</f>
        <v>800</v>
      </c>
      <c r="AF29" s="187">
        <f>AE29/22</f>
        <v>36.363636363636367</v>
      </c>
    </row>
    <row r="30" spans="2:34" x14ac:dyDescent="0.3"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P30" s="198"/>
      <c r="Q30" s="198" t="s">
        <v>604</v>
      </c>
      <c r="R30" s="198">
        <f>R29*100%</f>
        <v>200</v>
      </c>
      <c r="S30" s="198">
        <f>S29*100%</f>
        <v>200</v>
      </c>
      <c r="T30" s="198">
        <f>T29*100%</f>
        <v>200</v>
      </c>
      <c r="U30" s="198">
        <f>U29*100%</f>
        <v>200</v>
      </c>
      <c r="V30" s="198"/>
      <c r="W30" s="198"/>
      <c r="X30" s="198"/>
      <c r="Y30" s="195"/>
      <c r="Z30" s="198"/>
      <c r="AA30" s="198"/>
      <c r="AB30" s="198"/>
      <c r="AC30" s="198"/>
    </row>
    <row r="31" spans="2:34" x14ac:dyDescent="0.3"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P31" s="198" t="s">
        <v>533</v>
      </c>
      <c r="Q31" s="289">
        <v>0.4</v>
      </c>
      <c r="R31" s="198">
        <f>R30*$Q$31</f>
        <v>80</v>
      </c>
      <c r="S31" s="198">
        <f>S30*$Q$31</f>
        <v>80</v>
      </c>
      <c r="T31" s="198">
        <f>T30*$Q$31</f>
        <v>80</v>
      </c>
      <c r="U31" s="198">
        <f>U30*$Q$31</f>
        <v>80</v>
      </c>
      <c r="V31" s="316">
        <f>((R31/22)*'HBT Resource -ERP'!H26*2)/100000</f>
        <v>2.5487439999999997</v>
      </c>
      <c r="W31" s="316">
        <f>((S31/22)*'HBT Resource -ERP'!I26*2)/100000</f>
        <v>2.8036183999999995</v>
      </c>
      <c r="X31" s="316">
        <f>((T31/22)*'HBT Resource -ERP'!J26*2)/100000</f>
        <v>3.0839802400000003</v>
      </c>
      <c r="Y31" s="316">
        <f>((U31/22)*'HBT Resource -ERP'!K26*2)/100000</f>
        <v>3.3923782640000009</v>
      </c>
      <c r="Z31" s="198"/>
      <c r="AA31" s="198"/>
      <c r="AB31" s="198"/>
      <c r="AC31" s="198"/>
    </row>
    <row r="32" spans="2:34" x14ac:dyDescent="0.3">
      <c r="P32" s="198" t="s">
        <v>534</v>
      </c>
      <c r="Q32" s="289">
        <v>0.4</v>
      </c>
      <c r="R32" s="198">
        <f>R30*$Q$32</f>
        <v>80</v>
      </c>
      <c r="S32" s="198">
        <f>S30*$Q$32</f>
        <v>80</v>
      </c>
      <c r="T32" s="198">
        <f>T30*$Q$32</f>
        <v>80</v>
      </c>
      <c r="U32" s="198">
        <f>U30*$Q$32</f>
        <v>80</v>
      </c>
      <c r="V32" s="316">
        <f>((R32/22)*'HBT Resource -ERP'!H25*2)/100000</f>
        <v>4.0481760000000007</v>
      </c>
      <c r="W32" s="316">
        <f>((S32/22)*'HBT Resource -ERP'!I25*2)/100000</f>
        <v>4.4529936000000001</v>
      </c>
      <c r="X32" s="316">
        <f>((T32/22)*'HBT Resource -ERP'!J25*2)/100000</f>
        <v>4.8982929600000009</v>
      </c>
      <c r="Y32" s="316">
        <f>((U32/22)*'HBT Resource -ERP'!K25*2)/100000</f>
        <v>5.3881222560000008</v>
      </c>
      <c r="Z32" s="198"/>
      <c r="AA32" s="198"/>
      <c r="AB32" s="198"/>
      <c r="AC32" s="198"/>
    </row>
    <row r="33" spans="16:32" x14ac:dyDescent="0.3">
      <c r="P33" s="198" t="s">
        <v>535</v>
      </c>
      <c r="Q33" s="289">
        <v>0.2</v>
      </c>
      <c r="R33" s="198">
        <f>R30*$Q$33</f>
        <v>40</v>
      </c>
      <c r="S33" s="198">
        <f>S30*$Q$33</f>
        <v>40</v>
      </c>
      <c r="T33" s="198">
        <f>T30*$Q$33</f>
        <v>40</v>
      </c>
      <c r="U33" s="198">
        <f>U30*$Q$33</f>
        <v>40</v>
      </c>
      <c r="V33" s="316">
        <f>((R33/22)*'HBT Resource -ERP'!H24*2)/100000</f>
        <v>3.16778</v>
      </c>
      <c r="W33" s="316">
        <f>((S33/22)*'HBT Resource -ERP'!I24*2)/100000</f>
        <v>3.4845579999999998</v>
      </c>
      <c r="X33" s="316">
        <f>((T33/22)*'HBT Resource -ERP'!J24*2)/100000</f>
        <v>3.8330138000000002</v>
      </c>
      <c r="Y33" s="316">
        <f>((U33/22)*'HBT Resource -ERP'!K24*2)/100000</f>
        <v>4.2163151800000005</v>
      </c>
      <c r="Z33" s="198"/>
      <c r="AA33" s="198"/>
      <c r="AB33" s="198"/>
      <c r="AC33" s="198"/>
    </row>
    <row r="34" spans="16:32" x14ac:dyDescent="0.3">
      <c r="P34" s="314" t="s">
        <v>14</v>
      </c>
      <c r="Q34" s="315"/>
      <c r="R34" s="198">
        <f>SUM(R31:R33)</f>
        <v>200</v>
      </c>
      <c r="S34" s="198">
        <f t="shared" ref="S34:U34" si="13">SUM(S31:S33)</f>
        <v>200</v>
      </c>
      <c r="T34" s="198">
        <f t="shared" si="13"/>
        <v>200</v>
      </c>
      <c r="U34" s="198">
        <f t="shared" si="13"/>
        <v>200</v>
      </c>
      <c r="V34" s="316">
        <f>SUM(V31:V33)</f>
        <v>9.7647000000000013</v>
      </c>
      <c r="W34" s="316">
        <f t="shared" ref="W34:Y34" si="14">SUM(W31:W33)</f>
        <v>10.74117</v>
      </c>
      <c r="X34" s="316">
        <f t="shared" si="14"/>
        <v>11.815287000000001</v>
      </c>
      <c r="Y34" s="322">
        <f t="shared" si="14"/>
        <v>12.996815700000003</v>
      </c>
      <c r="Z34" s="316">
        <f>(R30*Z29)/100000</f>
        <v>16.43</v>
      </c>
      <c r="AA34" s="316">
        <f>(S30*AA29)/100000</f>
        <v>18.079999999999998</v>
      </c>
      <c r="AB34" s="316">
        <f>(AB29*T30)/100000</f>
        <v>19.488</v>
      </c>
      <c r="AC34" s="316">
        <f>(U30*AC29)/100000</f>
        <v>20.231999999999999</v>
      </c>
      <c r="AD34" s="328"/>
    </row>
    <row r="35" spans="16:32" x14ac:dyDescent="0.3">
      <c r="P35" s="323"/>
      <c r="Q35" s="323"/>
      <c r="R35" s="323"/>
      <c r="S35" s="323"/>
      <c r="T35" s="323"/>
      <c r="U35" s="323"/>
      <c r="V35" s="424">
        <f>V34+W34+X34+Y34</f>
        <v>45.317972699999999</v>
      </c>
      <c r="W35" s="424"/>
      <c r="X35" s="424"/>
      <c r="Y35" s="425"/>
      <c r="Z35" s="426">
        <f>Z34+AA34+AB34+AC34</f>
        <v>74.22999999999999</v>
      </c>
      <c r="AA35" s="424"/>
      <c r="AB35" s="424"/>
      <c r="AC35" s="425"/>
      <c r="AE35" s="352"/>
      <c r="AF35" s="353"/>
    </row>
    <row r="36" spans="16:32" x14ac:dyDescent="0.3">
      <c r="P36" s="313"/>
      <c r="Q36" s="317" t="s">
        <v>530</v>
      </c>
      <c r="R36" s="312" t="s">
        <v>211</v>
      </c>
      <c r="S36" s="312" t="s">
        <v>212</v>
      </c>
      <c r="T36" s="312" t="s">
        <v>213</v>
      </c>
      <c r="U36" s="312" t="s">
        <v>214</v>
      </c>
      <c r="V36" s="324" t="s">
        <v>211</v>
      </c>
      <c r="W36" s="324" t="s">
        <v>212</v>
      </c>
      <c r="X36" s="324" t="s">
        <v>213</v>
      </c>
      <c r="Y36" s="325" t="s">
        <v>214</v>
      </c>
      <c r="Z36" s="326" t="s">
        <v>211</v>
      </c>
      <c r="AA36" s="326" t="s">
        <v>212</v>
      </c>
      <c r="AB36" s="326" t="s">
        <v>213</v>
      </c>
      <c r="AC36" s="327" t="s">
        <v>214</v>
      </c>
      <c r="AE36" s="455" t="s">
        <v>611</v>
      </c>
      <c r="AF36" s="455" t="s">
        <v>610</v>
      </c>
    </row>
    <row r="37" spans="16:32" x14ac:dyDescent="0.3">
      <c r="P37" s="313" t="s">
        <v>532</v>
      </c>
      <c r="Q37" s="198" t="s">
        <v>536</v>
      </c>
      <c r="R37" s="198">
        <v>100</v>
      </c>
      <c r="S37" s="198">
        <v>100</v>
      </c>
      <c r="T37" s="198">
        <v>100</v>
      </c>
      <c r="U37" s="198">
        <v>100</v>
      </c>
      <c r="V37" s="198"/>
      <c r="W37" s="198"/>
      <c r="X37" s="198"/>
      <c r="Y37" s="195"/>
      <c r="Z37" s="198">
        <v>8635</v>
      </c>
      <c r="AA37" s="198">
        <v>9500</v>
      </c>
      <c r="AB37" s="198">
        <v>10445</v>
      </c>
      <c r="AC37" s="198">
        <v>11495</v>
      </c>
      <c r="AE37" s="187">
        <f>SUM(R37:U37)</f>
        <v>400</v>
      </c>
      <c r="AF37" s="187">
        <f>AE37/22</f>
        <v>18.181818181818183</v>
      </c>
    </row>
    <row r="38" spans="16:32" x14ac:dyDescent="0.3">
      <c r="P38" s="198"/>
      <c r="Q38" s="198" t="s">
        <v>604</v>
      </c>
      <c r="R38" s="198">
        <f>R37*100%</f>
        <v>100</v>
      </c>
      <c r="S38" s="198">
        <f>S37*100%</f>
        <v>100</v>
      </c>
      <c r="T38" s="198">
        <f>T37*100%</f>
        <v>100</v>
      </c>
      <c r="U38" s="198">
        <f>U37*100%</f>
        <v>100</v>
      </c>
      <c r="V38" s="198"/>
      <c r="W38" s="198"/>
      <c r="X38" s="198"/>
      <c r="Y38" s="195"/>
      <c r="Z38" s="198"/>
      <c r="AA38" s="198"/>
      <c r="AB38" s="198"/>
      <c r="AC38" s="198"/>
    </row>
    <row r="39" spans="16:32" x14ac:dyDescent="0.3">
      <c r="P39" s="198" t="s">
        <v>533</v>
      </c>
      <c r="Q39" s="289">
        <v>0.25</v>
      </c>
      <c r="R39" s="198">
        <f>R38*$Q$39</f>
        <v>25</v>
      </c>
      <c r="S39" s="198">
        <f>S38*$Q$39</f>
        <v>25</v>
      </c>
      <c r="T39" s="198">
        <f>T38*$Q$39</f>
        <v>25</v>
      </c>
      <c r="U39" s="198">
        <f>U38*$Q$39</f>
        <v>25</v>
      </c>
      <c r="V39" s="316">
        <f>((R39/22)*'HBT Resource -ERP'!H26*2)/100000</f>
        <v>0.79648249999999998</v>
      </c>
      <c r="W39" s="316">
        <f>((S39/22)*'HBT Resource -ERP'!I26*2)/100000</f>
        <v>0.87613074999999996</v>
      </c>
      <c r="X39" s="316">
        <f>((T39/22)*'HBT Resource -ERP'!J26*2)/100000</f>
        <v>0.96374382500000011</v>
      </c>
      <c r="Y39" s="316">
        <f>((U39/22)*'HBT Resource -ERP'!K26*2)/100000</f>
        <v>1.0601182075000002</v>
      </c>
      <c r="Z39" s="198"/>
      <c r="AA39" s="198"/>
      <c r="AB39" s="198"/>
      <c r="AC39" s="198"/>
    </row>
    <row r="40" spans="16:32" x14ac:dyDescent="0.3">
      <c r="P40" s="198" t="s">
        <v>534</v>
      </c>
      <c r="Q40" s="289">
        <v>0.55000000000000004</v>
      </c>
      <c r="R40" s="198">
        <f>R38*$Q$40</f>
        <v>55.000000000000007</v>
      </c>
      <c r="S40" s="198">
        <f>S38*$Q$40</f>
        <v>55.000000000000007</v>
      </c>
      <c r="T40" s="198">
        <f>T38*$Q$40</f>
        <v>55.000000000000007</v>
      </c>
      <c r="U40" s="198">
        <f>U38*$Q$40</f>
        <v>55.000000000000007</v>
      </c>
      <c r="V40" s="316">
        <f>((R40/22)*'HBT Resource -ERP'!H25*2)/100000</f>
        <v>2.7831210000000008</v>
      </c>
      <c r="W40" s="316">
        <f>((S40/22)*'HBT Resource -ERP'!I25*2)/100000</f>
        <v>3.0614331000000012</v>
      </c>
      <c r="X40" s="316">
        <f>((T40/22)*'HBT Resource -ERP'!J25*2)/100000</f>
        <v>3.3675764100000012</v>
      </c>
      <c r="Y40" s="316">
        <f>((U40/22)*'HBT Resource -ERP'!K25*2)/100000</f>
        <v>3.7043340510000013</v>
      </c>
      <c r="Z40" s="198"/>
      <c r="AA40" s="198"/>
      <c r="AB40" s="198"/>
      <c r="AC40" s="198"/>
    </row>
    <row r="41" spans="16:32" x14ac:dyDescent="0.3">
      <c r="P41" s="198" t="s">
        <v>535</v>
      </c>
      <c r="Q41" s="289">
        <v>0.2</v>
      </c>
      <c r="R41" s="198">
        <f>R38*$Q$41</f>
        <v>20</v>
      </c>
      <c r="S41" s="198">
        <f>S38*$Q$41</f>
        <v>20</v>
      </c>
      <c r="T41" s="198">
        <f>T38*$Q$41</f>
        <v>20</v>
      </c>
      <c r="U41" s="198">
        <f>U38*$Q$41</f>
        <v>20</v>
      </c>
      <c r="V41" s="316">
        <f>((R41/22)*'HBT Resource -ERP'!H24*2)/100000</f>
        <v>1.58389</v>
      </c>
      <c r="W41" s="316">
        <f>((S41/22)*'HBT Resource -ERP'!I24*2)/100000</f>
        <v>1.7422789999999999</v>
      </c>
      <c r="X41" s="316">
        <f>((T41/22)*'HBT Resource -ERP'!J24*2)/100000</f>
        <v>1.9165069000000001</v>
      </c>
      <c r="Y41" s="316">
        <f>((U41/22)*'HBT Resource -ERP'!K24*2)/100000</f>
        <v>2.1081575900000002</v>
      </c>
      <c r="Z41" s="198"/>
      <c r="AA41" s="198"/>
      <c r="AB41" s="198"/>
      <c r="AC41" s="198"/>
    </row>
    <row r="42" spans="16:32" x14ac:dyDescent="0.3">
      <c r="P42" s="314" t="s">
        <v>14</v>
      </c>
      <c r="Q42" s="315"/>
      <c r="R42" s="198">
        <f>SUM(R39:R41)</f>
        <v>100</v>
      </c>
      <c r="S42" s="198">
        <f t="shared" ref="S42" si="15">SUM(S39:S41)</f>
        <v>100</v>
      </c>
      <c r="T42" s="198">
        <f t="shared" ref="T42" si="16">SUM(T39:T41)</f>
        <v>100</v>
      </c>
      <c r="U42" s="198">
        <f t="shared" ref="U42" si="17">SUM(U39:U41)</f>
        <v>100</v>
      </c>
      <c r="V42" s="316">
        <f>SUM(V39:V41)</f>
        <v>5.1634935000000013</v>
      </c>
      <c r="W42" s="316">
        <f t="shared" ref="W42" si="18">SUM(W39:W41)</f>
        <v>5.6798428500000009</v>
      </c>
      <c r="X42" s="316">
        <f t="shared" ref="X42" si="19">SUM(X39:X41)</f>
        <v>6.2478271350000014</v>
      </c>
      <c r="Y42" s="322">
        <f t="shared" ref="Y42" si="20">SUM(Y39:Y41)</f>
        <v>6.8726098485000016</v>
      </c>
      <c r="Z42" s="316">
        <f>(R38*Z37)/100000</f>
        <v>8.6349999999999998</v>
      </c>
      <c r="AA42" s="198">
        <f>(S38*AA37)/100000</f>
        <v>9.5</v>
      </c>
      <c r="AB42" s="316">
        <f>(T38*AB37)/100000</f>
        <v>10.445</v>
      </c>
      <c r="AC42" s="316">
        <f>(U38*AC37)/100000</f>
        <v>11.494999999999999</v>
      </c>
      <c r="AD42" s="328"/>
    </row>
    <row r="43" spans="16:32" x14ac:dyDescent="0.3">
      <c r="V43" s="426">
        <f>V42+W42+X42+Y42</f>
        <v>23.963773333500004</v>
      </c>
      <c r="W43" s="424"/>
      <c r="X43" s="424"/>
      <c r="Y43" s="425"/>
      <c r="Z43" s="427">
        <f>Z42+AA42+AB42+AC42</f>
        <v>40.074999999999996</v>
      </c>
      <c r="AA43" s="428"/>
      <c r="AB43" s="428"/>
      <c r="AC43" s="429"/>
      <c r="AE43" s="352"/>
      <c r="AF43" s="353"/>
    </row>
  </sheetData>
  <mergeCells count="29">
    <mergeCell ref="V23:W23"/>
    <mergeCell ref="X23:Z23"/>
    <mergeCell ref="R11:R12"/>
    <mergeCell ref="B2:E2"/>
    <mergeCell ref="F2:M2"/>
    <mergeCell ref="F3:L3"/>
    <mergeCell ref="P11:P12"/>
    <mergeCell ref="Q11:Q12"/>
    <mergeCell ref="P16:R16"/>
    <mergeCell ref="P17:R17"/>
    <mergeCell ref="P18:R18"/>
    <mergeCell ref="T21:U21"/>
    <mergeCell ref="V21:W21"/>
    <mergeCell ref="V35:Y35"/>
    <mergeCell ref="Z35:AC35"/>
    <mergeCell ref="V43:Y43"/>
    <mergeCell ref="Z43:AC43"/>
    <mergeCell ref="S11:V11"/>
    <mergeCell ref="P27:U27"/>
    <mergeCell ref="V27:Y27"/>
    <mergeCell ref="Z27:AC27"/>
    <mergeCell ref="AA21:AB21"/>
    <mergeCell ref="AA22:AB22"/>
    <mergeCell ref="AA23:AB23"/>
    <mergeCell ref="X21:Z21"/>
    <mergeCell ref="T22:U22"/>
    <mergeCell ref="V22:W22"/>
    <mergeCell ref="X22:Z22"/>
    <mergeCell ref="T23:U23"/>
  </mergeCells>
  <phoneticPr fontId="3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00B9-7B59-44A7-8D2B-01D879BF6C0B}">
  <dimension ref="A1:P137"/>
  <sheetViews>
    <sheetView tabSelected="1" zoomScaleNormal="100" workbookViewId="0">
      <pane xSplit="2" ySplit="6" topLeftCell="D85" activePane="bottomRight" state="frozen"/>
      <selection pane="topRight" activeCell="C1" sqref="C1"/>
      <selection pane="bottomLeft" activeCell="A7" sqref="A7"/>
      <selection pane="bottomRight" activeCell="M110" sqref="M110"/>
    </sheetView>
  </sheetViews>
  <sheetFormatPr defaultColWidth="9.140625" defaultRowHeight="15" x14ac:dyDescent="0.35"/>
  <cols>
    <col min="1" max="1" width="1.5703125" style="149" customWidth="1"/>
    <col min="2" max="2" width="49.140625" style="149" customWidth="1"/>
    <col min="3" max="3" width="12.140625" style="149" bestFit="1" customWidth="1"/>
    <col min="4" max="4" width="12" style="149" bestFit="1" customWidth="1"/>
    <col min="5" max="5" width="12.85546875" style="149" bestFit="1" customWidth="1"/>
    <col min="6" max="7" width="12" style="149" bestFit="1" customWidth="1"/>
    <col min="8" max="8" width="11.7109375" style="149" bestFit="1" customWidth="1"/>
    <col min="9" max="12" width="10.7109375" style="149" bestFit="1" customWidth="1"/>
    <col min="13" max="14" width="11.7109375" style="149" bestFit="1" customWidth="1"/>
    <col min="15" max="16" width="12.140625" style="149" bestFit="1" customWidth="1"/>
    <col min="17" max="16384" width="9.140625" style="149"/>
  </cols>
  <sheetData>
    <row r="1" spans="1:16" x14ac:dyDescent="0.35">
      <c r="C1" s="171"/>
    </row>
    <row r="2" spans="1:16" x14ac:dyDescent="0.35">
      <c r="D2" s="246" t="s">
        <v>573</v>
      </c>
      <c r="E2" s="321" t="s">
        <v>574</v>
      </c>
    </row>
    <row r="3" spans="1:16" ht="18" x14ac:dyDescent="0.35">
      <c r="B3" s="349" t="s">
        <v>502</v>
      </c>
    </row>
    <row r="5" spans="1:16" s="244" customFormat="1" ht="33.6" customHeight="1" x14ac:dyDescent="0.35">
      <c r="A5" s="149"/>
      <c r="B5" s="243" t="s">
        <v>401</v>
      </c>
      <c r="C5" s="395" t="s">
        <v>605</v>
      </c>
      <c r="D5" s="396"/>
      <c r="E5" s="395" t="s">
        <v>499</v>
      </c>
      <c r="F5" s="396"/>
      <c r="G5" s="395" t="s">
        <v>500</v>
      </c>
      <c r="H5" s="396"/>
      <c r="I5" s="395" t="s">
        <v>501</v>
      </c>
      <c r="J5" s="396"/>
      <c r="K5" s="395" t="s">
        <v>609</v>
      </c>
      <c r="L5" s="396"/>
      <c r="M5" s="397" t="s">
        <v>400</v>
      </c>
      <c r="N5" s="398"/>
    </row>
    <row r="6" spans="1:16" x14ac:dyDescent="0.35">
      <c r="B6" s="247" t="s">
        <v>397</v>
      </c>
      <c r="C6" s="246">
        <f>(Considerations!Z34+Considerations!Z42)*100000*7/12</f>
        <v>1462125</v>
      </c>
      <c r="D6" s="321">
        <f>SUM('Budget Summary-ERP'!Q106:AD106)</f>
        <v>8245036.3333333349</v>
      </c>
      <c r="E6" s="246">
        <f>(Considerations!Z34+Considerations!Z42)*100000*5/12+(Considerations!AA34+Considerations!AA42)*100000*7/12</f>
        <v>2653208.333333333</v>
      </c>
      <c r="F6" s="321">
        <f>SUM('Budget Summary-ERP'!AE106:BB106)</f>
        <v>10491532.833333336</v>
      </c>
      <c r="G6" s="246">
        <f>(Considerations!AA34+Considerations!AA42)*100000*5/12+(Considerations!AB34+Considerations!AB42)*100000*7/12</f>
        <v>2895258.3333333335</v>
      </c>
      <c r="H6" s="321">
        <f>SUM('Budget Summary-ERP'!BC106:BZ106)</f>
        <v>7194821.583333334</v>
      </c>
      <c r="I6" s="246">
        <f>(Considerations!AB34+Considerations!AB42)*100000*5/12+(Considerations!AC34+Considerations!AC42)*100000*7/12</f>
        <v>3097949.9999999995</v>
      </c>
      <c r="J6" s="321">
        <f>SUM('Budget Summary-ERP'!CA106:CX106)</f>
        <v>7084173.4166666642</v>
      </c>
      <c r="K6" s="246">
        <f>(Considerations!AC34+Considerations!AC42)*100000*5/12</f>
        <v>1321958.3333333333</v>
      </c>
      <c r="L6" s="321">
        <f>SUM('Budget Summary-ERP'!CY106:DH106)</f>
        <v>3066490.8333333335</v>
      </c>
      <c r="M6" s="246">
        <f>C6+E6+G6+I6+K6</f>
        <v>11430500</v>
      </c>
      <c r="N6" s="321">
        <f>D6+F6+H6+J6+L6</f>
        <v>36082055.000000007</v>
      </c>
      <c r="P6" s="348"/>
    </row>
    <row r="7" spans="1:16" x14ac:dyDescent="0.35">
      <c r="B7" s="152" t="s">
        <v>398</v>
      </c>
      <c r="C7" s="248"/>
      <c r="D7" s="248"/>
      <c r="E7" s="151"/>
      <c r="F7" s="151"/>
      <c r="G7" s="170"/>
      <c r="H7" s="151"/>
      <c r="I7" s="170"/>
      <c r="J7" s="151"/>
      <c r="K7" s="170"/>
      <c r="L7" s="151"/>
      <c r="M7" s="170"/>
      <c r="N7" s="150"/>
    </row>
    <row r="8" spans="1:16" hidden="1" x14ac:dyDescent="0.35">
      <c r="B8" s="251" t="s">
        <v>353</v>
      </c>
      <c r="C8" s="249">
        <f>SUM('Budget Summary-ERP'!Q6:AB6)</f>
        <v>0</v>
      </c>
      <c r="D8" s="250">
        <f>C8/$D$6</f>
        <v>0</v>
      </c>
      <c r="E8" s="170">
        <f>SUM('Budget Summary-ERP'!AC6:AZ6)</f>
        <v>0</v>
      </c>
      <c r="F8" s="157">
        <f>E8/$F$6</f>
        <v>0</v>
      </c>
      <c r="G8" s="170">
        <f>SUM('Budget Summary-ERP'!BA6:BX6)</f>
        <v>0</v>
      </c>
      <c r="H8" s="157">
        <f>G8/$H$6</f>
        <v>0</v>
      </c>
      <c r="I8" s="170">
        <f>SUM('Budget Summary-ERP'!BY6:CV6)</f>
        <v>0</v>
      </c>
      <c r="J8" s="157">
        <f>I8/$J$6</f>
        <v>0</v>
      </c>
      <c r="K8" s="170">
        <f>SUM('Budget Summary-ERP'!CW6:DH6)</f>
        <v>0</v>
      </c>
      <c r="L8" s="157">
        <f>K8/$L$6</f>
        <v>0</v>
      </c>
      <c r="M8" s="170">
        <f>C8+E8+G8+I8+K8</f>
        <v>0</v>
      </c>
      <c r="N8" s="157">
        <f t="shared" ref="N8:N39" si="0">M8/$N$6</f>
        <v>0</v>
      </c>
    </row>
    <row r="9" spans="1:16" hidden="1" x14ac:dyDescent="0.35">
      <c r="B9" s="252" t="s">
        <v>485</v>
      </c>
      <c r="C9" s="249">
        <f>SUM('Budget Summary-ERP'!Q7:AB7)</f>
        <v>0</v>
      </c>
      <c r="D9" s="250">
        <f t="shared" ref="D9:D72" si="1">C9/$D$6</f>
        <v>0</v>
      </c>
      <c r="E9" s="170">
        <f>SUM('Budget Summary-ERP'!AC7:AZ7)</f>
        <v>0</v>
      </c>
      <c r="F9" s="157">
        <f t="shared" ref="F9:F72" si="2">E9/$F$6</f>
        <v>0</v>
      </c>
      <c r="G9" s="170">
        <f>SUM('Budget Summary-ERP'!BA7:BX7)</f>
        <v>0</v>
      </c>
      <c r="H9" s="157">
        <f t="shared" ref="H9:H72" si="3">G9/$H$6</f>
        <v>0</v>
      </c>
      <c r="I9" s="170">
        <f>SUM('Budget Summary-ERP'!BY7:CV7)</f>
        <v>0</v>
      </c>
      <c r="J9" s="157">
        <f t="shared" ref="J9:J72" si="4">I9/$J$6</f>
        <v>0</v>
      </c>
      <c r="K9" s="170">
        <f>SUM('Budget Summary-ERP'!CW7:DH7)</f>
        <v>0</v>
      </c>
      <c r="L9" s="157">
        <f t="shared" ref="L9:L72" si="5">K9/$L$6</f>
        <v>0</v>
      </c>
      <c r="M9" s="170">
        <f t="shared" ref="M9:M72" si="6">C9+E9+G9+I9+K9</f>
        <v>0</v>
      </c>
      <c r="N9" s="157">
        <f t="shared" si="0"/>
        <v>0</v>
      </c>
    </row>
    <row r="10" spans="1:16" x14ac:dyDescent="0.35">
      <c r="B10" s="251" t="s">
        <v>565</v>
      </c>
      <c r="C10" s="249">
        <f>SUM('Budget Summary-ERP'!Q8:AB8)</f>
        <v>303739.70550000004</v>
      </c>
      <c r="D10" s="250">
        <f t="shared" si="1"/>
        <v>3.6839098485476653E-2</v>
      </c>
      <c r="E10" s="170">
        <f>SUM('Budget Summary-ERP'!AC8:AZ8)</f>
        <v>250139.32514999999</v>
      </c>
      <c r="F10" s="157">
        <f t="shared" si="2"/>
        <v>2.3842018999861103E-2</v>
      </c>
      <c r="G10" s="170">
        <f>SUM('Budget Summary-ERP'!BA8:BX8)</f>
        <v>0</v>
      </c>
      <c r="H10" s="157">
        <f t="shared" si="3"/>
        <v>0</v>
      </c>
      <c r="I10" s="170">
        <f>SUM('Budget Summary-ERP'!BY8:CV8)</f>
        <v>0</v>
      </c>
      <c r="J10" s="157">
        <f t="shared" si="4"/>
        <v>0</v>
      </c>
      <c r="K10" s="170">
        <f>SUM('Budget Summary-ERP'!CW8:DH8)</f>
        <v>0</v>
      </c>
      <c r="L10" s="157">
        <f t="shared" si="5"/>
        <v>0</v>
      </c>
      <c r="M10" s="170">
        <f t="shared" si="6"/>
        <v>553879.03065000009</v>
      </c>
      <c r="N10" s="157">
        <f t="shared" si="0"/>
        <v>1.5350540057931844E-2</v>
      </c>
    </row>
    <row r="11" spans="1:16" x14ac:dyDescent="0.35">
      <c r="B11" s="251" t="s">
        <v>515</v>
      </c>
      <c r="C11" s="249">
        <f>SUM('Budget Summary-ERP'!Q9:AB9)</f>
        <v>0</v>
      </c>
      <c r="D11" s="250">
        <f t="shared" si="1"/>
        <v>0</v>
      </c>
      <c r="E11" s="170">
        <f>SUM('Budget Summary-ERP'!AC9:AZ9)</f>
        <v>159911.38448999997</v>
      </c>
      <c r="F11" s="157">
        <f t="shared" si="2"/>
        <v>1.5241946723164706E-2</v>
      </c>
      <c r="G11" s="170">
        <f>SUM('Budget Summary-ERP'!BA9:BX9)</f>
        <v>173237.33319749997</v>
      </c>
      <c r="H11" s="157">
        <f t="shared" si="3"/>
        <v>2.4078058252174166E-2</v>
      </c>
      <c r="I11" s="170">
        <f>SUM('Budget Summary-ERP'!BY9:CV9)</f>
        <v>0</v>
      </c>
      <c r="J11" s="157">
        <f t="shared" si="4"/>
        <v>0</v>
      </c>
      <c r="K11" s="170">
        <f>SUM('Budget Summary-ERP'!CW9:DH9)</f>
        <v>0</v>
      </c>
      <c r="L11" s="157">
        <f t="shared" si="5"/>
        <v>0</v>
      </c>
      <c r="M11" s="170">
        <f t="shared" si="6"/>
        <v>333148.71768749994</v>
      </c>
      <c r="N11" s="157">
        <f t="shared" si="0"/>
        <v>9.2330860226087427E-3</v>
      </c>
    </row>
    <row r="12" spans="1:16" x14ac:dyDescent="0.35">
      <c r="B12" s="251" t="s">
        <v>515</v>
      </c>
      <c r="C12" s="249">
        <f>SUM('Budget Summary-ERP'!Q10:AB10)</f>
        <v>0</v>
      </c>
      <c r="D12" s="250">
        <f t="shared" si="1"/>
        <v>0</v>
      </c>
      <c r="E12" s="170">
        <f>SUM('Budget Summary-ERP'!AC10:AZ10)</f>
        <v>0</v>
      </c>
      <c r="F12" s="157">
        <f t="shared" si="2"/>
        <v>0</v>
      </c>
      <c r="G12" s="170">
        <f>SUM('Budget Summary-ERP'!BA10:BX10)</f>
        <v>175902.52293899993</v>
      </c>
      <c r="H12" s="157">
        <f t="shared" si="3"/>
        <v>2.4448489917592225E-2</v>
      </c>
      <c r="I12" s="170">
        <f>SUM('Budget Summary-ERP'!BY10:CV10)</f>
        <v>190561.06651724997</v>
      </c>
      <c r="J12" s="157">
        <f t="shared" si="4"/>
        <v>2.6899548515981305E-2</v>
      </c>
      <c r="K12" s="170">
        <f>SUM('Budget Summary-ERP'!CW10:DH10)</f>
        <v>0</v>
      </c>
      <c r="L12" s="157">
        <f t="shared" si="5"/>
        <v>0</v>
      </c>
      <c r="M12" s="170">
        <f t="shared" si="6"/>
        <v>366463.5894562499</v>
      </c>
      <c r="N12" s="157">
        <f t="shared" si="0"/>
        <v>1.0156394624869615E-2</v>
      </c>
    </row>
    <row r="13" spans="1:16" x14ac:dyDescent="0.35">
      <c r="B13" s="251" t="s">
        <v>515</v>
      </c>
      <c r="C13" s="249">
        <f>SUM('Budget Summary-ERP'!Q11:AB11)</f>
        <v>0</v>
      </c>
      <c r="D13" s="250">
        <f t="shared" si="1"/>
        <v>0</v>
      </c>
      <c r="E13" s="170">
        <f>SUM('Budget Summary-ERP'!AC11:AZ11)</f>
        <v>0</v>
      </c>
      <c r="F13" s="157">
        <f t="shared" si="2"/>
        <v>0</v>
      </c>
      <c r="G13" s="170">
        <f>SUM('Budget Summary-ERP'!BA11:BX11)</f>
        <v>0</v>
      </c>
      <c r="H13" s="157">
        <f t="shared" si="3"/>
        <v>0</v>
      </c>
      <c r="I13" s="170">
        <f>SUM('Budget Summary-ERP'!BY11:CV11)</f>
        <v>125296.30906650003</v>
      </c>
      <c r="J13" s="157">
        <f t="shared" si="4"/>
        <v>1.768679303808687E-2</v>
      </c>
      <c r="K13" s="170">
        <f>SUM('Budget Summary-ERP'!CW11:DH11)</f>
        <v>135737.66815537505</v>
      </c>
      <c r="L13" s="157">
        <f t="shared" si="5"/>
        <v>4.4264821104267132E-2</v>
      </c>
      <c r="M13" s="170">
        <f t="shared" si="6"/>
        <v>261033.9772218751</v>
      </c>
      <c r="N13" s="157">
        <f t="shared" si="0"/>
        <v>7.234454279887192E-3</v>
      </c>
    </row>
    <row r="14" spans="1:16" x14ac:dyDescent="0.35">
      <c r="B14" s="252" t="s">
        <v>509</v>
      </c>
      <c r="C14" s="249">
        <f>SUM('Budget Summary-ERP'!Q12:AB12)</f>
        <v>92026.425975000006</v>
      </c>
      <c r="D14" s="250">
        <f t="shared" si="1"/>
        <v>1.1161433649837564E-2</v>
      </c>
      <c r="E14" s="170">
        <f>SUM('Budget Summary-ERP'!AC12:AZ12)</f>
        <v>90451.432500000024</v>
      </c>
      <c r="F14" s="157">
        <f t="shared" si="2"/>
        <v>8.6213743917972468E-3</v>
      </c>
      <c r="G14" s="170">
        <f>SUM('Budget Summary-ERP'!BA12:BX12)</f>
        <v>99496.575750000018</v>
      </c>
      <c r="H14" s="157">
        <f t="shared" si="3"/>
        <v>1.3828914949118672E-2</v>
      </c>
      <c r="I14" s="170">
        <f>SUM('Budget Summary-ERP'!BY12:CV12)</f>
        <v>109446.23332500002</v>
      </c>
      <c r="J14" s="157">
        <f t="shared" si="4"/>
        <v>1.5449400641083976E-2</v>
      </c>
      <c r="K14" s="170">
        <f>SUM('Budget Summary-ERP'!CW12:DH12)</f>
        <v>61121.511841500018</v>
      </c>
      <c r="L14" s="157">
        <f t="shared" si="5"/>
        <v>1.993207061866863E-2</v>
      </c>
      <c r="M14" s="170">
        <f t="shared" si="6"/>
        <v>452542.17939150007</v>
      </c>
      <c r="N14" s="157">
        <f t="shared" si="0"/>
        <v>1.254202897788111E-2</v>
      </c>
    </row>
    <row r="15" spans="1:16" x14ac:dyDescent="0.35">
      <c r="B15" s="251" t="s">
        <v>510</v>
      </c>
      <c r="C15" s="249">
        <f>SUM('Budget Summary-ERP'!Q13:AB13)</f>
        <v>70667.909812499987</v>
      </c>
      <c r="D15" s="250">
        <f t="shared" si="1"/>
        <v>8.5709640267807152E-3</v>
      </c>
      <c r="E15" s="170">
        <f>SUM('Budget Summary-ERP'!AC13:AZ13)</f>
        <v>91868.282756249988</v>
      </c>
      <c r="F15" s="157">
        <f t="shared" si="2"/>
        <v>8.7564214129292189E-3</v>
      </c>
      <c r="G15" s="170">
        <f>SUM('Budget Summary-ERP'!BA13:BX13)</f>
        <v>0</v>
      </c>
      <c r="H15" s="157">
        <f t="shared" si="3"/>
        <v>0</v>
      </c>
      <c r="I15" s="170">
        <f>SUM('Budget Summary-ERP'!BY13:CV13)</f>
        <v>0</v>
      </c>
      <c r="J15" s="157">
        <f t="shared" si="4"/>
        <v>0</v>
      </c>
      <c r="K15" s="170">
        <f>SUM('Budget Summary-ERP'!CW13:DH13)</f>
        <v>0</v>
      </c>
      <c r="L15" s="157">
        <f t="shared" si="5"/>
        <v>0</v>
      </c>
      <c r="M15" s="170">
        <f t="shared" si="6"/>
        <v>162536.19256874998</v>
      </c>
      <c r="N15" s="157">
        <f t="shared" si="0"/>
        <v>4.5046268170909317E-3</v>
      </c>
    </row>
    <row r="16" spans="1:16" x14ac:dyDescent="0.35">
      <c r="B16" s="251" t="s">
        <v>516</v>
      </c>
      <c r="C16" s="249">
        <f>SUM('Budget Summary-ERP'!Q14:AB14)</f>
        <v>0</v>
      </c>
      <c r="D16" s="250">
        <f t="shared" si="1"/>
        <v>0</v>
      </c>
      <c r="E16" s="170">
        <f>SUM('Budget Summary-ERP'!AC14:AZ14)</f>
        <v>93281.640952499991</v>
      </c>
      <c r="F16" s="157">
        <f t="shared" si="2"/>
        <v>8.8911355885127469E-3</v>
      </c>
      <c r="G16" s="170">
        <f>SUM('Budget Summary-ERP'!BA14:BX14)</f>
        <v>101055.11103187504</v>
      </c>
      <c r="H16" s="157">
        <f t="shared" si="3"/>
        <v>1.4045533980434937E-2</v>
      </c>
      <c r="I16" s="170">
        <f>SUM('Budget Summary-ERP'!BY14:CV14)</f>
        <v>0</v>
      </c>
      <c r="J16" s="157">
        <f t="shared" si="4"/>
        <v>0</v>
      </c>
      <c r="K16" s="170">
        <f>SUM('Budget Summary-ERP'!CW14:DH14)</f>
        <v>0</v>
      </c>
      <c r="L16" s="157">
        <f t="shared" si="5"/>
        <v>0</v>
      </c>
      <c r="M16" s="170">
        <f t="shared" si="6"/>
        <v>194336.75198437503</v>
      </c>
      <c r="N16" s="157">
        <f t="shared" si="0"/>
        <v>5.3859668465217683E-3</v>
      </c>
    </row>
    <row r="17" spans="2:14" x14ac:dyDescent="0.35">
      <c r="B17" s="251" t="s">
        <v>516</v>
      </c>
      <c r="C17" s="249">
        <f>SUM('Budget Summary-ERP'!Q15:AB15)</f>
        <v>0</v>
      </c>
      <c r="D17" s="250">
        <f t="shared" si="1"/>
        <v>0</v>
      </c>
      <c r="E17" s="170">
        <f>SUM('Budget Summary-ERP'!AC15:AZ15)</f>
        <v>0</v>
      </c>
      <c r="F17" s="157">
        <f t="shared" si="2"/>
        <v>0</v>
      </c>
      <c r="G17" s="170">
        <f>SUM('Budget Summary-ERP'!BA15:BX15)</f>
        <v>102609.80504775005</v>
      </c>
      <c r="H17" s="157">
        <f t="shared" si="3"/>
        <v>1.4261619118595477E-2</v>
      </c>
      <c r="I17" s="170">
        <f>SUM('Budget Summary-ERP'!BY15:CV15)</f>
        <v>111160.62213506253</v>
      </c>
      <c r="J17" s="157">
        <f t="shared" si="4"/>
        <v>1.5691403300989101E-2</v>
      </c>
      <c r="K17" s="170">
        <f>SUM('Budget Summary-ERP'!CW15:DH15)</f>
        <v>0</v>
      </c>
      <c r="L17" s="157">
        <f t="shared" si="5"/>
        <v>0</v>
      </c>
      <c r="M17" s="170">
        <f t="shared" si="6"/>
        <v>213770.42718281259</v>
      </c>
      <c r="N17" s="157">
        <f t="shared" si="0"/>
        <v>5.9245635311739467E-3</v>
      </c>
    </row>
    <row r="18" spans="2:14" x14ac:dyDescent="0.35">
      <c r="B18" s="251" t="s">
        <v>516</v>
      </c>
      <c r="C18" s="249">
        <f>SUM('Budget Summary-ERP'!Q16:AB16)</f>
        <v>0</v>
      </c>
      <c r="D18" s="250">
        <f t="shared" si="1"/>
        <v>0</v>
      </c>
      <c r="E18" s="170">
        <f>SUM('Budget Summary-ERP'!AC16:AZ16)</f>
        <v>0</v>
      </c>
      <c r="F18" s="157">
        <f t="shared" si="2"/>
        <v>0</v>
      </c>
      <c r="G18" s="170">
        <f>SUM('Budget Summary-ERP'!BA16:BX16)</f>
        <v>0</v>
      </c>
      <c r="H18" s="157">
        <f t="shared" si="3"/>
        <v>0</v>
      </c>
      <c r="I18" s="170">
        <f>SUM('Budget Summary-ERP'!BY16:CV16)</f>
        <v>73089.513622125029</v>
      </c>
      <c r="J18" s="157">
        <f t="shared" si="4"/>
        <v>1.0317295938884009E-2</v>
      </c>
      <c r="K18" s="170">
        <f>SUM('Budget Summary-ERP'!CW16:DH16)</f>
        <v>79180.30642396881</v>
      </c>
      <c r="L18" s="157">
        <f t="shared" si="5"/>
        <v>2.5821145644155837E-2</v>
      </c>
      <c r="M18" s="170">
        <f t="shared" si="6"/>
        <v>152269.82004609384</v>
      </c>
      <c r="N18" s="157">
        <f t="shared" si="0"/>
        <v>4.2200983299341957E-3</v>
      </c>
    </row>
    <row r="19" spans="2:14" x14ac:dyDescent="0.35">
      <c r="B19" s="252" t="s">
        <v>489</v>
      </c>
      <c r="C19" s="249">
        <f>SUM('Budget Summary-ERP'!Q17:AB17)</f>
        <v>147631.91850000003</v>
      </c>
      <c r="D19" s="250">
        <f t="shared" si="1"/>
        <v>1.7905550992316225E-2</v>
      </c>
      <c r="E19" s="170">
        <f>SUM('Budget Summary-ERP'!AC17:AZ17)</f>
        <v>92570.39962500002</v>
      </c>
      <c r="F19" s="157">
        <f t="shared" si="2"/>
        <v>8.8233436520246643E-3</v>
      </c>
      <c r="G19" s="170">
        <f>SUM('Budget Summary-ERP'!BA17:BX17)</f>
        <v>99496.575750000018</v>
      </c>
      <c r="H19" s="157">
        <f t="shared" si="3"/>
        <v>1.3828914949118672E-2</v>
      </c>
      <c r="I19" s="170">
        <f>SUM('Budget Summary-ERP'!BY17:CV17)</f>
        <v>109446.23332500002</v>
      </c>
      <c r="J19" s="157">
        <f t="shared" si="4"/>
        <v>1.5449400641083976E-2</v>
      </c>
      <c r="K19" s="170">
        <f>SUM('Budget Summary-ERP'!CW17:DH17)</f>
        <v>61121.511841500018</v>
      </c>
      <c r="L19" s="157">
        <f t="shared" si="5"/>
        <v>1.993207061866863E-2</v>
      </c>
      <c r="M19" s="170">
        <f t="shared" si="6"/>
        <v>510266.63904150011</v>
      </c>
      <c r="N19" s="157">
        <f t="shared" si="0"/>
        <v>1.4141839732839495E-2</v>
      </c>
    </row>
    <row r="20" spans="2:14" x14ac:dyDescent="0.35">
      <c r="B20" s="251" t="s">
        <v>562</v>
      </c>
      <c r="C20" s="249">
        <f>SUM('Budget Summary-ERP'!Q18:AB18)</f>
        <v>0</v>
      </c>
      <c r="D20" s="250">
        <f t="shared" si="1"/>
        <v>0</v>
      </c>
      <c r="E20" s="170">
        <f>SUM('Budget Summary-ERP'!AC18:AZ18)</f>
        <v>122154.52981874997</v>
      </c>
      <c r="F20" s="157">
        <f t="shared" si="2"/>
        <v>1.1643153746861928E-2</v>
      </c>
      <c r="G20" s="170">
        <f>SUM('Budget Summary-ERP'!BA18:BX18)</f>
        <v>145474.94005687491</v>
      </c>
      <c r="H20" s="157">
        <f t="shared" si="3"/>
        <v>2.0219395070735988E-2</v>
      </c>
      <c r="I20" s="170">
        <f>SUM('Budget Summary-ERP'!BY18:CV18)</f>
        <v>160022.43406256259</v>
      </c>
      <c r="J20" s="157">
        <f t="shared" si="4"/>
        <v>2.2588723433292008E-2</v>
      </c>
      <c r="K20" s="170">
        <f>SUM('Budget Summary-ERP'!CW18:DH18)</f>
        <v>87340.488820406274</v>
      </c>
      <c r="L20" s="157">
        <f t="shared" si="5"/>
        <v>2.8482227264793585E-2</v>
      </c>
      <c r="M20" s="170">
        <f t="shared" si="6"/>
        <v>514992.39275859372</v>
      </c>
      <c r="N20" s="157">
        <f t="shared" si="0"/>
        <v>1.4272812143282682E-2</v>
      </c>
    </row>
    <row r="21" spans="2:14" x14ac:dyDescent="0.35">
      <c r="B21" s="251" t="s">
        <v>484</v>
      </c>
      <c r="C21" s="249">
        <f>SUM('Budget Summary-ERP'!Q19:AB19)</f>
        <v>152449.41250000001</v>
      </c>
      <c r="D21" s="250">
        <f t="shared" si="1"/>
        <v>1.8489841201023208E-2</v>
      </c>
      <c r="E21" s="170">
        <f>SUM('Budget Summary-ERP'!AC19:AZ19)</f>
        <v>141560.16874999998</v>
      </c>
      <c r="F21" s="157">
        <f t="shared" si="2"/>
        <v>1.3492801385536334E-2</v>
      </c>
      <c r="G21" s="170">
        <f>SUM('Budget Summary-ERP'!BA19:BX19)</f>
        <v>155716.18562500004</v>
      </c>
      <c r="H21" s="157">
        <f t="shared" si="3"/>
        <v>2.1642814046384917E-2</v>
      </c>
      <c r="I21" s="170">
        <f>SUM('Budget Summary-ERP'!BY19:CV19)</f>
        <v>171287.80418750003</v>
      </c>
      <c r="J21" s="157">
        <f t="shared" si="4"/>
        <v>2.4178940027712727E-2</v>
      </c>
      <c r="K21" s="170">
        <f>SUM('Budget Summary-ERP'!CW19:DH19)</f>
        <v>95657.650646250026</v>
      </c>
      <c r="L21" s="157">
        <f t="shared" si="5"/>
        <v>3.119450076498952E-2</v>
      </c>
      <c r="M21" s="170">
        <f t="shared" si="6"/>
        <v>716671.22170875012</v>
      </c>
      <c r="N21" s="157">
        <f t="shared" si="0"/>
        <v>1.9862261772749638E-2</v>
      </c>
    </row>
    <row r="22" spans="2:14" x14ac:dyDescent="0.35">
      <c r="B22" s="251" t="s">
        <v>511</v>
      </c>
      <c r="C22" s="249">
        <f>SUM('Budget Summary-ERP'!Q20:AB20)</f>
        <v>147631.91850000003</v>
      </c>
      <c r="D22" s="250">
        <f t="shared" si="1"/>
        <v>1.7905550992316225E-2</v>
      </c>
      <c r="E22" s="170">
        <f>SUM('Budget Summary-ERP'!AC20:AZ20)</f>
        <v>104224.71881249998</v>
      </c>
      <c r="F22" s="157">
        <f t="shared" si="2"/>
        <v>9.9341745832754579E-3</v>
      </c>
      <c r="G22" s="170">
        <f>SUM('Budget Summary-ERP'!BA20:BX20)</f>
        <v>0</v>
      </c>
      <c r="H22" s="157">
        <f t="shared" si="3"/>
        <v>0</v>
      </c>
      <c r="I22" s="170">
        <f>SUM('Budget Summary-ERP'!BY20:CV20)</f>
        <v>0</v>
      </c>
      <c r="J22" s="157">
        <f t="shared" si="4"/>
        <v>0</v>
      </c>
      <c r="K22" s="170">
        <f>SUM('Budget Summary-ERP'!CW20:DH20)</f>
        <v>0</v>
      </c>
      <c r="L22" s="157">
        <f t="shared" si="5"/>
        <v>0</v>
      </c>
      <c r="M22" s="170">
        <f t="shared" si="6"/>
        <v>251856.63731250001</v>
      </c>
      <c r="N22" s="157">
        <f t="shared" si="0"/>
        <v>6.9801079044001227E-3</v>
      </c>
    </row>
    <row r="23" spans="2:14" x14ac:dyDescent="0.35">
      <c r="B23" s="251" t="s">
        <v>518</v>
      </c>
      <c r="C23" s="249">
        <f>SUM('Budget Summary-ERP'!Q21:AB21)</f>
        <v>0</v>
      </c>
      <c r="D23" s="250">
        <f t="shared" si="1"/>
        <v>0</v>
      </c>
      <c r="E23" s="170">
        <f>SUM('Budget Summary-ERP'!AC21:AZ21)</f>
        <v>66629.743537499991</v>
      </c>
      <c r="F23" s="157">
        <f t="shared" si="2"/>
        <v>6.3508111346519619E-3</v>
      </c>
      <c r="G23" s="170">
        <f>SUM('Budget Summary-ERP'!BA21:BX21)</f>
        <v>72182.222165624989</v>
      </c>
      <c r="H23" s="157">
        <f t="shared" si="3"/>
        <v>1.0032524271739236E-2</v>
      </c>
      <c r="I23" s="170">
        <f>SUM('Budget Summary-ERP'!BY21:CV21)</f>
        <v>0</v>
      </c>
      <c r="J23" s="157">
        <f t="shared" si="4"/>
        <v>0</v>
      </c>
      <c r="K23" s="170">
        <f>SUM('Budget Summary-ERP'!CW21:DH21)</f>
        <v>0</v>
      </c>
      <c r="L23" s="157">
        <f t="shared" si="5"/>
        <v>0</v>
      </c>
      <c r="M23" s="170">
        <f t="shared" si="6"/>
        <v>138811.965703125</v>
      </c>
      <c r="N23" s="157">
        <f t="shared" si="0"/>
        <v>3.8471191760869766E-3</v>
      </c>
    </row>
    <row r="24" spans="2:14" x14ac:dyDescent="0.35">
      <c r="B24" s="251" t="s">
        <v>518</v>
      </c>
      <c r="C24" s="249">
        <f>SUM('Budget Summary-ERP'!Q22:AB22)</f>
        <v>0</v>
      </c>
      <c r="D24" s="250">
        <f t="shared" si="1"/>
        <v>0</v>
      </c>
      <c r="E24" s="170">
        <f>SUM('Budget Summary-ERP'!AC22:AZ22)</f>
        <v>0</v>
      </c>
      <c r="F24" s="157">
        <f t="shared" si="2"/>
        <v>0</v>
      </c>
      <c r="G24" s="170">
        <f>SUM('Budget Summary-ERP'!BA22:BX22)</f>
        <v>73292.717891249995</v>
      </c>
      <c r="H24" s="157">
        <f t="shared" si="3"/>
        <v>1.0186870798996763E-2</v>
      </c>
      <c r="I24" s="170">
        <f>SUM('Budget Summary-ERP'!BY22:CV22)</f>
        <v>79400.444382187503</v>
      </c>
      <c r="J24" s="157">
        <f t="shared" si="4"/>
        <v>1.1208145214992212E-2</v>
      </c>
      <c r="K24" s="170">
        <f>SUM('Budget Summary-ERP'!CW22:DH22)</f>
        <v>0</v>
      </c>
      <c r="L24" s="157">
        <f t="shared" si="5"/>
        <v>0</v>
      </c>
      <c r="M24" s="170">
        <f t="shared" si="6"/>
        <v>152693.16227343748</v>
      </c>
      <c r="N24" s="157">
        <f t="shared" si="0"/>
        <v>4.2318310936956737E-3</v>
      </c>
    </row>
    <row r="25" spans="2:14" x14ac:dyDescent="0.35">
      <c r="B25" s="251" t="s">
        <v>518</v>
      </c>
      <c r="C25" s="249">
        <f>SUM('Budget Summary-ERP'!Q23:AB23)</f>
        <v>0</v>
      </c>
      <c r="D25" s="250">
        <f t="shared" si="1"/>
        <v>0</v>
      </c>
      <c r="E25" s="170">
        <f>SUM('Budget Summary-ERP'!AC23:AZ23)</f>
        <v>0</v>
      </c>
      <c r="F25" s="157">
        <f t="shared" si="2"/>
        <v>0</v>
      </c>
      <c r="G25" s="170">
        <f>SUM('Budget Summary-ERP'!BA23:BX23)</f>
        <v>0</v>
      </c>
      <c r="H25" s="157">
        <f t="shared" si="3"/>
        <v>0</v>
      </c>
      <c r="I25" s="170">
        <f>SUM('Budget Summary-ERP'!BY23:CV23)</f>
        <v>52206.795444375013</v>
      </c>
      <c r="J25" s="157">
        <f t="shared" si="4"/>
        <v>7.3694970992028621E-3</v>
      </c>
      <c r="K25" s="170">
        <f>SUM('Budget Summary-ERP'!CW23:DH23)</f>
        <v>56557.361731406272</v>
      </c>
      <c r="L25" s="157">
        <f t="shared" si="5"/>
        <v>1.8443675460111306E-2</v>
      </c>
      <c r="M25" s="170">
        <f t="shared" si="6"/>
        <v>108764.15717578129</v>
      </c>
      <c r="N25" s="157">
        <f t="shared" si="0"/>
        <v>3.0143559499529967E-3</v>
      </c>
    </row>
    <row r="26" spans="2:14" hidden="1" x14ac:dyDescent="0.35">
      <c r="B26" s="251" t="s">
        <v>517</v>
      </c>
      <c r="C26" s="249">
        <f>SUM('Budget Summary-ERP'!Q24:AB24)</f>
        <v>0</v>
      </c>
      <c r="D26" s="250">
        <f t="shared" si="1"/>
        <v>0</v>
      </c>
      <c r="E26" s="170">
        <f>SUM('Budget Summary-ERP'!AC24:AZ24)</f>
        <v>0</v>
      </c>
      <c r="F26" s="157">
        <f t="shared" si="2"/>
        <v>0</v>
      </c>
      <c r="G26" s="170">
        <f>SUM('Budget Summary-ERP'!BA24:BX24)</f>
        <v>0</v>
      </c>
      <c r="H26" s="157">
        <f t="shared" si="3"/>
        <v>0</v>
      </c>
      <c r="I26" s="170">
        <f>SUM('Budget Summary-ERP'!BY24:CV24)</f>
        <v>0</v>
      </c>
      <c r="J26" s="157">
        <f t="shared" si="4"/>
        <v>0</v>
      </c>
      <c r="K26" s="170">
        <f>SUM('Budget Summary-ERP'!CW24:DH24)</f>
        <v>0</v>
      </c>
      <c r="L26" s="157">
        <f t="shared" si="5"/>
        <v>0</v>
      </c>
      <c r="M26" s="170">
        <f t="shared" si="6"/>
        <v>0</v>
      </c>
      <c r="N26" s="157">
        <f t="shared" si="0"/>
        <v>0</v>
      </c>
    </row>
    <row r="27" spans="2:14" hidden="1" x14ac:dyDescent="0.35">
      <c r="B27" s="251" t="s">
        <v>519</v>
      </c>
      <c r="C27" s="249">
        <f>SUM('Budget Summary-ERP'!Q25:AB25)</f>
        <v>0</v>
      </c>
      <c r="D27" s="250">
        <f t="shared" si="1"/>
        <v>0</v>
      </c>
      <c r="E27" s="170">
        <f>SUM('Budget Summary-ERP'!AC25:AZ25)</f>
        <v>0</v>
      </c>
      <c r="F27" s="157">
        <f t="shared" si="2"/>
        <v>0</v>
      </c>
      <c r="G27" s="170">
        <f>SUM('Budget Summary-ERP'!BA25:BX25)</f>
        <v>0</v>
      </c>
      <c r="H27" s="157">
        <f t="shared" si="3"/>
        <v>0</v>
      </c>
      <c r="I27" s="170">
        <f>SUM('Budget Summary-ERP'!BY25:CV25)</f>
        <v>0</v>
      </c>
      <c r="J27" s="157">
        <f t="shared" si="4"/>
        <v>0</v>
      </c>
      <c r="K27" s="170">
        <f>SUM('Budget Summary-ERP'!CW25:DH25)</f>
        <v>0</v>
      </c>
      <c r="L27" s="157">
        <f t="shared" si="5"/>
        <v>0</v>
      </c>
      <c r="M27" s="170">
        <f t="shared" si="6"/>
        <v>0</v>
      </c>
      <c r="N27" s="157">
        <f t="shared" si="0"/>
        <v>0</v>
      </c>
    </row>
    <row r="28" spans="2:14" hidden="1" x14ac:dyDescent="0.35">
      <c r="B28" s="251" t="s">
        <v>519</v>
      </c>
      <c r="C28" s="249">
        <f>SUM('Budget Summary-ERP'!Q26:AB26)</f>
        <v>0</v>
      </c>
      <c r="D28" s="250">
        <f t="shared" si="1"/>
        <v>0</v>
      </c>
      <c r="E28" s="170">
        <f>SUM('Budget Summary-ERP'!AC26:AZ26)</f>
        <v>0</v>
      </c>
      <c r="F28" s="157">
        <f t="shared" si="2"/>
        <v>0</v>
      </c>
      <c r="G28" s="170">
        <f>SUM('Budget Summary-ERP'!BA26:BX26)</f>
        <v>0</v>
      </c>
      <c r="H28" s="157">
        <f t="shared" si="3"/>
        <v>0</v>
      </c>
      <c r="I28" s="170">
        <f>SUM('Budget Summary-ERP'!BY26:CV26)</f>
        <v>0</v>
      </c>
      <c r="J28" s="157">
        <f t="shared" si="4"/>
        <v>0</v>
      </c>
      <c r="K28" s="170">
        <f>SUM('Budget Summary-ERP'!CW26:DH26)</f>
        <v>0</v>
      </c>
      <c r="L28" s="157">
        <f t="shared" si="5"/>
        <v>0</v>
      </c>
      <c r="M28" s="170">
        <f t="shared" si="6"/>
        <v>0</v>
      </c>
      <c r="N28" s="157">
        <f t="shared" si="0"/>
        <v>0</v>
      </c>
    </row>
    <row r="29" spans="2:14" hidden="1" x14ac:dyDescent="0.35">
      <c r="B29" s="251" t="s">
        <v>519</v>
      </c>
      <c r="C29" s="249">
        <f>SUM('Budget Summary-ERP'!Q27:AB27)</f>
        <v>0</v>
      </c>
      <c r="D29" s="250">
        <f t="shared" si="1"/>
        <v>0</v>
      </c>
      <c r="E29" s="170">
        <f>SUM('Budget Summary-ERP'!AC27:AZ27)</f>
        <v>0</v>
      </c>
      <c r="F29" s="157">
        <f t="shared" si="2"/>
        <v>0</v>
      </c>
      <c r="G29" s="170">
        <f>SUM('Budget Summary-ERP'!BA27:BX27)</f>
        <v>0</v>
      </c>
      <c r="H29" s="157">
        <f t="shared" si="3"/>
        <v>0</v>
      </c>
      <c r="I29" s="170">
        <f>SUM('Budget Summary-ERP'!BY27:CV27)</f>
        <v>0</v>
      </c>
      <c r="J29" s="157">
        <f t="shared" si="4"/>
        <v>0</v>
      </c>
      <c r="K29" s="170">
        <f>SUM('Budget Summary-ERP'!CW27:DH27)</f>
        <v>0</v>
      </c>
      <c r="L29" s="157">
        <f t="shared" si="5"/>
        <v>0</v>
      </c>
      <c r="M29" s="170">
        <f t="shared" si="6"/>
        <v>0</v>
      </c>
      <c r="N29" s="157">
        <f t="shared" si="0"/>
        <v>0</v>
      </c>
    </row>
    <row r="30" spans="2:14" x14ac:dyDescent="0.35">
      <c r="B30" s="251" t="s">
        <v>512</v>
      </c>
      <c r="C30" s="249">
        <f>SUM('Budget Summary-ERP'!Q28:AB28)</f>
        <v>92949.507750000004</v>
      </c>
      <c r="D30" s="250">
        <f t="shared" si="1"/>
        <v>1.1273389708935584E-2</v>
      </c>
      <c r="E30" s="170">
        <f>SUM('Budget Summary-ERP'!AC28:AZ28)</f>
        <v>76725.159224999981</v>
      </c>
      <c r="F30" s="157">
        <f t="shared" si="2"/>
        <v>7.3130552459628644E-3</v>
      </c>
      <c r="G30" s="170">
        <f>SUM('Budget Summary-ERP'!BA28:BX28)</f>
        <v>0</v>
      </c>
      <c r="H30" s="157">
        <f t="shared" si="3"/>
        <v>0</v>
      </c>
      <c r="I30" s="170">
        <f>SUM('Budget Summary-ERP'!BY28:CV28)</f>
        <v>0</v>
      </c>
      <c r="J30" s="157">
        <f t="shared" si="4"/>
        <v>0</v>
      </c>
      <c r="K30" s="170">
        <f>SUM('Budget Summary-ERP'!CW28:DH28)</f>
        <v>0</v>
      </c>
      <c r="L30" s="157">
        <f t="shared" si="5"/>
        <v>0</v>
      </c>
      <c r="M30" s="170">
        <f t="shared" si="6"/>
        <v>169674.666975</v>
      </c>
      <c r="N30" s="157">
        <f t="shared" si="0"/>
        <v>4.7024668349682401E-3</v>
      </c>
    </row>
    <row r="31" spans="2:14" x14ac:dyDescent="0.35">
      <c r="B31" s="251" t="s">
        <v>518</v>
      </c>
      <c r="C31" s="249">
        <f>SUM('Budget Summary-ERP'!Q29:AB29)</f>
        <v>0</v>
      </c>
      <c r="D31" s="250">
        <f t="shared" si="1"/>
        <v>0</v>
      </c>
      <c r="E31" s="170">
        <f>SUM('Budget Summary-ERP'!AC29:AZ29)</f>
        <v>55524.786281249988</v>
      </c>
      <c r="F31" s="157">
        <f t="shared" si="2"/>
        <v>5.2923426122099678E-3</v>
      </c>
      <c r="G31" s="170">
        <f>SUM('Budget Summary-ERP'!BA29:BX29)</f>
        <v>72182.222165624989</v>
      </c>
      <c r="H31" s="157">
        <f t="shared" si="3"/>
        <v>1.0032524271739236E-2</v>
      </c>
      <c r="I31" s="170">
        <f>SUM('Budget Summary-ERP'!BY29:CV29)</f>
        <v>0</v>
      </c>
      <c r="J31" s="157">
        <f t="shared" si="4"/>
        <v>0</v>
      </c>
      <c r="K31" s="170">
        <f>SUM('Budget Summary-ERP'!CW29:DH29)</f>
        <v>0</v>
      </c>
      <c r="L31" s="157">
        <f t="shared" si="5"/>
        <v>0</v>
      </c>
      <c r="M31" s="170">
        <f t="shared" si="6"/>
        <v>127707.00844687497</v>
      </c>
      <c r="N31" s="157">
        <f t="shared" si="0"/>
        <v>3.5393496420000176E-3</v>
      </c>
    </row>
    <row r="32" spans="2:14" x14ac:dyDescent="0.35">
      <c r="B32" s="251" t="s">
        <v>518</v>
      </c>
      <c r="C32" s="249">
        <f>SUM('Budget Summary-ERP'!Q30:AB30)</f>
        <v>0</v>
      </c>
      <c r="D32" s="250">
        <f t="shared" si="1"/>
        <v>0</v>
      </c>
      <c r="E32" s="170">
        <f>SUM('Budget Summary-ERP'!AC30:AZ30)</f>
        <v>0</v>
      </c>
      <c r="F32" s="157">
        <f t="shared" si="2"/>
        <v>0</v>
      </c>
      <c r="G32" s="170">
        <f>SUM('Budget Summary-ERP'!BA30:BX30)</f>
        <v>73292.717891249995</v>
      </c>
      <c r="H32" s="157">
        <f t="shared" si="3"/>
        <v>1.0186870798996763E-2</v>
      </c>
      <c r="I32" s="170">
        <f>SUM('Budget Summary-ERP'!BY30:CV30)</f>
        <v>79400.444382187503</v>
      </c>
      <c r="J32" s="157">
        <f t="shared" si="4"/>
        <v>1.1208145214992212E-2</v>
      </c>
      <c r="K32" s="170">
        <f>SUM('Budget Summary-ERP'!CW30:DH30)</f>
        <v>0</v>
      </c>
      <c r="L32" s="157">
        <f t="shared" si="5"/>
        <v>0</v>
      </c>
      <c r="M32" s="170">
        <f t="shared" si="6"/>
        <v>152693.16227343748</v>
      </c>
      <c r="N32" s="157">
        <f t="shared" si="0"/>
        <v>4.2318310936956737E-3</v>
      </c>
    </row>
    <row r="33" spans="2:14" x14ac:dyDescent="0.35">
      <c r="B33" s="251" t="s">
        <v>518</v>
      </c>
      <c r="C33" s="249">
        <f>SUM('Budget Summary-ERP'!Q31:AB31)</f>
        <v>0</v>
      </c>
      <c r="D33" s="250">
        <f t="shared" si="1"/>
        <v>0</v>
      </c>
      <c r="E33" s="170">
        <f>SUM('Budget Summary-ERP'!AC31:AZ31)</f>
        <v>0</v>
      </c>
      <c r="F33" s="157">
        <f t="shared" si="2"/>
        <v>0</v>
      </c>
      <c r="G33" s="170">
        <f>SUM('Budget Summary-ERP'!BA31:BX31)</f>
        <v>0</v>
      </c>
      <c r="H33" s="157">
        <f t="shared" si="3"/>
        <v>0</v>
      </c>
      <c r="I33" s="170">
        <f>SUM('Budget Summary-ERP'!BY31:CV31)</f>
        <v>52206.795444375013</v>
      </c>
      <c r="J33" s="157">
        <f t="shared" si="4"/>
        <v>7.3694970992028621E-3</v>
      </c>
      <c r="K33" s="170">
        <f>SUM('Budget Summary-ERP'!CW31:DH31)</f>
        <v>56557.361731406272</v>
      </c>
      <c r="L33" s="157">
        <f t="shared" si="5"/>
        <v>1.8443675460111306E-2</v>
      </c>
      <c r="M33" s="170">
        <f t="shared" si="6"/>
        <v>108764.15717578129</v>
      </c>
      <c r="N33" s="157">
        <f t="shared" si="0"/>
        <v>3.0143559499529967E-3</v>
      </c>
    </row>
    <row r="34" spans="2:14" x14ac:dyDescent="0.35">
      <c r="B34" s="251" t="s">
        <v>556</v>
      </c>
      <c r="C34" s="249">
        <f>SUM('Budget Summary-ERP'!Q32:AB32)</f>
        <v>102395.79019999996</v>
      </c>
      <c r="D34" s="250">
        <f t="shared" si="1"/>
        <v>1.2419082956133318E-2</v>
      </c>
      <c r="E34" s="170">
        <f>SUM('Budget Summary-ERP'!AC32:AZ32)</f>
        <v>61380.127379999998</v>
      </c>
      <c r="F34" s="157">
        <f t="shared" si="2"/>
        <v>5.8504441967702926E-3</v>
      </c>
      <c r="G34" s="170">
        <f>SUM('Budget Summary-ERP'!BA32:BX32)</f>
        <v>0</v>
      </c>
      <c r="H34" s="157">
        <f t="shared" si="3"/>
        <v>0</v>
      </c>
      <c r="I34" s="170">
        <f>SUM('Budget Summary-ERP'!BY32:CV32)</f>
        <v>0</v>
      </c>
      <c r="J34" s="157">
        <f t="shared" si="4"/>
        <v>0</v>
      </c>
      <c r="K34" s="170">
        <f>SUM('Budget Summary-ERP'!CW32:DH32)</f>
        <v>0</v>
      </c>
      <c r="L34" s="157">
        <f t="shared" si="5"/>
        <v>0</v>
      </c>
      <c r="M34" s="170">
        <f t="shared" si="6"/>
        <v>163775.91757999995</v>
      </c>
      <c r="N34" s="157">
        <f t="shared" si="0"/>
        <v>4.5389853094564576E-3</v>
      </c>
    </row>
    <row r="35" spans="2:14" x14ac:dyDescent="0.35">
      <c r="B35" s="251" t="s">
        <v>520</v>
      </c>
      <c r="C35" s="249">
        <f>SUM('Budget Summary-ERP'!Q33:AB33)</f>
        <v>0</v>
      </c>
      <c r="D35" s="250">
        <f t="shared" si="1"/>
        <v>0</v>
      </c>
      <c r="E35" s="170">
        <f>SUM('Budget Summary-ERP'!AC33:AZ33)</f>
        <v>44419.829024999999</v>
      </c>
      <c r="F35" s="157">
        <f t="shared" si="2"/>
        <v>4.2338740897679746E-3</v>
      </c>
      <c r="G35" s="170">
        <f>SUM('Budget Summary-ERP'!BA33:BX33)</f>
        <v>67518.14011800001</v>
      </c>
      <c r="H35" s="157">
        <f t="shared" si="3"/>
        <v>9.3842688572576254E-3</v>
      </c>
      <c r="I35" s="170">
        <f>SUM('Budget Summary-ERP'!BY33:CV33)</f>
        <v>0</v>
      </c>
      <c r="J35" s="157">
        <f t="shared" si="4"/>
        <v>0</v>
      </c>
      <c r="K35" s="170">
        <f>SUM('Budget Summary-ERP'!CW33:DH33)</f>
        <v>0</v>
      </c>
      <c r="L35" s="157">
        <f t="shared" si="5"/>
        <v>0</v>
      </c>
      <c r="M35" s="170">
        <f t="shared" si="6"/>
        <v>111937.96914300001</v>
      </c>
      <c r="N35" s="157">
        <f t="shared" si="0"/>
        <v>3.1023169035965382E-3</v>
      </c>
    </row>
    <row r="36" spans="2:14" x14ac:dyDescent="0.35">
      <c r="B36" s="251" t="s">
        <v>520</v>
      </c>
      <c r="C36" s="249">
        <f>SUM('Budget Summary-ERP'!Q34:AB34)</f>
        <v>0</v>
      </c>
      <c r="D36" s="250">
        <f t="shared" si="1"/>
        <v>0</v>
      </c>
      <c r="E36" s="170">
        <f>SUM('Budget Summary-ERP'!AC34:AZ34)</f>
        <v>0</v>
      </c>
      <c r="F36" s="157">
        <f t="shared" si="2"/>
        <v>0</v>
      </c>
      <c r="G36" s="170">
        <f>SUM('Budget Summary-ERP'!BA34:BX34)</f>
        <v>48861.811927500014</v>
      </c>
      <c r="H36" s="157">
        <f t="shared" si="3"/>
        <v>6.7912471993311777E-3</v>
      </c>
      <c r="I36" s="170">
        <f>SUM('Budget Summary-ERP'!BY34:CV34)</f>
        <v>74269.954129800026</v>
      </c>
      <c r="J36" s="157">
        <f t="shared" si="4"/>
        <v>1.048392660110041E-2</v>
      </c>
      <c r="K36" s="170">
        <f>SUM('Budget Summary-ERP'!CW34:DH34)</f>
        <v>0</v>
      </c>
      <c r="L36" s="157">
        <f t="shared" si="5"/>
        <v>0</v>
      </c>
      <c r="M36" s="170">
        <f t="shared" si="6"/>
        <v>123131.76605730003</v>
      </c>
      <c r="N36" s="157">
        <f t="shared" si="0"/>
        <v>3.4125485939561924E-3</v>
      </c>
    </row>
    <row r="37" spans="2:14" x14ac:dyDescent="0.35">
      <c r="B37" s="251" t="s">
        <v>520</v>
      </c>
      <c r="C37" s="249">
        <f>SUM('Budget Summary-ERP'!Q35:AB35)</f>
        <v>0</v>
      </c>
      <c r="D37" s="250">
        <f t="shared" si="1"/>
        <v>0</v>
      </c>
      <c r="E37" s="170">
        <f>SUM('Budget Summary-ERP'!AC35:AZ35)</f>
        <v>0</v>
      </c>
      <c r="F37" s="157">
        <f t="shared" si="2"/>
        <v>0</v>
      </c>
      <c r="G37" s="170">
        <f>SUM('Budget Summary-ERP'!BA35:BX35)</f>
        <v>0</v>
      </c>
      <c r="H37" s="157">
        <f t="shared" si="3"/>
        <v>0</v>
      </c>
      <c r="I37" s="170">
        <f>SUM('Budget Summary-ERP'!BY35:CV35)</f>
        <v>34804.530296250014</v>
      </c>
      <c r="J37" s="157">
        <f t="shared" si="4"/>
        <v>4.9129980661352423E-3</v>
      </c>
      <c r="K37" s="170">
        <f>SUM('Budget Summary-ERP'!CW35:DH35)</f>
        <v>45245.889385125025</v>
      </c>
      <c r="L37" s="157">
        <f t="shared" si="5"/>
        <v>1.4754940368089046E-2</v>
      </c>
      <c r="M37" s="170">
        <f t="shared" si="6"/>
        <v>80050.419681375031</v>
      </c>
      <c r="N37" s="157">
        <f t="shared" si="0"/>
        <v>2.2185659791654055E-3</v>
      </c>
    </row>
    <row r="38" spans="2:14" hidden="1" x14ac:dyDescent="0.35">
      <c r="B38" s="251" t="s">
        <v>486</v>
      </c>
      <c r="C38" s="249">
        <f>SUM('Budget Summary-ERP'!Q36:AB36)</f>
        <v>0</v>
      </c>
      <c r="D38" s="250">
        <f t="shared" si="1"/>
        <v>0</v>
      </c>
      <c r="E38" s="170">
        <f>SUM('Budget Summary-ERP'!AC36:AZ36)</f>
        <v>0</v>
      </c>
      <c r="F38" s="157">
        <f t="shared" si="2"/>
        <v>0</v>
      </c>
      <c r="G38" s="170">
        <f>SUM('Budget Summary-ERP'!BA36:BX36)</f>
        <v>0</v>
      </c>
      <c r="H38" s="157">
        <f t="shared" si="3"/>
        <v>0</v>
      </c>
      <c r="I38" s="170">
        <f>SUM('Budget Summary-ERP'!BY36:CV36)</f>
        <v>0</v>
      </c>
      <c r="J38" s="157">
        <f t="shared" si="4"/>
        <v>0</v>
      </c>
      <c r="K38" s="170">
        <f>SUM('Budget Summary-ERP'!CW36:DH36)</f>
        <v>0</v>
      </c>
      <c r="L38" s="157">
        <f t="shared" si="5"/>
        <v>0</v>
      </c>
      <c r="M38" s="170">
        <f t="shared" si="6"/>
        <v>0</v>
      </c>
      <c r="N38" s="157">
        <f t="shared" si="0"/>
        <v>0</v>
      </c>
    </row>
    <row r="39" spans="2:14" x14ac:dyDescent="0.35">
      <c r="B39" s="252" t="s">
        <v>487</v>
      </c>
      <c r="C39" s="249">
        <f>SUM('Budget Summary-ERP'!Q37:AB37)</f>
        <v>69578.025000000009</v>
      </c>
      <c r="D39" s="250">
        <f t="shared" si="1"/>
        <v>8.4387772457360094E-3</v>
      </c>
      <c r="E39" s="170">
        <f>SUM('Budget Summary-ERP'!AC37:AZ37)</f>
        <v>90451.432500000024</v>
      </c>
      <c r="F39" s="157">
        <f t="shared" si="2"/>
        <v>8.6213743917972468E-3</v>
      </c>
      <c r="G39" s="170">
        <f>SUM('Budget Summary-ERP'!BA37:BX37)</f>
        <v>99496.575750000018</v>
      </c>
      <c r="H39" s="157">
        <f t="shared" si="3"/>
        <v>1.3828914949118672E-2</v>
      </c>
      <c r="I39" s="170">
        <f>SUM('Budget Summary-ERP'!BY37:CV37)</f>
        <v>109446.23332500002</v>
      </c>
      <c r="J39" s="157">
        <f t="shared" si="4"/>
        <v>1.5449400641083976E-2</v>
      </c>
      <c r="K39" s="170">
        <f>SUM('Budget Summary-ERP'!CW37:DH37)</f>
        <v>61121.511841500018</v>
      </c>
      <c r="L39" s="157">
        <f t="shared" si="5"/>
        <v>1.993207061866863E-2</v>
      </c>
      <c r="M39" s="170">
        <f t="shared" si="6"/>
        <v>430093.77841650008</v>
      </c>
      <c r="N39" s="157">
        <f t="shared" si="0"/>
        <v>1.1919880350952849E-2</v>
      </c>
    </row>
    <row r="40" spans="2:14" x14ac:dyDescent="0.35">
      <c r="B40" s="251" t="s">
        <v>488</v>
      </c>
      <c r="C40" s="249">
        <f>SUM('Budget Summary-ERP'!Q38:AB38)</f>
        <v>67350.560199999964</v>
      </c>
      <c r="D40" s="250">
        <f t="shared" si="1"/>
        <v>8.1686189699022495E-3</v>
      </c>
      <c r="E40" s="170">
        <f>SUM('Budget Summary-ERP'!AC38:AZ38)</f>
        <v>105799.95640499995</v>
      </c>
      <c r="F40" s="157">
        <f t="shared" si="2"/>
        <v>1.0084318286538262E-2</v>
      </c>
      <c r="G40" s="170">
        <f>SUM('Budget Summary-ERP'!BA38:BX38)</f>
        <v>116379.95204549996</v>
      </c>
      <c r="H40" s="157">
        <f t="shared" si="3"/>
        <v>1.6175516056588794E-2</v>
      </c>
      <c r="I40" s="170">
        <f>SUM('Budget Summary-ERP'!BY38:CV38)</f>
        <v>128017.94725005006</v>
      </c>
      <c r="J40" s="157">
        <f t="shared" si="4"/>
        <v>1.8070978746633604E-2</v>
      </c>
      <c r="K40" s="170">
        <f>SUM('Budget Summary-ERP'!CW38:DH38)</f>
        <v>69872.391056325025</v>
      </c>
      <c r="L40" s="157">
        <f t="shared" si="5"/>
        <v>2.2785781811834872E-2</v>
      </c>
      <c r="M40" s="170">
        <f t="shared" si="6"/>
        <v>487420.80695687491</v>
      </c>
      <c r="N40" s="157">
        <f t="shared" ref="N40:N71" si="7">M40/$N$6</f>
        <v>1.3508676458612871E-2</v>
      </c>
    </row>
    <row r="41" spans="2:14" x14ac:dyDescent="0.35">
      <c r="B41" s="251" t="s">
        <v>513</v>
      </c>
      <c r="C41" s="249">
        <f>SUM('Budget Summary-ERP'!Q39:AB39)</f>
        <v>118548.45529999994</v>
      </c>
      <c r="D41" s="250">
        <f t="shared" si="1"/>
        <v>1.4378160447968908E-2</v>
      </c>
      <c r="E41" s="170">
        <f>SUM('Budget Summary-ERP'!AC39:AZ39)</f>
        <v>92070.191069999986</v>
      </c>
      <c r="F41" s="157">
        <f t="shared" si="2"/>
        <v>8.775666295155438E-3</v>
      </c>
      <c r="G41" s="170">
        <f>SUM('Budget Summary-ERP'!BA39:BX39)</f>
        <v>0</v>
      </c>
      <c r="H41" s="157">
        <f t="shared" si="3"/>
        <v>0</v>
      </c>
      <c r="I41" s="170">
        <f>SUM('Budget Summary-ERP'!BY39:CV39)</f>
        <v>0</v>
      </c>
      <c r="J41" s="157">
        <f t="shared" si="4"/>
        <v>0</v>
      </c>
      <c r="K41" s="170">
        <f>SUM('Budget Summary-ERP'!CW39:DH39)</f>
        <v>0</v>
      </c>
      <c r="L41" s="157">
        <f t="shared" si="5"/>
        <v>0</v>
      </c>
      <c r="M41" s="170">
        <f t="shared" si="6"/>
        <v>210618.64636999991</v>
      </c>
      <c r="N41" s="157">
        <f t="shared" si="7"/>
        <v>5.8372131623323524E-3</v>
      </c>
    </row>
    <row r="42" spans="2:14" x14ac:dyDescent="0.35">
      <c r="B42" s="251" t="s">
        <v>513</v>
      </c>
      <c r="C42" s="249">
        <f>SUM('Budget Summary-ERP'!Q40:AB40)</f>
        <v>0</v>
      </c>
      <c r="D42" s="250">
        <f t="shared" si="1"/>
        <v>0</v>
      </c>
      <c r="E42" s="170">
        <f>SUM('Budget Summary-ERP'!AC40:AZ40)</f>
        <v>66629.743537499977</v>
      </c>
      <c r="F42" s="157">
        <f t="shared" si="2"/>
        <v>6.3508111346519602E-3</v>
      </c>
      <c r="G42" s="170">
        <f>SUM('Budget Summary-ERP'!BA40:BX40)</f>
        <v>101277.21017699997</v>
      </c>
      <c r="H42" s="157">
        <f t="shared" si="3"/>
        <v>1.4076403285886434E-2</v>
      </c>
      <c r="I42" s="170">
        <f>SUM('Budget Summary-ERP'!BY40:CV40)</f>
        <v>0</v>
      </c>
      <c r="J42" s="157">
        <f t="shared" si="4"/>
        <v>0</v>
      </c>
      <c r="K42" s="170">
        <f>SUM('Budget Summary-ERP'!CW40:DH40)</f>
        <v>0</v>
      </c>
      <c r="L42" s="157">
        <f t="shared" si="5"/>
        <v>0</v>
      </c>
      <c r="M42" s="170">
        <f t="shared" si="6"/>
        <v>167906.95371449995</v>
      </c>
      <c r="N42" s="157">
        <f t="shared" si="7"/>
        <v>4.6534753553948054E-3</v>
      </c>
    </row>
    <row r="43" spans="2:14" x14ac:dyDescent="0.35">
      <c r="B43" s="251" t="s">
        <v>513</v>
      </c>
      <c r="C43" s="249">
        <f>SUM('Budget Summary-ERP'!Q41:AB41)</f>
        <v>0</v>
      </c>
      <c r="D43" s="250">
        <f t="shared" si="1"/>
        <v>0</v>
      </c>
      <c r="E43" s="170">
        <f>SUM('Budget Summary-ERP'!AC41:AZ41)</f>
        <v>0</v>
      </c>
      <c r="F43" s="157">
        <f t="shared" si="2"/>
        <v>0</v>
      </c>
      <c r="G43" s="170">
        <f>SUM('Budget Summary-ERP'!BA41:BX41)</f>
        <v>73292.71789124998</v>
      </c>
      <c r="H43" s="157">
        <f t="shared" si="3"/>
        <v>1.0186870798996762E-2</v>
      </c>
      <c r="I43" s="170">
        <f>SUM('Budget Summary-ERP'!BY41:CV41)</f>
        <v>111404.93119469998</v>
      </c>
      <c r="J43" s="157">
        <f t="shared" si="4"/>
        <v>1.5725889901650608E-2</v>
      </c>
      <c r="K43" s="170">
        <f>SUM('Budget Summary-ERP'!CW41:DH41)</f>
        <v>0</v>
      </c>
      <c r="L43" s="157">
        <f t="shared" si="5"/>
        <v>0</v>
      </c>
      <c r="M43" s="170">
        <f t="shared" si="6"/>
        <v>184697.64908594996</v>
      </c>
      <c r="N43" s="157">
        <f t="shared" si="7"/>
        <v>5.1188228909342867E-3</v>
      </c>
    </row>
    <row r="44" spans="2:14" x14ac:dyDescent="0.35">
      <c r="B44" s="251" t="s">
        <v>513</v>
      </c>
      <c r="C44" s="249">
        <f>SUM('Budget Summary-ERP'!Q42:AB42)</f>
        <v>0</v>
      </c>
      <c r="D44" s="250">
        <f t="shared" si="1"/>
        <v>0</v>
      </c>
      <c r="E44" s="170">
        <f>SUM('Budget Summary-ERP'!AC42:AZ42)</f>
        <v>0</v>
      </c>
      <c r="F44" s="157">
        <f t="shared" si="2"/>
        <v>0</v>
      </c>
      <c r="G44" s="170">
        <f>SUM('Budget Summary-ERP'!BA42:BX42)</f>
        <v>0</v>
      </c>
      <c r="H44" s="157">
        <f t="shared" si="3"/>
        <v>0</v>
      </c>
      <c r="I44" s="170">
        <f>SUM('Budget Summary-ERP'!BY42:CV42)</f>
        <v>52206.795444375013</v>
      </c>
      <c r="J44" s="157">
        <f t="shared" si="4"/>
        <v>7.3694970992028621E-3</v>
      </c>
      <c r="K44" s="170">
        <f>SUM('Budget Summary-ERP'!CW42:DH42)</f>
        <v>67868.834077687527</v>
      </c>
      <c r="L44" s="157">
        <f t="shared" si="5"/>
        <v>2.2132410552133566E-2</v>
      </c>
      <c r="M44" s="170">
        <f t="shared" si="6"/>
        <v>120075.62952206255</v>
      </c>
      <c r="N44" s="157">
        <f t="shared" si="7"/>
        <v>3.3278489687481082E-3</v>
      </c>
    </row>
    <row r="45" spans="2:14" x14ac:dyDescent="0.35">
      <c r="B45" s="251" t="s">
        <v>564</v>
      </c>
      <c r="C45" s="249">
        <f>SUM('Budget Summary-ERP'!Q43:AB43)</f>
        <v>154577.86299999995</v>
      </c>
      <c r="D45" s="250">
        <f t="shared" si="1"/>
        <v>1.8747990518254834E-2</v>
      </c>
      <c r="E45" s="170">
        <f>SUM('Budget Summary-ERP'!AC43:AZ43)</f>
        <v>157238.49570000003</v>
      </c>
      <c r="F45" s="157">
        <f t="shared" si="2"/>
        <v>1.4987180443302557E-2</v>
      </c>
      <c r="G45" s="170">
        <f>SUM('Budget Summary-ERP'!BA43:BX43)</f>
        <v>0</v>
      </c>
      <c r="H45" s="157">
        <f t="shared" si="3"/>
        <v>0</v>
      </c>
      <c r="I45" s="170">
        <f>SUM('Budget Summary-ERP'!BY43:CV43)</f>
        <v>0</v>
      </c>
      <c r="J45" s="157">
        <f t="shared" si="4"/>
        <v>0</v>
      </c>
      <c r="K45" s="170">
        <f>SUM('Budget Summary-ERP'!CW43:DH43)</f>
        <v>0</v>
      </c>
      <c r="L45" s="157">
        <f t="shared" si="5"/>
        <v>0</v>
      </c>
      <c r="M45" s="170">
        <f t="shared" si="6"/>
        <v>311816.35869999998</v>
      </c>
      <c r="N45" s="157">
        <f t="shared" si="7"/>
        <v>8.6418680615613468E-3</v>
      </c>
    </row>
    <row r="46" spans="2:14" x14ac:dyDescent="0.35">
      <c r="B46" s="251" t="s">
        <v>521</v>
      </c>
      <c r="C46" s="249">
        <f>SUM('Budget Summary-ERP'!Q44:AB44)</f>
        <v>0</v>
      </c>
      <c r="D46" s="250">
        <f t="shared" si="1"/>
        <v>0</v>
      </c>
      <c r="E46" s="170">
        <f>SUM('Budget Summary-ERP'!AC44:AZ44)</f>
        <v>113791.01662499999</v>
      </c>
      <c r="F46" s="157">
        <f t="shared" si="2"/>
        <v>1.0845985847126847E-2</v>
      </c>
      <c r="G46" s="170">
        <f>SUM('Budget Summary-ERP'!BA44:BX44)</f>
        <v>172962.34526999996</v>
      </c>
      <c r="H46" s="157">
        <f t="shared" si="3"/>
        <v>2.4039837995519432E-2</v>
      </c>
      <c r="I46" s="170">
        <f>SUM('Budget Summary-ERP'!BY44:CV44)</f>
        <v>0</v>
      </c>
      <c r="J46" s="157">
        <f t="shared" si="4"/>
        <v>0</v>
      </c>
      <c r="K46" s="170">
        <f>SUM('Budget Summary-ERP'!CW44:DH44)</f>
        <v>0</v>
      </c>
      <c r="L46" s="157">
        <f t="shared" si="5"/>
        <v>0</v>
      </c>
      <c r="M46" s="170">
        <f t="shared" si="6"/>
        <v>286753.36189499998</v>
      </c>
      <c r="N46" s="157">
        <f t="shared" si="7"/>
        <v>7.9472569368623791E-3</v>
      </c>
    </row>
    <row r="47" spans="2:14" x14ac:dyDescent="0.35">
      <c r="B47" s="251" t="s">
        <v>521</v>
      </c>
      <c r="C47" s="249">
        <f>SUM('Budget Summary-ERP'!Q45:AB45)</f>
        <v>0</v>
      </c>
      <c r="D47" s="250">
        <f t="shared" si="1"/>
        <v>0</v>
      </c>
      <c r="E47" s="170">
        <f>SUM('Budget Summary-ERP'!AC45:AZ45)</f>
        <v>0</v>
      </c>
      <c r="F47" s="157">
        <f t="shared" si="2"/>
        <v>0</v>
      </c>
      <c r="G47" s="170">
        <f>SUM('Budget Summary-ERP'!BA45:BX45)</f>
        <v>73812.326981250022</v>
      </c>
      <c r="H47" s="157">
        <f t="shared" si="3"/>
        <v>1.0259090670467057E-2</v>
      </c>
      <c r="I47" s="170">
        <f>SUM('Budget Summary-ERP'!BY45:CV45)</f>
        <v>112194.73701150004</v>
      </c>
      <c r="J47" s="157">
        <f t="shared" si="4"/>
        <v>1.5837378676747772E-2</v>
      </c>
      <c r="K47" s="170">
        <f>SUM('Budget Summary-ERP'!CW45:DH45)</f>
        <v>0</v>
      </c>
      <c r="L47" s="157">
        <f t="shared" si="5"/>
        <v>0</v>
      </c>
      <c r="M47" s="170">
        <f t="shared" si="6"/>
        <v>186007.06399275007</v>
      </c>
      <c r="N47" s="157">
        <f t="shared" si="7"/>
        <v>5.1551128114169231E-3</v>
      </c>
    </row>
    <row r="48" spans="2:14" x14ac:dyDescent="0.35">
      <c r="B48" s="251" t="s">
        <v>521</v>
      </c>
      <c r="C48" s="249">
        <f>SUM('Budget Summary-ERP'!Q46:AB46)</f>
        <v>0</v>
      </c>
      <c r="D48" s="250">
        <f t="shared" si="1"/>
        <v>0</v>
      </c>
      <c r="E48" s="170">
        <f>SUM('Budget Summary-ERP'!AC46:AZ46)</f>
        <v>0</v>
      </c>
      <c r="F48" s="157">
        <f t="shared" si="2"/>
        <v>0</v>
      </c>
      <c r="G48" s="170">
        <f>SUM('Budget Summary-ERP'!BA46:BX46)</f>
        <v>0</v>
      </c>
      <c r="H48" s="157">
        <f t="shared" si="3"/>
        <v>0</v>
      </c>
      <c r="I48" s="170">
        <f>SUM('Budget Summary-ERP'!BY46:CV46)</f>
        <v>81193.559679375016</v>
      </c>
      <c r="J48" s="157">
        <f t="shared" si="4"/>
        <v>1.1461260884488518E-2</v>
      </c>
      <c r="K48" s="170">
        <f>SUM('Budget Summary-ERP'!CW46:DH46)</f>
        <v>105551.62758318751</v>
      </c>
      <c r="L48" s="157">
        <f t="shared" si="5"/>
        <v>3.44209825888998E-2</v>
      </c>
      <c r="M48" s="170">
        <f t="shared" si="6"/>
        <v>186745.18726256251</v>
      </c>
      <c r="N48" s="157">
        <f t="shared" si="7"/>
        <v>5.1755696082876231E-3</v>
      </c>
    </row>
    <row r="49" spans="2:14" x14ac:dyDescent="0.35">
      <c r="B49" s="251" t="s">
        <v>110</v>
      </c>
      <c r="C49" s="249">
        <f>SUM('Budget Summary-ERP'!Q47:AB47)</f>
        <v>226398.62299999988</v>
      </c>
      <c r="D49" s="250">
        <f t="shared" si="1"/>
        <v>2.7458778087454536E-2</v>
      </c>
      <c r="E49" s="170">
        <f>SUM('Budget Summary-ERP'!AC47:AZ47)</f>
        <v>66205.682399999991</v>
      </c>
      <c r="F49" s="157">
        <f t="shared" si="2"/>
        <v>6.3103917656010741E-3</v>
      </c>
      <c r="G49" s="170">
        <f>SUM('Budget Summary-ERP'!BA47:BX47)</f>
        <v>0</v>
      </c>
      <c r="H49" s="157">
        <f t="shared" si="3"/>
        <v>0</v>
      </c>
      <c r="I49" s="170">
        <f>SUM('Budget Summary-ERP'!BY47:CV47)</f>
        <v>0</v>
      </c>
      <c r="J49" s="157">
        <f t="shared" si="4"/>
        <v>0</v>
      </c>
      <c r="K49" s="170">
        <f>SUM('Budget Summary-ERP'!CW47:DH47)</f>
        <v>0</v>
      </c>
      <c r="L49" s="157">
        <f t="shared" si="5"/>
        <v>0</v>
      </c>
      <c r="M49" s="170">
        <f t="shared" si="6"/>
        <v>292604.30539999984</v>
      </c>
      <c r="N49" s="157">
        <f t="shared" si="7"/>
        <v>8.1094135408861772E-3</v>
      </c>
    </row>
    <row r="50" spans="2:14" x14ac:dyDescent="0.35">
      <c r="B50" s="251" t="s">
        <v>111</v>
      </c>
      <c r="C50" s="249">
        <f>SUM('Budget Summary-ERP'!Q48:AB48)</f>
        <v>0</v>
      </c>
      <c r="D50" s="250">
        <f t="shared" si="1"/>
        <v>0</v>
      </c>
      <c r="E50" s="170">
        <f>SUM('Budget Summary-ERP'!AC48:AZ48)</f>
        <v>204823.82992500003</v>
      </c>
      <c r="F50" s="157">
        <f t="shared" si="2"/>
        <v>1.952277452482833E-2</v>
      </c>
      <c r="G50" s="170">
        <f>SUM('Budget Summary-ERP'!BA48:BX48)</f>
        <v>72826.250639999998</v>
      </c>
      <c r="H50" s="157">
        <f t="shared" si="3"/>
        <v>1.0122037050745027E-2</v>
      </c>
      <c r="I50" s="170">
        <f>SUM('Budget Summary-ERP'!BY48:CV48)</f>
        <v>0</v>
      </c>
      <c r="J50" s="157">
        <f t="shared" si="4"/>
        <v>0</v>
      </c>
      <c r="K50" s="170">
        <f>SUM('Budget Summary-ERP'!CW48:DH48)</f>
        <v>0</v>
      </c>
      <c r="L50" s="157">
        <f t="shared" si="5"/>
        <v>0</v>
      </c>
      <c r="M50" s="170">
        <f t="shared" si="6"/>
        <v>277650.08056500001</v>
      </c>
      <c r="N50" s="157">
        <f t="shared" si="7"/>
        <v>7.6949630658508768E-3</v>
      </c>
    </row>
    <row r="51" spans="2:14" x14ac:dyDescent="0.35">
      <c r="B51" s="251" t="s">
        <v>111</v>
      </c>
      <c r="C51" s="249">
        <f>SUM('Budget Summary-ERP'!Q49:AB49)</f>
        <v>0</v>
      </c>
      <c r="D51" s="250">
        <f t="shared" si="1"/>
        <v>0</v>
      </c>
      <c r="E51" s="170">
        <f>SUM('Budget Summary-ERP'!AC49:AZ49)</f>
        <v>0</v>
      </c>
      <c r="F51" s="157">
        <f t="shared" si="2"/>
        <v>0</v>
      </c>
      <c r="G51" s="170">
        <f>SUM('Budget Summary-ERP'!BA49:BX49)</f>
        <v>225306.21291749991</v>
      </c>
      <c r="H51" s="157">
        <f t="shared" si="3"/>
        <v>3.1315052125742412E-2</v>
      </c>
      <c r="I51" s="170">
        <f>SUM('Budget Summary-ERP'!BY49:CV49)</f>
        <v>162721.15377375</v>
      </c>
      <c r="J51" s="157">
        <f t="shared" si="4"/>
        <v>2.2969673976489927E-2</v>
      </c>
      <c r="K51" s="170">
        <f>SUM('Budget Summary-ERP'!CW49:DH49)</f>
        <v>0</v>
      </c>
      <c r="L51" s="157">
        <f t="shared" si="5"/>
        <v>0</v>
      </c>
      <c r="M51" s="170">
        <f t="shared" si="6"/>
        <v>388027.36669124989</v>
      </c>
      <c r="N51" s="157">
        <f t="shared" si="7"/>
        <v>1.0754026251865362E-2</v>
      </c>
    </row>
    <row r="52" spans="2:14" x14ac:dyDescent="0.35">
      <c r="B52" s="251" t="s">
        <v>111</v>
      </c>
      <c r="C52" s="249">
        <f>SUM('Budget Summary-ERP'!Q50:AB50)</f>
        <v>0</v>
      </c>
      <c r="D52" s="250">
        <f t="shared" si="1"/>
        <v>0</v>
      </c>
      <c r="E52" s="170">
        <f>SUM('Budget Summary-ERP'!AC50:AZ50)</f>
        <v>0</v>
      </c>
      <c r="F52" s="157">
        <f t="shared" si="2"/>
        <v>0</v>
      </c>
      <c r="G52" s="170">
        <f>SUM('Budget Summary-ERP'!BA50:BX50)</f>
        <v>0</v>
      </c>
      <c r="H52" s="157">
        <f t="shared" si="3"/>
        <v>0</v>
      </c>
      <c r="I52" s="170">
        <f>SUM('Budget Summary-ERP'!BY50:CV50)</f>
        <v>97432.271615250022</v>
      </c>
      <c r="J52" s="157">
        <f t="shared" si="4"/>
        <v>1.3753513061386221E-2</v>
      </c>
      <c r="K52" s="170">
        <f>SUM('Budget Summary-ERP'!CW50:DH50)</f>
        <v>105551.62758318751</v>
      </c>
      <c r="L52" s="157">
        <f t="shared" si="5"/>
        <v>3.44209825888998E-2</v>
      </c>
      <c r="M52" s="170">
        <f t="shared" si="6"/>
        <v>202983.89919843752</v>
      </c>
      <c r="N52" s="157">
        <f t="shared" si="7"/>
        <v>5.6256191394430683E-3</v>
      </c>
    </row>
    <row r="53" spans="2:14" x14ac:dyDescent="0.35">
      <c r="B53" s="251" t="s">
        <v>112</v>
      </c>
      <c r="C53" s="249">
        <f>SUM('Budget Summary-ERP'!Q51:AB51)</f>
        <v>291481.28988</v>
      </c>
      <c r="D53" s="250">
        <f t="shared" si="1"/>
        <v>3.535233540470753E-2</v>
      </c>
      <c r="E53" s="170">
        <f>SUM('Budget Summary-ERP'!AC51:AZ51)</f>
        <v>263581.37305500003</v>
      </c>
      <c r="F53" s="157">
        <f t="shared" si="2"/>
        <v>2.5123247216799285E-2</v>
      </c>
      <c r="G53" s="170">
        <f>SUM('Budget Summary-ERP'!BA51:BX51)</f>
        <v>0</v>
      </c>
      <c r="H53" s="157">
        <f t="shared" si="3"/>
        <v>0</v>
      </c>
      <c r="I53" s="170">
        <f>SUM('Budget Summary-ERP'!BY51:CV51)</f>
        <v>0</v>
      </c>
      <c r="J53" s="157">
        <f t="shared" si="4"/>
        <v>0</v>
      </c>
      <c r="K53" s="170">
        <f>SUM('Budget Summary-ERP'!CW51:DH51)</f>
        <v>0</v>
      </c>
      <c r="L53" s="157">
        <f t="shared" si="5"/>
        <v>0</v>
      </c>
      <c r="M53" s="170">
        <f t="shared" si="6"/>
        <v>555062.66293500003</v>
      </c>
      <c r="N53" s="157">
        <f t="shared" si="7"/>
        <v>1.5383343962393492E-2</v>
      </c>
    </row>
    <row r="54" spans="2:14" x14ac:dyDescent="0.35">
      <c r="B54" s="251" t="s">
        <v>112</v>
      </c>
      <c r="C54" s="249">
        <f>SUM('Budget Summary-ERP'!Q52:AB52)</f>
        <v>0</v>
      </c>
      <c r="D54" s="250">
        <f t="shared" si="1"/>
        <v>0</v>
      </c>
      <c r="E54" s="170">
        <f>SUM('Budget Summary-ERP'!AC52:AZ52)</f>
        <v>267636.47110200004</v>
      </c>
      <c r="F54" s="157">
        <f t="shared" si="2"/>
        <v>2.5509758712442349E-2</v>
      </c>
      <c r="G54" s="170">
        <f>SUM('Budget Summary-ERP'!BA52:BX52)</f>
        <v>289939.51036050002</v>
      </c>
      <c r="H54" s="157">
        <f t="shared" si="3"/>
        <v>4.029836000827864E-2</v>
      </c>
      <c r="I54" s="170">
        <f>SUM('Budget Summary-ERP'!BY52:CV52)</f>
        <v>0</v>
      </c>
      <c r="J54" s="157">
        <f t="shared" si="4"/>
        <v>0</v>
      </c>
      <c r="K54" s="170">
        <f>SUM('Budget Summary-ERP'!CW52:DH52)</f>
        <v>0</v>
      </c>
      <c r="L54" s="157">
        <f t="shared" si="5"/>
        <v>0</v>
      </c>
      <c r="M54" s="170">
        <f t="shared" si="6"/>
        <v>557575.98146250006</v>
      </c>
      <c r="N54" s="157">
        <f t="shared" si="7"/>
        <v>1.545299959945463E-2</v>
      </c>
    </row>
    <row r="55" spans="2:14" x14ac:dyDescent="0.35">
      <c r="B55" s="251" t="s">
        <v>112</v>
      </c>
      <c r="C55" s="249">
        <f>SUM('Budget Summary-ERP'!Q53:AB53)</f>
        <v>0</v>
      </c>
      <c r="D55" s="250">
        <f t="shared" si="1"/>
        <v>0</v>
      </c>
      <c r="E55" s="170">
        <f>SUM('Budget Summary-ERP'!AC53:AZ53)</f>
        <v>0</v>
      </c>
      <c r="F55" s="157">
        <f t="shared" si="2"/>
        <v>0</v>
      </c>
      <c r="G55" s="170">
        <f>SUM('Budget Summary-ERP'!BA53:BX53)</f>
        <v>294400.11821220006</v>
      </c>
      <c r="H55" s="157">
        <f t="shared" si="3"/>
        <v>4.0918334777636775E-2</v>
      </c>
      <c r="I55" s="170">
        <f>SUM('Budget Summary-ERP'!BY53:CV53)</f>
        <v>318933.46139655</v>
      </c>
      <c r="J55" s="157">
        <f t="shared" si="4"/>
        <v>4.5020560993920253E-2</v>
      </c>
      <c r="K55" s="170">
        <f>SUM('Budget Summary-ERP'!CW53:DH53)</f>
        <v>0</v>
      </c>
      <c r="L55" s="157">
        <f t="shared" si="5"/>
        <v>0</v>
      </c>
      <c r="M55" s="170">
        <f t="shared" si="6"/>
        <v>613333.57960875006</v>
      </c>
      <c r="N55" s="157">
        <f t="shared" si="7"/>
        <v>1.6998299559400094E-2</v>
      </c>
    </row>
    <row r="56" spans="2:14" x14ac:dyDescent="0.35">
      <c r="B56" s="251" t="s">
        <v>112</v>
      </c>
      <c r="C56" s="249">
        <f>SUM('Budget Summary-ERP'!Q54:AB54)</f>
        <v>0</v>
      </c>
      <c r="D56" s="250">
        <f t="shared" si="1"/>
        <v>0</v>
      </c>
      <c r="E56" s="170">
        <f>SUM('Budget Summary-ERP'!AC54:AZ54)</f>
        <v>0</v>
      </c>
      <c r="F56" s="157">
        <f t="shared" si="2"/>
        <v>0</v>
      </c>
      <c r="G56" s="170">
        <f>SUM('Budget Summary-ERP'!BA54:BX54)</f>
        <v>0</v>
      </c>
      <c r="H56" s="157">
        <f t="shared" si="3"/>
        <v>0</v>
      </c>
      <c r="I56" s="170">
        <f>SUM('Budget Summary-ERP'!BY54:CV54)</f>
        <v>190967.25236589008</v>
      </c>
      <c r="J56" s="157">
        <f t="shared" si="4"/>
        <v>2.6956885600316997E-2</v>
      </c>
      <c r="K56" s="170">
        <f>SUM('Budget Summary-ERP'!CW54:DH54)</f>
        <v>206881.19006304766</v>
      </c>
      <c r="L56" s="157">
        <f t="shared" si="5"/>
        <v>6.746512587424365E-2</v>
      </c>
      <c r="M56" s="170">
        <f t="shared" si="6"/>
        <v>397848.44242893776</v>
      </c>
      <c r="N56" s="157">
        <f t="shared" si="7"/>
        <v>1.1026213513308422E-2</v>
      </c>
    </row>
    <row r="57" spans="2:14" x14ac:dyDescent="0.35">
      <c r="B57" s="251" t="s">
        <v>113</v>
      </c>
      <c r="C57" s="249">
        <f>SUM('Budget Summary-ERP'!Q55:AB55)</f>
        <v>229431.41781999992</v>
      </c>
      <c r="D57" s="250">
        <f t="shared" si="1"/>
        <v>2.7826610889808475E-2</v>
      </c>
      <c r="E57" s="170">
        <f>SUM('Budget Summary-ERP'!AC55:AZ55)</f>
        <v>207099.65025750006</v>
      </c>
      <c r="F57" s="157">
        <f t="shared" si="2"/>
        <v>1.9739694241770869E-2</v>
      </c>
      <c r="G57" s="170">
        <f>SUM('Budget Summary-ERP'!BA55:BX55)</f>
        <v>0</v>
      </c>
      <c r="H57" s="157">
        <f t="shared" si="3"/>
        <v>0</v>
      </c>
      <c r="I57" s="170">
        <f>SUM('Budget Summary-ERP'!BY55:CV55)</f>
        <v>0</v>
      </c>
      <c r="J57" s="157">
        <f t="shared" si="4"/>
        <v>0</v>
      </c>
      <c r="K57" s="170">
        <f>SUM('Budget Summary-ERP'!CW55:DH55)</f>
        <v>0</v>
      </c>
      <c r="L57" s="157">
        <f t="shared" si="5"/>
        <v>0</v>
      </c>
      <c r="M57" s="170">
        <f t="shared" si="6"/>
        <v>436531.06807749998</v>
      </c>
      <c r="N57" s="157">
        <f t="shared" si="7"/>
        <v>1.2098287308677399E-2</v>
      </c>
    </row>
    <row r="58" spans="2:14" x14ac:dyDescent="0.35">
      <c r="B58" s="251" t="s">
        <v>113</v>
      </c>
      <c r="C58" s="249">
        <f>SUM('Budget Summary-ERP'!Q56:AB56)</f>
        <v>0</v>
      </c>
      <c r="D58" s="250">
        <f t="shared" si="1"/>
        <v>0</v>
      </c>
      <c r="E58" s="170">
        <f>SUM('Budget Summary-ERP'!AC56:AZ56)</f>
        <v>210285.79872300007</v>
      </c>
      <c r="F58" s="157">
        <f t="shared" si="2"/>
        <v>2.0043381845490423E-2</v>
      </c>
      <c r="G58" s="170">
        <f>SUM('Budget Summary-ERP'!BA56:BX56)</f>
        <v>227809.61528324999</v>
      </c>
      <c r="H58" s="157">
        <f t="shared" si="3"/>
        <v>3.1662997149361785E-2</v>
      </c>
      <c r="I58" s="170">
        <f>SUM('Budget Summary-ERP'!BY56:CV56)</f>
        <v>0</v>
      </c>
      <c r="J58" s="157">
        <f t="shared" si="4"/>
        <v>0</v>
      </c>
      <c r="K58" s="170">
        <f>SUM('Budget Summary-ERP'!CW56:DH56)</f>
        <v>0</v>
      </c>
      <c r="L58" s="157">
        <f t="shared" si="5"/>
        <v>0</v>
      </c>
      <c r="M58" s="170">
        <f t="shared" si="6"/>
        <v>438095.4140062501</v>
      </c>
      <c r="N58" s="157">
        <f t="shared" si="7"/>
        <v>1.214164254242864E-2</v>
      </c>
    </row>
    <row r="59" spans="2:14" x14ac:dyDescent="0.35">
      <c r="B59" s="251" t="s">
        <v>113</v>
      </c>
      <c r="C59" s="249">
        <f>SUM('Budget Summary-ERP'!Q57:AB57)</f>
        <v>0</v>
      </c>
      <c r="D59" s="250">
        <f t="shared" si="1"/>
        <v>0</v>
      </c>
      <c r="E59" s="170">
        <f>SUM('Budget Summary-ERP'!AC57:AZ57)</f>
        <v>0</v>
      </c>
      <c r="F59" s="157">
        <f t="shared" si="2"/>
        <v>0</v>
      </c>
      <c r="G59" s="170">
        <f>SUM('Budget Summary-ERP'!BA57:BX57)</f>
        <v>231314.37859529999</v>
      </c>
      <c r="H59" s="157">
        <f t="shared" si="3"/>
        <v>3.2150120182428889E-2</v>
      </c>
      <c r="I59" s="170">
        <f>SUM('Budget Summary-ERP'!BY57:CV57)</f>
        <v>250590.57681157501</v>
      </c>
      <c r="J59" s="157">
        <f t="shared" si="4"/>
        <v>3.537329792379449E-2</v>
      </c>
      <c r="K59" s="170">
        <f>SUM('Budget Summary-ERP'!CW57:DH57)</f>
        <v>0</v>
      </c>
      <c r="L59" s="157">
        <f t="shared" si="5"/>
        <v>0</v>
      </c>
      <c r="M59" s="170">
        <f t="shared" si="6"/>
        <v>481904.955406875</v>
      </c>
      <c r="N59" s="157">
        <f t="shared" si="7"/>
        <v>1.3355806796671501E-2</v>
      </c>
    </row>
    <row r="60" spans="2:14" x14ac:dyDescent="0.35">
      <c r="B60" s="251" t="s">
        <v>113</v>
      </c>
      <c r="C60" s="249">
        <f>SUM('Budget Summary-ERP'!Q58:AB58)</f>
        <v>0</v>
      </c>
      <c r="D60" s="250">
        <f t="shared" si="1"/>
        <v>0</v>
      </c>
      <c r="E60" s="170">
        <f>SUM('Budget Summary-ERP'!AC58:AZ58)</f>
        <v>0</v>
      </c>
      <c r="F60" s="157">
        <f t="shared" si="2"/>
        <v>0</v>
      </c>
      <c r="G60" s="170">
        <f>SUM('Budget Summary-ERP'!BA58:BX58)</f>
        <v>0</v>
      </c>
      <c r="H60" s="157">
        <f t="shared" si="3"/>
        <v>0</v>
      </c>
      <c r="I60" s="170">
        <f>SUM('Budget Summary-ERP'!BY58:CV58)</f>
        <v>150045.69828748511</v>
      </c>
      <c r="J60" s="157">
        <f t="shared" si="4"/>
        <v>2.1180410114534792E-2</v>
      </c>
      <c r="K60" s="170">
        <f>SUM('Budget Summary-ERP'!CW58:DH58)</f>
        <v>162549.50647810887</v>
      </c>
      <c r="L60" s="157">
        <f t="shared" si="5"/>
        <v>5.3008313186905728E-2</v>
      </c>
      <c r="M60" s="170">
        <f t="shared" si="6"/>
        <v>312595.20476559398</v>
      </c>
      <c r="N60" s="157">
        <f t="shared" si="7"/>
        <v>8.663453474742332E-3</v>
      </c>
    </row>
    <row r="61" spans="2:14" x14ac:dyDescent="0.35">
      <c r="B61" s="251" t="s">
        <v>119</v>
      </c>
      <c r="C61" s="249">
        <f>SUM('Budget Summary-ERP'!Q59:AB59)</f>
        <v>100549.064</v>
      </c>
      <c r="D61" s="250">
        <f t="shared" si="1"/>
        <v>1.2195102596879599E-2</v>
      </c>
      <c r="E61" s="170">
        <f>SUM('Budget Summary-ERP'!AC59:AZ59)</f>
        <v>46683.493999999999</v>
      </c>
      <c r="F61" s="157">
        <f t="shared" si="2"/>
        <v>4.4496352193340912E-3</v>
      </c>
      <c r="G61" s="170">
        <f>SUM('Budget Summary-ERP'!BA59:BX59)</f>
        <v>0</v>
      </c>
      <c r="H61" s="157">
        <f t="shared" si="3"/>
        <v>0</v>
      </c>
      <c r="I61" s="170">
        <f>SUM('Budget Summary-ERP'!BY59:CV59)</f>
        <v>0</v>
      </c>
      <c r="J61" s="157">
        <f t="shared" si="4"/>
        <v>0</v>
      </c>
      <c r="K61" s="170">
        <f>SUM('Budget Summary-ERP'!CW59:DH59)</f>
        <v>0</v>
      </c>
      <c r="L61" s="157">
        <f t="shared" si="5"/>
        <v>0</v>
      </c>
      <c r="M61" s="170">
        <f t="shared" si="6"/>
        <v>147232.55799999999</v>
      </c>
      <c r="N61" s="157">
        <f t="shared" si="7"/>
        <v>4.080492588351743E-3</v>
      </c>
    </row>
    <row r="62" spans="2:14" x14ac:dyDescent="0.35">
      <c r="B62" s="251" t="s">
        <v>119</v>
      </c>
      <c r="C62" s="249">
        <f>SUM('Budget Summary-ERP'!Q60:AB60)</f>
        <v>0</v>
      </c>
      <c r="D62" s="250">
        <f t="shared" si="1"/>
        <v>0</v>
      </c>
      <c r="E62" s="170">
        <f>SUM('Budget Summary-ERP'!AC60:AZ60)</f>
        <v>47401.701599999993</v>
      </c>
      <c r="F62" s="157">
        <f t="shared" si="2"/>
        <v>4.5180911457853848E-3</v>
      </c>
      <c r="G62" s="170">
        <f>SUM('Budget Summary-ERP'!BA60:BX60)</f>
        <v>51351.843400000012</v>
      </c>
      <c r="H62" s="157">
        <f t="shared" si="3"/>
        <v>7.1373338178330331E-3</v>
      </c>
      <c r="I62" s="170">
        <f>SUM('Budget Summary-ERP'!BY60:CV60)</f>
        <v>0</v>
      </c>
      <c r="J62" s="157">
        <f t="shared" si="4"/>
        <v>0</v>
      </c>
      <c r="K62" s="170">
        <f>SUM('Budget Summary-ERP'!CW60:DH60)</f>
        <v>0</v>
      </c>
      <c r="L62" s="157">
        <f t="shared" si="5"/>
        <v>0</v>
      </c>
      <c r="M62" s="170">
        <f t="shared" si="6"/>
        <v>98753.545000000013</v>
      </c>
      <c r="N62" s="157">
        <f t="shared" si="7"/>
        <v>2.7369157604798283E-3</v>
      </c>
    </row>
    <row r="63" spans="2:14" x14ac:dyDescent="0.35">
      <c r="B63" s="251" t="s">
        <v>119</v>
      </c>
      <c r="C63" s="249">
        <f>SUM('Budget Summary-ERP'!Q61:AB61)</f>
        <v>0</v>
      </c>
      <c r="D63" s="250">
        <f t="shared" si="1"/>
        <v>0</v>
      </c>
      <c r="E63" s="170">
        <f>SUM('Budget Summary-ERP'!AC61:AZ61)</f>
        <v>0</v>
      </c>
      <c r="F63" s="157">
        <f t="shared" si="2"/>
        <v>0</v>
      </c>
      <c r="G63" s="170">
        <f>SUM('Budget Summary-ERP'!BA61:BX61)</f>
        <v>52141.871760000016</v>
      </c>
      <c r="H63" s="157">
        <f t="shared" si="3"/>
        <v>7.2471389534920034E-3</v>
      </c>
      <c r="I63" s="170">
        <f>SUM('Budget Summary-ERP'!BY61:CV61)</f>
        <v>56487.027740000012</v>
      </c>
      <c r="J63" s="157">
        <f t="shared" si="4"/>
        <v>7.9736935303002521E-3</v>
      </c>
      <c r="K63" s="170">
        <f>SUM('Budget Summary-ERP'!CW61:DH61)</f>
        <v>0</v>
      </c>
      <c r="L63" s="157">
        <f t="shared" si="5"/>
        <v>0</v>
      </c>
      <c r="M63" s="170">
        <f t="shared" si="6"/>
        <v>108628.89950000003</v>
      </c>
      <c r="N63" s="157">
        <f t="shared" si="7"/>
        <v>3.0106073365278115E-3</v>
      </c>
    </row>
    <row r="64" spans="2:14" x14ac:dyDescent="0.35">
      <c r="B64" s="251" t="s">
        <v>119</v>
      </c>
      <c r="C64" s="249">
        <f>SUM('Budget Summary-ERP'!Q62:AB62)</f>
        <v>0</v>
      </c>
      <c r="D64" s="250">
        <f t="shared" si="1"/>
        <v>0</v>
      </c>
      <c r="E64" s="170">
        <f>SUM('Budget Summary-ERP'!AC62:AZ62)</f>
        <v>0</v>
      </c>
      <c r="F64" s="157">
        <f t="shared" si="2"/>
        <v>0</v>
      </c>
      <c r="G64" s="170">
        <f>SUM('Budget Summary-ERP'!BA62:BX62)</f>
        <v>0</v>
      </c>
      <c r="H64" s="157">
        <f t="shared" si="3"/>
        <v>0</v>
      </c>
      <c r="I64" s="170">
        <f>SUM('Budget Summary-ERP'!BY62:CV62)</f>
        <v>33822.642612000018</v>
      </c>
      <c r="J64" s="157">
        <f t="shared" si="4"/>
        <v>4.7743950666745087E-3</v>
      </c>
      <c r="K64" s="170">
        <f>SUM('Budget Summary-ERP'!CW62:DH62)</f>
        <v>36641.196163000022</v>
      </c>
      <c r="L64" s="157">
        <f t="shared" si="5"/>
        <v>1.194890125374037E-2</v>
      </c>
      <c r="M64" s="170">
        <f t="shared" si="6"/>
        <v>70463.83877500004</v>
      </c>
      <c r="N64" s="157">
        <f t="shared" si="7"/>
        <v>1.9528776499841826E-3</v>
      </c>
    </row>
    <row r="65" spans="2:15" hidden="1" x14ac:dyDescent="0.35">
      <c r="B65" s="251" t="s">
        <v>410</v>
      </c>
      <c r="C65" s="249">
        <f>SUM('Budget Summary-ERP'!Q63:AB63)</f>
        <v>0</v>
      </c>
      <c r="D65" s="250">
        <f t="shared" si="1"/>
        <v>0</v>
      </c>
      <c r="E65" s="170">
        <f>SUM('Budget Summary-ERP'!AC63:AZ63)</f>
        <v>0</v>
      </c>
      <c r="F65" s="157">
        <f t="shared" si="2"/>
        <v>0</v>
      </c>
      <c r="G65" s="170">
        <f>SUM('Budget Summary-ERP'!BA63:BX63)</f>
        <v>0</v>
      </c>
      <c r="H65" s="157">
        <f t="shared" si="3"/>
        <v>0</v>
      </c>
      <c r="I65" s="170">
        <f>SUM('Budget Summary-ERP'!BY63:CV63)</f>
        <v>0</v>
      </c>
      <c r="J65" s="157">
        <f t="shared" si="4"/>
        <v>0</v>
      </c>
      <c r="K65" s="170">
        <f>SUM('Budget Summary-ERP'!CW63:DH63)</f>
        <v>0</v>
      </c>
      <c r="L65" s="157">
        <f t="shared" si="5"/>
        <v>0</v>
      </c>
      <c r="M65" s="170">
        <f t="shared" si="6"/>
        <v>0</v>
      </c>
      <c r="N65" s="157">
        <f t="shared" si="7"/>
        <v>0</v>
      </c>
    </row>
    <row r="66" spans="2:15" x14ac:dyDescent="0.35">
      <c r="B66" s="251" t="s">
        <v>123</v>
      </c>
      <c r="C66" s="249">
        <f>SUM('Budget Summary-ERP'!Q64:AB64)</f>
        <v>64638.684000000001</v>
      </c>
      <c r="D66" s="250">
        <f t="shared" si="1"/>
        <v>7.8397088122797425E-3</v>
      </c>
      <c r="E66" s="170">
        <f>SUM('Budget Summary-ERP'!AC64:AZ64)</f>
        <v>38783.210400000004</v>
      </c>
      <c r="F66" s="157">
        <f t="shared" si="2"/>
        <v>3.696620028369861E-3</v>
      </c>
      <c r="G66" s="170">
        <f>SUM('Budget Summary-ERP'!BA64:BX64)</f>
        <v>0</v>
      </c>
      <c r="H66" s="157">
        <f t="shared" si="3"/>
        <v>0</v>
      </c>
      <c r="I66" s="170">
        <f>SUM('Budget Summary-ERP'!BY64:CV64)</f>
        <v>0</v>
      </c>
      <c r="J66" s="157">
        <f t="shared" si="4"/>
        <v>0</v>
      </c>
      <c r="K66" s="170">
        <f>SUM('Budget Summary-ERP'!CW64:DH64)</f>
        <v>0</v>
      </c>
      <c r="L66" s="157">
        <f t="shared" si="5"/>
        <v>0</v>
      </c>
      <c r="M66" s="170">
        <f t="shared" si="6"/>
        <v>103421.8944</v>
      </c>
      <c r="N66" s="157">
        <f t="shared" si="7"/>
        <v>2.8662972327934198E-3</v>
      </c>
    </row>
    <row r="67" spans="2:15" x14ac:dyDescent="0.35">
      <c r="B67" s="251" t="s">
        <v>123</v>
      </c>
      <c r="C67" s="249">
        <f>SUM('Budget Summary-ERP'!Q65:AB65)</f>
        <v>0</v>
      </c>
      <c r="D67" s="250">
        <f t="shared" si="1"/>
        <v>0</v>
      </c>
      <c r="E67" s="170">
        <f>SUM('Budget Summary-ERP'!AC65:AZ65)</f>
        <v>55301.985199999988</v>
      </c>
      <c r="F67" s="157">
        <f t="shared" si="2"/>
        <v>5.2711063367496145E-3</v>
      </c>
      <c r="G67" s="170">
        <f>SUM('Budget Summary-ERP'!BA65:BX65)</f>
        <v>51351.843400000012</v>
      </c>
      <c r="H67" s="157">
        <f t="shared" si="3"/>
        <v>7.1373338178330331E-3</v>
      </c>
      <c r="I67" s="170">
        <f>SUM('Budget Summary-ERP'!BY65:CV65)</f>
        <v>0</v>
      </c>
      <c r="J67" s="157">
        <f t="shared" si="4"/>
        <v>0</v>
      </c>
      <c r="K67" s="170">
        <f>SUM('Budget Summary-ERP'!CW65:DH65)</f>
        <v>0</v>
      </c>
      <c r="L67" s="157">
        <f t="shared" si="5"/>
        <v>0</v>
      </c>
      <c r="M67" s="170">
        <f t="shared" si="6"/>
        <v>106653.82860000001</v>
      </c>
      <c r="N67" s="157">
        <f t="shared" si="7"/>
        <v>2.9558690213182144E-3</v>
      </c>
    </row>
    <row r="68" spans="2:15" x14ac:dyDescent="0.35">
      <c r="B68" s="251" t="s">
        <v>123</v>
      </c>
      <c r="C68" s="249">
        <f>SUM('Budget Summary-ERP'!Q66:AB66)</f>
        <v>0</v>
      </c>
      <c r="D68" s="250">
        <f t="shared" si="1"/>
        <v>0</v>
      </c>
      <c r="E68" s="170">
        <f>SUM('Budget Summary-ERP'!AC66:AZ66)</f>
        <v>0</v>
      </c>
      <c r="F68" s="157">
        <f t="shared" si="2"/>
        <v>0</v>
      </c>
      <c r="G68" s="170">
        <f>SUM('Budget Summary-ERP'!BA66:BX66)</f>
        <v>52141.871760000016</v>
      </c>
      <c r="H68" s="157">
        <f t="shared" si="3"/>
        <v>7.2471389534920034E-3</v>
      </c>
      <c r="I68" s="170">
        <f>SUM('Budget Summary-ERP'!BY66:CV66)</f>
        <v>56487.027740000012</v>
      </c>
      <c r="J68" s="157">
        <f t="shared" si="4"/>
        <v>7.9736935303002521E-3</v>
      </c>
      <c r="K68" s="170">
        <f>SUM('Budget Summary-ERP'!CW66:DH66)</f>
        <v>0</v>
      </c>
      <c r="L68" s="157">
        <f t="shared" si="5"/>
        <v>0</v>
      </c>
      <c r="M68" s="170">
        <f t="shared" si="6"/>
        <v>108628.89950000003</v>
      </c>
      <c r="N68" s="157">
        <f t="shared" si="7"/>
        <v>3.0106073365278115E-3</v>
      </c>
    </row>
    <row r="69" spans="2:15" x14ac:dyDescent="0.35">
      <c r="B69" s="251" t="s">
        <v>123</v>
      </c>
      <c r="C69" s="249">
        <f>SUM('Budget Summary-ERP'!Q67:AB67)</f>
        <v>0</v>
      </c>
      <c r="D69" s="250">
        <f t="shared" si="1"/>
        <v>0</v>
      </c>
      <c r="E69" s="170">
        <f>SUM('Budget Summary-ERP'!AC67:AZ67)</f>
        <v>0</v>
      </c>
      <c r="F69" s="157">
        <f t="shared" si="2"/>
        <v>0</v>
      </c>
      <c r="G69" s="170">
        <f>SUM('Budget Summary-ERP'!BA67:BX67)</f>
        <v>0</v>
      </c>
      <c r="H69" s="157">
        <f t="shared" si="3"/>
        <v>0</v>
      </c>
      <c r="I69" s="170">
        <f>SUM('Budget Summary-ERP'!BY67:CV67)</f>
        <v>33822.642612000018</v>
      </c>
      <c r="J69" s="157">
        <f t="shared" si="4"/>
        <v>4.7743950666745087E-3</v>
      </c>
      <c r="K69" s="170">
        <f>SUM('Budget Summary-ERP'!CW67:DH67)</f>
        <v>36641.196163000022</v>
      </c>
      <c r="L69" s="157">
        <f t="shared" si="5"/>
        <v>1.194890125374037E-2</v>
      </c>
      <c r="M69" s="170">
        <f t="shared" si="6"/>
        <v>70463.83877500004</v>
      </c>
      <c r="N69" s="157">
        <f t="shared" si="7"/>
        <v>1.9528776499841826E-3</v>
      </c>
    </row>
    <row r="70" spans="2:15" x14ac:dyDescent="0.35">
      <c r="B70" s="251" t="s">
        <v>559</v>
      </c>
      <c r="C70" s="249">
        <f>SUM('Budget Summary-ERP'!Q68:AB68)</f>
        <v>566240.67499999993</v>
      </c>
      <c r="D70" s="250">
        <f t="shared" si="1"/>
        <v>6.8676553032371898E-2</v>
      </c>
      <c r="E70" s="170">
        <f>SUM('Budget Summary-ERP'!AC68:AZ68)</f>
        <v>532266.23450000002</v>
      </c>
      <c r="F70" s="157">
        <f t="shared" si="2"/>
        <v>5.073293320961663E-2</v>
      </c>
      <c r="G70" s="170">
        <f>SUM('Budget Summary-ERP'!BA68:BX68)</f>
        <v>386176.14034999994</v>
      </c>
      <c r="H70" s="157">
        <f t="shared" si="3"/>
        <v>5.3674178835034572E-2</v>
      </c>
      <c r="I70" s="170">
        <f>SUM('Budget Summary-ERP'!BY68:CV68)</f>
        <v>414252.96643500018</v>
      </c>
      <c r="J70" s="157">
        <f t="shared" si="4"/>
        <v>5.8475836497791409E-2</v>
      </c>
      <c r="K70" s="170">
        <f>SUM('Budget Summary-ERP'!CW68:DH68)</f>
        <v>226099.90152750001</v>
      </c>
      <c r="L70" s="157">
        <f t="shared" si="5"/>
        <v>7.3732456353611586E-2</v>
      </c>
      <c r="M70" s="170">
        <f t="shared" si="6"/>
        <v>2125035.9178125001</v>
      </c>
      <c r="N70" s="157">
        <f t="shared" si="7"/>
        <v>5.8894536849758136E-2</v>
      </c>
    </row>
    <row r="71" spans="2:15" hidden="1" x14ac:dyDescent="0.35">
      <c r="B71" s="245" t="s">
        <v>131</v>
      </c>
      <c r="C71" s="249">
        <f>SUM('Budget Summary-ERP'!Q69:AB69)</f>
        <v>0</v>
      </c>
      <c r="D71" s="250">
        <f t="shared" si="1"/>
        <v>0</v>
      </c>
      <c r="E71" s="170"/>
      <c r="F71" s="157">
        <f t="shared" si="2"/>
        <v>0</v>
      </c>
      <c r="G71" s="170">
        <f>SUM('Budget Summary-ERP'!BA69:BX69)</f>
        <v>0</v>
      </c>
      <c r="H71" s="157">
        <f t="shared" si="3"/>
        <v>0</v>
      </c>
      <c r="I71" s="170">
        <f>SUM('Budget Summary-ERP'!CA69:CX69)</f>
        <v>0</v>
      </c>
      <c r="J71" s="157">
        <f t="shared" si="4"/>
        <v>0</v>
      </c>
      <c r="K71" s="170">
        <f>SUM('Budget Summary-ERP'!CY69:DH69)</f>
        <v>0</v>
      </c>
      <c r="L71" s="157">
        <f t="shared" si="5"/>
        <v>0</v>
      </c>
      <c r="M71" s="170">
        <f t="shared" si="6"/>
        <v>0</v>
      </c>
      <c r="N71" s="157">
        <f t="shared" si="7"/>
        <v>0</v>
      </c>
    </row>
    <row r="72" spans="2:15" hidden="1" x14ac:dyDescent="0.35">
      <c r="B72" s="245" t="s">
        <v>131</v>
      </c>
      <c r="C72" s="249">
        <f>SUM('Budget Summary-ERP'!Q70:AB70)</f>
        <v>0</v>
      </c>
      <c r="D72" s="250">
        <f t="shared" si="1"/>
        <v>0</v>
      </c>
      <c r="E72" s="170"/>
      <c r="F72" s="157">
        <f t="shared" si="2"/>
        <v>0</v>
      </c>
      <c r="G72" s="170">
        <f>SUM('Budget Summary-ERP'!BA70:BX70)</f>
        <v>0</v>
      </c>
      <c r="H72" s="157">
        <f t="shared" si="3"/>
        <v>0</v>
      </c>
      <c r="I72" s="170">
        <f>SUM('Budget Summary-ERP'!CA70:CX70)</f>
        <v>0</v>
      </c>
      <c r="J72" s="157">
        <f t="shared" si="4"/>
        <v>0</v>
      </c>
      <c r="K72" s="170">
        <f>SUM('Budget Summary-ERP'!CY70:DH70)</f>
        <v>0</v>
      </c>
      <c r="L72" s="157">
        <f t="shared" si="5"/>
        <v>0</v>
      </c>
      <c r="M72" s="170">
        <f t="shared" si="6"/>
        <v>0</v>
      </c>
      <c r="N72" s="157">
        <f t="shared" ref="N72:N103" si="8">M72/$N$6</f>
        <v>0</v>
      </c>
    </row>
    <row r="73" spans="2:15" hidden="1" x14ac:dyDescent="0.35">
      <c r="B73" s="295" t="s">
        <v>132</v>
      </c>
      <c r="C73" s="249">
        <f>SUM('Budget Summary-ERP'!Q71:AB71)</f>
        <v>0</v>
      </c>
      <c r="D73" s="250">
        <f t="shared" ref="D73:D117" si="9">C73/$D$6</f>
        <v>0</v>
      </c>
      <c r="E73" s="170"/>
      <c r="F73" s="157">
        <f t="shared" ref="F73:F117" si="10">E73/$F$6</f>
        <v>0</v>
      </c>
      <c r="G73" s="170">
        <f>SUM('Budget Summary-ERP'!BA71:BX71)</f>
        <v>0</v>
      </c>
      <c r="H73" s="157">
        <f t="shared" ref="H73:H117" si="11">G73/$H$6</f>
        <v>0</v>
      </c>
      <c r="I73" s="170">
        <f>SUM('Budget Summary-ERP'!CA71:CX71)</f>
        <v>0</v>
      </c>
      <c r="J73" s="157">
        <f t="shared" ref="J73:J117" si="12">I73/$J$6</f>
        <v>0</v>
      </c>
      <c r="K73" s="170">
        <f>SUM('Budget Summary-ERP'!CY71:DH71)</f>
        <v>0</v>
      </c>
      <c r="L73" s="157">
        <f t="shared" ref="L73:L117" si="13">K73/$L$6</f>
        <v>0</v>
      </c>
      <c r="M73" s="170">
        <f t="shared" ref="M73:M117" si="14">C73+E73+G73+I73+K73</f>
        <v>0</v>
      </c>
      <c r="N73" s="157">
        <f t="shared" si="8"/>
        <v>0</v>
      </c>
      <c r="O73" s="387"/>
    </row>
    <row r="74" spans="2:15" hidden="1" x14ac:dyDescent="0.35">
      <c r="B74" s="296" t="s">
        <v>133</v>
      </c>
      <c r="C74" s="249">
        <f>SUM('Budget Summary-ERP'!Q72:AB72)</f>
        <v>0</v>
      </c>
      <c r="D74" s="250">
        <f t="shared" si="9"/>
        <v>0</v>
      </c>
      <c r="E74" s="170"/>
      <c r="F74" s="157">
        <f t="shared" si="10"/>
        <v>0</v>
      </c>
      <c r="G74" s="170">
        <f>SUM('Budget Summary-ERP'!BA72:BX72)</f>
        <v>0</v>
      </c>
      <c r="H74" s="157">
        <f t="shared" si="11"/>
        <v>0</v>
      </c>
      <c r="I74" s="170">
        <f>SUM('Budget Summary-ERP'!CA72:CX72)</f>
        <v>0</v>
      </c>
      <c r="J74" s="157">
        <f t="shared" si="12"/>
        <v>0</v>
      </c>
      <c r="K74" s="170">
        <f>SUM('Budget Summary-ERP'!CY72:DH72)</f>
        <v>0</v>
      </c>
      <c r="L74" s="157">
        <f t="shared" si="13"/>
        <v>0</v>
      </c>
      <c r="M74" s="170">
        <f t="shared" si="14"/>
        <v>0</v>
      </c>
      <c r="N74" s="157">
        <f t="shared" si="8"/>
        <v>0</v>
      </c>
    </row>
    <row r="75" spans="2:15" hidden="1" x14ac:dyDescent="0.35">
      <c r="B75" s="296" t="s">
        <v>134</v>
      </c>
      <c r="C75" s="249">
        <f>SUM('Budget Summary-ERP'!Q73:AB73)</f>
        <v>0</v>
      </c>
      <c r="D75" s="250">
        <f t="shared" si="9"/>
        <v>0</v>
      </c>
      <c r="E75" s="170"/>
      <c r="F75" s="157">
        <f t="shared" si="10"/>
        <v>0</v>
      </c>
      <c r="G75" s="170">
        <f>SUM('Budget Summary-ERP'!BA73:BX73)</f>
        <v>0</v>
      </c>
      <c r="H75" s="157">
        <f t="shared" si="11"/>
        <v>0</v>
      </c>
      <c r="I75" s="170">
        <f>SUM('Budget Summary-ERP'!CA73:CX73)</f>
        <v>0</v>
      </c>
      <c r="J75" s="157">
        <f t="shared" si="12"/>
        <v>0</v>
      </c>
      <c r="K75" s="170">
        <f>SUM('Budget Summary-ERP'!CY73:DH73)</f>
        <v>0</v>
      </c>
      <c r="L75" s="157">
        <f t="shared" si="13"/>
        <v>0</v>
      </c>
      <c r="M75" s="170">
        <f t="shared" si="14"/>
        <v>0</v>
      </c>
      <c r="N75" s="157">
        <f t="shared" si="8"/>
        <v>0</v>
      </c>
    </row>
    <row r="76" spans="2:15" x14ac:dyDescent="0.35">
      <c r="B76" s="297" t="s">
        <v>493</v>
      </c>
      <c r="C76" s="249">
        <f>SUM('Budget Summary-ERP'!Q78:AB78)</f>
        <v>161999.99999999997</v>
      </c>
      <c r="D76" s="250">
        <f t="shared" si="9"/>
        <v>1.9648185095929832E-2</v>
      </c>
      <c r="E76" s="170">
        <f>SUM('Budget Summary-ERP'!AC78:AZ78)</f>
        <v>323999.99999999994</v>
      </c>
      <c r="F76" s="157">
        <f t="shared" si="10"/>
        <v>3.0882046041032091E-2</v>
      </c>
      <c r="G76" s="170">
        <f>SUM('Budget Summary-ERP'!BA78:BX78)</f>
        <v>323999.99999999994</v>
      </c>
      <c r="H76" s="157">
        <f t="shared" si="11"/>
        <v>4.5032388398697713E-2</v>
      </c>
      <c r="I76" s="170">
        <f>SUM('Budget Summary-ERP'!BY78:CV78)</f>
        <v>323999.99999999994</v>
      </c>
      <c r="J76" s="157">
        <f t="shared" si="12"/>
        <v>4.5735752210376089E-2</v>
      </c>
      <c r="K76" s="170">
        <f>SUM('Budget Summary-ERP'!CW78:DH78)</f>
        <v>161999.99999999997</v>
      </c>
      <c r="L76" s="157">
        <f t="shared" si="13"/>
        <v>5.2829116017249891E-2</v>
      </c>
      <c r="M76" s="170">
        <f t="shared" si="14"/>
        <v>1295999.9999999998</v>
      </c>
      <c r="N76" s="157">
        <f t="shared" si="8"/>
        <v>3.5918131603091881E-2</v>
      </c>
    </row>
    <row r="77" spans="2:15" x14ac:dyDescent="0.35">
      <c r="B77" s="297" t="s">
        <v>495</v>
      </c>
      <c r="C77" s="249">
        <f>SUM('Budget Summary-ERP'!Q79:AB79)</f>
        <v>108000</v>
      </c>
      <c r="D77" s="250">
        <f t="shared" si="9"/>
        <v>1.3098790063953224E-2</v>
      </c>
      <c r="E77" s="170">
        <f>SUM('Budget Summary-ERP'!AC79:AZ79)</f>
        <v>216000</v>
      </c>
      <c r="F77" s="157">
        <f t="shared" si="10"/>
        <v>2.0588030694021396E-2</v>
      </c>
      <c r="G77" s="170">
        <f>SUM('Budget Summary-ERP'!BA79:BX79)</f>
        <v>216000</v>
      </c>
      <c r="H77" s="157">
        <f t="shared" si="11"/>
        <v>3.002159226579848E-2</v>
      </c>
      <c r="I77" s="170">
        <f>SUM('Budget Summary-ERP'!BY79:CV79)</f>
        <v>216000</v>
      </c>
      <c r="J77" s="157">
        <f t="shared" si="12"/>
        <v>3.0490501473584068E-2</v>
      </c>
      <c r="K77" s="170">
        <f>SUM('Budget Summary-ERP'!CW79:DH79)</f>
        <v>108000</v>
      </c>
      <c r="L77" s="157">
        <f t="shared" si="13"/>
        <v>3.5219410678166599E-2</v>
      </c>
      <c r="M77" s="170">
        <f t="shared" si="14"/>
        <v>864000</v>
      </c>
      <c r="N77" s="157">
        <f t="shared" si="8"/>
        <v>2.3945421068727928E-2</v>
      </c>
    </row>
    <row r="78" spans="2:15" hidden="1" x14ac:dyDescent="0.35">
      <c r="B78" s="298" t="s">
        <v>157</v>
      </c>
      <c r="C78" s="249">
        <f>SUM('Budget Summary-ERP'!Q80:AD80)</f>
        <v>0</v>
      </c>
      <c r="D78" s="250">
        <f t="shared" si="9"/>
        <v>0</v>
      </c>
      <c r="E78" s="170">
        <f>SUM('Budget Summary-ERP'!AC80:AZ80)</f>
        <v>0</v>
      </c>
      <c r="F78" s="157">
        <f t="shared" si="10"/>
        <v>0</v>
      </c>
      <c r="G78" s="170">
        <f>SUM('Budget Summary-ERP'!BA76:BX76)</f>
        <v>0</v>
      </c>
      <c r="H78" s="157">
        <f t="shared" si="11"/>
        <v>0</v>
      </c>
      <c r="I78" s="170">
        <f>SUM('Budget Summary-ERP'!BY80:CV80)</f>
        <v>0</v>
      </c>
      <c r="J78" s="157">
        <f t="shared" si="12"/>
        <v>0</v>
      </c>
      <c r="K78" s="170">
        <f>SUM('Budget Summary-ERP'!CW80:DH80)</f>
        <v>0</v>
      </c>
      <c r="L78" s="157">
        <f t="shared" si="13"/>
        <v>0</v>
      </c>
      <c r="M78" s="170">
        <f t="shared" si="14"/>
        <v>0</v>
      </c>
      <c r="N78" s="157">
        <f t="shared" si="8"/>
        <v>0</v>
      </c>
    </row>
    <row r="79" spans="2:15" hidden="1" x14ac:dyDescent="0.35">
      <c r="B79" s="296" t="s">
        <v>158</v>
      </c>
      <c r="C79" s="249">
        <f>SUM('Budget Summary-ERP'!Q81:AD81)</f>
        <v>0</v>
      </c>
      <c r="D79" s="250">
        <f t="shared" si="9"/>
        <v>0</v>
      </c>
      <c r="E79" s="170">
        <f>SUM('Budget Summary-ERP'!AC81:AZ81)</f>
        <v>0</v>
      </c>
      <c r="F79" s="157">
        <f t="shared" si="10"/>
        <v>0</v>
      </c>
      <c r="G79" s="170">
        <f>SUM('Budget Summary-ERP'!BA77:BX77)</f>
        <v>0</v>
      </c>
      <c r="H79" s="157">
        <f t="shared" si="11"/>
        <v>0</v>
      </c>
      <c r="I79" s="170">
        <f>SUM('Budget Summary-ERP'!BY81:CV81)</f>
        <v>0</v>
      </c>
      <c r="J79" s="157">
        <f t="shared" si="12"/>
        <v>0</v>
      </c>
      <c r="K79" s="170">
        <f>SUM('Budget Summary-ERP'!CW81:DH81)</f>
        <v>0</v>
      </c>
      <c r="L79" s="157">
        <f t="shared" si="13"/>
        <v>0</v>
      </c>
      <c r="M79" s="170">
        <f t="shared" si="14"/>
        <v>0</v>
      </c>
      <c r="N79" s="157">
        <f t="shared" si="8"/>
        <v>0</v>
      </c>
    </row>
    <row r="80" spans="2:15" hidden="1" x14ac:dyDescent="0.35">
      <c r="B80" s="296" t="s">
        <v>159</v>
      </c>
      <c r="C80" s="249">
        <f>SUM('Budget Summary-ERP'!Q82:AD82)</f>
        <v>0</v>
      </c>
      <c r="D80" s="250">
        <f t="shared" si="9"/>
        <v>0</v>
      </c>
      <c r="E80" s="170">
        <f>SUM('Budget Summary-ERP'!AC82:AZ82)</f>
        <v>0</v>
      </c>
      <c r="F80" s="157">
        <f t="shared" si="10"/>
        <v>0</v>
      </c>
      <c r="G80" s="170"/>
      <c r="H80" s="157">
        <f t="shared" si="11"/>
        <v>0</v>
      </c>
      <c r="I80" s="170">
        <f>SUM('Budget Summary-ERP'!BY82:CV82)</f>
        <v>0</v>
      </c>
      <c r="J80" s="157">
        <f t="shared" si="12"/>
        <v>0</v>
      </c>
      <c r="K80" s="170">
        <f>SUM('Budget Summary-ERP'!CW82:DH82)</f>
        <v>0</v>
      </c>
      <c r="L80" s="157">
        <f t="shared" si="13"/>
        <v>0</v>
      </c>
      <c r="M80" s="170">
        <f t="shared" si="14"/>
        <v>0</v>
      </c>
      <c r="N80" s="157">
        <f t="shared" si="8"/>
        <v>0</v>
      </c>
    </row>
    <row r="81" spans="2:14" x14ac:dyDescent="0.35">
      <c r="B81" s="297" t="s">
        <v>161</v>
      </c>
      <c r="C81" s="249">
        <f>SUM('Budget Summary-ERP'!Q83:AB83)</f>
        <v>175500</v>
      </c>
      <c r="D81" s="250">
        <f t="shared" si="9"/>
        <v>2.1285533853923986E-2</v>
      </c>
      <c r="E81" s="170">
        <f>SUM('Budget Summary-ERP'!AC83:AZ83)</f>
        <v>97500</v>
      </c>
      <c r="F81" s="157">
        <f t="shared" si="10"/>
        <v>9.2932082993846584E-3</v>
      </c>
      <c r="G81" s="170">
        <f>SUM('Budget Summary-ERP'!BA83:BX83)</f>
        <v>97500</v>
      </c>
      <c r="H81" s="157">
        <f t="shared" si="11"/>
        <v>1.3551413175534037E-2</v>
      </c>
      <c r="I81" s="170">
        <f>SUM('Budget Summary-ERP'!BY83:CV83)</f>
        <v>97500</v>
      </c>
      <c r="J81" s="157">
        <f t="shared" si="12"/>
        <v>1.3763073581826142E-2</v>
      </c>
      <c r="K81" s="170">
        <f>SUM('Budget Summary-ERP'!CW83:DH83)</f>
        <v>0</v>
      </c>
      <c r="L81" s="157">
        <f t="shared" si="13"/>
        <v>0</v>
      </c>
      <c r="M81" s="170">
        <f t="shared" si="14"/>
        <v>468000</v>
      </c>
      <c r="N81" s="157">
        <f t="shared" si="8"/>
        <v>1.2970436412227627E-2</v>
      </c>
    </row>
    <row r="82" spans="2:14" hidden="1" x14ac:dyDescent="0.35">
      <c r="B82" s="296" t="s">
        <v>411</v>
      </c>
      <c r="C82" s="249">
        <f>SUM('Budget Summary-ERP'!Q84:AD84)</f>
        <v>0</v>
      </c>
      <c r="D82" s="250">
        <f t="shared" si="9"/>
        <v>0</v>
      </c>
      <c r="E82" s="170">
        <f>SUM('Budget Summary-ERP'!AC84:AZ84)</f>
        <v>0</v>
      </c>
      <c r="F82" s="157">
        <f t="shared" si="10"/>
        <v>0</v>
      </c>
      <c r="G82" s="170">
        <f>SUM('Budget Summary-ERP'!BA80:BX80)</f>
        <v>0</v>
      </c>
      <c r="H82" s="157">
        <f t="shared" si="11"/>
        <v>0</v>
      </c>
      <c r="I82" s="170">
        <f>SUM('Budget Summary-ERP'!BY80:CV80)</f>
        <v>0</v>
      </c>
      <c r="J82" s="157">
        <f t="shared" si="12"/>
        <v>0</v>
      </c>
      <c r="K82" s="170">
        <f>SUM('Budget Summary-ERP'!CW84:DH84)</f>
        <v>0</v>
      </c>
      <c r="L82" s="157">
        <f t="shared" si="13"/>
        <v>0</v>
      </c>
      <c r="M82" s="170">
        <f t="shared" si="14"/>
        <v>0</v>
      </c>
      <c r="N82" s="157">
        <f t="shared" si="8"/>
        <v>0</v>
      </c>
    </row>
    <row r="83" spans="2:14" x14ac:dyDescent="0.35">
      <c r="B83" s="297" t="s">
        <v>162</v>
      </c>
      <c r="C83" s="249">
        <f>SUM('Budget Summary-ERP'!Q85:AB85)</f>
        <v>26040</v>
      </c>
      <c r="D83" s="250">
        <f t="shared" si="9"/>
        <v>3.1582638265309436E-3</v>
      </c>
      <c r="E83" s="170">
        <f>SUM('Budget Summary-ERP'!AC85:AZ85)</f>
        <v>0</v>
      </c>
      <c r="F83" s="157">
        <f t="shared" si="10"/>
        <v>0</v>
      </c>
      <c r="G83" s="170">
        <f>SUM('Budget Summary-ERP'!BA85:BX85)</f>
        <v>0</v>
      </c>
      <c r="H83" s="157">
        <f t="shared" si="11"/>
        <v>0</v>
      </c>
      <c r="I83" s="170">
        <f>SUM('Budget Summary-ERP'!BY85:CV85)</f>
        <v>0</v>
      </c>
      <c r="J83" s="157">
        <f t="shared" si="12"/>
        <v>0</v>
      </c>
      <c r="K83" s="170">
        <f>SUM('Budget Summary-ERP'!CW85:DH85)</f>
        <v>0</v>
      </c>
      <c r="L83" s="157">
        <f t="shared" si="13"/>
        <v>0</v>
      </c>
      <c r="M83" s="170">
        <f t="shared" si="14"/>
        <v>26040</v>
      </c>
      <c r="N83" s="157">
        <f t="shared" si="8"/>
        <v>7.2168838498804996E-4</v>
      </c>
    </row>
    <row r="84" spans="2:14" x14ac:dyDescent="0.35">
      <c r="B84" s="296" t="s">
        <v>163</v>
      </c>
      <c r="C84" s="249">
        <f>SUM('Budget Summary-ERP'!Q86:AB86)</f>
        <v>0</v>
      </c>
      <c r="D84" s="250">
        <f t="shared" si="9"/>
        <v>0</v>
      </c>
      <c r="E84" s="170">
        <f>SUM('Budget Summary-ERP'!AC86:AZ86)</f>
        <v>0</v>
      </c>
      <c r="F84" s="157">
        <f t="shared" si="10"/>
        <v>0</v>
      </c>
      <c r="G84" s="170">
        <f>SUM('Budget Summary-ERP'!BA86:BX86)</f>
        <v>0</v>
      </c>
      <c r="H84" s="157">
        <f t="shared" si="11"/>
        <v>0</v>
      </c>
      <c r="I84" s="170">
        <f>SUM('Budget Summary-ERP'!BY86:CV86)</f>
        <v>0</v>
      </c>
      <c r="J84" s="157">
        <f t="shared" si="12"/>
        <v>0</v>
      </c>
      <c r="K84" s="170">
        <f>SUM('Budget Summary-ERP'!CW86:DH86)</f>
        <v>0</v>
      </c>
      <c r="L84" s="157">
        <f t="shared" si="13"/>
        <v>0</v>
      </c>
      <c r="M84" s="170">
        <f t="shared" si="14"/>
        <v>0</v>
      </c>
      <c r="N84" s="157">
        <f t="shared" si="8"/>
        <v>0</v>
      </c>
    </row>
    <row r="85" spans="2:14" x14ac:dyDescent="0.35">
      <c r="B85" s="297" t="s">
        <v>164</v>
      </c>
      <c r="C85" s="249">
        <f>SUM('Budget Summary-ERP'!Q87:AB87)</f>
        <v>91000</v>
      </c>
      <c r="D85" s="250">
        <f t="shared" si="9"/>
        <v>1.1036943479812438E-2</v>
      </c>
      <c r="E85" s="170">
        <f>SUM('Budget Summary-ERP'!AC87:AZ87)</f>
        <v>19500</v>
      </c>
      <c r="F85" s="157">
        <f t="shared" si="10"/>
        <v>1.8586416598769318E-3</v>
      </c>
      <c r="G85" s="170">
        <f>SUM('Budget Summary-ERP'!BA87:BX87)</f>
        <v>19500</v>
      </c>
      <c r="H85" s="157">
        <f t="shared" si="11"/>
        <v>2.7102826351068075E-3</v>
      </c>
      <c r="I85" s="170">
        <f>SUM('Budget Summary-ERP'!BY87:CV87)</f>
        <v>19500</v>
      </c>
      <c r="J85" s="157">
        <f t="shared" si="12"/>
        <v>2.7526147163652284E-3</v>
      </c>
      <c r="K85" s="170">
        <f>SUM('Budget Summary-ERP'!CW87:DH87)</f>
        <v>0</v>
      </c>
      <c r="L85" s="157">
        <f t="shared" si="13"/>
        <v>0</v>
      </c>
      <c r="M85" s="170">
        <f t="shared" si="14"/>
        <v>149500</v>
      </c>
      <c r="N85" s="157">
        <f t="shared" si="8"/>
        <v>4.1433338539060473E-3</v>
      </c>
    </row>
    <row r="86" spans="2:14" ht="14.45" hidden="1" customHeight="1" x14ac:dyDescent="0.35">
      <c r="B86" s="296" t="s">
        <v>165</v>
      </c>
      <c r="C86" s="249"/>
      <c r="D86" s="250">
        <f t="shared" si="9"/>
        <v>0</v>
      </c>
      <c r="E86" s="170">
        <f>SUM('Budget Summary-ERP'!AC88:AZ88)</f>
        <v>0</v>
      </c>
      <c r="F86" s="157">
        <f t="shared" si="10"/>
        <v>0</v>
      </c>
      <c r="G86" s="170">
        <f>SUM('Budget Summary-ERP'!BA84:BX84)</f>
        <v>0</v>
      </c>
      <c r="H86" s="157">
        <f t="shared" si="11"/>
        <v>0</v>
      </c>
      <c r="I86" s="170">
        <f>SUM('Budget Summary-ERP'!BY88:CV88)</f>
        <v>0</v>
      </c>
      <c r="J86" s="157">
        <f t="shared" si="12"/>
        <v>0</v>
      </c>
      <c r="K86" s="170">
        <f>SUM('Budget Summary-ERP'!CW88:DH88)</f>
        <v>0</v>
      </c>
      <c r="L86" s="157">
        <f t="shared" si="13"/>
        <v>0</v>
      </c>
      <c r="M86" s="170">
        <f t="shared" si="14"/>
        <v>0</v>
      </c>
      <c r="N86" s="157">
        <f t="shared" si="8"/>
        <v>0</v>
      </c>
    </row>
    <row r="87" spans="2:14" ht="14.45" hidden="1" customHeight="1" x14ac:dyDescent="0.35">
      <c r="B87" s="296" t="s">
        <v>413</v>
      </c>
      <c r="C87" s="249"/>
      <c r="D87" s="250">
        <f t="shared" si="9"/>
        <v>0</v>
      </c>
      <c r="E87" s="170">
        <f>SUM('Budget Summary-ERP'!AC89:AZ89)</f>
        <v>0</v>
      </c>
      <c r="F87" s="157">
        <f t="shared" si="10"/>
        <v>0</v>
      </c>
      <c r="G87" s="170">
        <f>SUM('Budget Summary-ERP'!BA85:BX85)</f>
        <v>0</v>
      </c>
      <c r="H87" s="157">
        <f t="shared" si="11"/>
        <v>0</v>
      </c>
      <c r="I87" s="170">
        <f>SUM('Budget Summary-ERP'!BY89:CV89)</f>
        <v>0</v>
      </c>
      <c r="J87" s="157">
        <f t="shared" si="12"/>
        <v>0</v>
      </c>
      <c r="K87" s="170">
        <f>SUM('Budget Summary-ERP'!CW89:DH89)</f>
        <v>0</v>
      </c>
      <c r="L87" s="157">
        <f t="shared" si="13"/>
        <v>0</v>
      </c>
      <c r="M87" s="170">
        <f t="shared" si="14"/>
        <v>0</v>
      </c>
      <c r="N87" s="157">
        <f t="shared" si="8"/>
        <v>0</v>
      </c>
    </row>
    <row r="88" spans="2:14" ht="14.45" hidden="1" customHeight="1" x14ac:dyDescent="0.35">
      <c r="B88" s="296" t="s">
        <v>166</v>
      </c>
      <c r="C88" s="249"/>
      <c r="D88" s="250">
        <f t="shared" si="9"/>
        <v>0</v>
      </c>
      <c r="E88" s="170">
        <f>SUM('Budget Summary-ERP'!AC90:AZ90)</f>
        <v>0</v>
      </c>
      <c r="F88" s="157">
        <f t="shared" si="10"/>
        <v>0</v>
      </c>
      <c r="G88" s="170">
        <f>SUM('Budget Summary-ERP'!BA86:BX86)</f>
        <v>0</v>
      </c>
      <c r="H88" s="157">
        <f t="shared" si="11"/>
        <v>0</v>
      </c>
      <c r="I88" s="170">
        <f>SUM('Budget Summary-ERP'!BY90:CV90)</f>
        <v>0</v>
      </c>
      <c r="J88" s="157">
        <f t="shared" si="12"/>
        <v>0</v>
      </c>
      <c r="K88" s="170">
        <f>SUM('Budget Summary-ERP'!CW90:DH90)</f>
        <v>0</v>
      </c>
      <c r="L88" s="157">
        <f t="shared" si="13"/>
        <v>0</v>
      </c>
      <c r="M88" s="170">
        <f t="shared" si="14"/>
        <v>0</v>
      </c>
      <c r="N88" s="157">
        <f t="shared" si="8"/>
        <v>0</v>
      </c>
    </row>
    <row r="89" spans="2:14" ht="14.45" hidden="1" customHeight="1" x14ac:dyDescent="0.35">
      <c r="B89" s="296" t="s">
        <v>167</v>
      </c>
      <c r="C89" s="249"/>
      <c r="D89" s="250">
        <f t="shared" si="9"/>
        <v>0</v>
      </c>
      <c r="E89" s="170">
        <f>SUM('Budget Summary-ERP'!AC91:AZ91)</f>
        <v>0</v>
      </c>
      <c r="F89" s="157">
        <f t="shared" si="10"/>
        <v>0</v>
      </c>
      <c r="G89" s="170"/>
      <c r="H89" s="157">
        <f t="shared" si="11"/>
        <v>0</v>
      </c>
      <c r="I89" s="170">
        <f>SUM('Budget Summary-ERP'!BY91:CV91)</f>
        <v>0</v>
      </c>
      <c r="J89" s="157">
        <f t="shared" si="12"/>
        <v>0</v>
      </c>
      <c r="K89" s="170">
        <f>SUM('Budget Summary-ERP'!CW91:DH91)</f>
        <v>0</v>
      </c>
      <c r="L89" s="157">
        <f t="shared" si="13"/>
        <v>0</v>
      </c>
      <c r="M89" s="170">
        <f t="shared" si="14"/>
        <v>0</v>
      </c>
      <c r="N89" s="157">
        <f t="shared" si="8"/>
        <v>0</v>
      </c>
    </row>
    <row r="90" spans="2:14" ht="14.45" hidden="1" customHeight="1" x14ac:dyDescent="0.35">
      <c r="B90" s="296" t="s">
        <v>168</v>
      </c>
      <c r="C90" s="249"/>
      <c r="D90" s="250">
        <f t="shared" si="9"/>
        <v>0</v>
      </c>
      <c r="E90" s="170">
        <f>SUM('Budget Summary-ERP'!AC92:AZ92)</f>
        <v>0</v>
      </c>
      <c r="F90" s="157">
        <f t="shared" si="10"/>
        <v>0</v>
      </c>
      <c r="G90" s="170">
        <f>SUM('Budget Summary-ERP'!BA88:BX88)</f>
        <v>0</v>
      </c>
      <c r="H90" s="157">
        <f t="shared" si="11"/>
        <v>0</v>
      </c>
      <c r="I90" s="170">
        <f>SUM('Budget Summary-ERP'!BY92:CV92)</f>
        <v>0</v>
      </c>
      <c r="J90" s="157">
        <f t="shared" si="12"/>
        <v>0</v>
      </c>
      <c r="K90" s="170">
        <f>SUM('Budget Summary-ERP'!CW92:DH92)</f>
        <v>0</v>
      </c>
      <c r="L90" s="157">
        <f t="shared" si="13"/>
        <v>0</v>
      </c>
      <c r="M90" s="170">
        <f t="shared" si="14"/>
        <v>0</v>
      </c>
      <c r="N90" s="157">
        <f t="shared" si="8"/>
        <v>0</v>
      </c>
    </row>
    <row r="91" spans="2:14" ht="14.45" hidden="1" customHeight="1" x14ac:dyDescent="0.35">
      <c r="B91" s="296" t="s">
        <v>169</v>
      </c>
      <c r="C91" s="249"/>
      <c r="D91" s="250">
        <f t="shared" si="9"/>
        <v>0</v>
      </c>
      <c r="E91" s="170">
        <f>SUM('Budget Summary-ERP'!AC93:AZ93)</f>
        <v>0</v>
      </c>
      <c r="F91" s="157">
        <f t="shared" si="10"/>
        <v>0</v>
      </c>
      <c r="G91" s="170">
        <f>SUM('Budget Summary-ERP'!BA89:BX89)</f>
        <v>0</v>
      </c>
      <c r="H91" s="157">
        <f t="shared" si="11"/>
        <v>0</v>
      </c>
      <c r="I91" s="170">
        <f>SUM('Budget Summary-ERP'!BY93:CV93)</f>
        <v>0</v>
      </c>
      <c r="J91" s="157">
        <f t="shared" si="12"/>
        <v>0</v>
      </c>
      <c r="K91" s="170">
        <f>SUM('Budget Summary-ERP'!CW93:DH93)</f>
        <v>0</v>
      </c>
      <c r="L91" s="157">
        <f t="shared" si="13"/>
        <v>0</v>
      </c>
      <c r="M91" s="170">
        <f t="shared" si="14"/>
        <v>0</v>
      </c>
      <c r="N91" s="157">
        <f t="shared" si="8"/>
        <v>0</v>
      </c>
    </row>
    <row r="92" spans="2:14" ht="13.15" hidden="1" customHeight="1" x14ac:dyDescent="0.35">
      <c r="B92" s="299" t="s">
        <v>170</v>
      </c>
      <c r="C92" s="249"/>
      <c r="D92" s="250">
        <f t="shared" si="9"/>
        <v>0</v>
      </c>
      <c r="E92" s="170">
        <f>SUM('Budget Summary-ERP'!AC94:AZ94)</f>
        <v>0</v>
      </c>
      <c r="F92" s="157">
        <f t="shared" si="10"/>
        <v>0</v>
      </c>
      <c r="G92" s="170">
        <f>SUM('Budget Summary-ERP'!BA90:BX90)</f>
        <v>0</v>
      </c>
      <c r="H92" s="157">
        <f t="shared" si="11"/>
        <v>0</v>
      </c>
      <c r="I92" s="170">
        <f>SUM('Budget Summary-ERP'!BY94:CV94)</f>
        <v>0</v>
      </c>
      <c r="J92" s="157">
        <f t="shared" si="12"/>
        <v>0</v>
      </c>
      <c r="K92" s="170">
        <f>SUM('Budget Summary-ERP'!CW94:DH94)</f>
        <v>0</v>
      </c>
      <c r="L92" s="157">
        <f t="shared" si="13"/>
        <v>0</v>
      </c>
      <c r="M92" s="170">
        <f t="shared" si="14"/>
        <v>0</v>
      </c>
      <c r="N92" s="157">
        <f t="shared" si="8"/>
        <v>0</v>
      </c>
    </row>
    <row r="93" spans="2:14" ht="13.15" customHeight="1" x14ac:dyDescent="0.35">
      <c r="B93" s="299" t="s">
        <v>171</v>
      </c>
      <c r="C93" s="249">
        <f>SUM('Budget Summary-ERP'!Q95:AB95)</f>
        <v>20000</v>
      </c>
      <c r="D93" s="250">
        <f t="shared" si="9"/>
        <v>2.4257018636950414E-3</v>
      </c>
      <c r="E93" s="170">
        <f>SUM('Budget Summary-ERP'!AC95:AZ95)</f>
        <v>20000</v>
      </c>
      <c r="F93" s="157">
        <f t="shared" si="10"/>
        <v>1.9062991383353145E-3</v>
      </c>
      <c r="G93" s="170">
        <f>SUM('Budget Summary-ERP'!BA95:BX95)</f>
        <v>20000</v>
      </c>
      <c r="H93" s="157">
        <f t="shared" si="11"/>
        <v>2.7797770616480076E-3</v>
      </c>
      <c r="I93" s="170">
        <f>SUM('Budget Summary-ERP'!BY95:CV95)</f>
        <v>20000</v>
      </c>
      <c r="J93" s="157">
        <f t="shared" si="12"/>
        <v>2.8231945808874135E-3</v>
      </c>
      <c r="K93" s="170">
        <f>SUM('Budget Summary-ERP'!CW95:DH95)</f>
        <v>0</v>
      </c>
      <c r="L93" s="157">
        <f t="shared" si="13"/>
        <v>0</v>
      </c>
      <c r="M93" s="170">
        <f t="shared" si="14"/>
        <v>80000</v>
      </c>
      <c r="N93" s="157">
        <f t="shared" si="8"/>
        <v>2.2171686174748081E-3</v>
      </c>
    </row>
    <row r="94" spans="2:14" ht="13.15" customHeight="1" x14ac:dyDescent="0.35">
      <c r="B94" s="299" t="s">
        <v>173</v>
      </c>
      <c r="C94" s="249">
        <f>SUM('Budget Summary-ERP'!Q96:AB96)</f>
        <v>215000</v>
      </c>
      <c r="D94" s="250">
        <f t="shared" si="9"/>
        <v>2.6076295034721694E-2</v>
      </c>
      <c r="E94" s="170">
        <f>SUM('Budget Summary-ERP'!AC96:AZ96)</f>
        <v>150000</v>
      </c>
      <c r="F94" s="157">
        <f t="shared" si="10"/>
        <v>1.429724353751486E-2</v>
      </c>
      <c r="G94" s="170">
        <f>SUM('Budget Summary-ERP'!BA96:BX96)</f>
        <v>190000</v>
      </c>
      <c r="H94" s="157">
        <f t="shared" si="11"/>
        <v>2.640788208565607E-2</v>
      </c>
      <c r="I94" s="170">
        <f>SUM('Budget Summary-ERP'!BY96:CV96)</f>
        <v>140000</v>
      </c>
      <c r="J94" s="157">
        <f t="shared" si="12"/>
        <v>1.9762362066211896E-2</v>
      </c>
      <c r="K94" s="170">
        <f>SUM('Budget Summary-ERP'!CW96:DH96)</f>
        <v>70000</v>
      </c>
      <c r="L94" s="157">
        <f t="shared" si="13"/>
        <v>2.2827395809922796E-2</v>
      </c>
      <c r="M94" s="170">
        <f t="shared" si="14"/>
        <v>765000</v>
      </c>
      <c r="N94" s="157">
        <f t="shared" si="8"/>
        <v>2.1201674904602851E-2</v>
      </c>
    </row>
    <row r="95" spans="2:14" ht="13.15" customHeight="1" x14ac:dyDescent="0.35">
      <c r="B95" s="299" t="s">
        <v>175</v>
      </c>
      <c r="C95" s="249">
        <f>SUM('Budget Summary-ERP'!Q97:AB97)</f>
        <v>44263.994090909087</v>
      </c>
      <c r="D95" s="250">
        <f t="shared" si="9"/>
        <v>5.3685626480452237E-3</v>
      </c>
      <c r="E95" s="170">
        <f>SUM('Budget Summary-ERP'!AC97:AZ97)</f>
        <v>59929.271818181835</v>
      </c>
      <c r="F95" s="157">
        <f t="shared" si="10"/>
        <v>5.7121559614031446E-3</v>
      </c>
      <c r="G95" s="170">
        <f>SUM('Budget Summary-ERP'!BA97:BX97)</f>
        <v>58797.371818181804</v>
      </c>
      <c r="H95" s="157">
        <f t="shared" si="11"/>
        <v>8.1721792732685396E-3</v>
      </c>
      <c r="I95" s="170">
        <f>SUM('Budget Summary-ERP'!BY97:CV97)</f>
        <v>58728.771818181805</v>
      </c>
      <c r="J95" s="157">
        <f t="shared" si="12"/>
        <v>8.2901375169632165E-3</v>
      </c>
      <c r="K95" s="170">
        <f>SUM('Budget Summary-ERP'!CW97:DH97)</f>
        <v>29364.385909090906</v>
      </c>
      <c r="L95" s="157">
        <f t="shared" si="13"/>
        <v>9.5758922837448253E-3</v>
      </c>
      <c r="M95" s="170">
        <f t="shared" si="14"/>
        <v>251083.79545454544</v>
      </c>
      <c r="N95" s="157">
        <f t="shared" si="8"/>
        <v>6.9586888954785249E-3</v>
      </c>
    </row>
    <row r="96" spans="2:14" ht="13.15" hidden="1" customHeight="1" x14ac:dyDescent="0.35">
      <c r="B96" s="300" t="s">
        <v>378</v>
      </c>
      <c r="C96" s="249"/>
      <c r="D96" s="250">
        <f t="shared" si="9"/>
        <v>0</v>
      </c>
      <c r="E96" s="170">
        <f>SUM('Budget Summary-ERP'!AC98:AZ98)</f>
        <v>0</v>
      </c>
      <c r="F96" s="157">
        <f t="shared" si="10"/>
        <v>0</v>
      </c>
      <c r="G96" s="170"/>
      <c r="H96" s="157">
        <f t="shared" si="11"/>
        <v>0</v>
      </c>
      <c r="I96" s="170"/>
      <c r="J96" s="157">
        <f t="shared" si="12"/>
        <v>0</v>
      </c>
      <c r="K96" s="170"/>
      <c r="L96" s="157">
        <f t="shared" si="13"/>
        <v>0</v>
      </c>
      <c r="M96" s="170">
        <f t="shared" si="14"/>
        <v>0</v>
      </c>
      <c r="N96" s="157">
        <f t="shared" si="8"/>
        <v>0</v>
      </c>
    </row>
    <row r="97" spans="2:14" ht="13.15" hidden="1" customHeight="1" x14ac:dyDescent="0.35">
      <c r="B97" s="299" t="s">
        <v>181</v>
      </c>
      <c r="C97" s="249"/>
      <c r="D97" s="250">
        <f t="shared" si="9"/>
        <v>0</v>
      </c>
      <c r="E97" s="170">
        <f>SUM('Budget Summary-ERP'!AC99:AZ99)</f>
        <v>0</v>
      </c>
      <c r="F97" s="157">
        <f t="shared" si="10"/>
        <v>0</v>
      </c>
      <c r="G97" s="170"/>
      <c r="H97" s="157">
        <f t="shared" si="11"/>
        <v>0</v>
      </c>
      <c r="I97" s="170"/>
      <c r="J97" s="157">
        <f t="shared" si="12"/>
        <v>0</v>
      </c>
      <c r="K97" s="170"/>
      <c r="L97" s="157">
        <f t="shared" si="13"/>
        <v>0</v>
      </c>
      <c r="M97" s="170">
        <f t="shared" si="14"/>
        <v>0</v>
      </c>
      <c r="N97" s="157">
        <f t="shared" si="8"/>
        <v>0</v>
      </c>
    </row>
    <row r="98" spans="2:14" ht="13.15" hidden="1" customHeight="1" x14ac:dyDescent="0.35">
      <c r="B98" s="300" t="s">
        <v>412</v>
      </c>
      <c r="C98" s="249"/>
      <c r="D98" s="250">
        <f t="shared" si="9"/>
        <v>0</v>
      </c>
      <c r="E98" s="170">
        <f>SUM('Budget Summary-ERP'!AC100:AZ100)</f>
        <v>0</v>
      </c>
      <c r="F98" s="157">
        <f t="shared" si="10"/>
        <v>0</v>
      </c>
      <c r="G98" s="170"/>
      <c r="H98" s="157">
        <f t="shared" si="11"/>
        <v>0</v>
      </c>
      <c r="I98" s="170"/>
      <c r="J98" s="157">
        <f t="shared" si="12"/>
        <v>0</v>
      </c>
      <c r="K98" s="170"/>
      <c r="L98" s="157">
        <f t="shared" si="13"/>
        <v>0</v>
      </c>
      <c r="M98" s="170">
        <f t="shared" si="14"/>
        <v>0</v>
      </c>
      <c r="N98" s="157">
        <f t="shared" si="8"/>
        <v>0</v>
      </c>
    </row>
    <row r="99" spans="2:14" ht="13.15" hidden="1" customHeight="1" x14ac:dyDescent="0.35">
      <c r="B99" s="299" t="s">
        <v>182</v>
      </c>
      <c r="C99" s="249"/>
      <c r="D99" s="250">
        <f t="shared" si="9"/>
        <v>0</v>
      </c>
      <c r="E99" s="170">
        <f>SUM('Budget Summary-ERP'!AC101:AZ101)</f>
        <v>0</v>
      </c>
      <c r="F99" s="157">
        <f t="shared" si="10"/>
        <v>0</v>
      </c>
      <c r="G99" s="170"/>
      <c r="H99" s="157">
        <f t="shared" si="11"/>
        <v>0</v>
      </c>
      <c r="I99" s="170"/>
      <c r="J99" s="157">
        <f t="shared" si="12"/>
        <v>0</v>
      </c>
      <c r="K99" s="170"/>
      <c r="L99" s="157">
        <f t="shared" si="13"/>
        <v>0</v>
      </c>
      <c r="M99" s="170">
        <f t="shared" si="14"/>
        <v>0</v>
      </c>
      <c r="N99" s="157">
        <f t="shared" si="8"/>
        <v>0</v>
      </c>
    </row>
    <row r="100" spans="2:14" ht="13.15" hidden="1" customHeight="1" x14ac:dyDescent="0.35">
      <c r="B100" s="301"/>
      <c r="C100" s="249"/>
      <c r="D100" s="250">
        <f t="shared" si="9"/>
        <v>0</v>
      </c>
      <c r="E100" s="170">
        <f>SUM('Budget Summary-ERP'!AC102:AZ102)</f>
        <v>0</v>
      </c>
      <c r="F100" s="157">
        <f t="shared" si="10"/>
        <v>0</v>
      </c>
      <c r="G100" s="170"/>
      <c r="H100" s="157">
        <f t="shared" si="11"/>
        <v>0</v>
      </c>
      <c r="I100" s="170"/>
      <c r="J100" s="157">
        <f t="shared" si="12"/>
        <v>0</v>
      </c>
      <c r="K100" s="170"/>
      <c r="L100" s="157">
        <f t="shared" si="13"/>
        <v>0</v>
      </c>
      <c r="M100" s="170">
        <f t="shared" si="14"/>
        <v>0</v>
      </c>
      <c r="N100" s="157">
        <f t="shared" si="8"/>
        <v>0</v>
      </c>
    </row>
    <row r="101" spans="2:14" ht="13.15" hidden="1" customHeight="1" x14ac:dyDescent="0.35">
      <c r="B101" s="301"/>
      <c r="C101" s="249"/>
      <c r="D101" s="250">
        <f t="shared" si="9"/>
        <v>0</v>
      </c>
      <c r="E101" s="170">
        <f>SUM('Budget Summary-ERP'!AC103:AZ103)</f>
        <v>0</v>
      </c>
      <c r="F101" s="157">
        <f t="shared" si="10"/>
        <v>0</v>
      </c>
      <c r="G101" s="170"/>
      <c r="H101" s="157">
        <f t="shared" si="11"/>
        <v>0</v>
      </c>
      <c r="I101" s="170"/>
      <c r="J101" s="157">
        <f t="shared" si="12"/>
        <v>0</v>
      </c>
      <c r="K101" s="170"/>
      <c r="L101" s="157">
        <f t="shared" si="13"/>
        <v>0</v>
      </c>
      <c r="M101" s="170">
        <f t="shared" si="14"/>
        <v>0</v>
      </c>
      <c r="N101" s="157">
        <f t="shared" si="8"/>
        <v>0</v>
      </c>
    </row>
    <row r="102" spans="2:14" ht="13.15" hidden="1" customHeight="1" x14ac:dyDescent="0.35">
      <c r="B102" s="301"/>
      <c r="C102" s="249"/>
      <c r="D102" s="250">
        <f t="shared" si="9"/>
        <v>0</v>
      </c>
      <c r="E102" s="170">
        <f>SUM('Budget Summary-ERP'!AC104:AZ104)</f>
        <v>0</v>
      </c>
      <c r="F102" s="157">
        <f t="shared" si="10"/>
        <v>0</v>
      </c>
      <c r="G102" s="170"/>
      <c r="H102" s="157">
        <f t="shared" si="11"/>
        <v>0</v>
      </c>
      <c r="I102" s="170"/>
      <c r="J102" s="157">
        <f t="shared" si="12"/>
        <v>0</v>
      </c>
      <c r="K102" s="170"/>
      <c r="L102" s="157">
        <f t="shared" si="13"/>
        <v>0</v>
      </c>
      <c r="M102" s="170">
        <f t="shared" si="14"/>
        <v>0</v>
      </c>
      <c r="N102" s="157">
        <f t="shared" si="8"/>
        <v>0</v>
      </c>
    </row>
    <row r="103" spans="2:14" ht="13.15" hidden="1" customHeight="1" x14ac:dyDescent="0.35">
      <c r="B103" s="301"/>
      <c r="C103" s="249"/>
      <c r="D103" s="250">
        <f t="shared" si="9"/>
        <v>0</v>
      </c>
      <c r="E103" s="170">
        <f>SUM('Budget Summary-ERP'!AC105:AZ105)</f>
        <v>0</v>
      </c>
      <c r="F103" s="157">
        <f t="shared" si="10"/>
        <v>0</v>
      </c>
      <c r="G103" s="170"/>
      <c r="H103" s="157">
        <f t="shared" si="11"/>
        <v>0</v>
      </c>
      <c r="I103" s="170"/>
      <c r="J103" s="157">
        <f t="shared" si="12"/>
        <v>0</v>
      </c>
      <c r="K103" s="170"/>
      <c r="L103" s="157">
        <f t="shared" si="13"/>
        <v>0</v>
      </c>
      <c r="M103" s="170">
        <f t="shared" si="14"/>
        <v>0</v>
      </c>
      <c r="N103" s="157">
        <f t="shared" si="8"/>
        <v>0</v>
      </c>
    </row>
    <row r="104" spans="2:14" ht="13.15" hidden="1" customHeight="1" x14ac:dyDescent="0.35">
      <c r="B104" s="299" t="s">
        <v>171</v>
      </c>
      <c r="C104" s="249"/>
      <c r="D104" s="250">
        <f t="shared" si="9"/>
        <v>0</v>
      </c>
      <c r="E104" s="170"/>
      <c r="F104" s="157">
        <f t="shared" si="10"/>
        <v>0</v>
      </c>
      <c r="G104" s="170"/>
      <c r="H104" s="157">
        <f t="shared" si="11"/>
        <v>0</v>
      </c>
      <c r="I104" s="170"/>
      <c r="J104" s="157">
        <f t="shared" si="12"/>
        <v>0</v>
      </c>
      <c r="K104" s="170"/>
      <c r="L104" s="157">
        <f t="shared" si="13"/>
        <v>0</v>
      </c>
      <c r="M104" s="170">
        <f t="shared" si="14"/>
        <v>0</v>
      </c>
      <c r="N104" s="157">
        <f t="shared" ref="N104:N117" si="15">M104/$N$6</f>
        <v>0</v>
      </c>
    </row>
    <row r="105" spans="2:14" ht="13.15" hidden="1" customHeight="1" x14ac:dyDescent="0.35">
      <c r="B105" s="299" t="s">
        <v>173</v>
      </c>
      <c r="C105" s="249"/>
      <c r="D105" s="250">
        <f t="shared" si="9"/>
        <v>0</v>
      </c>
      <c r="E105" s="170"/>
      <c r="F105" s="157">
        <f t="shared" si="10"/>
        <v>0</v>
      </c>
      <c r="G105" s="170"/>
      <c r="H105" s="157">
        <f t="shared" si="11"/>
        <v>0</v>
      </c>
      <c r="I105" s="170"/>
      <c r="J105" s="157">
        <f t="shared" si="12"/>
        <v>0</v>
      </c>
      <c r="K105" s="170"/>
      <c r="L105" s="157">
        <f t="shared" si="13"/>
        <v>0</v>
      </c>
      <c r="M105" s="170">
        <f t="shared" si="14"/>
        <v>0</v>
      </c>
      <c r="N105" s="157">
        <f t="shared" si="15"/>
        <v>0</v>
      </c>
    </row>
    <row r="106" spans="2:14" hidden="1" x14ac:dyDescent="0.35">
      <c r="B106" s="297" t="s">
        <v>175</v>
      </c>
      <c r="C106" s="249">
        <f>SUM('Budget Summary-ERP'!Q108:AB108)</f>
        <v>0</v>
      </c>
      <c r="D106" s="250">
        <f t="shared" si="9"/>
        <v>0</v>
      </c>
      <c r="E106" s="170"/>
      <c r="F106" s="157">
        <f t="shared" si="10"/>
        <v>0</v>
      </c>
      <c r="G106" s="170"/>
      <c r="H106" s="157">
        <f t="shared" si="11"/>
        <v>0</v>
      </c>
      <c r="I106" s="170"/>
      <c r="J106" s="157">
        <f t="shared" si="12"/>
        <v>0</v>
      </c>
      <c r="K106" s="170"/>
      <c r="L106" s="157">
        <f t="shared" si="13"/>
        <v>0</v>
      </c>
      <c r="M106" s="170">
        <f t="shared" si="14"/>
        <v>0</v>
      </c>
      <c r="N106" s="157">
        <f t="shared" si="15"/>
        <v>0</v>
      </c>
    </row>
    <row r="107" spans="2:14" hidden="1" x14ac:dyDescent="0.35">
      <c r="B107" s="300" t="s">
        <v>378</v>
      </c>
      <c r="C107" s="249"/>
      <c r="D107" s="250">
        <f t="shared" si="9"/>
        <v>0</v>
      </c>
      <c r="E107" s="170"/>
      <c r="F107" s="157">
        <f t="shared" si="10"/>
        <v>0</v>
      </c>
      <c r="G107" s="170"/>
      <c r="H107" s="157">
        <f t="shared" si="11"/>
        <v>0</v>
      </c>
      <c r="I107" s="170"/>
      <c r="J107" s="157">
        <f t="shared" si="12"/>
        <v>0</v>
      </c>
      <c r="K107" s="170"/>
      <c r="L107" s="157">
        <f t="shared" si="13"/>
        <v>0</v>
      </c>
      <c r="M107" s="170">
        <f t="shared" si="14"/>
        <v>0</v>
      </c>
      <c r="N107" s="157">
        <f t="shared" si="15"/>
        <v>0</v>
      </c>
    </row>
    <row r="108" spans="2:14" hidden="1" x14ac:dyDescent="0.35">
      <c r="B108" s="299" t="s">
        <v>181</v>
      </c>
      <c r="C108" s="249"/>
      <c r="D108" s="250">
        <f t="shared" si="9"/>
        <v>0</v>
      </c>
      <c r="E108" s="170"/>
      <c r="F108" s="157">
        <f t="shared" si="10"/>
        <v>0</v>
      </c>
      <c r="G108" s="170"/>
      <c r="H108" s="157">
        <f t="shared" si="11"/>
        <v>0</v>
      </c>
      <c r="I108" s="170"/>
      <c r="J108" s="157">
        <f t="shared" si="12"/>
        <v>0</v>
      </c>
      <c r="K108" s="170"/>
      <c r="L108" s="157">
        <f t="shared" si="13"/>
        <v>0</v>
      </c>
      <c r="M108" s="170">
        <f t="shared" si="14"/>
        <v>0</v>
      </c>
      <c r="N108" s="157">
        <f t="shared" si="15"/>
        <v>0</v>
      </c>
    </row>
    <row r="109" spans="2:14" hidden="1" x14ac:dyDescent="0.35">
      <c r="B109" s="300" t="s">
        <v>412</v>
      </c>
      <c r="C109" s="249"/>
      <c r="D109" s="250">
        <f t="shared" si="9"/>
        <v>0</v>
      </c>
      <c r="E109" s="170"/>
      <c r="F109" s="157">
        <f t="shared" si="10"/>
        <v>0</v>
      </c>
      <c r="G109" s="170"/>
      <c r="H109" s="157">
        <f t="shared" si="11"/>
        <v>0</v>
      </c>
      <c r="I109" s="170"/>
      <c r="J109" s="157">
        <f t="shared" si="12"/>
        <v>0</v>
      </c>
      <c r="K109" s="170"/>
      <c r="L109" s="157">
        <f t="shared" si="13"/>
        <v>0</v>
      </c>
      <c r="M109" s="170">
        <f t="shared" si="14"/>
        <v>0</v>
      </c>
      <c r="N109" s="157">
        <f t="shared" si="15"/>
        <v>0</v>
      </c>
    </row>
    <row r="110" spans="2:14" x14ac:dyDescent="0.35">
      <c r="B110" s="365" t="s">
        <v>591</v>
      </c>
      <c r="C110" s="158">
        <f>SUM(C8:C109)</f>
        <v>3840091.2400284084</v>
      </c>
      <c r="D110" s="392">
        <f>C110/D6</f>
        <v>0.46574582388479563</v>
      </c>
      <c r="E110" s="158">
        <f>SUM(E8:E109)</f>
        <v>4903821.0671219323</v>
      </c>
      <c r="F110" s="392">
        <f>E110/F6</f>
        <v>0.46740749374025514</v>
      </c>
      <c r="G110" s="158">
        <f>SUM(G8:G109)</f>
        <v>4958097.0381691819</v>
      </c>
      <c r="H110" s="392">
        <f>G110/H6</f>
        <v>0.68912022080638091</v>
      </c>
      <c r="I110" s="158">
        <f>SUM(I8:I109)</f>
        <v>4658354.8774328567</v>
      </c>
      <c r="J110" s="392">
        <f>I110/J6</f>
        <v>0.6575721122909447</v>
      </c>
      <c r="K110" s="158">
        <f>SUM(K8:K109)</f>
        <v>2126663.1190225733</v>
      </c>
      <c r="L110" s="392">
        <f>K110/L6</f>
        <v>0.69351686817561764</v>
      </c>
      <c r="M110" s="158">
        <f>SUM(M8:M109)</f>
        <v>20487027.341774952</v>
      </c>
      <c r="N110" s="392">
        <f>M110/N6</f>
        <v>0.56778992609414702</v>
      </c>
    </row>
    <row r="111" spans="2:14" x14ac:dyDescent="0.35">
      <c r="B111" s="329" t="s">
        <v>532</v>
      </c>
      <c r="C111" s="330"/>
      <c r="D111" s="331"/>
      <c r="E111" s="332"/>
      <c r="F111" s="331"/>
      <c r="G111" s="330"/>
      <c r="H111" s="331"/>
      <c r="I111" s="330"/>
      <c r="J111" s="331"/>
      <c r="K111" s="330"/>
      <c r="L111" s="331"/>
      <c r="M111" s="330"/>
      <c r="N111" s="331"/>
    </row>
    <row r="112" spans="2:14" x14ac:dyDescent="0.35">
      <c r="B112" s="299" t="s">
        <v>544</v>
      </c>
      <c r="C112" s="249">
        <f>((Considerations!V31*100000)+(Considerations!V32*100000)+(Considerations!V33*100000))*7/12</f>
        <v>569607.5</v>
      </c>
      <c r="D112" s="250">
        <f t="shared" si="9"/>
        <v>6.9084898716233661E-2</v>
      </c>
      <c r="E112" s="170">
        <f>((Considerations!V31*100000)+(Considerations!V32*100000)+(Considerations!V33*100000))*5/12+ ((Considerations!W31*100000)+(Considerations!W32*100000)+(Considerations!W33*100000))*7/12</f>
        <v>1033430.75</v>
      </c>
      <c r="F112" s="157">
        <f t="shared" si="10"/>
        <v>9.8501407412710892E-2</v>
      </c>
      <c r="G112" s="170">
        <f>((Considerations!W31*100000)+(Considerations!W32*100000)+(Considerations!W33*100000))*5/12+ ((Considerations!X31*100000)+(Considerations!X32*100000)+(Considerations!X33*100000))*7/12</f>
        <v>1136773.8250000002</v>
      </c>
      <c r="H112" s="157">
        <f t="shared" si="11"/>
        <v>0.15799889015084334</v>
      </c>
      <c r="I112" s="170">
        <f>((Considerations!X31*100000)+(Considerations!X32*100000)+(Considerations!X33*100000))*5/12+ ((Considerations!Y31*100000)+(Considerations!Y32*100000)+(Considerations!Y33*100000))*7/12</f>
        <v>1250451.2075000003</v>
      </c>
      <c r="J112" s="157">
        <f t="shared" si="12"/>
        <v>0.17651335363390616</v>
      </c>
      <c r="K112" s="170">
        <f>((Considerations!Y31*100000)+(Considerations!Y32*100000)+(Considerations!Y33*100000))*5/12</f>
        <v>541533.98750000016</v>
      </c>
      <c r="L112" s="157">
        <f t="shared" si="13"/>
        <v>0.1765972953884041</v>
      </c>
      <c r="M112" s="170">
        <f t="shared" si="14"/>
        <v>4531797.2700000005</v>
      </c>
      <c r="N112" s="157">
        <f t="shared" si="15"/>
        <v>0.12559698359752514</v>
      </c>
    </row>
    <row r="113" spans="2:14" x14ac:dyDescent="0.35">
      <c r="B113" s="299" t="s">
        <v>545</v>
      </c>
      <c r="C113" s="249">
        <f>((Considerations!V39*100000)+(Considerations!V40*100000)+(Considerations!V41*100000))*7/12</f>
        <v>301203.78750000003</v>
      </c>
      <c r="D113" s="250">
        <f t="shared" si="9"/>
        <v>3.653152943453776E-2</v>
      </c>
      <c r="E113" s="170">
        <f>((Considerations!V39*100000)+(Considerations!V40*100000)+(Considerations!V41*100000))*5/12 +((Considerations!W39*100000)+(Considerations!W40*100000)+(Considerations!W41*100000))*7/12</f>
        <v>546469.72875000013</v>
      </c>
      <c r="F113" s="157">
        <f t="shared" si="10"/>
        <v>5.2086738652122919E-2</v>
      </c>
      <c r="G113" s="170">
        <f>((Considerations!W39*100000)+(Considerations!W40*100000)+(Considerations!W41*100000))*5/12 + ((Considerations!X39*100000)+(Considerations!X40*100000)+(Considerations!X41*100000))*7/12</f>
        <v>601116.7016250001</v>
      </c>
      <c r="H113" s="157">
        <f t="shared" si="11"/>
        <v>8.3548520927534245E-2</v>
      </c>
      <c r="I113" s="170">
        <f>((Considerations!X39*100000)+(Considerations!X40*100000)+(Considerations!X41*100000))*5/12 + ((Considerations!Y39*100000)+(Considerations!Y40*100000)+(Considerations!Y41*100000))*7/12</f>
        <v>661228.3717875001</v>
      </c>
      <c r="J113" s="157">
        <f t="shared" si="12"/>
        <v>9.3338817797973914E-2</v>
      </c>
      <c r="K113" s="170">
        <f xml:space="preserve"> ((Considerations!Y39*100000)+(Considerations!Y40*100000)+(Considerations!Y41*100000))*5/12</f>
        <v>286358.74368750007</v>
      </c>
      <c r="L113" s="157">
        <f t="shared" si="13"/>
        <v>9.3383205511239936E-2</v>
      </c>
      <c r="M113" s="170">
        <f t="shared" si="14"/>
        <v>2396377.3333500004</v>
      </c>
      <c r="N113" s="157">
        <f t="shared" si="15"/>
        <v>6.6414657739144844E-2</v>
      </c>
    </row>
    <row r="114" spans="2:14" x14ac:dyDescent="0.35">
      <c r="B114" s="299" t="s">
        <v>162</v>
      </c>
      <c r="C114" s="249">
        <f>'Change reuest'!H4*7/12</f>
        <v>36988.63636363636</v>
      </c>
      <c r="D114" s="250">
        <f t="shared" si="9"/>
        <v>4.486170208140545E-3</v>
      </c>
      <c r="E114" s="170">
        <f>'Change reuest'!H4*5/12+'Change reuest'!H5*7/12</f>
        <v>44914.772727272728</v>
      </c>
      <c r="F114" s="157">
        <f t="shared" si="10"/>
        <v>4.2810496274263247E-3</v>
      </c>
      <c r="G114" s="170">
        <f>'Change reuest'!H5*5/12+ 'Change reuest'!H6*7/12</f>
        <v>31704.545454545456</v>
      </c>
      <c r="H114" s="157">
        <f t="shared" si="11"/>
        <v>4.4065784102261026E-3</v>
      </c>
      <c r="I114" s="170">
        <f xml:space="preserve"> 'Change reuest'!H6*5/12+ 'Change reuest'!H7*7/12</f>
        <v>31704.545454545456</v>
      </c>
      <c r="J114" s="157">
        <f t="shared" si="12"/>
        <v>4.4754050458385708E-3</v>
      </c>
      <c r="K114" s="374">
        <f>'Change reuest'!H7*5/12</f>
        <v>13210.227272727274</v>
      </c>
      <c r="L114" s="157">
        <f t="shared" si="13"/>
        <v>4.3079298099083204E-3</v>
      </c>
      <c r="M114" s="170">
        <f t="shared" si="14"/>
        <v>158522.72727272726</v>
      </c>
      <c r="N114" s="157">
        <f t="shared" si="15"/>
        <v>4.3933952008201093E-3</v>
      </c>
    </row>
    <row r="115" spans="2:14" x14ac:dyDescent="0.35">
      <c r="B115" s="299" t="s">
        <v>594</v>
      </c>
      <c r="C115" s="249">
        <f>'Change reuest'!E27*7/12</f>
        <v>10913.636363636362</v>
      </c>
      <c r="D115" s="250">
        <f t="shared" si="9"/>
        <v>1.3236614033481349E-3</v>
      </c>
      <c r="E115" s="249">
        <f>'Change reuest'!E27*5/12+('Change reuest'!E28*7/12)</f>
        <v>18709.090909090908</v>
      </c>
      <c r="F115" s="157">
        <f t="shared" si="10"/>
        <v>1.7832561939518533E-3</v>
      </c>
      <c r="G115" s="249">
        <f>'Change reuest'!E28*5/12+('Change reuest'!E29*7/12)</f>
        <v>18709.090909090908</v>
      </c>
      <c r="H115" s="157">
        <f t="shared" si="11"/>
        <v>2.6003550876689085E-3</v>
      </c>
      <c r="I115" s="249">
        <f>'Change reuest'!E29*5/12+('Change reuest'!E30*7/12)</f>
        <v>18709.090909090908</v>
      </c>
      <c r="J115" s="157">
        <f t="shared" si="12"/>
        <v>2.6409702033937713E-3</v>
      </c>
      <c r="K115" s="249">
        <f>'Change reuest'!E30*5/12</f>
        <v>7795.454545454545</v>
      </c>
      <c r="L115" s="157">
        <f t="shared" si="13"/>
        <v>2.5421418061050386E-3</v>
      </c>
      <c r="M115" s="170">
        <f t="shared" ref="M115" si="16">C115+E115+G115+I115+K115</f>
        <v>74836.363636363632</v>
      </c>
      <c r="N115" s="157">
        <f t="shared" ref="N115" si="17">M115/$N$6</f>
        <v>2.0740604612559796E-3</v>
      </c>
    </row>
    <row r="116" spans="2:14" x14ac:dyDescent="0.35">
      <c r="B116" s="299" t="s">
        <v>542</v>
      </c>
      <c r="C116" s="249">
        <f>'Change reuest'!H11*7/12</f>
        <v>122500</v>
      </c>
      <c r="D116" s="250">
        <f t="shared" si="9"/>
        <v>1.4857423915132128E-2</v>
      </c>
      <c r="E116" s="170">
        <f>'Change reuest'!H11*5/12+ 'Change reuest'!H12*7/12</f>
        <v>154875</v>
      </c>
      <c r="F116" s="157">
        <f t="shared" si="10"/>
        <v>1.4761903952484093E-2</v>
      </c>
      <c r="G116" s="170">
        <f>'Change reuest'!H12*5/12+'Change reuest'!H13*7/12</f>
        <v>122237.50000000003</v>
      </c>
      <c r="H116" s="157">
        <f t="shared" si="11"/>
        <v>1.6989649928659919E-2</v>
      </c>
      <c r="I116" s="170">
        <f>'Change reuest'!H13*5/12+'Change reuest'!H14*7/12</f>
        <v>134461.25000000003</v>
      </c>
      <c r="J116" s="157">
        <f t="shared" si="12"/>
        <v>1.8980513616967391E-2</v>
      </c>
      <c r="K116" s="170">
        <f>'Change reuest'!H14*5/12</f>
        <v>58231.250000000007</v>
      </c>
      <c r="L116" s="157">
        <f t="shared" si="13"/>
        <v>1.8989539889379528E-2</v>
      </c>
      <c r="M116" s="170">
        <f t="shared" si="14"/>
        <v>592305</v>
      </c>
      <c r="N116" s="157">
        <f t="shared" si="15"/>
        <v>1.64155007246677E-2</v>
      </c>
    </row>
    <row r="117" spans="2:14" x14ac:dyDescent="0.35">
      <c r="B117" s="299" t="s">
        <v>161</v>
      </c>
      <c r="C117" s="249">
        <f>'Change reuest'!H18*7/12</f>
        <v>245000</v>
      </c>
      <c r="D117" s="250">
        <f t="shared" si="9"/>
        <v>2.9714847830264256E-2</v>
      </c>
      <c r="E117" s="170">
        <f>'Change reuest'!H18*5/12+'Change reuest'!H19*7/12</f>
        <v>309750</v>
      </c>
      <c r="F117" s="157">
        <f t="shared" si="10"/>
        <v>2.9523807904968186E-2</v>
      </c>
      <c r="G117" s="170">
        <f>'Change reuest'!H19*5/12+'Change reuest'!H20*7/12</f>
        <v>244475.00000000003</v>
      </c>
      <c r="H117" s="157">
        <f t="shared" si="11"/>
        <v>3.3979299857319838E-2</v>
      </c>
      <c r="I117" s="170">
        <f>'Change reuest'!H20*5/12+'Change reuest'!H21*7/12</f>
        <v>268922.50000000006</v>
      </c>
      <c r="J117" s="157">
        <f t="shared" si="12"/>
        <v>3.7961027233934783E-2</v>
      </c>
      <c r="K117" s="170">
        <f>'Change reuest'!H21*5/12</f>
        <v>116462.50000000001</v>
      </c>
      <c r="L117" s="157">
        <f t="shared" si="13"/>
        <v>3.7979079778759056E-2</v>
      </c>
      <c r="M117" s="170">
        <f t="shared" si="14"/>
        <v>1184610</v>
      </c>
      <c r="N117" s="157">
        <f t="shared" si="15"/>
        <v>3.2831001449335401E-2</v>
      </c>
    </row>
    <row r="118" spans="2:14" x14ac:dyDescent="0.35">
      <c r="B118" s="365" t="s">
        <v>592</v>
      </c>
      <c r="C118" s="158">
        <f>SUM(C112:C117)</f>
        <v>1286213.5602272728</v>
      </c>
      <c r="D118" s="392">
        <f>C118/C6</f>
        <v>0.87968782438387472</v>
      </c>
      <c r="E118" s="158">
        <f>SUM(E112:E117)</f>
        <v>2108149.342386364</v>
      </c>
      <c r="F118" s="392">
        <f>E118/E6</f>
        <v>0.79456607907521937</v>
      </c>
      <c r="G118" s="158">
        <f>SUM(G112:G117)</f>
        <v>2155016.6629886366</v>
      </c>
      <c r="H118" s="392">
        <f>G118/G6</f>
        <v>0.74432621026516455</v>
      </c>
      <c r="I118" s="158">
        <f>SUM(I112:I117)</f>
        <v>2365476.9656511368</v>
      </c>
      <c r="J118" s="392">
        <f>I118/I6</f>
        <v>0.76356202186966771</v>
      </c>
      <c r="K118" s="158">
        <f>SUM(K112:K117)</f>
        <v>1023592.1630056822</v>
      </c>
      <c r="L118" s="392">
        <f>K118/K6</f>
        <v>0.77429986800316364</v>
      </c>
      <c r="M118" s="158">
        <f>SUM(M112:M117)</f>
        <v>8938448.6942590922</v>
      </c>
      <c r="N118" s="392">
        <f>M118/M6</f>
        <v>0.78198230123433732</v>
      </c>
    </row>
    <row r="119" spans="2:14" x14ac:dyDescent="0.35">
      <c r="B119" s="370" t="s">
        <v>593</v>
      </c>
      <c r="C119" s="367">
        <f>C118+C110</f>
        <v>5126304.8002556814</v>
      </c>
      <c r="D119" s="368"/>
      <c r="E119" s="367">
        <f>E118+E110</f>
        <v>7011970.4095082963</v>
      </c>
      <c r="F119" s="369"/>
      <c r="G119" s="367">
        <f>G118+G110</f>
        <v>7113113.7011578185</v>
      </c>
      <c r="H119" s="368"/>
      <c r="I119" s="367">
        <f>I118+I110</f>
        <v>7023831.8430839935</v>
      </c>
      <c r="J119" s="368"/>
      <c r="K119" s="367">
        <f>K118+K110</f>
        <v>3150255.2820282555</v>
      </c>
      <c r="L119" s="368"/>
      <c r="M119" s="367">
        <f>M118+M110</f>
        <v>29425476.036034044</v>
      </c>
      <c r="N119" s="368"/>
    </row>
    <row r="120" spans="2:14" x14ac:dyDescent="0.35">
      <c r="B120" s="150" t="s">
        <v>184</v>
      </c>
      <c r="C120" s="159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0"/>
    </row>
    <row r="121" spans="2:14" x14ac:dyDescent="0.35">
      <c r="B121" s="154" t="s">
        <v>185</v>
      </c>
      <c r="C121" s="160">
        <f>(D6+C6)-C119</f>
        <v>4580856.5330776544</v>
      </c>
      <c r="D121" s="155"/>
      <c r="E121" s="160">
        <f>(E6+F6)-E119</f>
        <v>6132770.7571583716</v>
      </c>
      <c r="F121" s="155"/>
      <c r="G121" s="160">
        <f>(G6+H6)-G119</f>
        <v>2976966.2155088494</v>
      </c>
      <c r="H121" s="160"/>
      <c r="I121" s="160">
        <f>(I6+J6)-I119</f>
        <v>3158291.5735826707</v>
      </c>
      <c r="J121" s="155"/>
      <c r="K121" s="160">
        <f>(K6+L6)-K119</f>
        <v>1238193.8846384115</v>
      </c>
      <c r="L121" s="155"/>
      <c r="M121" s="160">
        <f>(M6+N6)-M119</f>
        <v>18087078.963965964</v>
      </c>
      <c r="N121" s="155"/>
    </row>
    <row r="122" spans="2:14" x14ac:dyDescent="0.35">
      <c r="B122" s="150" t="s">
        <v>399</v>
      </c>
      <c r="C122" s="393">
        <f>C121/(D6+C6)</f>
        <v>0.4719048520752912</v>
      </c>
      <c r="D122" s="394"/>
      <c r="E122" s="393">
        <f>E121/(F6+E6)</f>
        <v>0.46655698118349187</v>
      </c>
      <c r="F122" s="394"/>
      <c r="G122" s="393">
        <f>G121/(H6+G6)</f>
        <v>0.29503891347694222</v>
      </c>
      <c r="H122" s="394"/>
      <c r="I122" s="393">
        <f>I121/(J6+I6)</f>
        <v>0.31018005226817463</v>
      </c>
      <c r="J122" s="394"/>
      <c r="K122" s="393">
        <f>K121/(L6+K6)</f>
        <v>0.28214839402569769</v>
      </c>
      <c r="L122" s="394"/>
      <c r="M122" s="393">
        <f>M121/(N6+M6)</f>
        <v>0.38067999003560132</v>
      </c>
      <c r="N122" s="150"/>
    </row>
    <row r="123" spans="2:14" x14ac:dyDescent="0.35">
      <c r="M123" s="171"/>
    </row>
    <row r="124" spans="2:14" x14ac:dyDescent="0.35">
      <c r="B124" s="343" t="s">
        <v>566</v>
      </c>
      <c r="C124" s="343" t="s">
        <v>607</v>
      </c>
      <c r="D124" s="343" t="s">
        <v>496</v>
      </c>
      <c r="E124" s="343" t="s">
        <v>497</v>
      </c>
      <c r="F124" s="343" t="s">
        <v>498</v>
      </c>
      <c r="G124" s="343" t="s">
        <v>608</v>
      </c>
      <c r="H124" s="343" t="s">
        <v>14</v>
      </c>
      <c r="M124" s="171"/>
    </row>
    <row r="125" spans="2:14" ht="6" customHeight="1" x14ac:dyDescent="0.35">
      <c r="B125" s="150"/>
      <c r="C125" s="150"/>
      <c r="D125" s="150"/>
      <c r="E125" s="150"/>
      <c r="F125" s="150"/>
      <c r="G125" s="150"/>
      <c r="H125" s="150"/>
      <c r="M125" s="171"/>
    </row>
    <row r="126" spans="2:14" x14ac:dyDescent="0.35">
      <c r="B126" s="342" t="s">
        <v>567</v>
      </c>
      <c r="C126" s="344">
        <f>D6</f>
        <v>8245036.3333333349</v>
      </c>
      <c r="D126" s="344">
        <f>F6</f>
        <v>10491532.833333336</v>
      </c>
      <c r="E126" s="344">
        <f>H6</f>
        <v>7194821.583333334</v>
      </c>
      <c r="F126" s="344">
        <f>J6</f>
        <v>7084173.4166666642</v>
      </c>
      <c r="G126" s="344">
        <f>L6</f>
        <v>3066490.8333333335</v>
      </c>
      <c r="H126" s="344">
        <f>SUM(C126:G126)</f>
        <v>36082055.000000007</v>
      </c>
      <c r="M126" s="172"/>
    </row>
    <row r="127" spans="2:14" x14ac:dyDescent="0.35">
      <c r="B127" s="342" t="s">
        <v>568</v>
      </c>
      <c r="C127" s="344">
        <f>SUM(C8:C109)</f>
        <v>3840091.2400284084</v>
      </c>
      <c r="D127" s="344">
        <f>SUM(E8:E109)</f>
        <v>4903821.0671219323</v>
      </c>
      <c r="E127" s="344">
        <f>SUM(G8:G109)</f>
        <v>4958097.0381691819</v>
      </c>
      <c r="F127" s="344">
        <f>SUM(I8:I109)</f>
        <v>4658354.8774328567</v>
      </c>
      <c r="G127" s="344">
        <f>SUM(K8:K109)</f>
        <v>2126663.1190225733</v>
      </c>
      <c r="H127" s="344">
        <f>SUM(C127:G127)</f>
        <v>20487027.341774955</v>
      </c>
    </row>
    <row r="128" spans="2:14" x14ac:dyDescent="0.35">
      <c r="B128" s="342" t="s">
        <v>569</v>
      </c>
      <c r="C128" s="344">
        <f>C126-C127</f>
        <v>4404945.0933049265</v>
      </c>
      <c r="D128" s="344">
        <f t="shared" ref="D128:H128" si="18">D126-D127</f>
        <v>5587711.7662114035</v>
      </c>
      <c r="E128" s="344">
        <f t="shared" si="18"/>
        <v>2236724.545164152</v>
      </c>
      <c r="F128" s="344">
        <f t="shared" si="18"/>
        <v>2425818.5392338075</v>
      </c>
      <c r="G128" s="344">
        <f t="shared" si="18"/>
        <v>939827.71431076014</v>
      </c>
      <c r="H128" s="344">
        <f t="shared" si="18"/>
        <v>15595027.658225052</v>
      </c>
    </row>
    <row r="129" spans="2:9" x14ac:dyDescent="0.35">
      <c r="B129" s="346" t="s">
        <v>570</v>
      </c>
      <c r="C129" s="390">
        <f>C128/C126</f>
        <v>0.53425417611520443</v>
      </c>
      <c r="D129" s="390">
        <f t="shared" ref="D129:H129" si="19">D128/D126</f>
        <v>0.53259250625974486</v>
      </c>
      <c r="E129" s="390">
        <f t="shared" si="19"/>
        <v>0.31087977919361914</v>
      </c>
      <c r="F129" s="390">
        <f t="shared" si="19"/>
        <v>0.34242788770905536</v>
      </c>
      <c r="G129" s="390">
        <f t="shared" si="19"/>
        <v>0.30648313182438236</v>
      </c>
      <c r="H129" s="390">
        <f t="shared" si="19"/>
        <v>0.43221007390585287</v>
      </c>
      <c r="I129" s="366"/>
    </row>
    <row r="130" spans="2:9" x14ac:dyDescent="0.35">
      <c r="B130" s="341" t="s">
        <v>582</v>
      </c>
      <c r="C130" s="345">
        <f t="shared" ref="C130:H132" si="20">C134-C126</f>
        <v>1462125.0000000009</v>
      </c>
      <c r="D130" s="345">
        <f t="shared" si="20"/>
        <v>2653208.3333333321</v>
      </c>
      <c r="E130" s="345">
        <f t="shared" si="20"/>
        <v>2895258.333333334</v>
      </c>
      <c r="F130" s="345">
        <f t="shared" si="20"/>
        <v>3097950</v>
      </c>
      <c r="G130" s="345">
        <f t="shared" si="20"/>
        <v>1321958.3333333335</v>
      </c>
      <c r="H130" s="345">
        <f t="shared" si="20"/>
        <v>11430499.999999993</v>
      </c>
    </row>
    <row r="131" spans="2:9" x14ac:dyDescent="0.35">
      <c r="B131" s="341" t="s">
        <v>583</v>
      </c>
      <c r="C131" s="345">
        <f t="shared" si="20"/>
        <v>1286213.560227273</v>
      </c>
      <c r="D131" s="345">
        <f t="shared" si="20"/>
        <v>2108149.342386364</v>
      </c>
      <c r="E131" s="345">
        <f t="shared" si="20"/>
        <v>2155016.6629886366</v>
      </c>
      <c r="F131" s="345">
        <f t="shared" si="20"/>
        <v>2365476.9656511368</v>
      </c>
      <c r="G131" s="345">
        <f t="shared" si="20"/>
        <v>1023592.1630056822</v>
      </c>
      <c r="H131" s="345">
        <f t="shared" si="20"/>
        <v>8938448.6942590885</v>
      </c>
    </row>
    <row r="132" spans="2:9" x14ac:dyDescent="0.35">
      <c r="B132" s="341" t="s">
        <v>584</v>
      </c>
      <c r="C132" s="345">
        <f t="shared" si="20"/>
        <v>175911.4397727279</v>
      </c>
      <c r="D132" s="345">
        <f t="shared" si="20"/>
        <v>545058.99094696809</v>
      </c>
      <c r="E132" s="345">
        <f t="shared" si="20"/>
        <v>740241.67034469731</v>
      </c>
      <c r="F132" s="345">
        <f t="shared" si="20"/>
        <v>732473.03434886318</v>
      </c>
      <c r="G132" s="345">
        <f t="shared" si="20"/>
        <v>298366.17032765131</v>
      </c>
      <c r="H132" s="345">
        <f t="shared" si="20"/>
        <v>2492051.3057409041</v>
      </c>
    </row>
    <row r="133" spans="2:9" x14ac:dyDescent="0.35">
      <c r="B133" s="347" t="s">
        <v>587</v>
      </c>
      <c r="C133" s="391">
        <f t="shared" ref="C133:E133" si="21">IFERROR(C132/C130,0)</f>
        <v>0.1203121756161257</v>
      </c>
      <c r="D133" s="391">
        <f t="shared" si="21"/>
        <v>0.20543392092478038</v>
      </c>
      <c r="E133" s="391">
        <f t="shared" si="21"/>
        <v>0.25567378973483557</v>
      </c>
      <c r="F133" s="391">
        <f>IFERROR(F132/F130,0)</f>
        <v>0.23643797813033238</v>
      </c>
      <c r="G133" s="391">
        <f>IFERROR(G132/G130,0)</f>
        <v>0.22570013199683647</v>
      </c>
      <c r="H133" s="391">
        <f>IFERROR(H132/H130,0)</f>
        <v>0.21801769876566254</v>
      </c>
      <c r="I133" s="366"/>
    </row>
    <row r="134" spans="2:9" x14ac:dyDescent="0.35">
      <c r="B134" s="341" t="s">
        <v>571</v>
      </c>
      <c r="C134" s="345">
        <f>C6+D6</f>
        <v>9707161.3333333358</v>
      </c>
      <c r="D134" s="345">
        <f>E6+F6</f>
        <v>13144741.166666668</v>
      </c>
      <c r="E134" s="345">
        <f>G6+H6</f>
        <v>10090079.916666668</v>
      </c>
      <c r="F134" s="345">
        <f>I6+J6</f>
        <v>10182123.416666664</v>
      </c>
      <c r="G134" s="345">
        <f>K6+L6</f>
        <v>4388449.166666667</v>
      </c>
      <c r="H134" s="345">
        <f>SUM(C134:G134)</f>
        <v>47512555</v>
      </c>
    </row>
    <row r="135" spans="2:9" x14ac:dyDescent="0.35">
      <c r="B135" s="341" t="s">
        <v>572</v>
      </c>
      <c r="C135" s="345">
        <f>C119</f>
        <v>5126304.8002556814</v>
      </c>
      <c r="D135" s="345">
        <f>SUM(E119)</f>
        <v>7011970.4095082963</v>
      </c>
      <c r="E135" s="345">
        <f>G119</f>
        <v>7113113.7011578185</v>
      </c>
      <c r="F135" s="345">
        <f>I119</f>
        <v>7023831.8430839935</v>
      </c>
      <c r="G135" s="345">
        <f>K119</f>
        <v>3150255.2820282555</v>
      </c>
      <c r="H135" s="345">
        <f>SUM(C135:G135)</f>
        <v>29425476.036034044</v>
      </c>
    </row>
    <row r="136" spans="2:9" x14ac:dyDescent="0.35">
      <c r="B136" s="341" t="s">
        <v>585</v>
      </c>
      <c r="C136" s="345">
        <f>C134-C135</f>
        <v>4580856.5330776544</v>
      </c>
      <c r="D136" s="345">
        <f t="shared" ref="D136:H136" si="22">D134-D135</f>
        <v>6132770.7571583716</v>
      </c>
      <c r="E136" s="345">
        <f t="shared" si="22"/>
        <v>2976966.2155088494</v>
      </c>
      <c r="F136" s="345">
        <f t="shared" si="22"/>
        <v>3158291.5735826707</v>
      </c>
      <c r="G136" s="345">
        <f t="shared" si="22"/>
        <v>1238193.8846384115</v>
      </c>
      <c r="H136" s="345">
        <f t="shared" si="22"/>
        <v>18087078.963965956</v>
      </c>
    </row>
    <row r="137" spans="2:9" x14ac:dyDescent="0.35">
      <c r="B137" s="347" t="s">
        <v>586</v>
      </c>
      <c r="C137" s="391">
        <f>C136/C134</f>
        <v>0.4719048520752912</v>
      </c>
      <c r="D137" s="391">
        <f>D136/D134</f>
        <v>0.46655698118349187</v>
      </c>
      <c r="E137" s="391">
        <f t="shared" ref="E137:H137" si="23">E136/E134</f>
        <v>0.29503891347694222</v>
      </c>
      <c r="F137" s="391">
        <f t="shared" si="23"/>
        <v>0.31018005226817463</v>
      </c>
      <c r="G137" s="391">
        <f t="shared" si="23"/>
        <v>0.28214839402569769</v>
      </c>
      <c r="H137" s="391">
        <f t="shared" si="23"/>
        <v>0.38067999003560127</v>
      </c>
    </row>
  </sheetData>
  <mergeCells count="6">
    <mergeCell ref="C5:D5"/>
    <mergeCell ref="E5:F5"/>
    <mergeCell ref="G5:H5"/>
    <mergeCell ref="M5:N5"/>
    <mergeCell ref="I5:J5"/>
    <mergeCell ref="K5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C152"/>
  <sheetViews>
    <sheetView zoomScale="80" zoomScaleNormal="80" workbookViewId="0">
      <pane xSplit="5" ySplit="4" topLeftCell="Q5" activePane="bottomRight" state="frozen"/>
      <selection activeCell="D83" sqref="D83"/>
      <selection pane="topRight" activeCell="D83" sqref="D83"/>
      <selection pane="bottomLeft" activeCell="D83" sqref="D83"/>
      <selection pane="bottomRight" activeCell="A7" sqref="A7"/>
    </sheetView>
  </sheetViews>
  <sheetFormatPr defaultColWidth="12.5703125" defaultRowHeight="15" customHeight="1" x14ac:dyDescent="0.25"/>
  <cols>
    <col min="1" max="1" width="2.7109375" customWidth="1"/>
    <col min="2" max="2" width="2.5703125" customWidth="1"/>
    <col min="3" max="3" width="68.5703125" bestFit="1" customWidth="1"/>
    <col min="4" max="4" width="5.28515625" hidden="1" customWidth="1"/>
    <col min="5" max="5" width="4.85546875" hidden="1" customWidth="1"/>
    <col min="6" max="6" width="11.7109375" hidden="1" customWidth="1"/>
    <col min="7" max="7" width="15.7109375" hidden="1" customWidth="1"/>
    <col min="8" max="8" width="13.42578125" hidden="1" customWidth="1"/>
    <col min="9" max="9" width="14.7109375" hidden="1" customWidth="1"/>
    <col min="10" max="10" width="13.85546875" hidden="1" customWidth="1"/>
    <col min="11" max="12" width="18.28515625" hidden="1" customWidth="1"/>
    <col min="13" max="13" width="13.42578125" hidden="1" customWidth="1"/>
    <col min="14" max="16" width="7.28515625" hidden="1" customWidth="1"/>
    <col min="17" max="30" width="13.42578125" bestFit="1" customWidth="1"/>
    <col min="31" max="54" width="12.140625" bestFit="1" customWidth="1"/>
    <col min="55" max="55" width="13.42578125" bestFit="1" customWidth="1"/>
    <col min="56" max="112" width="12.140625" bestFit="1" customWidth="1"/>
    <col min="113" max="126" width="7.42578125" hidden="1" customWidth="1"/>
    <col min="127" max="127" width="11.140625" hidden="1" customWidth="1"/>
    <col min="128" max="139" width="7.42578125" hidden="1" customWidth="1"/>
    <col min="140" max="165" width="10.140625" hidden="1" customWidth="1"/>
    <col min="166" max="173" width="10.5703125" hidden="1" customWidth="1"/>
    <col min="174" max="174" width="15.140625" hidden="1" customWidth="1"/>
    <col min="175" max="175" width="16.42578125" bestFit="1" customWidth="1"/>
    <col min="176" max="176" width="13.42578125" bestFit="1" customWidth="1"/>
    <col min="177" max="177" width="11" bestFit="1" customWidth="1"/>
    <col min="178" max="178" width="8.42578125" customWidth="1"/>
    <col min="179" max="179" width="11.7109375" customWidth="1"/>
    <col min="180" max="180" width="13" customWidth="1"/>
    <col min="181" max="185" width="7" customWidth="1"/>
  </cols>
  <sheetData>
    <row r="1" spans="1:185" ht="16.5" customHeight="1" x14ac:dyDescent="0.25">
      <c r="A1" s="5"/>
      <c r="B1" s="5"/>
      <c r="C1" s="5"/>
      <c r="D1" s="5"/>
      <c r="E1" s="5"/>
      <c r="F1" s="6"/>
      <c r="G1" s="402" t="s">
        <v>15</v>
      </c>
      <c r="H1" s="400"/>
      <c r="I1" s="402" t="s">
        <v>15</v>
      </c>
      <c r="J1" s="400"/>
      <c r="K1" s="402" t="s">
        <v>15</v>
      </c>
      <c r="L1" s="400"/>
      <c r="M1" s="402" t="s">
        <v>15</v>
      </c>
      <c r="N1" s="400"/>
      <c r="O1" s="402" t="s">
        <v>15</v>
      </c>
      <c r="P1" s="400"/>
      <c r="Q1" s="402" t="s">
        <v>15</v>
      </c>
      <c r="R1" s="400"/>
      <c r="S1" s="402" t="s">
        <v>15</v>
      </c>
      <c r="T1" s="400"/>
      <c r="U1" s="402" t="s">
        <v>15</v>
      </c>
      <c r="V1" s="400"/>
      <c r="W1" s="402" t="s">
        <v>15</v>
      </c>
      <c r="X1" s="400"/>
      <c r="Y1" s="402" t="s">
        <v>15</v>
      </c>
      <c r="Z1" s="400"/>
      <c r="AA1" s="402" t="s">
        <v>15</v>
      </c>
      <c r="AB1" s="400"/>
      <c r="AC1" s="402" t="s">
        <v>15</v>
      </c>
      <c r="AD1" s="400"/>
      <c r="AE1" s="403" t="s">
        <v>17</v>
      </c>
      <c r="AF1" s="400"/>
      <c r="AG1" s="403" t="s">
        <v>17</v>
      </c>
      <c r="AH1" s="400"/>
      <c r="AI1" s="403" t="s">
        <v>17</v>
      </c>
      <c r="AJ1" s="400"/>
      <c r="AK1" s="403" t="s">
        <v>17</v>
      </c>
      <c r="AL1" s="400"/>
      <c r="AM1" s="403" t="s">
        <v>17</v>
      </c>
      <c r="AN1" s="400"/>
      <c r="AO1" s="403" t="s">
        <v>17</v>
      </c>
      <c r="AP1" s="400"/>
      <c r="AQ1" s="403" t="s">
        <v>17</v>
      </c>
      <c r="AR1" s="400"/>
      <c r="AS1" s="403" t="s">
        <v>17</v>
      </c>
      <c r="AT1" s="400"/>
      <c r="AU1" s="403" t="s">
        <v>17</v>
      </c>
      <c r="AV1" s="400"/>
      <c r="AW1" s="403" t="s">
        <v>17</v>
      </c>
      <c r="AX1" s="400"/>
      <c r="AY1" s="403" t="s">
        <v>17</v>
      </c>
      <c r="AZ1" s="400"/>
      <c r="BA1" s="403" t="s">
        <v>17</v>
      </c>
      <c r="BB1" s="400"/>
      <c r="BC1" s="402" t="s">
        <v>18</v>
      </c>
      <c r="BD1" s="400"/>
      <c r="BE1" s="402" t="s">
        <v>18</v>
      </c>
      <c r="BF1" s="400"/>
      <c r="BG1" s="402" t="s">
        <v>18</v>
      </c>
      <c r="BH1" s="400"/>
      <c r="BI1" s="402" t="s">
        <v>18</v>
      </c>
      <c r="BJ1" s="400"/>
      <c r="BK1" s="402" t="s">
        <v>18</v>
      </c>
      <c r="BL1" s="400"/>
      <c r="BM1" s="402" t="s">
        <v>18</v>
      </c>
      <c r="BN1" s="400"/>
      <c r="BO1" s="402" t="s">
        <v>18</v>
      </c>
      <c r="BP1" s="400"/>
      <c r="BQ1" s="402" t="s">
        <v>18</v>
      </c>
      <c r="BR1" s="400"/>
      <c r="BS1" s="402" t="s">
        <v>18</v>
      </c>
      <c r="BT1" s="400"/>
      <c r="BU1" s="402" t="s">
        <v>18</v>
      </c>
      <c r="BV1" s="400"/>
      <c r="BW1" s="402" t="s">
        <v>18</v>
      </c>
      <c r="BX1" s="400"/>
      <c r="BY1" s="402" t="s">
        <v>18</v>
      </c>
      <c r="BZ1" s="400"/>
      <c r="CA1" s="403" t="s">
        <v>19</v>
      </c>
      <c r="CB1" s="400"/>
      <c r="CC1" s="403" t="s">
        <v>19</v>
      </c>
      <c r="CD1" s="400"/>
      <c r="CE1" s="403" t="s">
        <v>19</v>
      </c>
      <c r="CF1" s="400"/>
      <c r="CG1" s="403" t="s">
        <v>19</v>
      </c>
      <c r="CH1" s="400"/>
      <c r="CI1" s="403" t="s">
        <v>19</v>
      </c>
      <c r="CJ1" s="400"/>
      <c r="CK1" s="403" t="s">
        <v>19</v>
      </c>
      <c r="CL1" s="400"/>
      <c r="CM1" s="403" t="s">
        <v>19</v>
      </c>
      <c r="CN1" s="400"/>
      <c r="CO1" s="403" t="s">
        <v>19</v>
      </c>
      <c r="CP1" s="400"/>
      <c r="CQ1" s="403" t="s">
        <v>19</v>
      </c>
      <c r="CR1" s="400"/>
      <c r="CS1" s="403" t="s">
        <v>19</v>
      </c>
      <c r="CT1" s="400"/>
      <c r="CU1" s="403" t="s">
        <v>19</v>
      </c>
      <c r="CV1" s="400"/>
      <c r="CW1" s="403" t="s">
        <v>19</v>
      </c>
      <c r="CX1" s="400"/>
      <c r="CY1" s="402" t="s">
        <v>20</v>
      </c>
      <c r="CZ1" s="400"/>
      <c r="DA1" s="402" t="s">
        <v>20</v>
      </c>
      <c r="DB1" s="400"/>
      <c r="DC1" s="402" t="s">
        <v>20</v>
      </c>
      <c r="DD1" s="400"/>
      <c r="DE1" s="402" t="s">
        <v>20</v>
      </c>
      <c r="DF1" s="400"/>
      <c r="DG1" s="402" t="s">
        <v>20</v>
      </c>
      <c r="DH1" s="400"/>
      <c r="DI1" s="402" t="s">
        <v>20</v>
      </c>
      <c r="DJ1" s="400"/>
      <c r="DK1" s="402" t="s">
        <v>20</v>
      </c>
      <c r="DL1" s="400"/>
      <c r="DM1" s="402" t="s">
        <v>20</v>
      </c>
      <c r="DN1" s="400"/>
      <c r="DO1" s="402" t="s">
        <v>20</v>
      </c>
      <c r="DP1" s="400"/>
      <c r="DQ1" s="402" t="s">
        <v>20</v>
      </c>
      <c r="DR1" s="400"/>
      <c r="DS1" s="402" t="s">
        <v>20</v>
      </c>
      <c r="DT1" s="400"/>
      <c r="DU1" s="402" t="s">
        <v>20</v>
      </c>
      <c r="DV1" s="400"/>
      <c r="DW1" s="403" t="s">
        <v>21</v>
      </c>
      <c r="DX1" s="400"/>
      <c r="DY1" s="403" t="s">
        <v>21</v>
      </c>
      <c r="DZ1" s="400"/>
      <c r="EA1" s="403" t="s">
        <v>21</v>
      </c>
      <c r="EB1" s="400"/>
      <c r="EC1" s="403" t="s">
        <v>21</v>
      </c>
      <c r="ED1" s="400"/>
      <c r="EE1" s="403" t="s">
        <v>21</v>
      </c>
      <c r="EF1" s="400"/>
      <c r="EG1" s="403" t="s">
        <v>21</v>
      </c>
      <c r="EH1" s="400"/>
      <c r="EI1" s="403" t="s">
        <v>21</v>
      </c>
      <c r="EJ1" s="400"/>
      <c r="EK1" s="403" t="s">
        <v>21</v>
      </c>
      <c r="EL1" s="400"/>
      <c r="EM1" s="403" t="s">
        <v>21</v>
      </c>
      <c r="EN1" s="400"/>
      <c r="EO1" s="403" t="s">
        <v>21</v>
      </c>
      <c r="EP1" s="400"/>
      <c r="EQ1" s="403" t="s">
        <v>21</v>
      </c>
      <c r="ER1" s="400"/>
      <c r="ES1" s="403" t="s">
        <v>21</v>
      </c>
      <c r="ET1" s="400"/>
      <c r="EU1" s="402" t="s">
        <v>22</v>
      </c>
      <c r="EV1" s="400"/>
      <c r="EW1" s="402" t="s">
        <v>22</v>
      </c>
      <c r="EX1" s="400"/>
      <c r="EY1" s="402" t="s">
        <v>22</v>
      </c>
      <c r="EZ1" s="400"/>
      <c r="FA1" s="402" t="s">
        <v>22</v>
      </c>
      <c r="FB1" s="400"/>
      <c r="FC1" s="402" t="s">
        <v>22</v>
      </c>
      <c r="FD1" s="400"/>
      <c r="FE1" s="402" t="s">
        <v>22</v>
      </c>
      <c r="FF1" s="400"/>
      <c r="FG1" s="402" t="s">
        <v>22</v>
      </c>
      <c r="FH1" s="400"/>
      <c r="FI1" s="402" t="s">
        <v>22</v>
      </c>
      <c r="FJ1" s="400"/>
      <c r="FK1" s="402" t="s">
        <v>22</v>
      </c>
      <c r="FL1" s="400"/>
      <c r="FM1" s="402" t="s">
        <v>22</v>
      </c>
      <c r="FN1" s="400"/>
      <c r="FO1" s="402" t="s">
        <v>22</v>
      </c>
      <c r="FP1" s="400"/>
      <c r="FQ1" s="402" t="s">
        <v>22</v>
      </c>
      <c r="FR1" s="400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</row>
    <row r="2" spans="1:185" ht="16.5" customHeight="1" x14ac:dyDescent="0.25">
      <c r="A2" s="5"/>
      <c r="B2" s="5"/>
      <c r="C2" s="5"/>
      <c r="D2" s="5"/>
      <c r="E2" s="5"/>
      <c r="F2" s="15" t="s">
        <v>23</v>
      </c>
      <c r="G2" s="401" t="s">
        <v>24</v>
      </c>
      <c r="H2" s="400"/>
      <c r="I2" s="401" t="s">
        <v>25</v>
      </c>
      <c r="J2" s="400"/>
      <c r="K2" s="401" t="s">
        <v>27</v>
      </c>
      <c r="L2" s="400"/>
      <c r="M2" s="401" t="s">
        <v>28</v>
      </c>
      <c r="N2" s="400"/>
      <c r="O2" s="401" t="s">
        <v>29</v>
      </c>
      <c r="P2" s="400"/>
      <c r="Q2" s="401" t="s">
        <v>30</v>
      </c>
      <c r="R2" s="400"/>
      <c r="S2" s="401" t="s">
        <v>31</v>
      </c>
      <c r="T2" s="400"/>
      <c r="U2" s="401" t="s">
        <v>32</v>
      </c>
      <c r="V2" s="400"/>
      <c r="W2" s="401" t="s">
        <v>33</v>
      </c>
      <c r="X2" s="400"/>
      <c r="Y2" s="401" t="s">
        <v>34</v>
      </c>
      <c r="Z2" s="400"/>
      <c r="AA2" s="401" t="s">
        <v>35</v>
      </c>
      <c r="AB2" s="400"/>
      <c r="AC2" s="401" t="s">
        <v>36</v>
      </c>
      <c r="AD2" s="400"/>
      <c r="AE2" s="401" t="s">
        <v>37</v>
      </c>
      <c r="AF2" s="400"/>
      <c r="AG2" s="401" t="s">
        <v>38</v>
      </c>
      <c r="AH2" s="400"/>
      <c r="AI2" s="401" t="s">
        <v>39</v>
      </c>
      <c r="AJ2" s="400"/>
      <c r="AK2" s="401" t="s">
        <v>40</v>
      </c>
      <c r="AL2" s="400"/>
      <c r="AM2" s="401" t="s">
        <v>41</v>
      </c>
      <c r="AN2" s="400"/>
      <c r="AO2" s="401" t="s">
        <v>42</v>
      </c>
      <c r="AP2" s="400"/>
      <c r="AQ2" s="401" t="s">
        <v>43</v>
      </c>
      <c r="AR2" s="400"/>
      <c r="AS2" s="401" t="s">
        <v>44</v>
      </c>
      <c r="AT2" s="400"/>
      <c r="AU2" s="401" t="s">
        <v>45</v>
      </c>
      <c r="AV2" s="400"/>
      <c r="AW2" s="401" t="s">
        <v>46</v>
      </c>
      <c r="AX2" s="400"/>
      <c r="AY2" s="401" t="s">
        <v>47</v>
      </c>
      <c r="AZ2" s="400"/>
      <c r="BA2" s="401" t="s">
        <v>48</v>
      </c>
      <c r="BB2" s="400"/>
      <c r="BC2" s="401" t="s">
        <v>49</v>
      </c>
      <c r="BD2" s="400"/>
      <c r="BE2" s="401" t="s">
        <v>50</v>
      </c>
      <c r="BF2" s="400"/>
      <c r="BG2" s="401" t="s">
        <v>51</v>
      </c>
      <c r="BH2" s="400"/>
      <c r="BI2" s="401" t="s">
        <v>52</v>
      </c>
      <c r="BJ2" s="400"/>
      <c r="BK2" s="401" t="s">
        <v>53</v>
      </c>
      <c r="BL2" s="400"/>
      <c r="BM2" s="401" t="s">
        <v>54</v>
      </c>
      <c r="BN2" s="400"/>
      <c r="BO2" s="401" t="s">
        <v>56</v>
      </c>
      <c r="BP2" s="400"/>
      <c r="BQ2" s="401" t="s">
        <v>57</v>
      </c>
      <c r="BR2" s="400"/>
      <c r="BS2" s="401" t="s">
        <v>58</v>
      </c>
      <c r="BT2" s="400"/>
      <c r="BU2" s="401" t="s">
        <v>59</v>
      </c>
      <c r="BV2" s="400"/>
      <c r="BW2" s="401" t="s">
        <v>60</v>
      </c>
      <c r="BX2" s="400"/>
      <c r="BY2" s="401" t="s">
        <v>61</v>
      </c>
      <c r="BZ2" s="400"/>
      <c r="CA2" s="401" t="s">
        <v>62</v>
      </c>
      <c r="CB2" s="400"/>
      <c r="CC2" s="401" t="s">
        <v>63</v>
      </c>
      <c r="CD2" s="400"/>
      <c r="CE2" s="401" t="s">
        <v>64</v>
      </c>
      <c r="CF2" s="400"/>
      <c r="CG2" s="401" t="s">
        <v>65</v>
      </c>
      <c r="CH2" s="400"/>
      <c r="CI2" s="401" t="s">
        <v>66</v>
      </c>
      <c r="CJ2" s="400"/>
      <c r="CK2" s="401" t="s">
        <v>67</v>
      </c>
      <c r="CL2" s="400"/>
      <c r="CM2" s="401" t="s">
        <v>68</v>
      </c>
      <c r="CN2" s="400"/>
      <c r="CO2" s="401" t="s">
        <v>69</v>
      </c>
      <c r="CP2" s="400"/>
      <c r="CQ2" s="401" t="s">
        <v>70</v>
      </c>
      <c r="CR2" s="400"/>
      <c r="CS2" s="401" t="s">
        <v>71</v>
      </c>
      <c r="CT2" s="400"/>
      <c r="CU2" s="401" t="s">
        <v>72</v>
      </c>
      <c r="CV2" s="400"/>
      <c r="CW2" s="401" t="s">
        <v>73</v>
      </c>
      <c r="CX2" s="400"/>
      <c r="CY2" s="401" t="s">
        <v>74</v>
      </c>
      <c r="CZ2" s="400"/>
      <c r="DA2" s="401" t="s">
        <v>75</v>
      </c>
      <c r="DB2" s="400"/>
      <c r="DC2" s="401" t="s">
        <v>76</v>
      </c>
      <c r="DD2" s="400"/>
      <c r="DE2" s="401" t="s">
        <v>77</v>
      </c>
      <c r="DF2" s="400"/>
      <c r="DG2" s="401" t="s">
        <v>78</v>
      </c>
      <c r="DH2" s="400"/>
      <c r="DI2" s="401" t="s">
        <v>79</v>
      </c>
      <c r="DJ2" s="400"/>
      <c r="DK2" s="401" t="s">
        <v>80</v>
      </c>
      <c r="DL2" s="400"/>
      <c r="DM2" s="401" t="s">
        <v>81</v>
      </c>
      <c r="DN2" s="400"/>
      <c r="DO2" s="401" t="s">
        <v>82</v>
      </c>
      <c r="DP2" s="400"/>
      <c r="DQ2" s="401" t="s">
        <v>83</v>
      </c>
      <c r="DR2" s="400"/>
      <c r="DS2" s="401" t="s">
        <v>84</v>
      </c>
      <c r="DT2" s="400"/>
      <c r="DU2" s="401" t="s">
        <v>85</v>
      </c>
      <c r="DV2" s="400"/>
      <c r="DW2" s="401" t="s">
        <v>86</v>
      </c>
      <c r="DX2" s="400"/>
      <c r="DY2" s="401" t="s">
        <v>87</v>
      </c>
      <c r="DZ2" s="400"/>
      <c r="EA2" s="401" t="s">
        <v>88</v>
      </c>
      <c r="EB2" s="400"/>
      <c r="EC2" s="401" t="s">
        <v>89</v>
      </c>
      <c r="ED2" s="400"/>
      <c r="EE2" s="401" t="s">
        <v>90</v>
      </c>
      <c r="EF2" s="400"/>
      <c r="EG2" s="401" t="s">
        <v>91</v>
      </c>
      <c r="EH2" s="400"/>
      <c r="EI2" s="401" t="s">
        <v>92</v>
      </c>
      <c r="EJ2" s="400"/>
      <c r="EK2" s="401" t="s">
        <v>93</v>
      </c>
      <c r="EL2" s="400"/>
      <c r="EM2" s="401" t="s">
        <v>94</v>
      </c>
      <c r="EN2" s="400"/>
      <c r="EO2" s="401" t="s">
        <v>95</v>
      </c>
      <c r="EP2" s="400"/>
      <c r="EQ2" s="401" t="s">
        <v>96</v>
      </c>
      <c r="ER2" s="400"/>
      <c r="ES2" s="401" t="s">
        <v>97</v>
      </c>
      <c r="ET2" s="400"/>
      <c r="EU2" s="401" t="s">
        <v>98</v>
      </c>
      <c r="EV2" s="400"/>
      <c r="EW2" s="401" t="s">
        <v>99</v>
      </c>
      <c r="EX2" s="400"/>
      <c r="EY2" s="401" t="s">
        <v>100</v>
      </c>
      <c r="EZ2" s="400"/>
      <c r="FA2" s="401" t="s">
        <v>101</v>
      </c>
      <c r="FB2" s="400"/>
      <c r="FC2" s="401" t="s">
        <v>102</v>
      </c>
      <c r="FD2" s="400"/>
      <c r="FE2" s="401" t="s">
        <v>103</v>
      </c>
      <c r="FF2" s="400"/>
      <c r="FG2" s="401" t="s">
        <v>104</v>
      </c>
      <c r="FH2" s="400"/>
      <c r="FI2" s="401" t="s">
        <v>105</v>
      </c>
      <c r="FJ2" s="400"/>
      <c r="FK2" s="401" t="s">
        <v>106</v>
      </c>
      <c r="FL2" s="400"/>
      <c r="FM2" s="401" t="s">
        <v>107</v>
      </c>
      <c r="FN2" s="400"/>
      <c r="FO2" s="401" t="s">
        <v>108</v>
      </c>
      <c r="FP2" s="400"/>
      <c r="FQ2" s="401" t="s">
        <v>109</v>
      </c>
      <c r="FR2" s="400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</row>
    <row r="3" spans="1:185" ht="16.5" customHeight="1" x14ac:dyDescent="0.25">
      <c r="A3" s="5"/>
      <c r="B3" s="5"/>
      <c r="C3" s="5"/>
      <c r="D3" s="5"/>
      <c r="E3" s="5"/>
      <c r="F3" s="18"/>
      <c r="G3" s="399">
        <v>44652</v>
      </c>
      <c r="H3" s="400"/>
      <c r="I3" s="399">
        <v>44682</v>
      </c>
      <c r="J3" s="400"/>
      <c r="K3" s="399">
        <v>44713</v>
      </c>
      <c r="L3" s="400"/>
      <c r="M3" s="399">
        <v>44743</v>
      </c>
      <c r="N3" s="400"/>
      <c r="O3" s="399">
        <v>44774</v>
      </c>
      <c r="P3" s="400"/>
      <c r="Q3" s="399">
        <v>44835</v>
      </c>
      <c r="R3" s="400"/>
      <c r="S3" s="399">
        <v>44866</v>
      </c>
      <c r="T3" s="400"/>
      <c r="U3" s="399">
        <v>44896</v>
      </c>
      <c r="V3" s="404"/>
      <c r="W3" s="399">
        <v>44927</v>
      </c>
      <c r="X3" s="404"/>
      <c r="Y3" s="399">
        <v>44958</v>
      </c>
      <c r="Z3" s="400"/>
      <c r="AA3" s="399">
        <v>44986</v>
      </c>
      <c r="AB3" s="400"/>
      <c r="AC3" s="399">
        <v>45017</v>
      </c>
      <c r="AD3" s="400"/>
      <c r="AE3" s="399">
        <v>45047</v>
      </c>
      <c r="AF3" s="400"/>
      <c r="AG3" s="399">
        <v>45078</v>
      </c>
      <c r="AH3" s="400"/>
      <c r="AI3" s="399">
        <v>45108</v>
      </c>
      <c r="AJ3" s="400"/>
      <c r="AK3" s="399">
        <v>45139</v>
      </c>
      <c r="AL3" s="400"/>
      <c r="AM3" s="399">
        <v>45170</v>
      </c>
      <c r="AN3" s="400"/>
      <c r="AO3" s="399">
        <v>45200</v>
      </c>
      <c r="AP3" s="400"/>
      <c r="AQ3" s="399">
        <v>45231</v>
      </c>
      <c r="AR3" s="400"/>
      <c r="AS3" s="399">
        <v>45261</v>
      </c>
      <c r="AT3" s="400"/>
      <c r="AU3" s="399">
        <v>45292</v>
      </c>
      <c r="AV3" s="400"/>
      <c r="AW3" s="399">
        <v>45323</v>
      </c>
      <c r="AX3" s="400"/>
      <c r="AY3" s="399">
        <v>45352</v>
      </c>
      <c r="AZ3" s="400"/>
      <c r="BA3" s="399">
        <v>45383</v>
      </c>
      <c r="BB3" s="400"/>
      <c r="BC3" s="399">
        <v>45413</v>
      </c>
      <c r="BD3" s="400"/>
      <c r="BE3" s="399">
        <v>45444</v>
      </c>
      <c r="BF3" s="400"/>
      <c r="BG3" s="399">
        <v>45474</v>
      </c>
      <c r="BH3" s="400"/>
      <c r="BI3" s="399">
        <v>45505</v>
      </c>
      <c r="BJ3" s="400"/>
      <c r="BK3" s="399">
        <v>45536</v>
      </c>
      <c r="BL3" s="400"/>
      <c r="BM3" s="399">
        <v>45566</v>
      </c>
      <c r="BN3" s="400"/>
      <c r="BO3" s="399">
        <v>45597</v>
      </c>
      <c r="BP3" s="400"/>
      <c r="BQ3" s="399">
        <v>45627</v>
      </c>
      <c r="BR3" s="400"/>
      <c r="BS3" s="399">
        <v>45658</v>
      </c>
      <c r="BT3" s="400"/>
      <c r="BU3" s="399">
        <v>45689</v>
      </c>
      <c r="BV3" s="400"/>
      <c r="BW3" s="399">
        <v>45717</v>
      </c>
      <c r="BX3" s="400"/>
      <c r="BY3" s="399">
        <v>45748</v>
      </c>
      <c r="BZ3" s="400"/>
      <c r="CA3" s="399">
        <v>45778</v>
      </c>
      <c r="CB3" s="400"/>
      <c r="CC3" s="399">
        <v>45809</v>
      </c>
      <c r="CD3" s="400"/>
      <c r="CE3" s="399">
        <v>45839</v>
      </c>
      <c r="CF3" s="400"/>
      <c r="CG3" s="399">
        <v>45870</v>
      </c>
      <c r="CH3" s="400"/>
      <c r="CI3" s="399">
        <v>45901</v>
      </c>
      <c r="CJ3" s="400"/>
      <c r="CK3" s="399">
        <v>45931</v>
      </c>
      <c r="CL3" s="400"/>
      <c r="CM3" s="399">
        <v>45962</v>
      </c>
      <c r="CN3" s="400"/>
      <c r="CO3" s="399">
        <v>45992</v>
      </c>
      <c r="CP3" s="400"/>
      <c r="CQ3" s="399">
        <v>46023</v>
      </c>
      <c r="CR3" s="400"/>
      <c r="CS3" s="399">
        <v>46054</v>
      </c>
      <c r="CT3" s="400"/>
      <c r="CU3" s="399">
        <v>46082</v>
      </c>
      <c r="CV3" s="400"/>
      <c r="CW3" s="399">
        <v>46113</v>
      </c>
      <c r="CX3" s="400"/>
      <c r="CY3" s="399">
        <v>46143</v>
      </c>
      <c r="CZ3" s="400"/>
      <c r="DA3" s="399">
        <v>46174</v>
      </c>
      <c r="DB3" s="400"/>
      <c r="DC3" s="399">
        <v>46204</v>
      </c>
      <c r="DD3" s="400"/>
      <c r="DE3" s="399">
        <v>46235</v>
      </c>
      <c r="DF3" s="400"/>
      <c r="DG3" s="399">
        <v>46266</v>
      </c>
      <c r="DH3" s="400"/>
      <c r="DI3" s="399">
        <v>44621</v>
      </c>
      <c r="DJ3" s="400"/>
      <c r="DK3" s="399">
        <v>44652</v>
      </c>
      <c r="DL3" s="400"/>
      <c r="DM3" s="399">
        <v>44682</v>
      </c>
      <c r="DN3" s="400"/>
      <c r="DO3" s="399">
        <v>44713</v>
      </c>
      <c r="DP3" s="400"/>
      <c r="DQ3" s="399">
        <v>44743</v>
      </c>
      <c r="DR3" s="400"/>
      <c r="DS3" s="399">
        <v>44774</v>
      </c>
      <c r="DT3" s="400"/>
      <c r="DU3" s="399">
        <v>44805</v>
      </c>
      <c r="DV3" s="400"/>
      <c r="DW3" s="399">
        <v>44835</v>
      </c>
      <c r="DX3" s="400"/>
      <c r="DY3" s="399">
        <v>44866</v>
      </c>
      <c r="DZ3" s="400"/>
      <c r="EA3" s="399">
        <v>44896</v>
      </c>
      <c r="EB3" s="400"/>
      <c r="EC3" s="399">
        <v>44927</v>
      </c>
      <c r="ED3" s="400"/>
      <c r="EE3" s="399">
        <v>44958</v>
      </c>
      <c r="EF3" s="400"/>
      <c r="EG3" s="399">
        <v>44986</v>
      </c>
      <c r="EH3" s="400"/>
      <c r="EI3" s="399">
        <v>45017</v>
      </c>
      <c r="EJ3" s="400"/>
      <c r="EK3" s="399">
        <v>45047</v>
      </c>
      <c r="EL3" s="400"/>
      <c r="EM3" s="399">
        <v>45078</v>
      </c>
      <c r="EN3" s="400"/>
      <c r="EO3" s="399">
        <v>45108</v>
      </c>
      <c r="EP3" s="400"/>
      <c r="EQ3" s="399">
        <v>45139</v>
      </c>
      <c r="ER3" s="400"/>
      <c r="ES3" s="399">
        <v>45170</v>
      </c>
      <c r="ET3" s="400"/>
      <c r="EU3" s="399">
        <v>45200</v>
      </c>
      <c r="EV3" s="400"/>
      <c r="EW3" s="399">
        <v>45231</v>
      </c>
      <c r="EX3" s="400"/>
      <c r="EY3" s="399">
        <v>45261</v>
      </c>
      <c r="EZ3" s="400"/>
      <c r="FA3" s="399">
        <v>45292</v>
      </c>
      <c r="FB3" s="400"/>
      <c r="FC3" s="399">
        <v>45323</v>
      </c>
      <c r="FD3" s="400"/>
      <c r="FE3" s="399">
        <v>45352</v>
      </c>
      <c r="FF3" s="400"/>
      <c r="FG3" s="399">
        <v>45383</v>
      </c>
      <c r="FH3" s="400"/>
      <c r="FI3" s="399">
        <v>45413</v>
      </c>
      <c r="FJ3" s="400"/>
      <c r="FK3" s="399">
        <v>45444</v>
      </c>
      <c r="FL3" s="400"/>
      <c r="FM3" s="399">
        <v>45474</v>
      </c>
      <c r="FN3" s="400"/>
      <c r="FO3" s="399">
        <v>45505</v>
      </c>
      <c r="FP3" s="400"/>
      <c r="FQ3" s="399">
        <v>45536</v>
      </c>
      <c r="FR3" s="400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</row>
    <row r="4" spans="1:185" ht="16.5" customHeight="1" x14ac:dyDescent="0.25">
      <c r="A4" s="5"/>
      <c r="B4" s="5"/>
      <c r="C4" s="19" t="s">
        <v>114</v>
      </c>
      <c r="D4" s="5"/>
      <c r="E4" s="5"/>
      <c r="F4" s="20" t="s">
        <v>115</v>
      </c>
      <c r="G4" s="20" t="s">
        <v>116</v>
      </c>
      <c r="H4" s="20" t="s">
        <v>115</v>
      </c>
      <c r="I4" s="20" t="str">
        <f t="shared" ref="I4:FR4" si="0">G4</f>
        <v>01-15</v>
      </c>
      <c r="J4" s="20" t="str">
        <f t="shared" si="0"/>
        <v>15-30</v>
      </c>
      <c r="K4" s="20" t="str">
        <f t="shared" si="0"/>
        <v>01-15</v>
      </c>
      <c r="L4" s="20" t="str">
        <f t="shared" si="0"/>
        <v>15-30</v>
      </c>
      <c r="M4" s="20" t="str">
        <f t="shared" si="0"/>
        <v>01-15</v>
      </c>
      <c r="N4" s="20" t="str">
        <f t="shared" si="0"/>
        <v>15-30</v>
      </c>
      <c r="O4" s="20" t="str">
        <f t="shared" si="0"/>
        <v>01-15</v>
      </c>
      <c r="P4" s="20" t="str">
        <f t="shared" si="0"/>
        <v>15-30</v>
      </c>
      <c r="Q4" s="20" t="str">
        <f t="shared" si="0"/>
        <v>01-15</v>
      </c>
      <c r="R4" s="20" t="str">
        <f t="shared" si="0"/>
        <v>15-30</v>
      </c>
      <c r="S4" s="20" t="str">
        <f t="shared" si="0"/>
        <v>01-15</v>
      </c>
      <c r="T4" s="20" t="str">
        <f t="shared" si="0"/>
        <v>15-30</v>
      </c>
      <c r="U4" s="20" t="str">
        <f t="shared" si="0"/>
        <v>01-15</v>
      </c>
      <c r="V4" s="20" t="str">
        <f t="shared" si="0"/>
        <v>15-30</v>
      </c>
      <c r="W4" s="20" t="str">
        <f t="shared" si="0"/>
        <v>01-15</v>
      </c>
      <c r="X4" s="20" t="str">
        <f t="shared" si="0"/>
        <v>15-30</v>
      </c>
      <c r="Y4" s="20" t="str">
        <f t="shared" si="0"/>
        <v>01-15</v>
      </c>
      <c r="Z4" s="20" t="str">
        <f t="shared" si="0"/>
        <v>15-30</v>
      </c>
      <c r="AA4" s="20" t="str">
        <f t="shared" si="0"/>
        <v>01-15</v>
      </c>
      <c r="AB4" s="20" t="str">
        <f t="shared" si="0"/>
        <v>15-30</v>
      </c>
      <c r="AC4" s="20" t="str">
        <f t="shared" si="0"/>
        <v>01-15</v>
      </c>
      <c r="AD4" s="20" t="str">
        <f t="shared" si="0"/>
        <v>15-30</v>
      </c>
      <c r="AE4" s="20" t="str">
        <f t="shared" si="0"/>
        <v>01-15</v>
      </c>
      <c r="AF4" s="20" t="str">
        <f t="shared" si="0"/>
        <v>15-30</v>
      </c>
      <c r="AG4" s="20" t="str">
        <f t="shared" si="0"/>
        <v>01-15</v>
      </c>
      <c r="AH4" s="20" t="str">
        <f t="shared" si="0"/>
        <v>15-30</v>
      </c>
      <c r="AI4" s="20" t="str">
        <f t="shared" si="0"/>
        <v>01-15</v>
      </c>
      <c r="AJ4" s="20" t="str">
        <f t="shared" si="0"/>
        <v>15-30</v>
      </c>
      <c r="AK4" s="20" t="str">
        <f t="shared" si="0"/>
        <v>01-15</v>
      </c>
      <c r="AL4" s="20" t="str">
        <f t="shared" si="0"/>
        <v>15-30</v>
      </c>
      <c r="AM4" s="20" t="str">
        <f t="shared" si="0"/>
        <v>01-15</v>
      </c>
      <c r="AN4" s="20" t="str">
        <f t="shared" si="0"/>
        <v>15-30</v>
      </c>
      <c r="AO4" s="20" t="str">
        <f t="shared" si="0"/>
        <v>01-15</v>
      </c>
      <c r="AP4" s="20" t="str">
        <f t="shared" si="0"/>
        <v>15-30</v>
      </c>
      <c r="AQ4" s="20" t="str">
        <f t="shared" si="0"/>
        <v>01-15</v>
      </c>
      <c r="AR4" s="20" t="str">
        <f t="shared" si="0"/>
        <v>15-30</v>
      </c>
      <c r="AS4" s="20" t="str">
        <f t="shared" si="0"/>
        <v>01-15</v>
      </c>
      <c r="AT4" s="20" t="str">
        <f t="shared" si="0"/>
        <v>15-30</v>
      </c>
      <c r="AU4" s="20" t="str">
        <f t="shared" si="0"/>
        <v>01-15</v>
      </c>
      <c r="AV4" s="20" t="str">
        <f t="shared" si="0"/>
        <v>15-30</v>
      </c>
      <c r="AW4" s="20" t="str">
        <f t="shared" si="0"/>
        <v>01-15</v>
      </c>
      <c r="AX4" s="20" t="str">
        <f t="shared" si="0"/>
        <v>15-30</v>
      </c>
      <c r="AY4" s="20" t="str">
        <f t="shared" si="0"/>
        <v>01-15</v>
      </c>
      <c r="AZ4" s="20" t="str">
        <f t="shared" si="0"/>
        <v>15-30</v>
      </c>
      <c r="BA4" s="20" t="str">
        <f t="shared" si="0"/>
        <v>01-15</v>
      </c>
      <c r="BB4" s="20" t="str">
        <f t="shared" si="0"/>
        <v>15-30</v>
      </c>
      <c r="BC4" s="20" t="str">
        <f t="shared" si="0"/>
        <v>01-15</v>
      </c>
      <c r="BD4" s="20" t="str">
        <f t="shared" si="0"/>
        <v>15-30</v>
      </c>
      <c r="BE4" s="20" t="str">
        <f t="shared" si="0"/>
        <v>01-15</v>
      </c>
      <c r="BF4" s="20" t="str">
        <f t="shared" si="0"/>
        <v>15-30</v>
      </c>
      <c r="BG4" s="20" t="str">
        <f t="shared" si="0"/>
        <v>01-15</v>
      </c>
      <c r="BH4" s="20" t="str">
        <f t="shared" si="0"/>
        <v>15-30</v>
      </c>
      <c r="BI4" s="20" t="str">
        <f t="shared" si="0"/>
        <v>01-15</v>
      </c>
      <c r="BJ4" s="20" t="str">
        <f t="shared" si="0"/>
        <v>15-30</v>
      </c>
      <c r="BK4" s="20" t="str">
        <f t="shared" si="0"/>
        <v>01-15</v>
      </c>
      <c r="BL4" s="20" t="str">
        <f t="shared" si="0"/>
        <v>15-30</v>
      </c>
      <c r="BM4" s="20" t="str">
        <f t="shared" si="0"/>
        <v>01-15</v>
      </c>
      <c r="BN4" s="20" t="str">
        <f t="shared" si="0"/>
        <v>15-30</v>
      </c>
      <c r="BO4" s="20" t="str">
        <f t="shared" si="0"/>
        <v>01-15</v>
      </c>
      <c r="BP4" s="20" t="str">
        <f t="shared" si="0"/>
        <v>15-30</v>
      </c>
      <c r="BQ4" s="20" t="str">
        <f t="shared" si="0"/>
        <v>01-15</v>
      </c>
      <c r="BR4" s="20" t="str">
        <f t="shared" si="0"/>
        <v>15-30</v>
      </c>
      <c r="BS4" s="20" t="str">
        <f t="shared" si="0"/>
        <v>01-15</v>
      </c>
      <c r="BT4" s="20" t="str">
        <f t="shared" si="0"/>
        <v>15-30</v>
      </c>
      <c r="BU4" s="20" t="str">
        <f t="shared" si="0"/>
        <v>01-15</v>
      </c>
      <c r="BV4" s="20" t="str">
        <f t="shared" si="0"/>
        <v>15-30</v>
      </c>
      <c r="BW4" s="20" t="str">
        <f t="shared" si="0"/>
        <v>01-15</v>
      </c>
      <c r="BX4" s="20" t="str">
        <f t="shared" si="0"/>
        <v>15-30</v>
      </c>
      <c r="BY4" s="20" t="str">
        <f t="shared" si="0"/>
        <v>01-15</v>
      </c>
      <c r="BZ4" s="20" t="str">
        <f t="shared" si="0"/>
        <v>15-30</v>
      </c>
      <c r="CA4" s="20" t="str">
        <f t="shared" si="0"/>
        <v>01-15</v>
      </c>
      <c r="CB4" s="20" t="str">
        <f t="shared" si="0"/>
        <v>15-30</v>
      </c>
      <c r="CC4" s="20" t="str">
        <f t="shared" si="0"/>
        <v>01-15</v>
      </c>
      <c r="CD4" s="20" t="str">
        <f t="shared" si="0"/>
        <v>15-30</v>
      </c>
      <c r="CE4" s="20" t="str">
        <f t="shared" si="0"/>
        <v>01-15</v>
      </c>
      <c r="CF4" s="20" t="str">
        <f t="shared" si="0"/>
        <v>15-30</v>
      </c>
      <c r="CG4" s="20" t="str">
        <f t="shared" si="0"/>
        <v>01-15</v>
      </c>
      <c r="CH4" s="20" t="str">
        <f t="shared" si="0"/>
        <v>15-30</v>
      </c>
      <c r="CI4" s="20" t="str">
        <f t="shared" si="0"/>
        <v>01-15</v>
      </c>
      <c r="CJ4" s="20" t="str">
        <f t="shared" si="0"/>
        <v>15-30</v>
      </c>
      <c r="CK4" s="20" t="str">
        <f t="shared" si="0"/>
        <v>01-15</v>
      </c>
      <c r="CL4" s="20" t="str">
        <f t="shared" si="0"/>
        <v>15-30</v>
      </c>
      <c r="CM4" s="20" t="str">
        <f t="shared" si="0"/>
        <v>01-15</v>
      </c>
      <c r="CN4" s="20" t="str">
        <f t="shared" si="0"/>
        <v>15-30</v>
      </c>
      <c r="CO4" s="20" t="str">
        <f t="shared" si="0"/>
        <v>01-15</v>
      </c>
      <c r="CP4" s="20" t="str">
        <f t="shared" si="0"/>
        <v>15-30</v>
      </c>
      <c r="CQ4" s="20" t="str">
        <f t="shared" si="0"/>
        <v>01-15</v>
      </c>
      <c r="CR4" s="20" t="str">
        <f t="shared" si="0"/>
        <v>15-30</v>
      </c>
      <c r="CS4" s="20" t="str">
        <f t="shared" si="0"/>
        <v>01-15</v>
      </c>
      <c r="CT4" s="20" t="str">
        <f t="shared" si="0"/>
        <v>15-30</v>
      </c>
      <c r="CU4" s="20" t="str">
        <f t="shared" si="0"/>
        <v>01-15</v>
      </c>
      <c r="CV4" s="20" t="str">
        <f t="shared" si="0"/>
        <v>15-30</v>
      </c>
      <c r="CW4" s="20" t="str">
        <f t="shared" si="0"/>
        <v>01-15</v>
      </c>
      <c r="CX4" s="20" t="str">
        <f t="shared" si="0"/>
        <v>15-30</v>
      </c>
      <c r="CY4" s="20" t="str">
        <f t="shared" si="0"/>
        <v>01-15</v>
      </c>
      <c r="CZ4" s="20" t="str">
        <f t="shared" si="0"/>
        <v>15-30</v>
      </c>
      <c r="DA4" s="20" t="str">
        <f t="shared" si="0"/>
        <v>01-15</v>
      </c>
      <c r="DB4" s="20" t="str">
        <f t="shared" si="0"/>
        <v>15-30</v>
      </c>
      <c r="DC4" s="20" t="str">
        <f t="shared" si="0"/>
        <v>01-15</v>
      </c>
      <c r="DD4" s="20" t="str">
        <f t="shared" si="0"/>
        <v>15-30</v>
      </c>
      <c r="DE4" s="20" t="str">
        <f t="shared" si="0"/>
        <v>01-15</v>
      </c>
      <c r="DF4" s="20" t="str">
        <f t="shared" si="0"/>
        <v>15-30</v>
      </c>
      <c r="DG4" s="20" t="str">
        <f t="shared" si="0"/>
        <v>01-15</v>
      </c>
      <c r="DH4" s="20" t="str">
        <f t="shared" si="0"/>
        <v>15-30</v>
      </c>
      <c r="DI4" s="20" t="str">
        <f t="shared" si="0"/>
        <v>01-15</v>
      </c>
      <c r="DJ4" s="20" t="str">
        <f t="shared" si="0"/>
        <v>15-30</v>
      </c>
      <c r="DK4" s="20" t="str">
        <f t="shared" si="0"/>
        <v>01-15</v>
      </c>
      <c r="DL4" s="20" t="str">
        <f t="shared" si="0"/>
        <v>15-30</v>
      </c>
      <c r="DM4" s="20" t="str">
        <f t="shared" si="0"/>
        <v>01-15</v>
      </c>
      <c r="DN4" s="20" t="str">
        <f t="shared" si="0"/>
        <v>15-30</v>
      </c>
      <c r="DO4" s="20" t="str">
        <f t="shared" si="0"/>
        <v>01-15</v>
      </c>
      <c r="DP4" s="20" t="str">
        <f t="shared" si="0"/>
        <v>15-30</v>
      </c>
      <c r="DQ4" s="20" t="str">
        <f t="shared" si="0"/>
        <v>01-15</v>
      </c>
      <c r="DR4" s="20" t="str">
        <f t="shared" si="0"/>
        <v>15-30</v>
      </c>
      <c r="DS4" s="20" t="str">
        <f t="shared" si="0"/>
        <v>01-15</v>
      </c>
      <c r="DT4" s="20" t="str">
        <f t="shared" si="0"/>
        <v>15-30</v>
      </c>
      <c r="DU4" s="20" t="str">
        <f t="shared" si="0"/>
        <v>01-15</v>
      </c>
      <c r="DV4" s="20" t="str">
        <f t="shared" si="0"/>
        <v>15-30</v>
      </c>
      <c r="DW4" s="20" t="str">
        <f t="shared" si="0"/>
        <v>01-15</v>
      </c>
      <c r="DX4" s="20" t="str">
        <f t="shared" si="0"/>
        <v>15-30</v>
      </c>
      <c r="DY4" s="20" t="str">
        <f t="shared" si="0"/>
        <v>01-15</v>
      </c>
      <c r="DZ4" s="20" t="str">
        <f t="shared" si="0"/>
        <v>15-30</v>
      </c>
      <c r="EA4" s="20" t="str">
        <f t="shared" si="0"/>
        <v>01-15</v>
      </c>
      <c r="EB4" s="20" t="str">
        <f t="shared" si="0"/>
        <v>15-30</v>
      </c>
      <c r="EC4" s="20" t="str">
        <f t="shared" si="0"/>
        <v>01-15</v>
      </c>
      <c r="ED4" s="20" t="str">
        <f t="shared" si="0"/>
        <v>15-30</v>
      </c>
      <c r="EE4" s="20" t="str">
        <f t="shared" si="0"/>
        <v>01-15</v>
      </c>
      <c r="EF4" s="20" t="str">
        <f t="shared" si="0"/>
        <v>15-30</v>
      </c>
      <c r="EG4" s="20" t="str">
        <f t="shared" si="0"/>
        <v>01-15</v>
      </c>
      <c r="EH4" s="20" t="str">
        <f t="shared" si="0"/>
        <v>15-30</v>
      </c>
      <c r="EI4" s="20" t="str">
        <f t="shared" si="0"/>
        <v>01-15</v>
      </c>
      <c r="EJ4" s="20" t="str">
        <f t="shared" si="0"/>
        <v>15-30</v>
      </c>
      <c r="EK4" s="20" t="str">
        <f t="shared" si="0"/>
        <v>01-15</v>
      </c>
      <c r="EL4" s="20" t="str">
        <f t="shared" si="0"/>
        <v>15-30</v>
      </c>
      <c r="EM4" s="20" t="str">
        <f t="shared" si="0"/>
        <v>01-15</v>
      </c>
      <c r="EN4" s="20" t="str">
        <f t="shared" si="0"/>
        <v>15-30</v>
      </c>
      <c r="EO4" s="20" t="str">
        <f t="shared" si="0"/>
        <v>01-15</v>
      </c>
      <c r="EP4" s="20" t="str">
        <f t="shared" si="0"/>
        <v>15-30</v>
      </c>
      <c r="EQ4" s="20" t="str">
        <f t="shared" si="0"/>
        <v>01-15</v>
      </c>
      <c r="ER4" s="20" t="str">
        <f t="shared" si="0"/>
        <v>15-30</v>
      </c>
      <c r="ES4" s="20" t="str">
        <f t="shared" si="0"/>
        <v>01-15</v>
      </c>
      <c r="ET4" s="20" t="str">
        <f t="shared" si="0"/>
        <v>15-30</v>
      </c>
      <c r="EU4" s="20" t="str">
        <f t="shared" si="0"/>
        <v>01-15</v>
      </c>
      <c r="EV4" s="20" t="str">
        <f t="shared" si="0"/>
        <v>15-30</v>
      </c>
      <c r="EW4" s="20" t="str">
        <f t="shared" si="0"/>
        <v>01-15</v>
      </c>
      <c r="EX4" s="20" t="str">
        <f t="shared" si="0"/>
        <v>15-30</v>
      </c>
      <c r="EY4" s="20" t="str">
        <f t="shared" si="0"/>
        <v>01-15</v>
      </c>
      <c r="EZ4" s="20" t="str">
        <f t="shared" si="0"/>
        <v>15-30</v>
      </c>
      <c r="FA4" s="20" t="str">
        <f t="shared" si="0"/>
        <v>01-15</v>
      </c>
      <c r="FB4" s="20" t="str">
        <f t="shared" si="0"/>
        <v>15-30</v>
      </c>
      <c r="FC4" s="20" t="str">
        <f t="shared" si="0"/>
        <v>01-15</v>
      </c>
      <c r="FD4" s="20" t="str">
        <f t="shared" si="0"/>
        <v>15-30</v>
      </c>
      <c r="FE4" s="20" t="str">
        <f t="shared" si="0"/>
        <v>01-15</v>
      </c>
      <c r="FF4" s="20" t="str">
        <f t="shared" si="0"/>
        <v>15-30</v>
      </c>
      <c r="FG4" s="20" t="str">
        <f t="shared" si="0"/>
        <v>01-15</v>
      </c>
      <c r="FH4" s="20" t="str">
        <f t="shared" si="0"/>
        <v>15-30</v>
      </c>
      <c r="FI4" s="20" t="str">
        <f t="shared" si="0"/>
        <v>01-15</v>
      </c>
      <c r="FJ4" s="20" t="str">
        <f t="shared" si="0"/>
        <v>15-30</v>
      </c>
      <c r="FK4" s="20" t="str">
        <f t="shared" si="0"/>
        <v>01-15</v>
      </c>
      <c r="FL4" s="20" t="str">
        <f t="shared" si="0"/>
        <v>15-30</v>
      </c>
      <c r="FM4" s="20" t="str">
        <f t="shared" si="0"/>
        <v>01-15</v>
      </c>
      <c r="FN4" s="20" t="str">
        <f t="shared" si="0"/>
        <v>15-30</v>
      </c>
      <c r="FO4" s="20" t="str">
        <f t="shared" si="0"/>
        <v>01-15</v>
      </c>
      <c r="FP4" s="20" t="str">
        <f t="shared" si="0"/>
        <v>15-30</v>
      </c>
      <c r="FQ4" s="20" t="str">
        <f t="shared" si="0"/>
        <v>01-15</v>
      </c>
      <c r="FR4" s="20" t="str">
        <f t="shared" si="0"/>
        <v>15-30</v>
      </c>
      <c r="FS4" s="74" t="s">
        <v>117</v>
      </c>
      <c r="FT4" s="5"/>
      <c r="FU4" s="5"/>
      <c r="FV4" s="5"/>
      <c r="FW4" s="5"/>
      <c r="FX4" s="5"/>
      <c r="FY4" s="5"/>
      <c r="FZ4" s="5"/>
      <c r="GA4" s="5"/>
      <c r="GB4" s="5"/>
      <c r="GC4" s="5"/>
    </row>
    <row r="5" spans="1:185" ht="16.5" customHeight="1" x14ac:dyDescent="0.25">
      <c r="A5" s="5"/>
      <c r="B5" s="5"/>
      <c r="C5" s="19" t="s">
        <v>118</v>
      </c>
      <c r="D5" s="19"/>
      <c r="E5" s="19"/>
      <c r="F5" s="21"/>
      <c r="G5" s="21"/>
      <c r="H5" s="21"/>
      <c r="I5" s="21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5"/>
      <c r="FY5" s="5"/>
      <c r="FZ5" s="5"/>
      <c r="GA5" s="5"/>
      <c r="GB5" s="5"/>
      <c r="GC5" s="5"/>
    </row>
    <row r="6" spans="1:185" ht="16.5" customHeight="1" x14ac:dyDescent="0.25">
      <c r="A6" s="5"/>
      <c r="B6" s="5">
        <v>1</v>
      </c>
      <c r="C6" s="227" t="s">
        <v>353</v>
      </c>
      <c r="D6" s="5"/>
      <c r="E6" s="17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>
        <f>'HBT Resource -ERP'!AA136</f>
        <v>0</v>
      </c>
      <c r="R6" s="22">
        <f>'HBT Resource -ERP'!AB136</f>
        <v>0</v>
      </c>
      <c r="S6" s="22">
        <f>'HBT Resource -ERP'!AC136</f>
        <v>0</v>
      </c>
      <c r="T6" s="22">
        <f>'HBT Resource -ERP'!AD136</f>
        <v>0</v>
      </c>
      <c r="U6" s="22">
        <f>'HBT Resource -ERP'!AE136</f>
        <v>0</v>
      </c>
      <c r="V6" s="22">
        <f>'HBT Resource -ERP'!AF136</f>
        <v>0</v>
      </c>
      <c r="W6" s="22">
        <f>'HBT Resource -ERP'!AG136</f>
        <v>0</v>
      </c>
      <c r="X6" s="22">
        <f>'HBT Resource -ERP'!AH136</f>
        <v>0</v>
      </c>
      <c r="Y6" s="22">
        <f>'HBT Resource -ERP'!AI136</f>
        <v>0</v>
      </c>
      <c r="Z6" s="22">
        <f>'HBT Resource -ERP'!AJ136</f>
        <v>0</v>
      </c>
      <c r="AA6" s="22">
        <f>'HBT Resource -ERP'!AK136</f>
        <v>0</v>
      </c>
      <c r="AB6" s="22">
        <f>'HBT Resource -ERP'!AL136</f>
        <v>0</v>
      </c>
      <c r="AC6" s="22">
        <f>'HBT Resource -ERP'!AM136</f>
        <v>0</v>
      </c>
      <c r="AD6" s="22">
        <f>'HBT Resource -ERP'!AN136</f>
        <v>0</v>
      </c>
      <c r="AE6" s="22">
        <f>'HBT Resource -ERP'!AO136</f>
        <v>0</v>
      </c>
      <c r="AF6" s="22">
        <f>'HBT Resource -ERP'!AP136</f>
        <v>0</v>
      </c>
      <c r="AG6" s="22">
        <f>'HBT Resource -ERP'!AQ136</f>
        <v>0</v>
      </c>
      <c r="AH6" s="22">
        <f>'HBT Resource -ERP'!AR136</f>
        <v>0</v>
      </c>
      <c r="AI6" s="22">
        <f>'HBT Resource -ERP'!AS136</f>
        <v>0</v>
      </c>
      <c r="AJ6" s="22">
        <f>'HBT Resource -ERP'!AT136</f>
        <v>0</v>
      </c>
      <c r="AK6" s="22">
        <f>'HBT Resource -ERP'!AU136</f>
        <v>0</v>
      </c>
      <c r="AL6" s="22">
        <f>'HBT Resource -ERP'!AV136</f>
        <v>0</v>
      </c>
      <c r="AM6" s="22">
        <f>'HBT Resource -ERP'!AW136</f>
        <v>0</v>
      </c>
      <c r="AN6" s="22">
        <f>'HBT Resource -ERP'!AX136</f>
        <v>0</v>
      </c>
      <c r="AO6" s="22">
        <f>'HBT Resource -ERP'!AY136</f>
        <v>0</v>
      </c>
      <c r="AP6" s="22">
        <f>'HBT Resource -ERP'!AZ136</f>
        <v>0</v>
      </c>
      <c r="AQ6" s="22">
        <f>'HBT Resource -ERP'!BA136</f>
        <v>0</v>
      </c>
      <c r="AR6" s="22">
        <f>'HBT Resource -ERP'!BB136</f>
        <v>0</v>
      </c>
      <c r="AS6" s="22">
        <f>'HBT Resource -ERP'!BC136</f>
        <v>0</v>
      </c>
      <c r="AT6" s="22">
        <f>'HBT Resource -ERP'!BD136</f>
        <v>0</v>
      </c>
      <c r="AU6" s="22">
        <f>'HBT Resource -ERP'!BE136</f>
        <v>0</v>
      </c>
      <c r="AV6" s="22">
        <f>'HBT Resource -ERP'!BF136</f>
        <v>0</v>
      </c>
      <c r="AW6" s="22">
        <f>'HBT Resource -ERP'!BG136</f>
        <v>0</v>
      </c>
      <c r="AX6" s="22">
        <f>'HBT Resource -ERP'!BH136</f>
        <v>0</v>
      </c>
      <c r="AY6" s="22">
        <f>'HBT Resource -ERP'!BI136</f>
        <v>0</v>
      </c>
      <c r="AZ6" s="22">
        <f>'HBT Resource -ERP'!BJ136</f>
        <v>0</v>
      </c>
      <c r="BA6" s="22">
        <f>'HBT Resource -ERP'!BK136</f>
        <v>0</v>
      </c>
      <c r="BB6" s="22">
        <f>'HBT Resource -ERP'!BL136</f>
        <v>0</v>
      </c>
      <c r="BC6" s="22">
        <f>'HBT Resource -ERP'!BM136</f>
        <v>0</v>
      </c>
      <c r="BD6" s="22">
        <f>'HBT Resource -ERP'!BN136</f>
        <v>0</v>
      </c>
      <c r="BE6" s="22">
        <f>'HBT Resource -ERP'!BO136</f>
        <v>0</v>
      </c>
      <c r="BF6" s="22">
        <f>'HBT Resource -ERP'!BP136</f>
        <v>0</v>
      </c>
      <c r="BG6" s="22">
        <f>'HBT Resource -ERP'!BQ136</f>
        <v>0</v>
      </c>
      <c r="BH6" s="22">
        <f>'HBT Resource -ERP'!BR136</f>
        <v>0</v>
      </c>
      <c r="BI6" s="22">
        <f>'HBT Resource -ERP'!BS136</f>
        <v>0</v>
      </c>
      <c r="BJ6" s="22">
        <f>'HBT Resource -ERP'!BT136</f>
        <v>0</v>
      </c>
      <c r="BK6" s="22">
        <f>'HBT Resource -ERP'!BU136</f>
        <v>0</v>
      </c>
      <c r="BL6" s="22">
        <f>'HBT Resource -ERP'!BV136</f>
        <v>0</v>
      </c>
      <c r="BM6" s="22">
        <f>'HBT Resource -ERP'!BW136</f>
        <v>0</v>
      </c>
      <c r="BN6" s="22">
        <f>'HBT Resource -ERP'!BX136</f>
        <v>0</v>
      </c>
      <c r="BO6" s="22">
        <f>'HBT Resource -ERP'!BY136</f>
        <v>0</v>
      </c>
      <c r="BP6" s="22">
        <f>'HBT Resource -ERP'!BZ136</f>
        <v>0</v>
      </c>
      <c r="BQ6" s="22">
        <f>'HBT Resource -ERP'!CA136</f>
        <v>0</v>
      </c>
      <c r="BR6" s="22">
        <f>'HBT Resource -ERP'!CB136</f>
        <v>0</v>
      </c>
      <c r="BS6" s="22">
        <f>'HBT Resource -ERP'!CC136</f>
        <v>0</v>
      </c>
      <c r="BT6" s="22">
        <f>'HBT Resource -ERP'!CD136</f>
        <v>0</v>
      </c>
      <c r="BU6" s="22">
        <f>'HBT Resource -ERP'!CE136</f>
        <v>0</v>
      </c>
      <c r="BV6" s="22">
        <f>'HBT Resource -ERP'!CF136</f>
        <v>0</v>
      </c>
      <c r="BW6" s="22">
        <f>'HBT Resource -ERP'!CG136</f>
        <v>0</v>
      </c>
      <c r="BX6" s="22">
        <f>'HBT Resource -ERP'!CH136</f>
        <v>0</v>
      </c>
      <c r="BY6" s="22">
        <f>'HBT Resource -ERP'!CI136</f>
        <v>0</v>
      </c>
      <c r="BZ6" s="22">
        <f>'HBT Resource -ERP'!CJ136</f>
        <v>0</v>
      </c>
      <c r="CA6" s="22">
        <f>'HBT Resource -ERP'!CK136</f>
        <v>0</v>
      </c>
      <c r="CB6" s="22">
        <f>'HBT Resource -ERP'!CL136</f>
        <v>0</v>
      </c>
      <c r="CC6" s="22">
        <f>'HBT Resource -ERP'!CM136</f>
        <v>0</v>
      </c>
      <c r="CD6" s="22">
        <f>'HBT Resource -ERP'!CN136</f>
        <v>0</v>
      </c>
      <c r="CE6" s="22">
        <f>'HBT Resource -ERP'!CO136</f>
        <v>0</v>
      </c>
      <c r="CF6" s="22">
        <f>'HBT Resource -ERP'!CP136</f>
        <v>0</v>
      </c>
      <c r="CG6" s="22">
        <f>'HBT Resource -ERP'!CQ136</f>
        <v>0</v>
      </c>
      <c r="CH6" s="22">
        <f>'HBT Resource -ERP'!CR136</f>
        <v>0</v>
      </c>
      <c r="CI6" s="22">
        <f>'HBT Resource -ERP'!CS136</f>
        <v>0</v>
      </c>
      <c r="CJ6" s="22">
        <f>'HBT Resource -ERP'!CT136</f>
        <v>0</v>
      </c>
      <c r="CK6" s="22">
        <f>'HBT Resource -ERP'!CU136</f>
        <v>0</v>
      </c>
      <c r="CL6" s="22">
        <f>'HBT Resource -ERP'!CV136</f>
        <v>0</v>
      </c>
      <c r="CM6" s="22">
        <f>'HBT Resource -ERP'!CW136</f>
        <v>0</v>
      </c>
      <c r="CN6" s="22">
        <f>'HBT Resource -ERP'!CX136</f>
        <v>0</v>
      </c>
      <c r="CO6" s="22">
        <f>'HBT Resource -ERP'!CY136</f>
        <v>0</v>
      </c>
      <c r="CP6" s="22">
        <f>'HBT Resource -ERP'!CZ136</f>
        <v>0</v>
      </c>
      <c r="CQ6" s="22">
        <f>'HBT Resource -ERP'!DA136</f>
        <v>0</v>
      </c>
      <c r="CR6" s="22">
        <f>'HBT Resource -ERP'!DB136</f>
        <v>0</v>
      </c>
      <c r="CS6" s="22">
        <f>'HBT Resource -ERP'!DC136</f>
        <v>0</v>
      </c>
      <c r="CT6" s="22">
        <f>'HBT Resource -ERP'!DD136</f>
        <v>0</v>
      </c>
      <c r="CU6" s="22">
        <f>'HBT Resource -ERP'!DE136</f>
        <v>0</v>
      </c>
      <c r="CV6" s="22">
        <f>'HBT Resource -ERP'!DF136</f>
        <v>0</v>
      </c>
      <c r="CW6" s="22">
        <f>'HBT Resource -ERP'!DG136</f>
        <v>0</v>
      </c>
      <c r="CX6" s="22">
        <f>'HBT Resource -ERP'!DH136</f>
        <v>0</v>
      </c>
      <c r="CY6" s="22">
        <f>'HBT Resource -ERP'!DI136</f>
        <v>0</v>
      </c>
      <c r="CZ6" s="22">
        <f>'HBT Resource -ERP'!DJ136</f>
        <v>0</v>
      </c>
      <c r="DA6" s="22">
        <f>'HBT Resource -ERP'!DK136</f>
        <v>0</v>
      </c>
      <c r="DB6" s="22">
        <f>'HBT Resource -ERP'!DL136</f>
        <v>0</v>
      </c>
      <c r="DC6" s="22">
        <f>'HBT Resource -ERP'!DM136</f>
        <v>0</v>
      </c>
      <c r="DD6" s="22">
        <f>'HBT Resource -ERP'!DN136</f>
        <v>0</v>
      </c>
      <c r="DE6" s="22">
        <f>'HBT Resource -ERP'!DO136</f>
        <v>0</v>
      </c>
      <c r="DF6" s="22">
        <f>'HBT Resource -ERP'!DP136</f>
        <v>0</v>
      </c>
      <c r="DG6" s="22">
        <f>'HBT Resource -ERP'!DQ136</f>
        <v>0</v>
      </c>
      <c r="DH6" s="22">
        <f>'HBT Resource -ERP'!DR136</f>
        <v>0</v>
      </c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1">
        <f t="shared" ref="FS6:FS101" si="1">SUM(Q6:DH6)</f>
        <v>0</v>
      </c>
      <c r="FT6" s="22"/>
      <c r="FU6" s="22"/>
      <c r="FV6" s="22"/>
      <c r="FW6" s="21"/>
      <c r="FX6" s="23"/>
      <c r="FY6" s="5"/>
      <c r="FZ6" s="5"/>
      <c r="GA6" s="5"/>
      <c r="GB6" s="5"/>
      <c r="GC6" s="5"/>
    </row>
    <row r="7" spans="1:185" ht="16.5" customHeight="1" x14ac:dyDescent="0.25">
      <c r="A7" s="5"/>
      <c r="B7" s="5">
        <f t="shared" ref="B7:B101" si="2">B6+1</f>
        <v>2</v>
      </c>
      <c r="C7" s="232" t="s">
        <v>485</v>
      </c>
      <c r="D7" s="5"/>
      <c r="E7" s="17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>
        <f>'HBT Resource -ERP'!AA137</f>
        <v>0</v>
      </c>
      <c r="R7" s="22">
        <f>'HBT Resource -ERP'!AB137</f>
        <v>0</v>
      </c>
      <c r="S7" s="22">
        <f>'HBT Resource -ERP'!AC137</f>
        <v>0</v>
      </c>
      <c r="T7" s="22">
        <f>'HBT Resource -ERP'!AD137</f>
        <v>0</v>
      </c>
      <c r="U7" s="22">
        <f>'HBT Resource -ERP'!AE137</f>
        <v>0</v>
      </c>
      <c r="V7" s="22">
        <f>'HBT Resource -ERP'!AF137</f>
        <v>0</v>
      </c>
      <c r="W7" s="22">
        <f>'HBT Resource -ERP'!AG137</f>
        <v>0</v>
      </c>
      <c r="X7" s="22">
        <f>'HBT Resource -ERP'!AH137</f>
        <v>0</v>
      </c>
      <c r="Y7" s="22">
        <f>'HBT Resource -ERP'!AI137</f>
        <v>0</v>
      </c>
      <c r="Z7" s="22">
        <f>'HBT Resource -ERP'!AJ137</f>
        <v>0</v>
      </c>
      <c r="AA7" s="22">
        <f>'HBT Resource -ERP'!AK137</f>
        <v>0</v>
      </c>
      <c r="AB7" s="22">
        <f>'HBT Resource -ERP'!AL137</f>
        <v>0</v>
      </c>
      <c r="AC7" s="22">
        <f>'HBT Resource -ERP'!AM137</f>
        <v>0</v>
      </c>
      <c r="AD7" s="22">
        <f>'HBT Resource -ERP'!AN137</f>
        <v>0</v>
      </c>
      <c r="AE7" s="22">
        <f>'HBT Resource -ERP'!AO137</f>
        <v>0</v>
      </c>
      <c r="AF7" s="22">
        <f>'HBT Resource -ERP'!AP137</f>
        <v>0</v>
      </c>
      <c r="AG7" s="22">
        <f>'HBT Resource -ERP'!AQ137</f>
        <v>0</v>
      </c>
      <c r="AH7" s="22">
        <f>'HBT Resource -ERP'!AR137</f>
        <v>0</v>
      </c>
      <c r="AI7" s="22">
        <f>'HBT Resource -ERP'!AS137</f>
        <v>0</v>
      </c>
      <c r="AJ7" s="22">
        <f>'HBT Resource -ERP'!AT137</f>
        <v>0</v>
      </c>
      <c r="AK7" s="22">
        <f>'HBT Resource -ERP'!AU137</f>
        <v>0</v>
      </c>
      <c r="AL7" s="22">
        <f>'HBT Resource -ERP'!AV137</f>
        <v>0</v>
      </c>
      <c r="AM7" s="22">
        <f>'HBT Resource -ERP'!AW137</f>
        <v>0</v>
      </c>
      <c r="AN7" s="22">
        <f>'HBT Resource -ERP'!AX137</f>
        <v>0</v>
      </c>
      <c r="AO7" s="22">
        <f>'HBT Resource -ERP'!AY137</f>
        <v>0</v>
      </c>
      <c r="AP7" s="22">
        <f>'HBT Resource -ERP'!AZ137</f>
        <v>0</v>
      </c>
      <c r="AQ7" s="22">
        <f>'HBT Resource -ERP'!BA137</f>
        <v>0</v>
      </c>
      <c r="AR7" s="22">
        <f>'HBT Resource -ERP'!BB137</f>
        <v>0</v>
      </c>
      <c r="AS7" s="22">
        <f>'HBT Resource -ERP'!BC137</f>
        <v>0</v>
      </c>
      <c r="AT7" s="22">
        <f>'HBT Resource -ERP'!BD137</f>
        <v>0</v>
      </c>
      <c r="AU7" s="22">
        <f>'HBT Resource -ERP'!BE137</f>
        <v>0</v>
      </c>
      <c r="AV7" s="22">
        <f>'HBT Resource -ERP'!BF137</f>
        <v>0</v>
      </c>
      <c r="AW7" s="22">
        <f>'HBT Resource -ERP'!BG137</f>
        <v>0</v>
      </c>
      <c r="AX7" s="22">
        <f>'HBT Resource -ERP'!BH137</f>
        <v>0</v>
      </c>
      <c r="AY7" s="22">
        <f>'HBT Resource -ERP'!BI137</f>
        <v>0</v>
      </c>
      <c r="AZ7" s="22">
        <f>'HBT Resource -ERP'!BJ137</f>
        <v>0</v>
      </c>
      <c r="BA7" s="22">
        <f>'HBT Resource -ERP'!BK137</f>
        <v>0</v>
      </c>
      <c r="BB7" s="22">
        <f>'HBT Resource -ERP'!BL137</f>
        <v>0</v>
      </c>
      <c r="BC7" s="22">
        <f>'HBT Resource -ERP'!BM137</f>
        <v>0</v>
      </c>
      <c r="BD7" s="22">
        <f>'HBT Resource -ERP'!BN137</f>
        <v>0</v>
      </c>
      <c r="BE7" s="22">
        <f>'HBT Resource -ERP'!BO137</f>
        <v>0</v>
      </c>
      <c r="BF7" s="22">
        <f>'HBT Resource -ERP'!BP137</f>
        <v>0</v>
      </c>
      <c r="BG7" s="22">
        <f>'HBT Resource -ERP'!BQ137</f>
        <v>0</v>
      </c>
      <c r="BH7" s="22">
        <f>'HBT Resource -ERP'!BR137</f>
        <v>0</v>
      </c>
      <c r="BI7" s="22">
        <f>'HBT Resource -ERP'!BS137</f>
        <v>0</v>
      </c>
      <c r="BJ7" s="22">
        <f>'HBT Resource -ERP'!BT137</f>
        <v>0</v>
      </c>
      <c r="BK7" s="22">
        <f>'HBT Resource -ERP'!BU137</f>
        <v>0</v>
      </c>
      <c r="BL7" s="22">
        <f>'HBT Resource -ERP'!BV137</f>
        <v>0</v>
      </c>
      <c r="BM7" s="22">
        <f>'HBT Resource -ERP'!BW137</f>
        <v>0</v>
      </c>
      <c r="BN7" s="22">
        <f>'HBT Resource -ERP'!BX137</f>
        <v>0</v>
      </c>
      <c r="BO7" s="22">
        <f>'HBT Resource -ERP'!BY137</f>
        <v>0</v>
      </c>
      <c r="BP7" s="22">
        <f>'HBT Resource -ERP'!BZ137</f>
        <v>0</v>
      </c>
      <c r="BQ7" s="22">
        <f>'HBT Resource -ERP'!CA137</f>
        <v>0</v>
      </c>
      <c r="BR7" s="22">
        <f>'HBT Resource -ERP'!CB137</f>
        <v>0</v>
      </c>
      <c r="BS7" s="22">
        <f>'HBT Resource -ERP'!CC137</f>
        <v>0</v>
      </c>
      <c r="BT7" s="22">
        <f>'HBT Resource -ERP'!CD137</f>
        <v>0</v>
      </c>
      <c r="BU7" s="22">
        <f>'HBT Resource -ERP'!CE137</f>
        <v>0</v>
      </c>
      <c r="BV7" s="22">
        <f>'HBT Resource -ERP'!CF137</f>
        <v>0</v>
      </c>
      <c r="BW7" s="22">
        <f>'HBT Resource -ERP'!CG137</f>
        <v>0</v>
      </c>
      <c r="BX7" s="22">
        <f>'HBT Resource -ERP'!CH137</f>
        <v>0</v>
      </c>
      <c r="BY7" s="22">
        <f>'HBT Resource -ERP'!CI137</f>
        <v>0</v>
      </c>
      <c r="BZ7" s="22">
        <f>'HBT Resource -ERP'!CJ137</f>
        <v>0</v>
      </c>
      <c r="CA7" s="22">
        <f>'HBT Resource -ERP'!CK137</f>
        <v>0</v>
      </c>
      <c r="CB7" s="22">
        <f>'HBT Resource -ERP'!CL137</f>
        <v>0</v>
      </c>
      <c r="CC7" s="22">
        <f>'HBT Resource -ERP'!CM137</f>
        <v>0</v>
      </c>
      <c r="CD7" s="22">
        <f>'HBT Resource -ERP'!CN137</f>
        <v>0</v>
      </c>
      <c r="CE7" s="22">
        <f>'HBT Resource -ERP'!CO137</f>
        <v>0</v>
      </c>
      <c r="CF7" s="22">
        <f>'HBT Resource -ERP'!CP137</f>
        <v>0</v>
      </c>
      <c r="CG7" s="22">
        <f>'HBT Resource -ERP'!CQ137</f>
        <v>0</v>
      </c>
      <c r="CH7" s="22">
        <f>'HBT Resource -ERP'!CR137</f>
        <v>0</v>
      </c>
      <c r="CI7" s="22">
        <f>'HBT Resource -ERP'!CS137</f>
        <v>0</v>
      </c>
      <c r="CJ7" s="22">
        <f>'HBT Resource -ERP'!CT137</f>
        <v>0</v>
      </c>
      <c r="CK7" s="22">
        <f>'HBT Resource -ERP'!CU137</f>
        <v>0</v>
      </c>
      <c r="CL7" s="22">
        <f>'HBT Resource -ERP'!CV137</f>
        <v>0</v>
      </c>
      <c r="CM7" s="22">
        <f>'HBT Resource -ERP'!CW137</f>
        <v>0</v>
      </c>
      <c r="CN7" s="22">
        <f>'HBT Resource -ERP'!CX137</f>
        <v>0</v>
      </c>
      <c r="CO7" s="22">
        <f>'HBT Resource -ERP'!CY137</f>
        <v>0</v>
      </c>
      <c r="CP7" s="22">
        <f>'HBT Resource -ERP'!CZ137</f>
        <v>0</v>
      </c>
      <c r="CQ7" s="22">
        <f>'HBT Resource -ERP'!DA137</f>
        <v>0</v>
      </c>
      <c r="CR7" s="22">
        <f>'HBT Resource -ERP'!DB137</f>
        <v>0</v>
      </c>
      <c r="CS7" s="22">
        <f>'HBT Resource -ERP'!DC137</f>
        <v>0</v>
      </c>
      <c r="CT7" s="22">
        <f>'HBT Resource -ERP'!DD137</f>
        <v>0</v>
      </c>
      <c r="CU7" s="22">
        <f>'HBT Resource -ERP'!DE137</f>
        <v>0</v>
      </c>
      <c r="CV7" s="22">
        <f>'HBT Resource -ERP'!DF137</f>
        <v>0</v>
      </c>
      <c r="CW7" s="22">
        <f>'HBT Resource -ERP'!DG137</f>
        <v>0</v>
      </c>
      <c r="CX7" s="22">
        <f>'HBT Resource -ERP'!DH137</f>
        <v>0</v>
      </c>
      <c r="CY7" s="22">
        <f>'HBT Resource -ERP'!DI137</f>
        <v>0</v>
      </c>
      <c r="CZ7" s="22">
        <f>'HBT Resource -ERP'!DJ137</f>
        <v>0</v>
      </c>
      <c r="DA7" s="22">
        <f>'HBT Resource -ERP'!DK137</f>
        <v>0</v>
      </c>
      <c r="DB7" s="22">
        <f>'HBT Resource -ERP'!DL137</f>
        <v>0</v>
      </c>
      <c r="DC7" s="22">
        <f>'HBT Resource -ERP'!DM137</f>
        <v>0</v>
      </c>
      <c r="DD7" s="22">
        <f>'HBT Resource -ERP'!DN137</f>
        <v>0</v>
      </c>
      <c r="DE7" s="22">
        <f>'HBT Resource -ERP'!DO137</f>
        <v>0</v>
      </c>
      <c r="DF7" s="22">
        <f>'HBT Resource -ERP'!DP137</f>
        <v>0</v>
      </c>
      <c r="DG7" s="22">
        <f>'HBT Resource -ERP'!DQ137</f>
        <v>0</v>
      </c>
      <c r="DH7" s="22">
        <f>'HBT Resource -ERP'!DR137</f>
        <v>0</v>
      </c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1">
        <f t="shared" si="1"/>
        <v>0</v>
      </c>
      <c r="FT7" s="22"/>
      <c r="FU7" s="22"/>
      <c r="FV7" s="22"/>
      <c r="FW7" s="21"/>
      <c r="FX7" s="23"/>
      <c r="FY7" s="5"/>
      <c r="FZ7" s="5"/>
      <c r="GA7" s="5"/>
      <c r="GB7" s="5"/>
      <c r="GC7" s="5"/>
    </row>
    <row r="8" spans="1:185" ht="16.5" customHeight="1" x14ac:dyDescent="0.25">
      <c r="A8" s="5"/>
      <c r="B8" s="5">
        <f t="shared" si="2"/>
        <v>3</v>
      </c>
      <c r="C8" s="228" t="s">
        <v>555</v>
      </c>
      <c r="D8" s="5"/>
      <c r="E8" s="17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>
        <f>'HBT Resource -ERP'!AA138</f>
        <v>55662.420000000006</v>
      </c>
      <c r="R8" s="22">
        <f>'HBT Resource -ERP'!AB138</f>
        <v>55662.420000000006</v>
      </c>
      <c r="S8" s="22">
        <f>'HBT Resource -ERP'!AC138</f>
        <v>19241.486550000001</v>
      </c>
      <c r="T8" s="22">
        <f>'HBT Resource -ERP'!AD138</f>
        <v>19241.486550000001</v>
      </c>
      <c r="U8" s="22">
        <f>'HBT Resource -ERP'!AE138</f>
        <v>19241.486550000001</v>
      </c>
      <c r="V8" s="22">
        <f>'HBT Resource -ERP'!AF138</f>
        <v>19241.486550000001</v>
      </c>
      <c r="W8" s="22">
        <f>'HBT Resource -ERP'!AG138</f>
        <v>19241.486550000001</v>
      </c>
      <c r="X8" s="22">
        <f>'HBT Resource -ERP'!AH138</f>
        <v>19241.486550000001</v>
      </c>
      <c r="Y8" s="22">
        <f>'HBT Resource -ERP'!AI138</f>
        <v>19241.486550000001</v>
      </c>
      <c r="Z8" s="22">
        <f>'HBT Resource -ERP'!AJ138</f>
        <v>19241.486550000001</v>
      </c>
      <c r="AA8" s="22">
        <f>'HBT Resource -ERP'!AK138</f>
        <v>19241.486550000001</v>
      </c>
      <c r="AB8" s="22">
        <f>'HBT Resource -ERP'!AL138</f>
        <v>19241.486550000001</v>
      </c>
      <c r="AC8" s="22">
        <f>'HBT Resource -ERP'!AM138</f>
        <v>19241.486550000001</v>
      </c>
      <c r="AD8" s="22">
        <f>'HBT Resource -ERP'!AN138</f>
        <v>19241.486550000001</v>
      </c>
      <c r="AE8" s="22">
        <f>'HBT Resource -ERP'!AO138</f>
        <v>21165.635205000002</v>
      </c>
      <c r="AF8" s="22">
        <f>'HBT Resource -ERP'!AP138</f>
        <v>21165.635205000002</v>
      </c>
      <c r="AG8" s="22">
        <f>'HBT Resource -ERP'!AQ138</f>
        <v>21165.635205000002</v>
      </c>
      <c r="AH8" s="22">
        <f>'HBT Resource -ERP'!AR138</f>
        <v>21165.635205000002</v>
      </c>
      <c r="AI8" s="22">
        <f>'HBT Resource -ERP'!AS138</f>
        <v>21165.635205000002</v>
      </c>
      <c r="AJ8" s="22">
        <f>'HBT Resource -ERP'!AT138</f>
        <v>21165.635205000002</v>
      </c>
      <c r="AK8" s="22">
        <f>'HBT Resource -ERP'!AU138</f>
        <v>21165.635205000002</v>
      </c>
      <c r="AL8" s="22">
        <f>'HBT Resource -ERP'!AV138</f>
        <v>21165.635205000002</v>
      </c>
      <c r="AM8" s="22">
        <f>'HBT Resource -ERP'!AW138</f>
        <v>21165.635205000002</v>
      </c>
      <c r="AN8" s="22">
        <f>'HBT Resource -ERP'!AX138</f>
        <v>21165.635205000002</v>
      </c>
      <c r="AO8" s="22">
        <f>'HBT Resource -ERP'!AY138</f>
        <v>0</v>
      </c>
      <c r="AP8" s="22">
        <f>'HBT Resource -ERP'!AZ138</f>
        <v>0</v>
      </c>
      <c r="AQ8" s="22">
        <f>'HBT Resource -ERP'!BA138</f>
        <v>0</v>
      </c>
      <c r="AR8" s="22">
        <f>'HBT Resource -ERP'!BB138</f>
        <v>0</v>
      </c>
      <c r="AS8" s="22">
        <f>'HBT Resource -ERP'!BC138</f>
        <v>0</v>
      </c>
      <c r="AT8" s="22">
        <f>'HBT Resource -ERP'!BD138</f>
        <v>0</v>
      </c>
      <c r="AU8" s="22">
        <f>'HBT Resource -ERP'!BE138</f>
        <v>0</v>
      </c>
      <c r="AV8" s="22">
        <f>'HBT Resource -ERP'!BF138</f>
        <v>0</v>
      </c>
      <c r="AW8" s="22">
        <f>'HBT Resource -ERP'!BG138</f>
        <v>0</v>
      </c>
      <c r="AX8" s="22">
        <f>'HBT Resource -ERP'!BH138</f>
        <v>0</v>
      </c>
      <c r="AY8" s="22">
        <f>'HBT Resource -ERP'!BI138</f>
        <v>0</v>
      </c>
      <c r="AZ8" s="22">
        <f>'HBT Resource -ERP'!BJ138</f>
        <v>0</v>
      </c>
      <c r="BA8" s="22">
        <f>'HBT Resource -ERP'!BK138</f>
        <v>0</v>
      </c>
      <c r="BB8" s="22">
        <f>'HBT Resource -ERP'!BL138</f>
        <v>0</v>
      </c>
      <c r="BC8" s="22">
        <f>'HBT Resource -ERP'!BM138</f>
        <v>0</v>
      </c>
      <c r="BD8" s="22">
        <f>'HBT Resource -ERP'!BN138</f>
        <v>0</v>
      </c>
      <c r="BE8" s="22">
        <f>'HBT Resource -ERP'!BO138</f>
        <v>0</v>
      </c>
      <c r="BF8" s="22">
        <f>'HBT Resource -ERP'!BP138</f>
        <v>0</v>
      </c>
      <c r="BG8" s="22">
        <f>'HBT Resource -ERP'!BQ138</f>
        <v>0</v>
      </c>
      <c r="BH8" s="22">
        <f>'HBT Resource -ERP'!BR138</f>
        <v>0</v>
      </c>
      <c r="BI8" s="22">
        <f>'HBT Resource -ERP'!BS138</f>
        <v>0</v>
      </c>
      <c r="BJ8" s="22">
        <f>'HBT Resource -ERP'!BT138</f>
        <v>0</v>
      </c>
      <c r="BK8" s="22">
        <f>'HBT Resource -ERP'!BU138</f>
        <v>0</v>
      </c>
      <c r="BL8" s="22">
        <f>'HBT Resource -ERP'!BV138</f>
        <v>0</v>
      </c>
      <c r="BM8" s="22">
        <f>'HBT Resource -ERP'!BW138</f>
        <v>0</v>
      </c>
      <c r="BN8" s="22">
        <f>'HBT Resource -ERP'!BX138</f>
        <v>0</v>
      </c>
      <c r="BO8" s="22">
        <f>'HBT Resource -ERP'!BY138</f>
        <v>0</v>
      </c>
      <c r="BP8" s="22">
        <f>'HBT Resource -ERP'!BZ138</f>
        <v>0</v>
      </c>
      <c r="BQ8" s="22">
        <f>'HBT Resource -ERP'!CA138</f>
        <v>0</v>
      </c>
      <c r="BR8" s="22">
        <f>'HBT Resource -ERP'!CB138</f>
        <v>0</v>
      </c>
      <c r="BS8" s="22">
        <f>'HBT Resource -ERP'!CC138</f>
        <v>0</v>
      </c>
      <c r="BT8" s="22">
        <f>'HBT Resource -ERP'!CD138</f>
        <v>0</v>
      </c>
      <c r="BU8" s="22">
        <f>'HBT Resource -ERP'!CE138</f>
        <v>0</v>
      </c>
      <c r="BV8" s="22">
        <f>'HBT Resource -ERP'!CF138</f>
        <v>0</v>
      </c>
      <c r="BW8" s="22">
        <f>'HBT Resource -ERP'!CG138</f>
        <v>0</v>
      </c>
      <c r="BX8" s="22">
        <f>'HBT Resource -ERP'!CH138</f>
        <v>0</v>
      </c>
      <c r="BY8" s="22">
        <f>'HBT Resource -ERP'!CI138</f>
        <v>0</v>
      </c>
      <c r="BZ8" s="22">
        <f>'HBT Resource -ERP'!CJ138</f>
        <v>0</v>
      </c>
      <c r="CA8" s="22">
        <f>'HBT Resource -ERP'!CK138</f>
        <v>0</v>
      </c>
      <c r="CB8" s="22">
        <f>'HBT Resource -ERP'!CL138</f>
        <v>0</v>
      </c>
      <c r="CC8" s="22">
        <f>'HBT Resource -ERP'!CM138</f>
        <v>0</v>
      </c>
      <c r="CD8" s="22">
        <f>'HBT Resource -ERP'!CN138</f>
        <v>0</v>
      </c>
      <c r="CE8" s="22">
        <f>'HBT Resource -ERP'!CO138</f>
        <v>0</v>
      </c>
      <c r="CF8" s="22">
        <f>'HBT Resource -ERP'!CP138</f>
        <v>0</v>
      </c>
      <c r="CG8" s="22">
        <f>'HBT Resource -ERP'!CQ138</f>
        <v>0</v>
      </c>
      <c r="CH8" s="22">
        <f>'HBT Resource -ERP'!CR138</f>
        <v>0</v>
      </c>
      <c r="CI8" s="22">
        <f>'HBT Resource -ERP'!CS138</f>
        <v>0</v>
      </c>
      <c r="CJ8" s="22">
        <f>'HBT Resource -ERP'!CT138</f>
        <v>0</v>
      </c>
      <c r="CK8" s="22">
        <f>'HBT Resource -ERP'!CU138</f>
        <v>0</v>
      </c>
      <c r="CL8" s="22">
        <f>'HBT Resource -ERP'!CV138</f>
        <v>0</v>
      </c>
      <c r="CM8" s="22">
        <f>'HBT Resource -ERP'!CW138</f>
        <v>0</v>
      </c>
      <c r="CN8" s="22">
        <f>'HBT Resource -ERP'!CX138</f>
        <v>0</v>
      </c>
      <c r="CO8" s="22">
        <f>'HBT Resource -ERP'!CY138</f>
        <v>0</v>
      </c>
      <c r="CP8" s="22">
        <f>'HBT Resource -ERP'!CZ138</f>
        <v>0</v>
      </c>
      <c r="CQ8" s="22">
        <f>'HBT Resource -ERP'!DA138</f>
        <v>0</v>
      </c>
      <c r="CR8" s="22">
        <f>'HBT Resource -ERP'!DB138</f>
        <v>0</v>
      </c>
      <c r="CS8" s="22">
        <f>'HBT Resource -ERP'!DC138</f>
        <v>0</v>
      </c>
      <c r="CT8" s="22">
        <f>'HBT Resource -ERP'!DD138</f>
        <v>0</v>
      </c>
      <c r="CU8" s="22">
        <f>'HBT Resource -ERP'!DE138</f>
        <v>0</v>
      </c>
      <c r="CV8" s="22">
        <f>'HBT Resource -ERP'!DF138</f>
        <v>0</v>
      </c>
      <c r="CW8" s="22">
        <f>'HBT Resource -ERP'!DG138</f>
        <v>0</v>
      </c>
      <c r="CX8" s="22">
        <f>'HBT Resource -ERP'!DH138</f>
        <v>0</v>
      </c>
      <c r="CY8" s="22">
        <f>'HBT Resource -ERP'!DI138</f>
        <v>0</v>
      </c>
      <c r="CZ8" s="22">
        <f>'HBT Resource -ERP'!DJ138</f>
        <v>0</v>
      </c>
      <c r="DA8" s="22">
        <f>'HBT Resource -ERP'!DK138</f>
        <v>0</v>
      </c>
      <c r="DB8" s="22">
        <f>'HBT Resource -ERP'!DL138</f>
        <v>0</v>
      </c>
      <c r="DC8" s="22">
        <f>'HBT Resource -ERP'!DM138</f>
        <v>0</v>
      </c>
      <c r="DD8" s="22">
        <f>'HBT Resource -ERP'!DN138</f>
        <v>0</v>
      </c>
      <c r="DE8" s="22">
        <f>'HBT Resource -ERP'!DO138</f>
        <v>0</v>
      </c>
      <c r="DF8" s="22">
        <f>'HBT Resource -ERP'!DP138</f>
        <v>0</v>
      </c>
      <c r="DG8" s="22">
        <f>'HBT Resource -ERP'!DQ138</f>
        <v>0</v>
      </c>
      <c r="DH8" s="22">
        <f>'HBT Resource -ERP'!DR138</f>
        <v>0</v>
      </c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1">
        <f t="shared" si="1"/>
        <v>553879.0306500002</v>
      </c>
      <c r="FT8" s="22"/>
      <c r="FU8" s="22"/>
      <c r="FV8" s="22"/>
      <c r="FW8" s="21"/>
      <c r="FX8" s="23"/>
      <c r="FY8" s="5"/>
      <c r="FZ8" s="5"/>
      <c r="GA8" s="5"/>
      <c r="GB8" s="5"/>
      <c r="GC8" s="5"/>
    </row>
    <row r="9" spans="1:185" ht="16.5" customHeight="1" x14ac:dyDescent="0.25">
      <c r="A9" s="5"/>
      <c r="B9" s="5"/>
      <c r="C9" s="228" t="s">
        <v>515</v>
      </c>
      <c r="D9" s="5"/>
      <c r="E9" s="17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>
        <f>'HBT Resource -ERP'!AY139</f>
        <v>13325.948707499998</v>
      </c>
      <c r="AP9" s="22">
        <f>'HBT Resource -ERP'!AZ139</f>
        <v>13325.948707499998</v>
      </c>
      <c r="AQ9" s="22">
        <f>'HBT Resource -ERP'!BA139</f>
        <v>13325.948707499998</v>
      </c>
      <c r="AR9" s="22">
        <f>'HBT Resource -ERP'!BB139</f>
        <v>13325.948707499998</v>
      </c>
      <c r="AS9" s="22">
        <f>'HBT Resource -ERP'!BC139</f>
        <v>13325.948707499998</v>
      </c>
      <c r="AT9" s="22">
        <f>'HBT Resource -ERP'!BD139</f>
        <v>13325.948707499998</v>
      </c>
      <c r="AU9" s="22">
        <f>'HBT Resource -ERP'!BE139</f>
        <v>13325.948707499998</v>
      </c>
      <c r="AV9" s="22">
        <f>'HBT Resource -ERP'!BF139</f>
        <v>13325.948707499998</v>
      </c>
      <c r="AW9" s="22">
        <f>'HBT Resource -ERP'!BG139</f>
        <v>13325.948707499998</v>
      </c>
      <c r="AX9" s="22">
        <f>'HBT Resource -ERP'!BH139</f>
        <v>13325.948707499998</v>
      </c>
      <c r="AY9" s="22">
        <f>'HBT Resource -ERP'!BI139</f>
        <v>13325.948707499998</v>
      </c>
      <c r="AZ9" s="22">
        <f>'HBT Resource -ERP'!BJ139</f>
        <v>13325.948707499998</v>
      </c>
      <c r="BA9" s="22">
        <f>'HBT Resource -ERP'!BK139</f>
        <v>13325.948707499998</v>
      </c>
      <c r="BB9" s="22">
        <f>'HBT Resource -ERP'!BL139</f>
        <v>13325.948707499998</v>
      </c>
      <c r="BC9" s="22">
        <f>'HBT Resource -ERP'!BM139</f>
        <v>14658.543578249999</v>
      </c>
      <c r="BD9" s="22">
        <f>'HBT Resource -ERP'!BN139</f>
        <v>14658.543578249999</v>
      </c>
      <c r="BE9" s="22">
        <f>'HBT Resource -ERP'!BO139</f>
        <v>14658.543578249999</v>
      </c>
      <c r="BF9" s="22">
        <f>'HBT Resource -ERP'!BP139</f>
        <v>14658.543578249999</v>
      </c>
      <c r="BG9" s="22">
        <f>'HBT Resource -ERP'!BQ139</f>
        <v>14658.543578249999</v>
      </c>
      <c r="BH9" s="22">
        <f>'HBT Resource -ERP'!BR139</f>
        <v>14658.543578249999</v>
      </c>
      <c r="BI9" s="22">
        <f>'HBT Resource -ERP'!BS139</f>
        <v>14658.543578249999</v>
      </c>
      <c r="BJ9" s="22">
        <f>'HBT Resource -ERP'!BT139</f>
        <v>14658.543578249999</v>
      </c>
      <c r="BK9" s="22">
        <f>'HBT Resource -ERP'!BU139</f>
        <v>14658.543578249999</v>
      </c>
      <c r="BL9" s="22">
        <f>'HBT Resource -ERP'!BV139</f>
        <v>14658.543578249999</v>
      </c>
      <c r="BM9" s="22">
        <f>'HBT Resource -ERP'!BW139</f>
        <v>0</v>
      </c>
      <c r="BN9" s="22">
        <f>'HBT Resource -ERP'!BX139</f>
        <v>0</v>
      </c>
      <c r="BO9" s="22">
        <f>'HBT Resource -ERP'!BY139</f>
        <v>0</v>
      </c>
      <c r="BP9" s="22">
        <f>'HBT Resource -ERP'!BZ139</f>
        <v>0</v>
      </c>
      <c r="BQ9" s="22">
        <f>'HBT Resource -ERP'!CA139</f>
        <v>0</v>
      </c>
      <c r="BR9" s="22">
        <f>'HBT Resource -ERP'!CB139</f>
        <v>0</v>
      </c>
      <c r="BS9" s="22">
        <f>'HBT Resource -ERP'!CC139</f>
        <v>0</v>
      </c>
      <c r="BT9" s="22">
        <f>'HBT Resource -ERP'!CD139</f>
        <v>0</v>
      </c>
      <c r="BU9" s="22">
        <f>'HBT Resource -ERP'!CE139</f>
        <v>0</v>
      </c>
      <c r="BV9" s="22">
        <f>'HBT Resource -ERP'!CF139</f>
        <v>0</v>
      </c>
      <c r="BW9" s="22">
        <f>'HBT Resource -ERP'!CG139</f>
        <v>0</v>
      </c>
      <c r="BX9" s="22">
        <f>'HBT Resource -ERP'!CH139</f>
        <v>0</v>
      </c>
      <c r="BY9" s="22">
        <f>'HBT Resource -ERP'!CI139</f>
        <v>0</v>
      </c>
      <c r="BZ9" s="22">
        <f>'HBT Resource -ERP'!CJ139</f>
        <v>0</v>
      </c>
      <c r="CA9" s="22">
        <f>'HBT Resource -ERP'!CK139</f>
        <v>0</v>
      </c>
      <c r="CB9" s="22">
        <f>'HBT Resource -ERP'!CL139</f>
        <v>0</v>
      </c>
      <c r="CC9" s="22">
        <f>'HBT Resource -ERP'!CM139</f>
        <v>0</v>
      </c>
      <c r="CD9" s="22">
        <f>'HBT Resource -ERP'!CN139</f>
        <v>0</v>
      </c>
      <c r="CE9" s="22">
        <f>'HBT Resource -ERP'!CO139</f>
        <v>0</v>
      </c>
      <c r="CF9" s="22">
        <f>'HBT Resource -ERP'!CP139</f>
        <v>0</v>
      </c>
      <c r="CG9" s="22">
        <f>'HBT Resource -ERP'!CQ139</f>
        <v>0</v>
      </c>
      <c r="CH9" s="22">
        <f>'HBT Resource -ERP'!CR139</f>
        <v>0</v>
      </c>
      <c r="CI9" s="22">
        <f>'HBT Resource -ERP'!CS139</f>
        <v>0</v>
      </c>
      <c r="CJ9" s="22">
        <f>'HBT Resource -ERP'!CT139</f>
        <v>0</v>
      </c>
      <c r="CK9" s="22">
        <f>'HBT Resource -ERP'!CU139</f>
        <v>0</v>
      </c>
      <c r="CL9" s="22">
        <f>'HBT Resource -ERP'!CV139</f>
        <v>0</v>
      </c>
      <c r="CM9" s="22">
        <f>'HBT Resource -ERP'!CW139</f>
        <v>0</v>
      </c>
      <c r="CN9" s="22">
        <f>'HBT Resource -ERP'!CX139</f>
        <v>0</v>
      </c>
      <c r="CO9" s="22">
        <f>'HBT Resource -ERP'!CY139</f>
        <v>0</v>
      </c>
      <c r="CP9" s="22">
        <f>'HBT Resource -ERP'!CZ139</f>
        <v>0</v>
      </c>
      <c r="CQ9" s="22">
        <f>'HBT Resource -ERP'!DA139</f>
        <v>0</v>
      </c>
      <c r="CR9" s="22">
        <f>'HBT Resource -ERP'!DB139</f>
        <v>0</v>
      </c>
      <c r="CS9" s="22">
        <f>'HBT Resource -ERP'!DC139</f>
        <v>0</v>
      </c>
      <c r="CT9" s="22">
        <f>'HBT Resource -ERP'!DD139</f>
        <v>0</v>
      </c>
      <c r="CU9" s="22">
        <f>'HBT Resource -ERP'!DE139</f>
        <v>0</v>
      </c>
      <c r="CV9" s="22">
        <f>'HBT Resource -ERP'!DF139</f>
        <v>0</v>
      </c>
      <c r="CW9" s="22">
        <f>'HBT Resource -ERP'!DG139</f>
        <v>0</v>
      </c>
      <c r="CX9" s="22">
        <f>'HBT Resource -ERP'!DH139</f>
        <v>0</v>
      </c>
      <c r="CY9" s="22">
        <f>'HBT Resource -ERP'!DI139</f>
        <v>0</v>
      </c>
      <c r="CZ9" s="22">
        <f>'HBT Resource -ERP'!DJ139</f>
        <v>0</v>
      </c>
      <c r="DA9" s="22">
        <f>'HBT Resource -ERP'!DK139</f>
        <v>0</v>
      </c>
      <c r="DB9" s="22">
        <f>'HBT Resource -ERP'!DL139</f>
        <v>0</v>
      </c>
      <c r="DC9" s="22">
        <f>'HBT Resource -ERP'!DM139</f>
        <v>0</v>
      </c>
      <c r="DD9" s="22">
        <f>'HBT Resource -ERP'!DN139</f>
        <v>0</v>
      </c>
      <c r="DE9" s="22">
        <f>'HBT Resource -ERP'!DO139</f>
        <v>0</v>
      </c>
      <c r="DF9" s="22">
        <f>'HBT Resource -ERP'!DP139</f>
        <v>0</v>
      </c>
      <c r="DG9" s="22">
        <f>'HBT Resource -ERP'!DQ139</f>
        <v>0</v>
      </c>
      <c r="DH9" s="22">
        <f>'HBT Resource -ERP'!DR139</f>
        <v>0</v>
      </c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1">
        <f t="shared" si="1"/>
        <v>333148.71768749983</v>
      </c>
      <c r="FT9" s="22"/>
      <c r="FU9" s="22"/>
      <c r="FV9" s="22"/>
      <c r="FW9" s="21"/>
      <c r="FX9" s="23"/>
      <c r="FY9" s="5"/>
      <c r="FZ9" s="5"/>
      <c r="GA9" s="5"/>
      <c r="GB9" s="5"/>
      <c r="GC9" s="5"/>
    </row>
    <row r="10" spans="1:185" ht="16.5" customHeight="1" x14ac:dyDescent="0.25">
      <c r="A10" s="5"/>
      <c r="B10" s="5"/>
      <c r="C10" s="228" t="s">
        <v>515</v>
      </c>
      <c r="D10" s="5"/>
      <c r="E10" s="17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>
        <f>'HBT Resource -ERP'!BW140</f>
        <v>14658.543578249999</v>
      </c>
      <c r="BN10" s="22">
        <f>'HBT Resource -ERP'!BX140</f>
        <v>14658.543578249999</v>
      </c>
      <c r="BO10" s="22">
        <f>'HBT Resource -ERP'!BY140</f>
        <v>14658.543578249999</v>
      </c>
      <c r="BP10" s="22">
        <f>'HBT Resource -ERP'!BZ140</f>
        <v>14658.543578249999</v>
      </c>
      <c r="BQ10" s="22">
        <f>'HBT Resource -ERP'!CA140</f>
        <v>14658.543578249999</v>
      </c>
      <c r="BR10" s="22">
        <f>'HBT Resource -ERP'!CB140</f>
        <v>14658.543578249999</v>
      </c>
      <c r="BS10" s="22">
        <f>'HBT Resource -ERP'!CC140</f>
        <v>14658.543578249999</v>
      </c>
      <c r="BT10" s="22">
        <f>'HBT Resource -ERP'!CD140</f>
        <v>14658.543578249999</v>
      </c>
      <c r="BU10" s="22">
        <f>'HBT Resource -ERP'!CE140</f>
        <v>14658.543578249999</v>
      </c>
      <c r="BV10" s="22">
        <f>'HBT Resource -ERP'!CF140</f>
        <v>14658.543578249999</v>
      </c>
      <c r="BW10" s="22">
        <f>'HBT Resource -ERP'!CG140</f>
        <v>14658.543578249999</v>
      </c>
      <c r="BX10" s="22">
        <f>'HBT Resource -ERP'!CH140</f>
        <v>14658.543578249999</v>
      </c>
      <c r="BY10" s="22">
        <f>'HBT Resource -ERP'!CI140</f>
        <v>14658.543578249999</v>
      </c>
      <c r="BZ10" s="22">
        <f>'HBT Resource -ERP'!CJ140</f>
        <v>14658.543578249999</v>
      </c>
      <c r="CA10" s="22">
        <f>'HBT Resource -ERP'!CK140</f>
        <v>16124.397936075002</v>
      </c>
      <c r="CB10" s="22">
        <f>'HBT Resource -ERP'!CL140</f>
        <v>16124.397936075002</v>
      </c>
      <c r="CC10" s="22">
        <f>'HBT Resource -ERP'!CM140</f>
        <v>16124.397936075002</v>
      </c>
      <c r="CD10" s="22">
        <f>'HBT Resource -ERP'!CN140</f>
        <v>16124.397936075002</v>
      </c>
      <c r="CE10" s="22">
        <f>'HBT Resource -ERP'!CO140</f>
        <v>16124.397936075002</v>
      </c>
      <c r="CF10" s="22">
        <f>'HBT Resource -ERP'!CP140</f>
        <v>16124.397936075002</v>
      </c>
      <c r="CG10" s="22">
        <f>'HBT Resource -ERP'!CQ140</f>
        <v>16124.397936075002</v>
      </c>
      <c r="CH10" s="22">
        <f>'HBT Resource -ERP'!CR140</f>
        <v>16124.397936075002</v>
      </c>
      <c r="CI10" s="22">
        <f>'HBT Resource -ERP'!CS140</f>
        <v>16124.397936075002</v>
      </c>
      <c r="CJ10" s="22">
        <f>'HBT Resource -ERP'!CT140</f>
        <v>16124.397936075002</v>
      </c>
      <c r="CK10" s="22">
        <f>'HBT Resource -ERP'!CU140</f>
        <v>0</v>
      </c>
      <c r="CL10" s="22">
        <f>'HBT Resource -ERP'!CV140</f>
        <v>0</v>
      </c>
      <c r="CM10" s="22">
        <f>'HBT Resource -ERP'!CW140</f>
        <v>0</v>
      </c>
      <c r="CN10" s="22">
        <f>'HBT Resource -ERP'!CX140</f>
        <v>0</v>
      </c>
      <c r="CO10" s="22">
        <f>'HBT Resource -ERP'!CY140</f>
        <v>0</v>
      </c>
      <c r="CP10" s="22">
        <f>'HBT Resource -ERP'!CZ140</f>
        <v>0</v>
      </c>
      <c r="CQ10" s="22">
        <f>'HBT Resource -ERP'!DA140</f>
        <v>0</v>
      </c>
      <c r="CR10" s="22">
        <f>'HBT Resource -ERP'!DB140</f>
        <v>0</v>
      </c>
      <c r="CS10" s="22">
        <f>'HBT Resource -ERP'!DC140</f>
        <v>0</v>
      </c>
      <c r="CT10" s="22">
        <f>'HBT Resource -ERP'!DD140</f>
        <v>0</v>
      </c>
      <c r="CU10" s="22">
        <f>'HBT Resource -ERP'!DE140</f>
        <v>0</v>
      </c>
      <c r="CV10" s="22">
        <f>'HBT Resource -ERP'!DF140</f>
        <v>0</v>
      </c>
      <c r="CW10" s="22">
        <f>'HBT Resource -ERP'!DG140</f>
        <v>0</v>
      </c>
      <c r="CX10" s="22">
        <f>'HBT Resource -ERP'!DH140</f>
        <v>0</v>
      </c>
      <c r="CY10" s="22">
        <f>'HBT Resource -ERP'!DI140</f>
        <v>0</v>
      </c>
      <c r="CZ10" s="22">
        <f>'HBT Resource -ERP'!DJ140</f>
        <v>0</v>
      </c>
      <c r="DA10" s="22">
        <f>'HBT Resource -ERP'!DK140</f>
        <v>0</v>
      </c>
      <c r="DB10" s="22">
        <f>'HBT Resource -ERP'!DL140</f>
        <v>0</v>
      </c>
      <c r="DC10" s="22">
        <f>'HBT Resource -ERP'!DM140</f>
        <v>0</v>
      </c>
      <c r="DD10" s="22">
        <f>'HBT Resource -ERP'!DN140</f>
        <v>0</v>
      </c>
      <c r="DE10" s="22">
        <f>'HBT Resource -ERP'!DO140</f>
        <v>0</v>
      </c>
      <c r="DF10" s="22">
        <f>'HBT Resource -ERP'!DP140</f>
        <v>0</v>
      </c>
      <c r="DG10" s="22">
        <f>'HBT Resource -ERP'!DQ140</f>
        <v>0</v>
      </c>
      <c r="DH10" s="22">
        <f>'HBT Resource -ERP'!DR140</f>
        <v>0</v>
      </c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1">
        <f t="shared" si="1"/>
        <v>366463.58945624984</v>
      </c>
      <c r="FT10" s="22"/>
      <c r="FU10" s="22"/>
      <c r="FV10" s="22"/>
      <c r="FW10" s="21"/>
      <c r="FX10" s="23"/>
      <c r="FY10" s="5"/>
      <c r="FZ10" s="5"/>
      <c r="GA10" s="5"/>
      <c r="GB10" s="5"/>
      <c r="GC10" s="5"/>
    </row>
    <row r="11" spans="1:185" ht="16.5" customHeight="1" x14ac:dyDescent="0.25">
      <c r="A11" s="5"/>
      <c r="B11" s="5"/>
      <c r="C11" s="228" t="s">
        <v>515</v>
      </c>
      <c r="D11" s="5"/>
      <c r="E11" s="17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>
        <f>'HBT Resource -ERP'!CU141</f>
        <v>10441.359088875002</v>
      </c>
      <c r="CL11" s="22">
        <f>'HBT Resource -ERP'!CV141</f>
        <v>10441.359088875002</v>
      </c>
      <c r="CM11" s="22">
        <f>'HBT Resource -ERP'!CW141</f>
        <v>10441.359088875002</v>
      </c>
      <c r="CN11" s="22">
        <f>'HBT Resource -ERP'!CX141</f>
        <v>10441.359088875002</v>
      </c>
      <c r="CO11" s="22">
        <f>'HBT Resource -ERP'!CY141</f>
        <v>10441.359088875002</v>
      </c>
      <c r="CP11" s="22">
        <f>'HBT Resource -ERP'!CZ141</f>
        <v>10441.359088875002</v>
      </c>
      <c r="CQ11" s="22">
        <f>'HBT Resource -ERP'!DA141</f>
        <v>10441.359088875002</v>
      </c>
      <c r="CR11" s="22">
        <f>'HBT Resource -ERP'!DB141</f>
        <v>10441.359088875002</v>
      </c>
      <c r="CS11" s="22">
        <f>'HBT Resource -ERP'!DC141</f>
        <v>10441.359088875002</v>
      </c>
      <c r="CT11" s="22">
        <f>'HBT Resource -ERP'!DD141</f>
        <v>10441.359088875002</v>
      </c>
      <c r="CU11" s="22">
        <f>'HBT Resource -ERP'!DE141</f>
        <v>10441.359088875002</v>
      </c>
      <c r="CV11" s="22">
        <f>'HBT Resource -ERP'!DF141</f>
        <v>10441.359088875002</v>
      </c>
      <c r="CW11" s="22">
        <f>'HBT Resource -ERP'!DG141</f>
        <v>10441.359088875002</v>
      </c>
      <c r="CX11" s="22">
        <f>'HBT Resource -ERP'!DH141</f>
        <v>10441.359088875002</v>
      </c>
      <c r="CY11" s="22">
        <f>'HBT Resource -ERP'!DI141</f>
        <v>11485.494997762506</v>
      </c>
      <c r="CZ11" s="22">
        <f>'HBT Resource -ERP'!DJ141</f>
        <v>11485.494997762506</v>
      </c>
      <c r="DA11" s="22">
        <f>'HBT Resource -ERP'!DK141</f>
        <v>11485.494997762506</v>
      </c>
      <c r="DB11" s="22">
        <f>'HBT Resource -ERP'!DL141</f>
        <v>11485.494997762506</v>
      </c>
      <c r="DC11" s="22">
        <f>'HBT Resource -ERP'!DM141</f>
        <v>11485.494997762506</v>
      </c>
      <c r="DD11" s="22">
        <f>'HBT Resource -ERP'!DN141</f>
        <v>11485.494997762506</v>
      </c>
      <c r="DE11" s="22">
        <f>'HBT Resource -ERP'!DO141</f>
        <v>11485.494997762506</v>
      </c>
      <c r="DF11" s="22">
        <f>'HBT Resource -ERP'!DP141</f>
        <v>11485.494997762506</v>
      </c>
      <c r="DG11" s="22">
        <f>'HBT Resource -ERP'!DQ141</f>
        <v>11485.494997762506</v>
      </c>
      <c r="DH11" s="22">
        <f>'HBT Resource -ERP'!DR141</f>
        <v>11485.494997762506</v>
      </c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1">
        <f t="shared" si="1"/>
        <v>261033.97722187496</v>
      </c>
      <c r="FT11" s="22"/>
      <c r="FU11" s="22"/>
      <c r="FV11" s="22"/>
      <c r="FW11" s="21"/>
      <c r="FX11" s="23"/>
      <c r="FY11" s="5"/>
      <c r="FZ11" s="5"/>
      <c r="GA11" s="5"/>
      <c r="GB11" s="5"/>
      <c r="GC11" s="5"/>
    </row>
    <row r="12" spans="1:185" ht="16.5" customHeight="1" x14ac:dyDescent="0.25">
      <c r="A12" s="5"/>
      <c r="B12" s="5">
        <f>B8+1</f>
        <v>4</v>
      </c>
      <c r="C12" s="232" t="s">
        <v>509</v>
      </c>
      <c r="D12" s="5"/>
      <c r="E12" s="17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>
        <f>'HBT Resource -ERP'!AA142</f>
        <v>27831.210000000003</v>
      </c>
      <c r="R12" s="22">
        <f>'HBT Resource -ERP'!AB142</f>
        <v>27831.210000000003</v>
      </c>
      <c r="S12" s="22">
        <f>'HBT Resource -ERP'!AC142</f>
        <v>11224.200487500002</v>
      </c>
      <c r="T12" s="22">
        <f>'HBT Resource -ERP'!AD142</f>
        <v>11224.200487500002</v>
      </c>
      <c r="U12" s="22">
        <f>'HBT Resource -ERP'!AE142</f>
        <v>0</v>
      </c>
      <c r="V12" s="22">
        <f>'HBT Resource -ERP'!AF142</f>
        <v>0</v>
      </c>
      <c r="W12" s="22">
        <f>'HBT Resource -ERP'!AG142</f>
        <v>0</v>
      </c>
      <c r="X12" s="22">
        <f>'HBT Resource -ERP'!AH142</f>
        <v>0</v>
      </c>
      <c r="Y12" s="22">
        <f>'HBT Resource -ERP'!AI142</f>
        <v>13915.605000000001</v>
      </c>
      <c r="Z12" s="22">
        <f>'HBT Resource -ERP'!AJ142</f>
        <v>0</v>
      </c>
      <c r="AA12" s="22">
        <f>'HBT Resource -ERP'!AK142</f>
        <v>0</v>
      </c>
      <c r="AB12" s="22">
        <f>'HBT Resource -ERP'!AL142</f>
        <v>0</v>
      </c>
      <c r="AC12" s="22">
        <f>'HBT Resource -ERP'!AM142</f>
        <v>13915.605000000001</v>
      </c>
      <c r="AD12" s="22">
        <f>'HBT Resource -ERP'!AN142</f>
        <v>0</v>
      </c>
      <c r="AE12" s="22">
        <f>'HBT Resource -ERP'!AO142</f>
        <v>0</v>
      </c>
      <c r="AF12" s="22">
        <f>'HBT Resource -ERP'!AP142</f>
        <v>0</v>
      </c>
      <c r="AG12" s="22">
        <f>'HBT Resource -ERP'!AQ142</f>
        <v>0</v>
      </c>
      <c r="AH12" s="22">
        <f>'HBT Resource -ERP'!AR142</f>
        <v>15307.165500000003</v>
      </c>
      <c r="AI12" s="22">
        <f>'HBT Resource -ERP'!AS142</f>
        <v>0</v>
      </c>
      <c r="AJ12" s="22">
        <f>'HBT Resource -ERP'!AT142</f>
        <v>0</v>
      </c>
      <c r="AK12" s="22">
        <f>'HBT Resource -ERP'!AU142</f>
        <v>0</v>
      </c>
      <c r="AL12" s="22">
        <f>'HBT Resource -ERP'!AV142</f>
        <v>15307.165500000003</v>
      </c>
      <c r="AM12" s="22">
        <f>'HBT Resource -ERP'!AW142</f>
        <v>0</v>
      </c>
      <c r="AN12" s="22">
        <f>'HBT Resource -ERP'!AX142</f>
        <v>0</v>
      </c>
      <c r="AO12" s="22">
        <f>'HBT Resource -ERP'!AY142</f>
        <v>0</v>
      </c>
      <c r="AP12" s="22">
        <f>'HBT Resource -ERP'!AZ142</f>
        <v>15307.165500000003</v>
      </c>
      <c r="AQ12" s="22">
        <f>'HBT Resource -ERP'!BA142</f>
        <v>0</v>
      </c>
      <c r="AR12" s="22">
        <f>'HBT Resource -ERP'!BB142</f>
        <v>0</v>
      </c>
      <c r="AS12" s="22">
        <f>'HBT Resource -ERP'!BC142</f>
        <v>0</v>
      </c>
      <c r="AT12" s="22">
        <f>'HBT Resource -ERP'!BD142</f>
        <v>15307.165500000003</v>
      </c>
      <c r="AU12" s="22">
        <f>'HBT Resource -ERP'!BE142</f>
        <v>0</v>
      </c>
      <c r="AV12" s="22">
        <f>'HBT Resource -ERP'!BF142</f>
        <v>0</v>
      </c>
      <c r="AW12" s="22">
        <f>'HBT Resource -ERP'!BG142</f>
        <v>0</v>
      </c>
      <c r="AX12" s="22">
        <f>'HBT Resource -ERP'!BH142</f>
        <v>15307.165500000003</v>
      </c>
      <c r="AY12" s="22">
        <f>'HBT Resource -ERP'!BI142</f>
        <v>0</v>
      </c>
      <c r="AZ12" s="22">
        <f>'HBT Resource -ERP'!BJ142</f>
        <v>0</v>
      </c>
      <c r="BA12" s="22">
        <f>'HBT Resource -ERP'!BK142</f>
        <v>0</v>
      </c>
      <c r="BB12" s="22">
        <f>'HBT Resource -ERP'!BL142</f>
        <v>15307.165500000003</v>
      </c>
      <c r="BC12" s="22">
        <f>'HBT Resource -ERP'!BM142</f>
        <v>0</v>
      </c>
      <c r="BD12" s="22">
        <f>'HBT Resource -ERP'!BN142</f>
        <v>0</v>
      </c>
      <c r="BE12" s="22">
        <f>'HBT Resource -ERP'!BO142</f>
        <v>16837.882050000004</v>
      </c>
      <c r="BF12" s="22">
        <f>'HBT Resource -ERP'!BP142</f>
        <v>0</v>
      </c>
      <c r="BG12" s="22">
        <f>'HBT Resource -ERP'!BQ142</f>
        <v>0</v>
      </c>
      <c r="BH12" s="22">
        <f>'HBT Resource -ERP'!BR142</f>
        <v>0</v>
      </c>
      <c r="BI12" s="22">
        <f>'HBT Resource -ERP'!BS142</f>
        <v>16837.882050000004</v>
      </c>
      <c r="BJ12" s="22">
        <f>'HBT Resource -ERP'!BT142</f>
        <v>0</v>
      </c>
      <c r="BK12" s="22">
        <f>'HBT Resource -ERP'!BU142</f>
        <v>0</v>
      </c>
      <c r="BL12" s="22">
        <f>'HBT Resource -ERP'!BV142</f>
        <v>0</v>
      </c>
      <c r="BM12" s="22">
        <f>'HBT Resource -ERP'!BW142</f>
        <v>16837.882050000004</v>
      </c>
      <c r="BN12" s="22">
        <f>'HBT Resource -ERP'!BX142</f>
        <v>0</v>
      </c>
      <c r="BO12" s="22">
        <f>'HBT Resource -ERP'!BY142</f>
        <v>0</v>
      </c>
      <c r="BP12" s="22">
        <f>'HBT Resource -ERP'!BZ142</f>
        <v>16837.882050000004</v>
      </c>
      <c r="BQ12" s="22">
        <f>'HBT Resource -ERP'!CA142</f>
        <v>0</v>
      </c>
      <c r="BR12" s="22">
        <f>'HBT Resource -ERP'!CB142</f>
        <v>0</v>
      </c>
      <c r="BS12" s="22">
        <f>'HBT Resource -ERP'!CC142</f>
        <v>0</v>
      </c>
      <c r="BT12" s="22">
        <f>'HBT Resource -ERP'!CD142</f>
        <v>0</v>
      </c>
      <c r="BU12" s="22">
        <f>'HBT Resource -ERP'!CE142</f>
        <v>0</v>
      </c>
      <c r="BV12" s="22">
        <f>'HBT Resource -ERP'!CF142</f>
        <v>16837.882050000004</v>
      </c>
      <c r="BW12" s="22">
        <f>'HBT Resource -ERP'!CG142</f>
        <v>0</v>
      </c>
      <c r="BX12" s="22">
        <f>'HBT Resource -ERP'!CH142</f>
        <v>0</v>
      </c>
      <c r="BY12" s="22">
        <f>'HBT Resource -ERP'!CI142</f>
        <v>0</v>
      </c>
      <c r="BZ12" s="22">
        <f>'HBT Resource -ERP'!CJ142</f>
        <v>16837.882050000004</v>
      </c>
      <c r="CA12" s="22">
        <f>'HBT Resource -ERP'!CK142</f>
        <v>0</v>
      </c>
      <c r="CB12" s="22">
        <f>'HBT Resource -ERP'!CL142</f>
        <v>0</v>
      </c>
      <c r="CC12" s="22">
        <f>'HBT Resource -ERP'!CM142</f>
        <v>0</v>
      </c>
      <c r="CD12" s="22">
        <f>'HBT Resource -ERP'!CN142</f>
        <v>18521.670255000005</v>
      </c>
      <c r="CE12" s="22">
        <f>'HBT Resource -ERP'!CO142</f>
        <v>0</v>
      </c>
      <c r="CF12" s="22">
        <f>'HBT Resource -ERP'!CP142</f>
        <v>0</v>
      </c>
      <c r="CG12" s="22">
        <f>'HBT Resource -ERP'!CQ142</f>
        <v>0</v>
      </c>
      <c r="CH12" s="22">
        <f>'HBT Resource -ERP'!CR142</f>
        <v>18521.670255000005</v>
      </c>
      <c r="CI12" s="22">
        <f>'HBT Resource -ERP'!CS142</f>
        <v>0</v>
      </c>
      <c r="CJ12" s="22">
        <f>'HBT Resource -ERP'!CT142</f>
        <v>0</v>
      </c>
      <c r="CK12" s="22">
        <f>'HBT Resource -ERP'!CU142</f>
        <v>0</v>
      </c>
      <c r="CL12" s="22">
        <f>'HBT Resource -ERP'!CV142</f>
        <v>18521.670255000005</v>
      </c>
      <c r="CM12" s="22">
        <f>'HBT Resource -ERP'!CW142</f>
        <v>0</v>
      </c>
      <c r="CN12" s="22">
        <f>'HBT Resource -ERP'!CX142</f>
        <v>0</v>
      </c>
      <c r="CO12" s="22">
        <f>'HBT Resource -ERP'!CY142</f>
        <v>0</v>
      </c>
      <c r="CP12" s="22">
        <f>'HBT Resource -ERP'!CZ142</f>
        <v>0</v>
      </c>
      <c r="CQ12" s="22">
        <f>'HBT Resource -ERP'!DA142</f>
        <v>18521.670255000005</v>
      </c>
      <c r="CR12" s="22">
        <f>'HBT Resource -ERP'!DB142</f>
        <v>0</v>
      </c>
      <c r="CS12" s="22">
        <f>'HBT Resource -ERP'!DC142</f>
        <v>0</v>
      </c>
      <c r="CT12" s="22">
        <f>'HBT Resource -ERP'!DD142</f>
        <v>0</v>
      </c>
      <c r="CU12" s="22">
        <f>'HBT Resource -ERP'!DE142</f>
        <v>18521.670255000005</v>
      </c>
      <c r="CV12" s="22">
        <f>'HBT Resource -ERP'!DF142</f>
        <v>0</v>
      </c>
      <c r="CW12" s="22">
        <f>'HBT Resource -ERP'!DG142</f>
        <v>0</v>
      </c>
      <c r="CX12" s="22">
        <f>'HBT Resource -ERP'!DH142</f>
        <v>0</v>
      </c>
      <c r="CY12" s="22">
        <f>'HBT Resource -ERP'!DI142</f>
        <v>0</v>
      </c>
      <c r="CZ12" s="22">
        <f>'HBT Resource -ERP'!DJ142</f>
        <v>20373.837280500007</v>
      </c>
      <c r="DA12" s="22">
        <f>'HBT Resource -ERP'!DK142</f>
        <v>0</v>
      </c>
      <c r="DB12" s="22">
        <f>'HBT Resource -ERP'!DL142</f>
        <v>0</v>
      </c>
      <c r="DC12" s="22">
        <f>'HBT Resource -ERP'!DM142</f>
        <v>20373.837280500007</v>
      </c>
      <c r="DD12" s="22">
        <f>'HBT Resource -ERP'!DN142</f>
        <v>0</v>
      </c>
      <c r="DE12" s="22">
        <f>'HBT Resource -ERP'!DO142</f>
        <v>0</v>
      </c>
      <c r="DF12" s="22">
        <f>'HBT Resource -ERP'!DP142</f>
        <v>20373.837280500007</v>
      </c>
      <c r="DG12" s="22">
        <f>'HBT Resource -ERP'!DQ142</f>
        <v>0</v>
      </c>
      <c r="DH12" s="22">
        <f>'HBT Resource -ERP'!DR142</f>
        <v>0</v>
      </c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1">
        <f t="shared" si="1"/>
        <v>452542.17939150007</v>
      </c>
      <c r="FT12" s="22"/>
      <c r="FU12" s="22"/>
      <c r="FV12" s="22"/>
      <c r="FW12" s="21"/>
      <c r="FX12" s="23"/>
      <c r="FY12" s="5"/>
      <c r="FZ12" s="5"/>
      <c r="GA12" s="5"/>
      <c r="GB12" s="5"/>
      <c r="GC12" s="5"/>
    </row>
    <row r="13" spans="1:185" ht="16.5" customHeight="1" x14ac:dyDescent="0.25">
      <c r="A13" s="5"/>
      <c r="B13" s="5">
        <f t="shared" si="2"/>
        <v>5</v>
      </c>
      <c r="C13" s="228" t="s">
        <v>510</v>
      </c>
      <c r="D13" s="5"/>
      <c r="E13" s="17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>
        <f>'HBT Resource -ERP'!AA143</f>
        <v>0</v>
      </c>
      <c r="R13" s="22">
        <f>'HBT Resource -ERP'!AB143</f>
        <v>0</v>
      </c>
      <c r="S13" s="22">
        <f>'HBT Resource -ERP'!AC143</f>
        <v>7066.7909812499993</v>
      </c>
      <c r="T13" s="22">
        <f>'HBT Resource -ERP'!AD143</f>
        <v>7066.7909812499993</v>
      </c>
      <c r="U13" s="22">
        <f>'HBT Resource -ERP'!AE143</f>
        <v>7066.7909812499993</v>
      </c>
      <c r="V13" s="22">
        <f>'HBT Resource -ERP'!AF143</f>
        <v>7066.7909812499993</v>
      </c>
      <c r="W13" s="22">
        <f>'HBT Resource -ERP'!AG143</f>
        <v>7066.7909812499993</v>
      </c>
      <c r="X13" s="22">
        <f>'HBT Resource -ERP'!AH143</f>
        <v>7066.7909812499993</v>
      </c>
      <c r="Y13" s="22">
        <f>'HBT Resource -ERP'!AI143</f>
        <v>7066.7909812499993</v>
      </c>
      <c r="Z13" s="22">
        <f>'HBT Resource -ERP'!AJ143</f>
        <v>7066.7909812499993</v>
      </c>
      <c r="AA13" s="22">
        <f>'HBT Resource -ERP'!AK143</f>
        <v>7066.7909812499993</v>
      </c>
      <c r="AB13" s="22">
        <f>'HBT Resource -ERP'!AL143</f>
        <v>7066.7909812499993</v>
      </c>
      <c r="AC13" s="22">
        <f>'HBT Resource -ERP'!AM143</f>
        <v>7066.7909812499993</v>
      </c>
      <c r="AD13" s="22">
        <f>'HBT Resource -ERP'!AN143</f>
        <v>7066.7909812499993</v>
      </c>
      <c r="AE13" s="22">
        <f>'HBT Resource -ERP'!AO143</f>
        <v>7773.4700793749998</v>
      </c>
      <c r="AF13" s="22">
        <f>'HBT Resource -ERP'!AP143</f>
        <v>7773.4700793749998</v>
      </c>
      <c r="AG13" s="22">
        <f>'HBT Resource -ERP'!AQ143</f>
        <v>7773.4700793749998</v>
      </c>
      <c r="AH13" s="22">
        <f>'HBT Resource -ERP'!AR143</f>
        <v>7773.4700793749998</v>
      </c>
      <c r="AI13" s="22">
        <f>'HBT Resource -ERP'!AS143</f>
        <v>7773.4700793749998</v>
      </c>
      <c r="AJ13" s="22">
        <f>'HBT Resource -ERP'!AT143</f>
        <v>7773.4700793749998</v>
      </c>
      <c r="AK13" s="22">
        <f>'HBT Resource -ERP'!AU143</f>
        <v>7773.4700793749998</v>
      </c>
      <c r="AL13" s="22">
        <f>'HBT Resource -ERP'!AV143</f>
        <v>7773.4700793749998</v>
      </c>
      <c r="AM13" s="22">
        <f>'HBT Resource -ERP'!AW143</f>
        <v>7773.4700793749998</v>
      </c>
      <c r="AN13" s="22">
        <f>'HBT Resource -ERP'!AX143</f>
        <v>7773.4700793749998</v>
      </c>
      <c r="AO13" s="22">
        <f>'HBT Resource -ERP'!AY143</f>
        <v>0</v>
      </c>
      <c r="AP13" s="22">
        <f>'HBT Resource -ERP'!AZ143</f>
        <v>0</v>
      </c>
      <c r="AQ13" s="22">
        <f>'HBT Resource -ERP'!BA143</f>
        <v>0</v>
      </c>
      <c r="AR13" s="22">
        <f>'HBT Resource -ERP'!BB143</f>
        <v>0</v>
      </c>
      <c r="AS13" s="22">
        <f>'HBT Resource -ERP'!BC143</f>
        <v>0</v>
      </c>
      <c r="AT13" s="22">
        <f>'HBT Resource -ERP'!BD143</f>
        <v>0</v>
      </c>
      <c r="AU13" s="22">
        <f>'HBT Resource -ERP'!BE143</f>
        <v>0</v>
      </c>
      <c r="AV13" s="22">
        <f>'HBT Resource -ERP'!BF143</f>
        <v>0</v>
      </c>
      <c r="AW13" s="22">
        <f>'HBT Resource -ERP'!BG143</f>
        <v>0</v>
      </c>
      <c r="AX13" s="22">
        <f>'HBT Resource -ERP'!BH143</f>
        <v>0</v>
      </c>
      <c r="AY13" s="22">
        <f>'HBT Resource -ERP'!BI143</f>
        <v>0</v>
      </c>
      <c r="AZ13" s="22">
        <f>'HBT Resource -ERP'!BJ143</f>
        <v>0</v>
      </c>
      <c r="BA13" s="22">
        <f>'HBT Resource -ERP'!BK143</f>
        <v>0</v>
      </c>
      <c r="BB13" s="22">
        <f>'HBT Resource -ERP'!BL143</f>
        <v>0</v>
      </c>
      <c r="BC13" s="22">
        <f>'HBT Resource -ERP'!BM143</f>
        <v>0</v>
      </c>
      <c r="BD13" s="22">
        <f>'HBT Resource -ERP'!BN143</f>
        <v>0</v>
      </c>
      <c r="BE13" s="22">
        <f>'HBT Resource -ERP'!BO143</f>
        <v>0</v>
      </c>
      <c r="BF13" s="22">
        <f>'HBT Resource -ERP'!BP143</f>
        <v>0</v>
      </c>
      <c r="BG13" s="22">
        <f>'HBT Resource -ERP'!BQ143</f>
        <v>0</v>
      </c>
      <c r="BH13" s="22">
        <f>'HBT Resource -ERP'!BR143</f>
        <v>0</v>
      </c>
      <c r="BI13" s="22">
        <f>'HBT Resource -ERP'!BS143</f>
        <v>0</v>
      </c>
      <c r="BJ13" s="22">
        <f>'HBT Resource -ERP'!BT143</f>
        <v>0</v>
      </c>
      <c r="BK13" s="22">
        <f>'HBT Resource -ERP'!BU143</f>
        <v>0</v>
      </c>
      <c r="BL13" s="22">
        <f>'HBT Resource -ERP'!BV143</f>
        <v>0</v>
      </c>
      <c r="BM13" s="22">
        <f>'HBT Resource -ERP'!BW143</f>
        <v>0</v>
      </c>
      <c r="BN13" s="22">
        <f>'HBT Resource -ERP'!BX143</f>
        <v>0</v>
      </c>
      <c r="BO13" s="22">
        <f>'HBT Resource -ERP'!BY143</f>
        <v>0</v>
      </c>
      <c r="BP13" s="22">
        <f>'HBT Resource -ERP'!BZ143</f>
        <v>0</v>
      </c>
      <c r="BQ13" s="22">
        <f>'HBT Resource -ERP'!CA143</f>
        <v>0</v>
      </c>
      <c r="BR13" s="22">
        <f>'HBT Resource -ERP'!CB143</f>
        <v>0</v>
      </c>
      <c r="BS13" s="22">
        <f>'HBT Resource -ERP'!CC143</f>
        <v>0</v>
      </c>
      <c r="BT13" s="22">
        <f>'HBT Resource -ERP'!CD143</f>
        <v>0</v>
      </c>
      <c r="BU13" s="22">
        <f>'HBT Resource -ERP'!CE143</f>
        <v>0</v>
      </c>
      <c r="BV13" s="22">
        <f>'HBT Resource -ERP'!CF143</f>
        <v>0</v>
      </c>
      <c r="BW13" s="22">
        <f>'HBT Resource -ERP'!CG143</f>
        <v>0</v>
      </c>
      <c r="BX13" s="22">
        <f>'HBT Resource -ERP'!CH143</f>
        <v>0</v>
      </c>
      <c r="BY13" s="22">
        <f>'HBT Resource -ERP'!CI143</f>
        <v>0</v>
      </c>
      <c r="BZ13" s="22">
        <f>'HBT Resource -ERP'!CJ143</f>
        <v>0</v>
      </c>
      <c r="CA13" s="22">
        <f>'HBT Resource -ERP'!CK143</f>
        <v>0</v>
      </c>
      <c r="CB13" s="22">
        <f>'HBT Resource -ERP'!CL143</f>
        <v>0</v>
      </c>
      <c r="CC13" s="22">
        <f>'HBT Resource -ERP'!CM143</f>
        <v>0</v>
      </c>
      <c r="CD13" s="22">
        <f>'HBT Resource -ERP'!CN143</f>
        <v>0</v>
      </c>
      <c r="CE13" s="22">
        <f>'HBT Resource -ERP'!CO143</f>
        <v>0</v>
      </c>
      <c r="CF13" s="22">
        <f>'HBT Resource -ERP'!CP143</f>
        <v>0</v>
      </c>
      <c r="CG13" s="22">
        <f>'HBT Resource -ERP'!CQ143</f>
        <v>0</v>
      </c>
      <c r="CH13" s="22">
        <f>'HBT Resource -ERP'!CR143</f>
        <v>0</v>
      </c>
      <c r="CI13" s="22">
        <f>'HBT Resource -ERP'!CS143</f>
        <v>0</v>
      </c>
      <c r="CJ13" s="22">
        <f>'HBT Resource -ERP'!CT143</f>
        <v>0</v>
      </c>
      <c r="CK13" s="22">
        <f>'HBT Resource -ERP'!CU143</f>
        <v>0</v>
      </c>
      <c r="CL13" s="22">
        <f>'HBT Resource -ERP'!CV143</f>
        <v>0</v>
      </c>
      <c r="CM13" s="22">
        <f>'HBT Resource -ERP'!CW143</f>
        <v>0</v>
      </c>
      <c r="CN13" s="22">
        <f>'HBT Resource -ERP'!CX143</f>
        <v>0</v>
      </c>
      <c r="CO13" s="22">
        <f>'HBT Resource -ERP'!CY143</f>
        <v>0</v>
      </c>
      <c r="CP13" s="22">
        <f>'HBT Resource -ERP'!CZ143</f>
        <v>0</v>
      </c>
      <c r="CQ13" s="22">
        <f>'HBT Resource -ERP'!DA143</f>
        <v>0</v>
      </c>
      <c r="CR13" s="22">
        <f>'HBT Resource -ERP'!DB143</f>
        <v>0</v>
      </c>
      <c r="CS13" s="22">
        <f>'HBT Resource -ERP'!DC143</f>
        <v>0</v>
      </c>
      <c r="CT13" s="22">
        <f>'HBT Resource -ERP'!DD143</f>
        <v>0</v>
      </c>
      <c r="CU13" s="22">
        <f>'HBT Resource -ERP'!DE143</f>
        <v>0</v>
      </c>
      <c r="CV13" s="22">
        <f>'HBT Resource -ERP'!DF143</f>
        <v>0</v>
      </c>
      <c r="CW13" s="22">
        <f>'HBT Resource -ERP'!DG143</f>
        <v>0</v>
      </c>
      <c r="CX13" s="22">
        <f>'HBT Resource -ERP'!DH143</f>
        <v>0</v>
      </c>
      <c r="CY13" s="22">
        <f>'HBT Resource -ERP'!DI143</f>
        <v>0</v>
      </c>
      <c r="CZ13" s="22">
        <f>'HBT Resource -ERP'!DJ143</f>
        <v>0</v>
      </c>
      <c r="DA13" s="22">
        <f>'HBT Resource -ERP'!DK143</f>
        <v>0</v>
      </c>
      <c r="DB13" s="22">
        <f>'HBT Resource -ERP'!DL143</f>
        <v>0</v>
      </c>
      <c r="DC13" s="22">
        <f>'HBT Resource -ERP'!DM143</f>
        <v>0</v>
      </c>
      <c r="DD13" s="22">
        <f>'HBT Resource -ERP'!DN143</f>
        <v>0</v>
      </c>
      <c r="DE13" s="22">
        <f>'HBT Resource -ERP'!DO143</f>
        <v>0</v>
      </c>
      <c r="DF13" s="22">
        <f>'HBT Resource -ERP'!DP143</f>
        <v>0</v>
      </c>
      <c r="DG13" s="22">
        <f>'HBT Resource -ERP'!DQ143</f>
        <v>0</v>
      </c>
      <c r="DH13" s="22">
        <f>'HBT Resource -ERP'!DR143</f>
        <v>0</v>
      </c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1">
        <f t="shared" si="1"/>
        <v>162536.19256874995</v>
      </c>
      <c r="FT13" s="22"/>
      <c r="FU13" s="22"/>
      <c r="FV13" s="22"/>
      <c r="FW13" s="21"/>
      <c r="FX13" s="23"/>
      <c r="FY13" s="5"/>
      <c r="FZ13" s="5"/>
      <c r="GA13" s="5"/>
      <c r="GB13" s="5"/>
      <c r="GC13" s="5"/>
    </row>
    <row r="14" spans="1:185" ht="16.5" customHeight="1" x14ac:dyDescent="0.25">
      <c r="A14" s="5"/>
      <c r="B14" s="5"/>
      <c r="C14" s="228" t="s">
        <v>516</v>
      </c>
      <c r="D14" s="5"/>
      <c r="E14" s="17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>
        <f>'HBT Resource -ERP'!AY144</f>
        <v>7773.4700793749998</v>
      </c>
      <c r="AP14" s="22">
        <f>'HBT Resource -ERP'!AZ144</f>
        <v>7773.4700793749998</v>
      </c>
      <c r="AQ14" s="22">
        <f>'HBT Resource -ERP'!BA144</f>
        <v>7773.4700793749998</v>
      </c>
      <c r="AR14" s="22">
        <f>'HBT Resource -ERP'!BB144</f>
        <v>7773.4700793749998</v>
      </c>
      <c r="AS14" s="22">
        <f>'HBT Resource -ERP'!BC144</f>
        <v>7773.4700793749998</v>
      </c>
      <c r="AT14" s="22">
        <f>'HBT Resource -ERP'!BD144</f>
        <v>7773.4700793749998</v>
      </c>
      <c r="AU14" s="22">
        <f>'HBT Resource -ERP'!BE144</f>
        <v>7773.4700793749998</v>
      </c>
      <c r="AV14" s="22">
        <f>'HBT Resource -ERP'!BF144</f>
        <v>7773.4700793749998</v>
      </c>
      <c r="AW14" s="22">
        <f>'HBT Resource -ERP'!BG144</f>
        <v>7773.4700793749998</v>
      </c>
      <c r="AX14" s="22">
        <f>'HBT Resource -ERP'!BH144</f>
        <v>7773.4700793749998</v>
      </c>
      <c r="AY14" s="22">
        <f>'HBT Resource -ERP'!BI144</f>
        <v>7773.4700793749998</v>
      </c>
      <c r="AZ14" s="22">
        <f>'HBT Resource -ERP'!BJ144</f>
        <v>7773.4700793749998</v>
      </c>
      <c r="BA14" s="22">
        <f>'HBT Resource -ERP'!BK144</f>
        <v>7773.4700793749998</v>
      </c>
      <c r="BB14" s="22">
        <f>'HBT Resource -ERP'!BL144</f>
        <v>7773.4700793749998</v>
      </c>
      <c r="BC14" s="22">
        <f>'HBT Resource -ERP'!BM144</f>
        <v>8550.8170873125018</v>
      </c>
      <c r="BD14" s="22">
        <f>'HBT Resource -ERP'!BN144</f>
        <v>8550.8170873125018</v>
      </c>
      <c r="BE14" s="22">
        <f>'HBT Resource -ERP'!BO144</f>
        <v>8550.8170873125018</v>
      </c>
      <c r="BF14" s="22">
        <f>'HBT Resource -ERP'!BP144</f>
        <v>8550.8170873125018</v>
      </c>
      <c r="BG14" s="22">
        <f>'HBT Resource -ERP'!BQ144</f>
        <v>8550.8170873125018</v>
      </c>
      <c r="BH14" s="22">
        <f>'HBT Resource -ERP'!BR144</f>
        <v>8550.8170873125018</v>
      </c>
      <c r="BI14" s="22">
        <f>'HBT Resource -ERP'!BS144</f>
        <v>8550.8170873125018</v>
      </c>
      <c r="BJ14" s="22">
        <f>'HBT Resource -ERP'!BT144</f>
        <v>8550.8170873125018</v>
      </c>
      <c r="BK14" s="22">
        <f>'HBT Resource -ERP'!BU144</f>
        <v>8550.8170873125018</v>
      </c>
      <c r="BL14" s="22">
        <f>'HBT Resource -ERP'!BV144</f>
        <v>8550.8170873125018</v>
      </c>
      <c r="BM14" s="22">
        <f>'HBT Resource -ERP'!BW144</f>
        <v>0</v>
      </c>
      <c r="BN14" s="22">
        <f>'HBT Resource -ERP'!BX144</f>
        <v>0</v>
      </c>
      <c r="BO14" s="22">
        <f>'HBT Resource -ERP'!BY144</f>
        <v>0</v>
      </c>
      <c r="BP14" s="22">
        <f>'HBT Resource -ERP'!BZ144</f>
        <v>0</v>
      </c>
      <c r="BQ14" s="22">
        <f>'HBT Resource -ERP'!CA144</f>
        <v>0</v>
      </c>
      <c r="BR14" s="22">
        <f>'HBT Resource -ERP'!CB144</f>
        <v>0</v>
      </c>
      <c r="BS14" s="22">
        <f>'HBT Resource -ERP'!CC144</f>
        <v>0</v>
      </c>
      <c r="BT14" s="22">
        <f>'HBT Resource -ERP'!CD144</f>
        <v>0</v>
      </c>
      <c r="BU14" s="22">
        <f>'HBT Resource -ERP'!CE144</f>
        <v>0</v>
      </c>
      <c r="BV14" s="22">
        <f>'HBT Resource -ERP'!CF144</f>
        <v>0</v>
      </c>
      <c r="BW14" s="22">
        <f>'HBT Resource -ERP'!CG144</f>
        <v>0</v>
      </c>
      <c r="BX14" s="22">
        <f>'HBT Resource -ERP'!CH144</f>
        <v>0</v>
      </c>
      <c r="BY14" s="22">
        <f>'HBT Resource -ERP'!CI144</f>
        <v>0</v>
      </c>
      <c r="BZ14" s="22">
        <f>'HBT Resource -ERP'!CJ144</f>
        <v>0</v>
      </c>
      <c r="CA14" s="22">
        <f>'HBT Resource -ERP'!CK144</f>
        <v>0</v>
      </c>
      <c r="CB14" s="22">
        <f>'HBT Resource -ERP'!CL144</f>
        <v>0</v>
      </c>
      <c r="CC14" s="22">
        <f>'HBT Resource -ERP'!CM144</f>
        <v>0</v>
      </c>
      <c r="CD14" s="22">
        <f>'HBT Resource -ERP'!CN144</f>
        <v>0</v>
      </c>
      <c r="CE14" s="22">
        <f>'HBT Resource -ERP'!CO144</f>
        <v>0</v>
      </c>
      <c r="CF14" s="22">
        <f>'HBT Resource -ERP'!CP144</f>
        <v>0</v>
      </c>
      <c r="CG14" s="22">
        <f>'HBT Resource -ERP'!CQ144</f>
        <v>0</v>
      </c>
      <c r="CH14" s="22">
        <f>'HBT Resource -ERP'!CR144</f>
        <v>0</v>
      </c>
      <c r="CI14" s="22">
        <f>'HBT Resource -ERP'!CS144</f>
        <v>0</v>
      </c>
      <c r="CJ14" s="22">
        <f>'HBT Resource -ERP'!CT144</f>
        <v>0</v>
      </c>
      <c r="CK14" s="22">
        <f>'HBT Resource -ERP'!CU144</f>
        <v>0</v>
      </c>
      <c r="CL14" s="22">
        <f>'HBT Resource -ERP'!CV144</f>
        <v>0</v>
      </c>
      <c r="CM14" s="22">
        <f>'HBT Resource -ERP'!CW144</f>
        <v>0</v>
      </c>
      <c r="CN14" s="22">
        <f>'HBT Resource -ERP'!CX144</f>
        <v>0</v>
      </c>
      <c r="CO14" s="22">
        <f>'HBT Resource -ERP'!CY144</f>
        <v>0</v>
      </c>
      <c r="CP14" s="22">
        <f>'HBT Resource -ERP'!CZ144</f>
        <v>0</v>
      </c>
      <c r="CQ14" s="22">
        <f>'HBT Resource -ERP'!DA144</f>
        <v>0</v>
      </c>
      <c r="CR14" s="22">
        <f>'HBT Resource -ERP'!DB144</f>
        <v>0</v>
      </c>
      <c r="CS14" s="22">
        <f>'HBT Resource -ERP'!DC144</f>
        <v>0</v>
      </c>
      <c r="CT14" s="22">
        <f>'HBT Resource -ERP'!DD144</f>
        <v>0</v>
      </c>
      <c r="CU14" s="22">
        <f>'HBT Resource -ERP'!DE144</f>
        <v>0</v>
      </c>
      <c r="CV14" s="22">
        <f>'HBT Resource -ERP'!DF144</f>
        <v>0</v>
      </c>
      <c r="CW14" s="22">
        <f>'HBT Resource -ERP'!DG144</f>
        <v>0</v>
      </c>
      <c r="CX14" s="22">
        <f>'HBT Resource -ERP'!DH144</f>
        <v>0</v>
      </c>
      <c r="CY14" s="22">
        <f>'HBT Resource -ERP'!DI144</f>
        <v>0</v>
      </c>
      <c r="CZ14" s="22">
        <f>'HBT Resource -ERP'!DJ144</f>
        <v>0</v>
      </c>
      <c r="DA14" s="22">
        <f>'HBT Resource -ERP'!DK144</f>
        <v>0</v>
      </c>
      <c r="DB14" s="22">
        <f>'HBT Resource -ERP'!DL144</f>
        <v>0</v>
      </c>
      <c r="DC14" s="22">
        <f>'HBT Resource -ERP'!DM144</f>
        <v>0</v>
      </c>
      <c r="DD14" s="22">
        <f>'HBT Resource -ERP'!DN144</f>
        <v>0</v>
      </c>
      <c r="DE14" s="22">
        <f>'HBT Resource -ERP'!DO144</f>
        <v>0</v>
      </c>
      <c r="DF14" s="22">
        <f>'HBT Resource -ERP'!DP144</f>
        <v>0</v>
      </c>
      <c r="DG14" s="22">
        <f>'HBT Resource -ERP'!DQ144</f>
        <v>0</v>
      </c>
      <c r="DH14" s="22">
        <f>'HBT Resource -ERP'!DR144</f>
        <v>0</v>
      </c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1">
        <f t="shared" si="1"/>
        <v>194336.75198437492</v>
      </c>
      <c r="FT14" s="22"/>
      <c r="FU14" s="22"/>
      <c r="FV14" s="22"/>
      <c r="FW14" s="21"/>
      <c r="FX14" s="23"/>
      <c r="FY14" s="5"/>
      <c r="FZ14" s="5"/>
      <c r="GA14" s="5"/>
      <c r="GB14" s="5"/>
      <c r="GC14" s="5"/>
    </row>
    <row r="15" spans="1:185" ht="16.5" customHeight="1" x14ac:dyDescent="0.25">
      <c r="A15" s="5"/>
      <c r="B15" s="5"/>
      <c r="C15" s="228" t="s">
        <v>516</v>
      </c>
      <c r="D15" s="5"/>
      <c r="E15" s="17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>
        <f>'HBT Resource -ERP'!BW145</f>
        <v>8550.8170873125018</v>
      </c>
      <c r="BN15" s="22">
        <f>'HBT Resource -ERP'!BX145</f>
        <v>8550.8170873125018</v>
      </c>
      <c r="BO15" s="22">
        <f>'HBT Resource -ERP'!BY145</f>
        <v>8550.8170873125018</v>
      </c>
      <c r="BP15" s="22">
        <f>'HBT Resource -ERP'!BZ145</f>
        <v>8550.8170873125018</v>
      </c>
      <c r="BQ15" s="22">
        <f>'HBT Resource -ERP'!CA145</f>
        <v>8550.8170873125018</v>
      </c>
      <c r="BR15" s="22">
        <f>'HBT Resource -ERP'!CB145</f>
        <v>8550.8170873125018</v>
      </c>
      <c r="BS15" s="22">
        <f>'HBT Resource -ERP'!CC145</f>
        <v>8550.8170873125018</v>
      </c>
      <c r="BT15" s="22">
        <f>'HBT Resource -ERP'!CD145</f>
        <v>8550.8170873125018</v>
      </c>
      <c r="BU15" s="22">
        <f>'HBT Resource -ERP'!CE145</f>
        <v>8550.8170873125018</v>
      </c>
      <c r="BV15" s="22">
        <f>'HBT Resource -ERP'!CF145</f>
        <v>8550.8170873125018</v>
      </c>
      <c r="BW15" s="22">
        <f>'HBT Resource -ERP'!CG145</f>
        <v>8550.8170873125018</v>
      </c>
      <c r="BX15" s="22">
        <f>'HBT Resource -ERP'!CH145</f>
        <v>8550.8170873125018</v>
      </c>
      <c r="BY15" s="22">
        <f>'HBT Resource -ERP'!CI145</f>
        <v>8550.8170873125018</v>
      </c>
      <c r="BZ15" s="22">
        <f>'HBT Resource -ERP'!CJ145</f>
        <v>8550.8170873125018</v>
      </c>
      <c r="CA15" s="22">
        <f>'HBT Resource -ERP'!CK145</f>
        <v>9405.8987960437516</v>
      </c>
      <c r="CB15" s="22">
        <f>'HBT Resource -ERP'!CL145</f>
        <v>9405.8987960437516</v>
      </c>
      <c r="CC15" s="22">
        <f>'HBT Resource -ERP'!CM145</f>
        <v>9405.8987960437516</v>
      </c>
      <c r="CD15" s="22">
        <f>'HBT Resource -ERP'!CN145</f>
        <v>9405.8987960437516</v>
      </c>
      <c r="CE15" s="22">
        <f>'HBT Resource -ERP'!CO145</f>
        <v>9405.8987960437516</v>
      </c>
      <c r="CF15" s="22">
        <f>'HBT Resource -ERP'!CP145</f>
        <v>9405.8987960437516</v>
      </c>
      <c r="CG15" s="22">
        <f>'HBT Resource -ERP'!CQ145</f>
        <v>9405.8987960437516</v>
      </c>
      <c r="CH15" s="22">
        <f>'HBT Resource -ERP'!CR145</f>
        <v>9405.8987960437516</v>
      </c>
      <c r="CI15" s="22">
        <f>'HBT Resource -ERP'!CS145</f>
        <v>9405.8987960437516</v>
      </c>
      <c r="CJ15" s="22">
        <f>'HBT Resource -ERP'!CT145</f>
        <v>9405.8987960437516</v>
      </c>
      <c r="CK15" s="22">
        <f>'HBT Resource -ERP'!CU145</f>
        <v>0</v>
      </c>
      <c r="CL15" s="22">
        <f>'HBT Resource -ERP'!CV145</f>
        <v>0</v>
      </c>
      <c r="CM15" s="22">
        <f>'HBT Resource -ERP'!CW145</f>
        <v>0</v>
      </c>
      <c r="CN15" s="22">
        <f>'HBT Resource -ERP'!CX145</f>
        <v>0</v>
      </c>
      <c r="CO15" s="22">
        <f>'HBT Resource -ERP'!CY145</f>
        <v>0</v>
      </c>
      <c r="CP15" s="22">
        <f>'HBT Resource -ERP'!CZ145</f>
        <v>0</v>
      </c>
      <c r="CQ15" s="22">
        <f>'HBT Resource -ERP'!DA145</f>
        <v>0</v>
      </c>
      <c r="CR15" s="22">
        <f>'HBT Resource -ERP'!DB145</f>
        <v>0</v>
      </c>
      <c r="CS15" s="22">
        <f>'HBT Resource -ERP'!DC145</f>
        <v>0</v>
      </c>
      <c r="CT15" s="22">
        <f>'HBT Resource -ERP'!DD145</f>
        <v>0</v>
      </c>
      <c r="CU15" s="22">
        <f>'HBT Resource -ERP'!DE145</f>
        <v>0</v>
      </c>
      <c r="CV15" s="22">
        <f>'HBT Resource -ERP'!DF145</f>
        <v>0</v>
      </c>
      <c r="CW15" s="22">
        <f>'HBT Resource -ERP'!DG145</f>
        <v>0</v>
      </c>
      <c r="CX15" s="22">
        <f>'HBT Resource -ERP'!DH145</f>
        <v>0</v>
      </c>
      <c r="CY15" s="22">
        <f>'HBT Resource -ERP'!DI145</f>
        <v>0</v>
      </c>
      <c r="CZ15" s="22">
        <f>'HBT Resource -ERP'!DJ145</f>
        <v>0</v>
      </c>
      <c r="DA15" s="22">
        <f>'HBT Resource -ERP'!DK145</f>
        <v>0</v>
      </c>
      <c r="DB15" s="22">
        <f>'HBT Resource -ERP'!DL145</f>
        <v>0</v>
      </c>
      <c r="DC15" s="22">
        <f>'HBT Resource -ERP'!DM145</f>
        <v>0</v>
      </c>
      <c r="DD15" s="22">
        <f>'HBT Resource -ERP'!DN145</f>
        <v>0</v>
      </c>
      <c r="DE15" s="22">
        <f>'HBT Resource -ERP'!DO145</f>
        <v>0</v>
      </c>
      <c r="DF15" s="22">
        <f>'HBT Resource -ERP'!DP145</f>
        <v>0</v>
      </c>
      <c r="DG15" s="22">
        <f>'HBT Resource -ERP'!DQ145</f>
        <v>0</v>
      </c>
      <c r="DH15" s="22">
        <f>'HBT Resource -ERP'!DR145</f>
        <v>0</v>
      </c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1">
        <f t="shared" si="1"/>
        <v>213770.42718281271</v>
      </c>
      <c r="FT15" s="22"/>
      <c r="FU15" s="22"/>
      <c r="FV15" s="22"/>
      <c r="FW15" s="21"/>
      <c r="FX15" s="23"/>
      <c r="FY15" s="5"/>
      <c r="FZ15" s="5"/>
      <c r="GA15" s="5"/>
      <c r="GB15" s="5"/>
      <c r="GC15" s="5"/>
    </row>
    <row r="16" spans="1:185" ht="16.5" customHeight="1" x14ac:dyDescent="0.25">
      <c r="A16" s="5"/>
      <c r="B16" s="5"/>
      <c r="C16" s="228" t="s">
        <v>516</v>
      </c>
      <c r="D16" s="5"/>
      <c r="E16" s="17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>
        <f>'HBT Resource -ERP'!BW146</f>
        <v>0</v>
      </c>
      <c r="BN16" s="22">
        <f>'HBT Resource -ERP'!BX146</f>
        <v>0</v>
      </c>
      <c r="BO16" s="22">
        <f>'HBT Resource -ERP'!BY146</f>
        <v>0</v>
      </c>
      <c r="BP16" s="22">
        <f>'HBT Resource -ERP'!BZ146</f>
        <v>0</v>
      </c>
      <c r="BQ16" s="22">
        <f>'HBT Resource -ERP'!CA146</f>
        <v>0</v>
      </c>
      <c r="BR16" s="22">
        <f>'HBT Resource -ERP'!CB146</f>
        <v>0</v>
      </c>
      <c r="BS16" s="22">
        <f>'HBT Resource -ERP'!CC146</f>
        <v>0</v>
      </c>
      <c r="BT16" s="22">
        <f>'HBT Resource -ERP'!CD146</f>
        <v>0</v>
      </c>
      <c r="BU16" s="22">
        <f>'HBT Resource -ERP'!CE146</f>
        <v>0</v>
      </c>
      <c r="BV16" s="22">
        <f>'HBT Resource -ERP'!CF146</f>
        <v>0</v>
      </c>
      <c r="BW16" s="22">
        <f>'HBT Resource -ERP'!CG146</f>
        <v>0</v>
      </c>
      <c r="BX16" s="22">
        <f>'HBT Resource -ERP'!CH146</f>
        <v>0</v>
      </c>
      <c r="BY16" s="22">
        <f>'HBT Resource -ERP'!CI146</f>
        <v>0</v>
      </c>
      <c r="BZ16" s="22">
        <f>'HBT Resource -ERP'!CJ146</f>
        <v>0</v>
      </c>
      <c r="CA16" s="22">
        <f>'HBT Resource -ERP'!CK146</f>
        <v>0</v>
      </c>
      <c r="CB16" s="22">
        <f>'HBT Resource -ERP'!CL146</f>
        <v>0</v>
      </c>
      <c r="CC16" s="22">
        <f>'HBT Resource -ERP'!CM146</f>
        <v>0</v>
      </c>
      <c r="CD16" s="22">
        <f>'HBT Resource -ERP'!CN146</f>
        <v>0</v>
      </c>
      <c r="CE16" s="22">
        <f>'HBT Resource -ERP'!CO146</f>
        <v>0</v>
      </c>
      <c r="CF16" s="22">
        <f>'HBT Resource -ERP'!CP146</f>
        <v>0</v>
      </c>
      <c r="CG16" s="22">
        <f>'HBT Resource -ERP'!CQ146</f>
        <v>0</v>
      </c>
      <c r="CH16" s="22">
        <f>'HBT Resource -ERP'!CR146</f>
        <v>0</v>
      </c>
      <c r="CI16" s="22">
        <f>'HBT Resource -ERP'!CS146</f>
        <v>0</v>
      </c>
      <c r="CJ16" s="22">
        <f>'HBT Resource -ERP'!CT146</f>
        <v>0</v>
      </c>
      <c r="CK16" s="22">
        <f>'HBT Resource -ERP'!CU146</f>
        <v>6090.7928018437524</v>
      </c>
      <c r="CL16" s="22">
        <f>'HBT Resource -ERP'!CV146</f>
        <v>6090.7928018437524</v>
      </c>
      <c r="CM16" s="22">
        <f>'HBT Resource -ERP'!CW146</f>
        <v>6090.7928018437524</v>
      </c>
      <c r="CN16" s="22">
        <f>'HBT Resource -ERP'!CX146</f>
        <v>6090.7928018437524</v>
      </c>
      <c r="CO16" s="22">
        <f>'HBT Resource -ERP'!CY146</f>
        <v>6090.7928018437524</v>
      </c>
      <c r="CP16" s="22">
        <f>'HBT Resource -ERP'!CZ146</f>
        <v>6090.7928018437524</v>
      </c>
      <c r="CQ16" s="22">
        <f>'HBT Resource -ERP'!DA146</f>
        <v>6090.7928018437524</v>
      </c>
      <c r="CR16" s="22">
        <f>'HBT Resource -ERP'!DB146</f>
        <v>6090.7928018437524</v>
      </c>
      <c r="CS16" s="22">
        <f>'HBT Resource -ERP'!DC146</f>
        <v>6090.7928018437524</v>
      </c>
      <c r="CT16" s="22">
        <f>'HBT Resource -ERP'!DD146</f>
        <v>6090.7928018437524</v>
      </c>
      <c r="CU16" s="22">
        <f>'HBT Resource -ERP'!DE146</f>
        <v>6090.7928018437524</v>
      </c>
      <c r="CV16" s="22">
        <f>'HBT Resource -ERP'!DF146</f>
        <v>6090.7928018437524</v>
      </c>
      <c r="CW16" s="22">
        <f>'HBT Resource -ERP'!DG146</f>
        <v>6090.7928018437524</v>
      </c>
      <c r="CX16" s="22">
        <f>'HBT Resource -ERP'!DH146</f>
        <v>6090.7928018437524</v>
      </c>
      <c r="CY16" s="22">
        <f>'HBT Resource -ERP'!DI146</f>
        <v>6699.8720820281287</v>
      </c>
      <c r="CZ16" s="22">
        <f>'HBT Resource -ERP'!DJ146</f>
        <v>6699.8720820281287</v>
      </c>
      <c r="DA16" s="22">
        <f>'HBT Resource -ERP'!DK146</f>
        <v>6699.8720820281287</v>
      </c>
      <c r="DB16" s="22">
        <f>'HBT Resource -ERP'!DL146</f>
        <v>6699.8720820281287</v>
      </c>
      <c r="DC16" s="22">
        <f>'HBT Resource -ERP'!DM146</f>
        <v>6699.8720820281287</v>
      </c>
      <c r="DD16" s="22">
        <f>'HBT Resource -ERP'!DN146</f>
        <v>6699.8720820281287</v>
      </c>
      <c r="DE16" s="22">
        <f>'HBT Resource -ERP'!DO146</f>
        <v>6699.8720820281287</v>
      </c>
      <c r="DF16" s="22">
        <f>'HBT Resource -ERP'!DP146</f>
        <v>6699.8720820281287</v>
      </c>
      <c r="DG16" s="22">
        <f>'HBT Resource -ERP'!DQ146</f>
        <v>6699.8720820281287</v>
      </c>
      <c r="DH16" s="22">
        <f>'HBT Resource -ERP'!DR146</f>
        <v>6699.8720820281287</v>
      </c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1">
        <f t="shared" ref="FS16" si="3">SUM(Q16:DH16)</f>
        <v>152269.82004609384</v>
      </c>
      <c r="FT16" s="22"/>
      <c r="FU16" s="22"/>
      <c r="FV16" s="22"/>
      <c r="FW16" s="21"/>
      <c r="FX16" s="23"/>
      <c r="FY16" s="5"/>
      <c r="FZ16" s="5"/>
      <c r="GA16" s="5"/>
      <c r="GB16" s="5"/>
      <c r="GC16" s="5"/>
    </row>
    <row r="17" spans="1:185" ht="16.5" customHeight="1" x14ac:dyDescent="0.25">
      <c r="A17" s="5"/>
      <c r="B17" s="5">
        <f>B13+1</f>
        <v>6</v>
      </c>
      <c r="C17" s="232" t="s">
        <v>489</v>
      </c>
      <c r="D17" s="5"/>
      <c r="E17" s="17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>
        <f>'HBT Resource -ERP'!AA147</f>
        <v>27831.210000000003</v>
      </c>
      <c r="R17" s="22">
        <f>'HBT Resource -ERP'!AB147</f>
        <v>27831.210000000003</v>
      </c>
      <c r="S17" s="22">
        <f>'HBT Resource -ERP'!AC147</f>
        <v>13915.605000000001</v>
      </c>
      <c r="T17" s="22">
        <f>'HBT Resource -ERP'!AD147</f>
        <v>13915.605000000001</v>
      </c>
      <c r="U17" s="22">
        <f>'HBT Resource -ERP'!AE147</f>
        <v>8017.2860624999994</v>
      </c>
      <c r="V17" s="22">
        <f>'HBT Resource -ERP'!AF147</f>
        <v>8017.2860624999994</v>
      </c>
      <c r="W17" s="22">
        <f>'HBT Resource -ERP'!AG147</f>
        <v>8017.2860624999994</v>
      </c>
      <c r="X17" s="22">
        <f>'HBT Resource -ERP'!AH147</f>
        <v>8017.2860624999994</v>
      </c>
      <c r="Y17" s="22">
        <f>'HBT Resource -ERP'!AI147</f>
        <v>8017.2860624999994</v>
      </c>
      <c r="Z17" s="22">
        <f>'HBT Resource -ERP'!AJ147</f>
        <v>8017.2860624999994</v>
      </c>
      <c r="AA17" s="22">
        <f>'HBT Resource -ERP'!AK147</f>
        <v>8017.2860624999994</v>
      </c>
      <c r="AB17" s="22">
        <f>'HBT Resource -ERP'!AL147</f>
        <v>8017.2860624999994</v>
      </c>
      <c r="AC17" s="22">
        <f>'HBT Resource -ERP'!AM147</f>
        <v>8017.2860624999994</v>
      </c>
      <c r="AD17" s="22">
        <f>'HBT Resource -ERP'!AN147</f>
        <v>8017.2860624999994</v>
      </c>
      <c r="AE17" s="22">
        <f>'HBT Resource -ERP'!AO147</f>
        <v>0</v>
      </c>
      <c r="AF17" s="22">
        <f>'HBT Resource -ERP'!AP147</f>
        <v>0</v>
      </c>
      <c r="AG17" s="22">
        <f>'HBT Resource -ERP'!AQ147</f>
        <v>0</v>
      </c>
      <c r="AH17" s="22">
        <f>'HBT Resource -ERP'!AR147</f>
        <v>15307.165500000003</v>
      </c>
      <c r="AI17" s="22">
        <f>'HBT Resource -ERP'!AS147</f>
        <v>0</v>
      </c>
      <c r="AJ17" s="22">
        <f>'HBT Resource -ERP'!AT147</f>
        <v>0</v>
      </c>
      <c r="AK17" s="22">
        <f>'HBT Resource -ERP'!AU147</f>
        <v>0</v>
      </c>
      <c r="AL17" s="22">
        <f>'HBT Resource -ERP'!AV147</f>
        <v>15307.165500000003</v>
      </c>
      <c r="AM17" s="22">
        <f>'HBT Resource -ERP'!AW147</f>
        <v>0</v>
      </c>
      <c r="AN17" s="22">
        <f>'HBT Resource -ERP'!AX147</f>
        <v>0</v>
      </c>
      <c r="AO17" s="22">
        <f>'HBT Resource -ERP'!AY147</f>
        <v>0</v>
      </c>
      <c r="AP17" s="22">
        <f>'HBT Resource -ERP'!AZ147</f>
        <v>15307.165500000003</v>
      </c>
      <c r="AQ17" s="22">
        <f>'HBT Resource -ERP'!BA147</f>
        <v>0</v>
      </c>
      <c r="AR17" s="22">
        <f>'HBT Resource -ERP'!BB147</f>
        <v>0</v>
      </c>
      <c r="AS17" s="22">
        <f>'HBT Resource -ERP'!BC147</f>
        <v>0</v>
      </c>
      <c r="AT17" s="22">
        <f>'HBT Resource -ERP'!BD147</f>
        <v>15307.165500000003</v>
      </c>
      <c r="AU17" s="22">
        <f>'HBT Resource -ERP'!BE147</f>
        <v>0</v>
      </c>
      <c r="AV17" s="22">
        <f>'HBT Resource -ERP'!BF147</f>
        <v>0</v>
      </c>
      <c r="AW17" s="22">
        <f>'HBT Resource -ERP'!BG147</f>
        <v>0</v>
      </c>
      <c r="AX17" s="22">
        <f>'HBT Resource -ERP'!BH147</f>
        <v>15307.165500000003</v>
      </c>
      <c r="AY17" s="22">
        <f>'HBT Resource -ERP'!BI147</f>
        <v>0</v>
      </c>
      <c r="AZ17" s="22">
        <f>'HBT Resource -ERP'!BJ147</f>
        <v>0</v>
      </c>
      <c r="BA17" s="22">
        <f>'HBT Resource -ERP'!BK147</f>
        <v>0</v>
      </c>
      <c r="BB17" s="22">
        <f>'HBT Resource -ERP'!BL147</f>
        <v>15307.165500000003</v>
      </c>
      <c r="BC17" s="22">
        <f>'HBT Resource -ERP'!BM147</f>
        <v>0</v>
      </c>
      <c r="BD17" s="22">
        <f>'HBT Resource -ERP'!BN147</f>
        <v>0</v>
      </c>
      <c r="BE17" s="22">
        <f>'HBT Resource -ERP'!BO147</f>
        <v>16837.882050000004</v>
      </c>
      <c r="BF17" s="22">
        <f>'HBT Resource -ERP'!BP147</f>
        <v>0</v>
      </c>
      <c r="BG17" s="22">
        <f>'HBT Resource -ERP'!BQ147</f>
        <v>0</v>
      </c>
      <c r="BH17" s="22">
        <f>'HBT Resource -ERP'!BR147</f>
        <v>0</v>
      </c>
      <c r="BI17" s="22">
        <f>'HBT Resource -ERP'!BS147</f>
        <v>16837.882050000004</v>
      </c>
      <c r="BJ17" s="22">
        <f>'HBT Resource -ERP'!BT147</f>
        <v>0</v>
      </c>
      <c r="BK17" s="22">
        <f>'HBT Resource -ERP'!BU147</f>
        <v>0</v>
      </c>
      <c r="BL17" s="22">
        <f>'HBT Resource -ERP'!BV147</f>
        <v>0</v>
      </c>
      <c r="BM17" s="22">
        <f>'HBT Resource -ERP'!BW147</f>
        <v>16837.882050000004</v>
      </c>
      <c r="BN17" s="22">
        <f>'HBT Resource -ERP'!BX147</f>
        <v>0</v>
      </c>
      <c r="BO17" s="22">
        <f>'HBT Resource -ERP'!BY147</f>
        <v>0</v>
      </c>
      <c r="BP17" s="22">
        <f>'HBT Resource -ERP'!BZ147</f>
        <v>16837.882050000004</v>
      </c>
      <c r="BQ17" s="22">
        <f>'HBT Resource -ERP'!CA147</f>
        <v>0</v>
      </c>
      <c r="BR17" s="22">
        <f>'HBT Resource -ERP'!CB147</f>
        <v>0</v>
      </c>
      <c r="BS17" s="22">
        <f>'HBT Resource -ERP'!CC147</f>
        <v>0</v>
      </c>
      <c r="BT17" s="22">
        <f>'HBT Resource -ERP'!CD147</f>
        <v>0</v>
      </c>
      <c r="BU17" s="22">
        <f>'HBT Resource -ERP'!CE147</f>
        <v>0</v>
      </c>
      <c r="BV17" s="22">
        <f>'HBT Resource -ERP'!CF147</f>
        <v>16837.882050000004</v>
      </c>
      <c r="BW17" s="22">
        <f>'HBT Resource -ERP'!CG147</f>
        <v>0</v>
      </c>
      <c r="BX17" s="22">
        <f>'HBT Resource -ERP'!CH147</f>
        <v>0</v>
      </c>
      <c r="BY17" s="22">
        <f>'HBT Resource -ERP'!CI147</f>
        <v>0</v>
      </c>
      <c r="BZ17" s="22">
        <f>'HBT Resource -ERP'!CJ147</f>
        <v>16837.882050000004</v>
      </c>
      <c r="CA17" s="22">
        <f>'HBT Resource -ERP'!CK147</f>
        <v>0</v>
      </c>
      <c r="CB17" s="22">
        <f>'HBT Resource -ERP'!CL147</f>
        <v>0</v>
      </c>
      <c r="CC17" s="22">
        <f>'HBT Resource -ERP'!CM147</f>
        <v>0</v>
      </c>
      <c r="CD17" s="22">
        <f>'HBT Resource -ERP'!CN147</f>
        <v>18521.670255000005</v>
      </c>
      <c r="CE17" s="22">
        <f>'HBT Resource -ERP'!CO147</f>
        <v>0</v>
      </c>
      <c r="CF17" s="22">
        <f>'HBT Resource -ERP'!CP147</f>
        <v>0</v>
      </c>
      <c r="CG17" s="22">
        <f>'HBT Resource -ERP'!CQ147</f>
        <v>0</v>
      </c>
      <c r="CH17" s="22">
        <f>'HBT Resource -ERP'!CR147</f>
        <v>18521.670255000005</v>
      </c>
      <c r="CI17" s="22">
        <f>'HBT Resource -ERP'!CS147</f>
        <v>0</v>
      </c>
      <c r="CJ17" s="22">
        <f>'HBT Resource -ERP'!CT147</f>
        <v>0</v>
      </c>
      <c r="CK17" s="22">
        <f>'HBT Resource -ERP'!CU147</f>
        <v>0</v>
      </c>
      <c r="CL17" s="22">
        <f>'HBT Resource -ERP'!CV147</f>
        <v>18521.670255000005</v>
      </c>
      <c r="CM17" s="22">
        <f>'HBT Resource -ERP'!CW147</f>
        <v>0</v>
      </c>
      <c r="CN17" s="22">
        <f>'HBT Resource -ERP'!CX147</f>
        <v>0</v>
      </c>
      <c r="CO17" s="22">
        <f>'HBT Resource -ERP'!CY147</f>
        <v>0</v>
      </c>
      <c r="CP17" s="22">
        <f>'HBT Resource -ERP'!CZ147</f>
        <v>0</v>
      </c>
      <c r="CQ17" s="22">
        <f>'HBT Resource -ERP'!DA147</f>
        <v>18521.670255000005</v>
      </c>
      <c r="CR17" s="22">
        <f>'HBT Resource -ERP'!DB147</f>
        <v>0</v>
      </c>
      <c r="CS17" s="22">
        <f>'HBT Resource -ERP'!DC147</f>
        <v>0</v>
      </c>
      <c r="CT17" s="22">
        <f>'HBT Resource -ERP'!DD147</f>
        <v>0</v>
      </c>
      <c r="CU17" s="22">
        <f>'HBT Resource -ERP'!DE147</f>
        <v>18521.670255000005</v>
      </c>
      <c r="CV17" s="22">
        <f>'HBT Resource -ERP'!DF147</f>
        <v>0</v>
      </c>
      <c r="CW17" s="22">
        <f>'HBT Resource -ERP'!DG147</f>
        <v>0</v>
      </c>
      <c r="CX17" s="22">
        <f>'HBT Resource -ERP'!DH147</f>
        <v>0</v>
      </c>
      <c r="CY17" s="22">
        <f>'HBT Resource -ERP'!DI147</f>
        <v>0</v>
      </c>
      <c r="CZ17" s="22">
        <f>'HBT Resource -ERP'!DJ147</f>
        <v>20373.837280500007</v>
      </c>
      <c r="DA17" s="22">
        <f>'HBT Resource -ERP'!DK147</f>
        <v>0</v>
      </c>
      <c r="DB17" s="22">
        <f>'HBT Resource -ERP'!DL147</f>
        <v>0</v>
      </c>
      <c r="DC17" s="22">
        <f>'HBT Resource -ERP'!DM147</f>
        <v>20373.837280500007</v>
      </c>
      <c r="DD17" s="22">
        <f>'HBT Resource -ERP'!DN147</f>
        <v>0</v>
      </c>
      <c r="DE17" s="22">
        <f>'HBT Resource -ERP'!DO147</f>
        <v>0</v>
      </c>
      <c r="DF17" s="22">
        <f>'HBT Resource -ERP'!DP147</f>
        <v>20373.837280500007</v>
      </c>
      <c r="DG17" s="22">
        <f>'HBT Resource -ERP'!DQ147</f>
        <v>0</v>
      </c>
      <c r="DH17" s="22">
        <f>'HBT Resource -ERP'!DR147</f>
        <v>0</v>
      </c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1">
        <f t="shared" si="1"/>
        <v>510266.63904150011</v>
      </c>
      <c r="FT17" s="22"/>
      <c r="FU17" s="22"/>
      <c r="FV17" s="22"/>
      <c r="FW17" s="21"/>
      <c r="FX17" s="23"/>
      <c r="FY17" s="5"/>
      <c r="FZ17" s="5"/>
      <c r="GA17" s="5"/>
      <c r="GB17" s="5"/>
      <c r="GC17" s="5"/>
    </row>
    <row r="18" spans="1:185" ht="16.5" customHeight="1" x14ac:dyDescent="0.25">
      <c r="A18" s="5"/>
      <c r="B18" s="5">
        <f t="shared" si="2"/>
        <v>7</v>
      </c>
      <c r="C18" s="232" t="s">
        <v>562</v>
      </c>
      <c r="D18" s="5"/>
      <c r="E18" s="17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>
        <f>'HBT Resource -ERP'!AA148</f>
        <v>0</v>
      </c>
      <c r="R18" s="22">
        <f>'HBT Resource -ERP'!AB148</f>
        <v>0</v>
      </c>
      <c r="S18" s="22">
        <f>'HBT Resource -ERP'!AC148</f>
        <v>0</v>
      </c>
      <c r="T18" s="22">
        <f>'HBT Resource -ERP'!AD148</f>
        <v>0</v>
      </c>
      <c r="U18" s="22">
        <f>'HBT Resource -ERP'!AE148</f>
        <v>0</v>
      </c>
      <c r="V18" s="22">
        <f>'HBT Resource -ERP'!AF148</f>
        <v>0</v>
      </c>
      <c r="W18" s="22">
        <f>'HBT Resource -ERP'!AG148</f>
        <v>0</v>
      </c>
      <c r="X18" s="22">
        <f>'HBT Resource -ERP'!AH148</f>
        <v>0</v>
      </c>
      <c r="Y18" s="22">
        <f>'HBT Resource -ERP'!AI148</f>
        <v>0</v>
      </c>
      <c r="Z18" s="22">
        <f>'HBT Resource -ERP'!AJ148</f>
        <v>0</v>
      </c>
      <c r="AA18" s="22">
        <f>'HBT Resource -ERP'!AK148</f>
        <v>0</v>
      </c>
      <c r="AB18" s="22">
        <f>'HBT Resource -ERP'!AL148</f>
        <v>0</v>
      </c>
      <c r="AC18" s="22">
        <f>'HBT Resource -ERP'!AM148</f>
        <v>0</v>
      </c>
      <c r="AD18" s="22">
        <f>'HBT Resource -ERP'!AN148</f>
        <v>0</v>
      </c>
      <c r="AE18" s="22">
        <f>'HBT Resource -ERP'!AO148</f>
        <v>5552.478628124999</v>
      </c>
      <c r="AF18" s="22">
        <f>'HBT Resource -ERP'!AP148</f>
        <v>5552.478628124999</v>
      </c>
      <c r="AG18" s="22">
        <f>'HBT Resource -ERP'!AQ148</f>
        <v>5552.478628124999</v>
      </c>
      <c r="AH18" s="22">
        <f>'HBT Resource -ERP'!AR148</f>
        <v>5552.478628124999</v>
      </c>
      <c r="AI18" s="22">
        <f>'HBT Resource -ERP'!AS148</f>
        <v>5552.478628124999</v>
      </c>
      <c r="AJ18" s="22">
        <f>'HBT Resource -ERP'!AT148</f>
        <v>5552.478628124999</v>
      </c>
      <c r="AK18" s="22">
        <f>'HBT Resource -ERP'!AU148</f>
        <v>5552.478628124999</v>
      </c>
      <c r="AL18" s="22">
        <f>'HBT Resource -ERP'!AV148</f>
        <v>5552.478628124999</v>
      </c>
      <c r="AM18" s="22">
        <f>'HBT Resource -ERP'!AW148</f>
        <v>5552.478628124999</v>
      </c>
      <c r="AN18" s="22">
        <f>'HBT Resource -ERP'!AX148</f>
        <v>5552.478628124999</v>
      </c>
      <c r="AO18" s="22">
        <f>'HBT Resource -ERP'!AY148</f>
        <v>5552.478628124999</v>
      </c>
      <c r="AP18" s="22">
        <f>'HBT Resource -ERP'!AZ148</f>
        <v>5552.478628124999</v>
      </c>
      <c r="AQ18" s="22">
        <f>'HBT Resource -ERP'!BA148</f>
        <v>5552.478628124999</v>
      </c>
      <c r="AR18" s="22">
        <f>'HBT Resource -ERP'!BB148</f>
        <v>5552.478628124999</v>
      </c>
      <c r="AS18" s="22">
        <f>'HBT Resource -ERP'!BC148</f>
        <v>5552.478628124999</v>
      </c>
      <c r="AT18" s="22">
        <f>'HBT Resource -ERP'!BD148</f>
        <v>5552.478628124999</v>
      </c>
      <c r="AU18" s="22">
        <f>'HBT Resource -ERP'!BE148</f>
        <v>5552.478628124999</v>
      </c>
      <c r="AV18" s="22">
        <f>'HBT Resource -ERP'!BF148</f>
        <v>5552.478628124999</v>
      </c>
      <c r="AW18" s="22">
        <f>'HBT Resource -ERP'!BG148</f>
        <v>5552.478628124999</v>
      </c>
      <c r="AX18" s="22">
        <f>'HBT Resource -ERP'!BH148</f>
        <v>5552.478628124999</v>
      </c>
      <c r="AY18" s="22">
        <f>'HBT Resource -ERP'!BI148</f>
        <v>5552.478628124999</v>
      </c>
      <c r="AZ18" s="22">
        <f>'HBT Resource -ERP'!BJ148</f>
        <v>5552.478628124999</v>
      </c>
      <c r="BA18" s="22">
        <f>'HBT Resource -ERP'!BK148</f>
        <v>5552.478628124999</v>
      </c>
      <c r="BB18" s="22">
        <f>'HBT Resource -ERP'!BL148</f>
        <v>5552.478628124999</v>
      </c>
      <c r="BC18" s="22">
        <f>'HBT Resource -ERP'!BM148</f>
        <v>6107.7264909374999</v>
      </c>
      <c r="BD18" s="22">
        <f>'HBT Resource -ERP'!BN148</f>
        <v>6107.7264909374999</v>
      </c>
      <c r="BE18" s="22">
        <f>'HBT Resource -ERP'!BO148</f>
        <v>6107.7264909374999</v>
      </c>
      <c r="BF18" s="22">
        <f>'HBT Resource -ERP'!BP148</f>
        <v>6107.7264909374999</v>
      </c>
      <c r="BG18" s="22">
        <f>'HBT Resource -ERP'!BQ148</f>
        <v>6107.7264909374999</v>
      </c>
      <c r="BH18" s="22">
        <f>'HBT Resource -ERP'!BR148</f>
        <v>6107.7264909374999</v>
      </c>
      <c r="BI18" s="22">
        <f>'HBT Resource -ERP'!BS148</f>
        <v>6107.7264909374999</v>
      </c>
      <c r="BJ18" s="22">
        <f>'HBT Resource -ERP'!BT148</f>
        <v>6107.7264909374999</v>
      </c>
      <c r="BK18" s="22">
        <f>'HBT Resource -ERP'!BU148</f>
        <v>6107.7264909374999</v>
      </c>
      <c r="BL18" s="22">
        <f>'HBT Resource -ERP'!BV148</f>
        <v>6107.7264909374999</v>
      </c>
      <c r="BM18" s="22">
        <f>'HBT Resource -ERP'!BW148</f>
        <v>6107.7264909374999</v>
      </c>
      <c r="BN18" s="22">
        <f>'HBT Resource -ERP'!BX148</f>
        <v>6107.7264909374999</v>
      </c>
      <c r="BO18" s="22">
        <f>'HBT Resource -ERP'!BY148</f>
        <v>6107.7264909374999</v>
      </c>
      <c r="BP18" s="22">
        <f>'HBT Resource -ERP'!BZ148</f>
        <v>6107.7264909374999</v>
      </c>
      <c r="BQ18" s="22">
        <f>'HBT Resource -ERP'!CA148</f>
        <v>6107.7264909374999</v>
      </c>
      <c r="BR18" s="22">
        <f>'HBT Resource -ERP'!CB148</f>
        <v>6107.7264909374999</v>
      </c>
      <c r="BS18" s="22">
        <f>'HBT Resource -ERP'!CC148</f>
        <v>6107.7264909374999</v>
      </c>
      <c r="BT18" s="22">
        <f>'HBT Resource -ERP'!CD148</f>
        <v>6107.7264909374999</v>
      </c>
      <c r="BU18" s="22">
        <f>'HBT Resource -ERP'!CE148</f>
        <v>6107.7264909374999</v>
      </c>
      <c r="BV18" s="22">
        <f>'HBT Resource -ERP'!CF148</f>
        <v>6107.7264909374999</v>
      </c>
      <c r="BW18" s="22">
        <f>'HBT Resource -ERP'!CG148</f>
        <v>6107.7264909374999</v>
      </c>
      <c r="BX18" s="22">
        <f>'HBT Resource -ERP'!CH148</f>
        <v>6107.7264909374999</v>
      </c>
      <c r="BY18" s="22">
        <f>'HBT Resource -ERP'!CI148</f>
        <v>6107.7264909374999</v>
      </c>
      <c r="BZ18" s="22">
        <f>'HBT Resource -ERP'!CJ148</f>
        <v>6107.7264909374999</v>
      </c>
      <c r="CA18" s="22">
        <f>'HBT Resource -ERP'!CK148</f>
        <v>6718.4991400312501</v>
      </c>
      <c r="CB18" s="22">
        <f>'HBT Resource -ERP'!CL148</f>
        <v>6718.4991400312501</v>
      </c>
      <c r="CC18" s="22">
        <f>'HBT Resource -ERP'!CM148</f>
        <v>6718.4991400312501</v>
      </c>
      <c r="CD18" s="22">
        <f>'HBT Resource -ERP'!CN148</f>
        <v>6718.4991400312501</v>
      </c>
      <c r="CE18" s="22">
        <f>'HBT Resource -ERP'!CO148</f>
        <v>6718.4991400312501</v>
      </c>
      <c r="CF18" s="22">
        <f>'HBT Resource -ERP'!CP148</f>
        <v>6718.4991400312501</v>
      </c>
      <c r="CG18" s="22">
        <f>'HBT Resource -ERP'!CQ148</f>
        <v>6718.4991400312501</v>
      </c>
      <c r="CH18" s="22">
        <f>'HBT Resource -ERP'!CR148</f>
        <v>6718.4991400312501</v>
      </c>
      <c r="CI18" s="22">
        <f>'HBT Resource -ERP'!CS148</f>
        <v>6718.4991400312501</v>
      </c>
      <c r="CJ18" s="22">
        <f>'HBT Resource -ERP'!CT148</f>
        <v>6718.4991400312501</v>
      </c>
      <c r="CK18" s="22">
        <f>'HBT Resource -ERP'!CU148</f>
        <v>6718.4991400312501</v>
      </c>
      <c r="CL18" s="22">
        <f>'HBT Resource -ERP'!CV148</f>
        <v>6718.4991400312501</v>
      </c>
      <c r="CM18" s="22">
        <f>'HBT Resource -ERP'!CW148</f>
        <v>6718.4991400312501</v>
      </c>
      <c r="CN18" s="22">
        <f>'HBT Resource -ERP'!CX148</f>
        <v>6718.4991400312501</v>
      </c>
      <c r="CO18" s="22">
        <f>'HBT Resource -ERP'!CY148</f>
        <v>6718.4991400312501</v>
      </c>
      <c r="CP18" s="22">
        <f>'HBT Resource -ERP'!CZ148</f>
        <v>6718.4991400312501</v>
      </c>
      <c r="CQ18" s="22">
        <f>'HBT Resource -ERP'!DA148</f>
        <v>6718.4991400312501</v>
      </c>
      <c r="CR18" s="22">
        <f>'HBT Resource -ERP'!DB148</f>
        <v>6718.4991400312501</v>
      </c>
      <c r="CS18" s="22">
        <f>'HBT Resource -ERP'!DC148</f>
        <v>6718.4991400312501</v>
      </c>
      <c r="CT18" s="22">
        <f>'HBT Resource -ERP'!DD148</f>
        <v>6718.4991400312501</v>
      </c>
      <c r="CU18" s="22">
        <f>'HBT Resource -ERP'!DE148</f>
        <v>6718.4991400312501</v>
      </c>
      <c r="CV18" s="22">
        <f>'HBT Resource -ERP'!DF148</f>
        <v>6718.4991400312501</v>
      </c>
      <c r="CW18" s="22">
        <f>'HBT Resource -ERP'!DG148</f>
        <v>6718.4991400312501</v>
      </c>
      <c r="CX18" s="22">
        <f>'HBT Resource -ERP'!DH148</f>
        <v>6718.4991400312501</v>
      </c>
      <c r="CY18" s="22">
        <f>'HBT Resource -ERP'!DI148</f>
        <v>7390.3490540343764</v>
      </c>
      <c r="CZ18" s="22">
        <f>'HBT Resource -ERP'!DJ148</f>
        <v>7390.3490540343764</v>
      </c>
      <c r="DA18" s="22">
        <f>'HBT Resource -ERP'!DK148</f>
        <v>7390.3490540343764</v>
      </c>
      <c r="DB18" s="22">
        <f>'HBT Resource -ERP'!DL148</f>
        <v>7390.3490540343764</v>
      </c>
      <c r="DC18" s="22">
        <f>'HBT Resource -ERP'!DM148</f>
        <v>7390.3490540343764</v>
      </c>
      <c r="DD18" s="22">
        <f>'HBT Resource -ERP'!DN148</f>
        <v>7390.3490540343764</v>
      </c>
      <c r="DE18" s="22">
        <f>'HBT Resource -ERP'!DO148</f>
        <v>7390.3490540343764</v>
      </c>
      <c r="DF18" s="22">
        <f>'HBT Resource -ERP'!DP148</f>
        <v>7390.3490540343764</v>
      </c>
      <c r="DG18" s="22">
        <f>'HBT Resource -ERP'!DQ148</f>
        <v>7390.3490540343764</v>
      </c>
      <c r="DH18" s="22">
        <f>'HBT Resource -ERP'!DR148</f>
        <v>7390.3490540343764</v>
      </c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1">
        <f t="shared" si="1"/>
        <v>514992.39275859331</v>
      </c>
      <c r="FT18" s="22"/>
      <c r="FU18" s="22"/>
      <c r="FV18" s="22"/>
      <c r="FW18" s="21"/>
      <c r="FX18" s="23"/>
      <c r="FY18" s="5"/>
      <c r="FZ18" s="5"/>
      <c r="GA18" s="5"/>
      <c r="GB18" s="5"/>
      <c r="GC18" s="5"/>
    </row>
    <row r="19" spans="1:185" ht="16.5" customHeight="1" x14ac:dyDescent="0.25">
      <c r="A19" s="5"/>
      <c r="B19" s="5">
        <f t="shared" si="2"/>
        <v>8</v>
      </c>
      <c r="C19" s="232" t="s">
        <v>484</v>
      </c>
      <c r="D19" s="5"/>
      <c r="E19" s="17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>
        <f>'HBT Resource -ERP'!AA149</f>
        <v>43556.974999999999</v>
      </c>
      <c r="R19" s="22">
        <f>'HBT Resource -ERP'!AB149</f>
        <v>43556.974999999999</v>
      </c>
      <c r="S19" s="22">
        <f>'HBT Resource -ERP'!AC149</f>
        <v>21778.487499999999</v>
      </c>
      <c r="T19" s="22">
        <f>'HBT Resource -ERP'!AD149</f>
        <v>21778.487499999999</v>
      </c>
      <c r="U19" s="22">
        <f>'HBT Resource -ERP'!AE149</f>
        <v>0</v>
      </c>
      <c r="V19" s="22">
        <f>'HBT Resource -ERP'!AF149</f>
        <v>0</v>
      </c>
      <c r="W19" s="22">
        <f>'HBT Resource -ERP'!AG149</f>
        <v>0</v>
      </c>
      <c r="X19" s="22">
        <f>'HBT Resource -ERP'!AH149</f>
        <v>0</v>
      </c>
      <c r="Y19" s="22">
        <f>'HBT Resource -ERP'!AI149</f>
        <v>21778.487499999999</v>
      </c>
      <c r="Z19" s="22">
        <f>'HBT Resource -ERP'!AJ149</f>
        <v>0</v>
      </c>
      <c r="AA19" s="22">
        <f>'HBT Resource -ERP'!AK149</f>
        <v>0</v>
      </c>
      <c r="AB19" s="22">
        <f>'HBT Resource -ERP'!AL149</f>
        <v>0</v>
      </c>
      <c r="AC19" s="22">
        <f>'HBT Resource -ERP'!AM149</f>
        <v>21778.487499999999</v>
      </c>
      <c r="AD19" s="22">
        <f>'HBT Resource -ERP'!AN149</f>
        <v>0</v>
      </c>
      <c r="AE19" s="22">
        <f>'HBT Resource -ERP'!AO149</f>
        <v>0</v>
      </c>
      <c r="AF19" s="22">
        <f>'HBT Resource -ERP'!AP149</f>
        <v>0</v>
      </c>
      <c r="AG19" s="22">
        <f>'HBT Resource -ERP'!AQ149</f>
        <v>0</v>
      </c>
      <c r="AH19" s="22">
        <f>'HBT Resource -ERP'!AR149</f>
        <v>23956.33625</v>
      </c>
      <c r="AI19" s="22">
        <f>'HBT Resource -ERP'!AS149</f>
        <v>0</v>
      </c>
      <c r="AJ19" s="22">
        <f>'HBT Resource -ERP'!AT149</f>
        <v>0</v>
      </c>
      <c r="AK19" s="22">
        <f>'HBT Resource -ERP'!AU149</f>
        <v>0</v>
      </c>
      <c r="AL19" s="22">
        <f>'HBT Resource -ERP'!AV149</f>
        <v>23956.33625</v>
      </c>
      <c r="AM19" s="22">
        <f>'HBT Resource -ERP'!AW149</f>
        <v>0</v>
      </c>
      <c r="AN19" s="22">
        <f>'HBT Resource -ERP'!AX149</f>
        <v>0</v>
      </c>
      <c r="AO19" s="22">
        <f>'HBT Resource -ERP'!AY149</f>
        <v>0</v>
      </c>
      <c r="AP19" s="22">
        <f>'HBT Resource -ERP'!AZ149</f>
        <v>23956.33625</v>
      </c>
      <c r="AQ19" s="22">
        <f>'HBT Resource -ERP'!BA149</f>
        <v>0</v>
      </c>
      <c r="AR19" s="22">
        <f>'HBT Resource -ERP'!BB149</f>
        <v>0</v>
      </c>
      <c r="AS19" s="22">
        <f>'HBT Resource -ERP'!BC149</f>
        <v>0</v>
      </c>
      <c r="AT19" s="22">
        <f>'HBT Resource -ERP'!BD149</f>
        <v>23956.33625</v>
      </c>
      <c r="AU19" s="22">
        <f>'HBT Resource -ERP'!BE149</f>
        <v>0</v>
      </c>
      <c r="AV19" s="22">
        <f>'HBT Resource -ERP'!BF149</f>
        <v>0</v>
      </c>
      <c r="AW19" s="22">
        <f>'HBT Resource -ERP'!BG149</f>
        <v>0</v>
      </c>
      <c r="AX19" s="22">
        <f>'HBT Resource -ERP'!BH149</f>
        <v>23956.33625</v>
      </c>
      <c r="AY19" s="22">
        <f>'HBT Resource -ERP'!BI149</f>
        <v>0</v>
      </c>
      <c r="AZ19" s="22">
        <f>'HBT Resource -ERP'!BJ149</f>
        <v>0</v>
      </c>
      <c r="BA19" s="22">
        <f>'HBT Resource -ERP'!BK149</f>
        <v>0</v>
      </c>
      <c r="BB19" s="22">
        <f>'HBT Resource -ERP'!BL149</f>
        <v>23956.33625</v>
      </c>
      <c r="BC19" s="22">
        <f>'HBT Resource -ERP'!BM149</f>
        <v>0</v>
      </c>
      <c r="BD19" s="22">
        <f>'HBT Resource -ERP'!BN149</f>
        <v>0</v>
      </c>
      <c r="BE19" s="22">
        <f>'HBT Resource -ERP'!BO149</f>
        <v>26351.969875000003</v>
      </c>
      <c r="BF19" s="22">
        <f>'HBT Resource -ERP'!BP149</f>
        <v>0</v>
      </c>
      <c r="BG19" s="22">
        <f>'HBT Resource -ERP'!BQ149</f>
        <v>0</v>
      </c>
      <c r="BH19" s="22">
        <f>'HBT Resource -ERP'!BR149</f>
        <v>0</v>
      </c>
      <c r="BI19" s="22">
        <f>'HBT Resource -ERP'!BS149</f>
        <v>26351.969875000003</v>
      </c>
      <c r="BJ19" s="22">
        <f>'HBT Resource -ERP'!BT149</f>
        <v>0</v>
      </c>
      <c r="BK19" s="22">
        <f>'HBT Resource -ERP'!BU149</f>
        <v>0</v>
      </c>
      <c r="BL19" s="22">
        <f>'HBT Resource -ERP'!BV149</f>
        <v>0</v>
      </c>
      <c r="BM19" s="22">
        <f>'HBT Resource -ERP'!BW149</f>
        <v>26351.969875000003</v>
      </c>
      <c r="BN19" s="22">
        <f>'HBT Resource -ERP'!BX149</f>
        <v>0</v>
      </c>
      <c r="BO19" s="22">
        <f>'HBT Resource -ERP'!BY149</f>
        <v>0</v>
      </c>
      <c r="BP19" s="22">
        <f>'HBT Resource -ERP'!BZ149</f>
        <v>26351.969875000003</v>
      </c>
      <c r="BQ19" s="22">
        <f>'HBT Resource -ERP'!CA149</f>
        <v>0</v>
      </c>
      <c r="BR19" s="22">
        <f>'HBT Resource -ERP'!CB149</f>
        <v>0</v>
      </c>
      <c r="BS19" s="22">
        <f>'HBT Resource -ERP'!CC149</f>
        <v>0</v>
      </c>
      <c r="BT19" s="22">
        <f>'HBT Resource -ERP'!CD149</f>
        <v>0</v>
      </c>
      <c r="BU19" s="22">
        <f>'HBT Resource -ERP'!CE149</f>
        <v>0</v>
      </c>
      <c r="BV19" s="22">
        <f>'HBT Resource -ERP'!CF149</f>
        <v>26351.969875000003</v>
      </c>
      <c r="BW19" s="22">
        <f>'HBT Resource -ERP'!CG149</f>
        <v>0</v>
      </c>
      <c r="BX19" s="22">
        <f>'HBT Resource -ERP'!CH149</f>
        <v>0</v>
      </c>
      <c r="BY19" s="22">
        <f>'HBT Resource -ERP'!CI149</f>
        <v>0</v>
      </c>
      <c r="BZ19" s="22">
        <f>'HBT Resource -ERP'!CJ149</f>
        <v>26351.969875000003</v>
      </c>
      <c r="CA19" s="22">
        <f>'HBT Resource -ERP'!CK149</f>
        <v>0</v>
      </c>
      <c r="CB19" s="22">
        <f>'HBT Resource -ERP'!CL149</f>
        <v>0</v>
      </c>
      <c r="CC19" s="22">
        <f>'HBT Resource -ERP'!CM149</f>
        <v>0</v>
      </c>
      <c r="CD19" s="22">
        <f>'HBT Resource -ERP'!CN149</f>
        <v>28987.166862500006</v>
      </c>
      <c r="CE19" s="22">
        <f>'HBT Resource -ERP'!CO149</f>
        <v>0</v>
      </c>
      <c r="CF19" s="22">
        <f>'HBT Resource -ERP'!CP149</f>
        <v>0</v>
      </c>
      <c r="CG19" s="22">
        <f>'HBT Resource -ERP'!CQ149</f>
        <v>0</v>
      </c>
      <c r="CH19" s="22">
        <f>'HBT Resource -ERP'!CR149</f>
        <v>28987.166862500006</v>
      </c>
      <c r="CI19" s="22">
        <f>'HBT Resource -ERP'!CS149</f>
        <v>0</v>
      </c>
      <c r="CJ19" s="22">
        <f>'HBT Resource -ERP'!CT149</f>
        <v>0</v>
      </c>
      <c r="CK19" s="22">
        <f>'HBT Resource -ERP'!CU149</f>
        <v>0</v>
      </c>
      <c r="CL19" s="22">
        <f>'HBT Resource -ERP'!CV149</f>
        <v>28987.166862500006</v>
      </c>
      <c r="CM19" s="22">
        <f>'HBT Resource -ERP'!CW149</f>
        <v>0</v>
      </c>
      <c r="CN19" s="22">
        <f>'HBT Resource -ERP'!CX149</f>
        <v>0</v>
      </c>
      <c r="CO19" s="22">
        <f>'HBT Resource -ERP'!CY149</f>
        <v>0</v>
      </c>
      <c r="CP19" s="22">
        <f>'HBT Resource -ERP'!CZ149</f>
        <v>0</v>
      </c>
      <c r="CQ19" s="22">
        <f>'HBT Resource -ERP'!DA149</f>
        <v>28987.166862500006</v>
      </c>
      <c r="CR19" s="22">
        <f>'HBT Resource -ERP'!DB149</f>
        <v>0</v>
      </c>
      <c r="CS19" s="22">
        <f>'HBT Resource -ERP'!DC149</f>
        <v>0</v>
      </c>
      <c r="CT19" s="22">
        <f>'HBT Resource -ERP'!DD149</f>
        <v>0</v>
      </c>
      <c r="CU19" s="22">
        <f>'HBT Resource -ERP'!DE149</f>
        <v>28987.166862500006</v>
      </c>
      <c r="CV19" s="22">
        <f>'HBT Resource -ERP'!DF149</f>
        <v>0</v>
      </c>
      <c r="CW19" s="22">
        <f>'HBT Resource -ERP'!DG149</f>
        <v>0</v>
      </c>
      <c r="CX19" s="22">
        <f>'HBT Resource -ERP'!DH149</f>
        <v>0</v>
      </c>
      <c r="CY19" s="22">
        <f>'HBT Resource -ERP'!DI149</f>
        <v>0</v>
      </c>
      <c r="CZ19" s="22">
        <f>'HBT Resource -ERP'!DJ149</f>
        <v>31885.883548750007</v>
      </c>
      <c r="DA19" s="22">
        <f>'HBT Resource -ERP'!DK149</f>
        <v>0</v>
      </c>
      <c r="DB19" s="22">
        <f>'HBT Resource -ERP'!DL149</f>
        <v>0</v>
      </c>
      <c r="DC19" s="22">
        <f>'HBT Resource -ERP'!DM149</f>
        <v>31885.883548750007</v>
      </c>
      <c r="DD19" s="22">
        <f>'HBT Resource -ERP'!DN149</f>
        <v>0</v>
      </c>
      <c r="DE19" s="22">
        <f>'HBT Resource -ERP'!DO149</f>
        <v>0</v>
      </c>
      <c r="DF19" s="22">
        <f>'HBT Resource -ERP'!DP149</f>
        <v>31885.883548750007</v>
      </c>
      <c r="DG19" s="22">
        <f>'HBT Resource -ERP'!DQ149</f>
        <v>0</v>
      </c>
      <c r="DH19" s="22">
        <f>'HBT Resource -ERP'!DR149</f>
        <v>0</v>
      </c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1">
        <f t="shared" si="1"/>
        <v>716671.22170875</v>
      </c>
      <c r="FT19" s="22"/>
      <c r="FU19" s="22"/>
      <c r="FV19" s="22"/>
      <c r="FW19" s="21"/>
      <c r="FX19" s="23"/>
      <c r="FY19" s="5"/>
      <c r="FZ19" s="5"/>
      <c r="GA19" s="5"/>
      <c r="GB19" s="5"/>
      <c r="GC19" s="5"/>
    </row>
    <row r="20" spans="1:185" ht="16.5" customHeight="1" x14ac:dyDescent="0.25">
      <c r="A20" s="5"/>
      <c r="B20" s="5">
        <f t="shared" si="2"/>
        <v>9</v>
      </c>
      <c r="C20" s="227" t="s">
        <v>511</v>
      </c>
      <c r="D20" s="5"/>
      <c r="E20" s="17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>
        <f>'HBT Resource -ERP'!AA150</f>
        <v>13915.605000000001</v>
      </c>
      <c r="R20" s="22">
        <f>'HBT Resource -ERP'!AB150</f>
        <v>13915.605000000001</v>
      </c>
      <c r="S20" s="22">
        <f>'HBT Resource -ERP'!AC150</f>
        <v>27831.210000000003</v>
      </c>
      <c r="T20" s="22">
        <f>'HBT Resource -ERP'!AD150</f>
        <v>27831.210000000003</v>
      </c>
      <c r="U20" s="22">
        <f>'HBT Resource -ERP'!AE150</f>
        <v>8017.2860624999994</v>
      </c>
      <c r="V20" s="22">
        <f>'HBT Resource -ERP'!AF150</f>
        <v>8017.2860624999994</v>
      </c>
      <c r="W20" s="22">
        <f>'HBT Resource -ERP'!AG150</f>
        <v>8017.2860624999994</v>
      </c>
      <c r="X20" s="22">
        <f>'HBT Resource -ERP'!AH150</f>
        <v>8017.2860624999994</v>
      </c>
      <c r="Y20" s="22">
        <f>'HBT Resource -ERP'!AI150</f>
        <v>8017.2860624999994</v>
      </c>
      <c r="Z20" s="22">
        <f>'HBT Resource -ERP'!AJ150</f>
        <v>8017.2860624999994</v>
      </c>
      <c r="AA20" s="22">
        <f>'HBT Resource -ERP'!AK150</f>
        <v>8017.2860624999994</v>
      </c>
      <c r="AB20" s="22">
        <f>'HBT Resource -ERP'!AL150</f>
        <v>8017.2860624999994</v>
      </c>
      <c r="AC20" s="22">
        <f>'HBT Resource -ERP'!AM150</f>
        <v>8017.2860624999994</v>
      </c>
      <c r="AD20" s="22">
        <f>'HBT Resource -ERP'!AN150</f>
        <v>8017.2860624999994</v>
      </c>
      <c r="AE20" s="22">
        <f>'HBT Resource -ERP'!AO150</f>
        <v>8819.0146687500001</v>
      </c>
      <c r="AF20" s="22">
        <f>'HBT Resource -ERP'!AP150</f>
        <v>8819.0146687500001</v>
      </c>
      <c r="AG20" s="22">
        <f>'HBT Resource -ERP'!AQ150</f>
        <v>8819.0146687500001</v>
      </c>
      <c r="AH20" s="22">
        <f>'HBT Resource -ERP'!AR150</f>
        <v>8819.0146687500001</v>
      </c>
      <c r="AI20" s="22">
        <f>'HBT Resource -ERP'!AS150</f>
        <v>8819.0146687500001</v>
      </c>
      <c r="AJ20" s="22">
        <f>'HBT Resource -ERP'!AT150</f>
        <v>8819.0146687500001</v>
      </c>
      <c r="AK20" s="22">
        <f>'HBT Resource -ERP'!AU150</f>
        <v>8819.0146687500001</v>
      </c>
      <c r="AL20" s="22">
        <f>'HBT Resource -ERP'!AV150</f>
        <v>8819.0146687500001</v>
      </c>
      <c r="AM20" s="22">
        <f>'HBT Resource -ERP'!AW150</f>
        <v>8819.0146687500001</v>
      </c>
      <c r="AN20" s="22">
        <f>'HBT Resource -ERP'!AX150</f>
        <v>8819.0146687500001</v>
      </c>
      <c r="AO20" s="22">
        <f>'HBT Resource -ERP'!AY150</f>
        <v>0</v>
      </c>
      <c r="AP20" s="22">
        <f>'HBT Resource -ERP'!AZ150</f>
        <v>0</v>
      </c>
      <c r="AQ20" s="22">
        <f>'HBT Resource -ERP'!BA150</f>
        <v>0</v>
      </c>
      <c r="AR20" s="22">
        <f>'HBT Resource -ERP'!BB150</f>
        <v>0</v>
      </c>
      <c r="AS20" s="22">
        <f>'HBT Resource -ERP'!BC150</f>
        <v>0</v>
      </c>
      <c r="AT20" s="22">
        <f>'HBT Resource -ERP'!BD150</f>
        <v>0</v>
      </c>
      <c r="AU20" s="22">
        <f>'HBT Resource -ERP'!BE150</f>
        <v>0</v>
      </c>
      <c r="AV20" s="22">
        <f>'HBT Resource -ERP'!BF150</f>
        <v>0</v>
      </c>
      <c r="AW20" s="22">
        <f>'HBT Resource -ERP'!BG150</f>
        <v>0</v>
      </c>
      <c r="AX20" s="22">
        <f>'HBT Resource -ERP'!BH150</f>
        <v>0</v>
      </c>
      <c r="AY20" s="22">
        <f>'HBT Resource -ERP'!BI150</f>
        <v>0</v>
      </c>
      <c r="AZ20" s="22">
        <f>'HBT Resource -ERP'!BJ150</f>
        <v>0</v>
      </c>
      <c r="BA20" s="22">
        <f>'HBT Resource -ERP'!BK150</f>
        <v>0</v>
      </c>
      <c r="BB20" s="22">
        <f>'HBT Resource -ERP'!BL150</f>
        <v>0</v>
      </c>
      <c r="BC20" s="22">
        <f>'HBT Resource -ERP'!BM150</f>
        <v>0</v>
      </c>
      <c r="BD20" s="22">
        <f>'HBT Resource -ERP'!BN150</f>
        <v>0</v>
      </c>
      <c r="BE20" s="22">
        <f>'HBT Resource -ERP'!BO150</f>
        <v>0</v>
      </c>
      <c r="BF20" s="22">
        <f>'HBT Resource -ERP'!BP150</f>
        <v>0</v>
      </c>
      <c r="BG20" s="22">
        <f>'HBT Resource -ERP'!BQ150</f>
        <v>0</v>
      </c>
      <c r="BH20" s="22">
        <f>'HBT Resource -ERP'!BR150</f>
        <v>0</v>
      </c>
      <c r="BI20" s="22">
        <f>'HBT Resource -ERP'!BS150</f>
        <v>0</v>
      </c>
      <c r="BJ20" s="22">
        <f>'HBT Resource -ERP'!BT150</f>
        <v>0</v>
      </c>
      <c r="BK20" s="22">
        <f>'HBT Resource -ERP'!BU150</f>
        <v>0</v>
      </c>
      <c r="BL20" s="22">
        <f>'HBT Resource -ERP'!BV150</f>
        <v>0</v>
      </c>
      <c r="BM20" s="22">
        <f>'HBT Resource -ERP'!BW150</f>
        <v>0</v>
      </c>
      <c r="BN20" s="22">
        <f>'HBT Resource -ERP'!BX150</f>
        <v>0</v>
      </c>
      <c r="BO20" s="22">
        <f>'HBT Resource -ERP'!BY150</f>
        <v>0</v>
      </c>
      <c r="BP20" s="22">
        <f>'HBT Resource -ERP'!BZ150</f>
        <v>0</v>
      </c>
      <c r="BQ20" s="22">
        <f>'HBT Resource -ERP'!CA150</f>
        <v>0</v>
      </c>
      <c r="BR20" s="22">
        <f>'HBT Resource -ERP'!CB150</f>
        <v>0</v>
      </c>
      <c r="BS20" s="22">
        <f>'HBT Resource -ERP'!CC150</f>
        <v>0</v>
      </c>
      <c r="BT20" s="22">
        <f>'HBT Resource -ERP'!CD150</f>
        <v>0</v>
      </c>
      <c r="BU20" s="22">
        <f>'HBT Resource -ERP'!CE150</f>
        <v>0</v>
      </c>
      <c r="BV20" s="22">
        <f>'HBT Resource -ERP'!CF150</f>
        <v>0</v>
      </c>
      <c r="BW20" s="22">
        <f>'HBT Resource -ERP'!CG150</f>
        <v>0</v>
      </c>
      <c r="BX20" s="22">
        <f>'HBT Resource -ERP'!CH150</f>
        <v>0</v>
      </c>
      <c r="BY20" s="22">
        <f>'HBT Resource -ERP'!CI150</f>
        <v>0</v>
      </c>
      <c r="BZ20" s="22">
        <f>'HBT Resource -ERP'!CJ150</f>
        <v>0</v>
      </c>
      <c r="CA20" s="22">
        <f>'HBT Resource -ERP'!CK150</f>
        <v>0</v>
      </c>
      <c r="CB20" s="22">
        <f>'HBT Resource -ERP'!CL150</f>
        <v>0</v>
      </c>
      <c r="CC20" s="22">
        <f>'HBT Resource -ERP'!CM150</f>
        <v>0</v>
      </c>
      <c r="CD20" s="22">
        <f>'HBT Resource -ERP'!CN150</f>
        <v>0</v>
      </c>
      <c r="CE20" s="22">
        <f>'HBT Resource -ERP'!CO150</f>
        <v>0</v>
      </c>
      <c r="CF20" s="22">
        <f>'HBT Resource -ERP'!CP150</f>
        <v>0</v>
      </c>
      <c r="CG20" s="22">
        <f>'HBT Resource -ERP'!CQ150</f>
        <v>0</v>
      </c>
      <c r="CH20" s="22">
        <f>'HBT Resource -ERP'!CR150</f>
        <v>0</v>
      </c>
      <c r="CI20" s="22">
        <f>'HBT Resource -ERP'!CS150</f>
        <v>0</v>
      </c>
      <c r="CJ20" s="22">
        <f>'HBT Resource -ERP'!CT150</f>
        <v>0</v>
      </c>
      <c r="CK20" s="22">
        <f>'HBT Resource -ERP'!CU150</f>
        <v>0</v>
      </c>
      <c r="CL20" s="22">
        <f>'HBT Resource -ERP'!CV150</f>
        <v>0</v>
      </c>
      <c r="CM20" s="22">
        <f>'HBT Resource -ERP'!CW150</f>
        <v>0</v>
      </c>
      <c r="CN20" s="22">
        <f>'HBT Resource -ERP'!CX150</f>
        <v>0</v>
      </c>
      <c r="CO20" s="22">
        <f>'HBT Resource -ERP'!CY150</f>
        <v>0</v>
      </c>
      <c r="CP20" s="22">
        <f>'HBT Resource -ERP'!CZ150</f>
        <v>0</v>
      </c>
      <c r="CQ20" s="22">
        <f>'HBT Resource -ERP'!DA150</f>
        <v>0</v>
      </c>
      <c r="CR20" s="22">
        <f>'HBT Resource -ERP'!DB150</f>
        <v>0</v>
      </c>
      <c r="CS20" s="22">
        <f>'HBT Resource -ERP'!DC150</f>
        <v>0</v>
      </c>
      <c r="CT20" s="22">
        <f>'HBT Resource -ERP'!DD150</f>
        <v>0</v>
      </c>
      <c r="CU20" s="22">
        <f>'HBT Resource -ERP'!DE150</f>
        <v>0</v>
      </c>
      <c r="CV20" s="22">
        <f>'HBT Resource -ERP'!DF150</f>
        <v>0</v>
      </c>
      <c r="CW20" s="22">
        <f>'HBT Resource -ERP'!DG150</f>
        <v>0</v>
      </c>
      <c r="CX20" s="22">
        <f>'HBT Resource -ERP'!DH150</f>
        <v>0</v>
      </c>
      <c r="CY20" s="22">
        <f>'HBT Resource -ERP'!DI150</f>
        <v>0</v>
      </c>
      <c r="CZ20" s="22">
        <f>'HBT Resource -ERP'!DJ150</f>
        <v>0</v>
      </c>
      <c r="DA20" s="22">
        <f>'HBT Resource -ERP'!DK150</f>
        <v>0</v>
      </c>
      <c r="DB20" s="22">
        <f>'HBT Resource -ERP'!DL150</f>
        <v>0</v>
      </c>
      <c r="DC20" s="22">
        <f>'HBT Resource -ERP'!DM150</f>
        <v>0</v>
      </c>
      <c r="DD20" s="22">
        <f>'HBT Resource -ERP'!DN150</f>
        <v>0</v>
      </c>
      <c r="DE20" s="22">
        <f>'HBT Resource -ERP'!DO150</f>
        <v>0</v>
      </c>
      <c r="DF20" s="22">
        <f>'HBT Resource -ERP'!DP150</f>
        <v>0</v>
      </c>
      <c r="DG20" s="22">
        <f>'HBT Resource -ERP'!DQ150</f>
        <v>0</v>
      </c>
      <c r="DH20" s="22">
        <f>'HBT Resource -ERP'!DR150</f>
        <v>0</v>
      </c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1">
        <f t="shared" si="1"/>
        <v>251856.63731249998</v>
      </c>
      <c r="FT20" s="22"/>
      <c r="FU20" s="22"/>
      <c r="FV20" s="22"/>
      <c r="FW20" s="21"/>
      <c r="FX20" s="23"/>
      <c r="FY20" s="5"/>
      <c r="FZ20" s="5"/>
      <c r="GA20" s="5"/>
      <c r="GB20" s="5"/>
      <c r="GC20" s="5"/>
    </row>
    <row r="21" spans="1:185" ht="16.5" customHeight="1" x14ac:dyDescent="0.25">
      <c r="A21" s="5"/>
      <c r="B21" s="5"/>
      <c r="C21" s="227" t="s">
        <v>518</v>
      </c>
      <c r="D21" s="5"/>
      <c r="E21" s="17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>
        <f>'HBT Resource -ERP'!AY151</f>
        <v>5552.478628124999</v>
      </c>
      <c r="AP21" s="22">
        <f>'HBT Resource -ERP'!AZ151</f>
        <v>5552.478628124999</v>
      </c>
      <c r="AQ21" s="22">
        <f>'HBT Resource -ERP'!BA151</f>
        <v>5552.478628124999</v>
      </c>
      <c r="AR21" s="22">
        <f>'HBT Resource -ERP'!BB151</f>
        <v>5552.478628124999</v>
      </c>
      <c r="AS21" s="22">
        <f>'HBT Resource -ERP'!BC151</f>
        <v>5552.478628124999</v>
      </c>
      <c r="AT21" s="22">
        <f>'HBT Resource -ERP'!BD151</f>
        <v>5552.478628124999</v>
      </c>
      <c r="AU21" s="22">
        <f>'HBT Resource -ERP'!BE151</f>
        <v>5552.478628124999</v>
      </c>
      <c r="AV21" s="22">
        <f>'HBT Resource -ERP'!BF151</f>
        <v>5552.478628124999</v>
      </c>
      <c r="AW21" s="22">
        <f>'HBT Resource -ERP'!BG151</f>
        <v>5552.478628124999</v>
      </c>
      <c r="AX21" s="22">
        <f>'HBT Resource -ERP'!BH151</f>
        <v>5552.478628124999</v>
      </c>
      <c r="AY21" s="22">
        <f>'HBT Resource -ERP'!BI151</f>
        <v>5552.478628124999</v>
      </c>
      <c r="AZ21" s="22">
        <f>'HBT Resource -ERP'!BJ151</f>
        <v>5552.478628124999</v>
      </c>
      <c r="BA21" s="22">
        <f>'HBT Resource -ERP'!BK151</f>
        <v>5552.478628124999</v>
      </c>
      <c r="BB21" s="22">
        <f>'HBT Resource -ERP'!BL151</f>
        <v>5552.478628124999</v>
      </c>
      <c r="BC21" s="22">
        <f>'HBT Resource -ERP'!BM151</f>
        <v>6107.7264909374999</v>
      </c>
      <c r="BD21" s="22">
        <f>'HBT Resource -ERP'!BN151</f>
        <v>6107.7264909374999</v>
      </c>
      <c r="BE21" s="22">
        <f>'HBT Resource -ERP'!BO151</f>
        <v>6107.7264909374999</v>
      </c>
      <c r="BF21" s="22">
        <f>'HBT Resource -ERP'!BP151</f>
        <v>6107.7264909374999</v>
      </c>
      <c r="BG21" s="22">
        <f>'HBT Resource -ERP'!BQ151</f>
        <v>6107.7264909374999</v>
      </c>
      <c r="BH21" s="22">
        <f>'HBT Resource -ERP'!BR151</f>
        <v>6107.7264909374999</v>
      </c>
      <c r="BI21" s="22">
        <f>'HBT Resource -ERP'!BS151</f>
        <v>6107.7264909374999</v>
      </c>
      <c r="BJ21" s="22">
        <f>'HBT Resource -ERP'!BT151</f>
        <v>6107.7264909374999</v>
      </c>
      <c r="BK21" s="22">
        <f>'HBT Resource -ERP'!BU151</f>
        <v>6107.7264909374999</v>
      </c>
      <c r="BL21" s="22">
        <f>'HBT Resource -ERP'!BV151</f>
        <v>6107.7264909374999</v>
      </c>
      <c r="BM21" s="22">
        <f>'HBT Resource -ERP'!BW151</f>
        <v>0</v>
      </c>
      <c r="BN21" s="22">
        <f>'HBT Resource -ERP'!BX151</f>
        <v>0</v>
      </c>
      <c r="BO21" s="22">
        <f>'HBT Resource -ERP'!BY151</f>
        <v>0</v>
      </c>
      <c r="BP21" s="22">
        <f>'HBT Resource -ERP'!BZ151</f>
        <v>0</v>
      </c>
      <c r="BQ21" s="22">
        <f>'HBT Resource -ERP'!CA151</f>
        <v>0</v>
      </c>
      <c r="BR21" s="22">
        <f>'HBT Resource -ERP'!CB151</f>
        <v>0</v>
      </c>
      <c r="BS21" s="22">
        <f>'HBT Resource -ERP'!CC151</f>
        <v>0</v>
      </c>
      <c r="BT21" s="22">
        <f>'HBT Resource -ERP'!CD151</f>
        <v>0</v>
      </c>
      <c r="BU21" s="22">
        <f>'HBT Resource -ERP'!CE151</f>
        <v>0</v>
      </c>
      <c r="BV21" s="22">
        <f>'HBT Resource -ERP'!CF151</f>
        <v>0</v>
      </c>
      <c r="BW21" s="22">
        <f>'HBT Resource -ERP'!CG151</f>
        <v>0</v>
      </c>
      <c r="BX21" s="22">
        <f>'HBT Resource -ERP'!CH151</f>
        <v>0</v>
      </c>
      <c r="BY21" s="22">
        <f>'HBT Resource -ERP'!CI151</f>
        <v>0</v>
      </c>
      <c r="BZ21" s="22">
        <f>'HBT Resource -ERP'!CJ151</f>
        <v>0</v>
      </c>
      <c r="CA21" s="22">
        <f>'HBT Resource -ERP'!CK151</f>
        <v>0</v>
      </c>
      <c r="CB21" s="22">
        <f>'HBT Resource -ERP'!CL151</f>
        <v>0</v>
      </c>
      <c r="CC21" s="22">
        <f>'HBT Resource -ERP'!CM151</f>
        <v>0</v>
      </c>
      <c r="CD21" s="22">
        <f>'HBT Resource -ERP'!CN151</f>
        <v>0</v>
      </c>
      <c r="CE21" s="22">
        <f>'HBT Resource -ERP'!CO151</f>
        <v>0</v>
      </c>
      <c r="CF21" s="22">
        <f>'HBT Resource -ERP'!CP151</f>
        <v>0</v>
      </c>
      <c r="CG21" s="22">
        <f>'HBT Resource -ERP'!CQ151</f>
        <v>0</v>
      </c>
      <c r="CH21" s="22">
        <f>'HBT Resource -ERP'!CR151</f>
        <v>0</v>
      </c>
      <c r="CI21" s="22">
        <f>'HBT Resource -ERP'!CS151</f>
        <v>0</v>
      </c>
      <c r="CJ21" s="22">
        <f>'HBT Resource -ERP'!CT151</f>
        <v>0</v>
      </c>
      <c r="CK21" s="22">
        <f>'HBT Resource -ERP'!CU151</f>
        <v>0</v>
      </c>
      <c r="CL21" s="22">
        <f>'HBT Resource -ERP'!CV151</f>
        <v>0</v>
      </c>
      <c r="CM21" s="22">
        <f>'HBT Resource -ERP'!CW151</f>
        <v>0</v>
      </c>
      <c r="CN21" s="22">
        <f>'HBT Resource -ERP'!CX151</f>
        <v>0</v>
      </c>
      <c r="CO21" s="22">
        <f>'HBT Resource -ERP'!CY151</f>
        <v>0</v>
      </c>
      <c r="CP21" s="22">
        <f>'HBT Resource -ERP'!CZ151</f>
        <v>0</v>
      </c>
      <c r="CQ21" s="22">
        <f>'HBT Resource -ERP'!DA151</f>
        <v>0</v>
      </c>
      <c r="CR21" s="22">
        <f>'HBT Resource -ERP'!DB151</f>
        <v>0</v>
      </c>
      <c r="CS21" s="22">
        <f>'HBT Resource -ERP'!DC151</f>
        <v>0</v>
      </c>
      <c r="CT21" s="22">
        <f>'HBT Resource -ERP'!DD151</f>
        <v>0</v>
      </c>
      <c r="CU21" s="22">
        <f>'HBT Resource -ERP'!DE151</f>
        <v>0</v>
      </c>
      <c r="CV21" s="22">
        <f>'HBT Resource -ERP'!DF151</f>
        <v>0</v>
      </c>
      <c r="CW21" s="22">
        <f>'HBT Resource -ERP'!DG151</f>
        <v>0</v>
      </c>
      <c r="CX21" s="22">
        <f>'HBT Resource -ERP'!DH151</f>
        <v>0</v>
      </c>
      <c r="CY21" s="22">
        <f>'HBT Resource -ERP'!DI151</f>
        <v>0</v>
      </c>
      <c r="CZ21" s="22">
        <f>'HBT Resource -ERP'!DJ151</f>
        <v>0</v>
      </c>
      <c r="DA21" s="22">
        <f>'HBT Resource -ERP'!DK151</f>
        <v>0</v>
      </c>
      <c r="DB21" s="22">
        <f>'HBT Resource -ERP'!DL151</f>
        <v>0</v>
      </c>
      <c r="DC21" s="22">
        <f>'HBT Resource -ERP'!DM151</f>
        <v>0</v>
      </c>
      <c r="DD21" s="22">
        <f>'HBT Resource -ERP'!DN151</f>
        <v>0</v>
      </c>
      <c r="DE21" s="22">
        <f>'HBT Resource -ERP'!DO151</f>
        <v>0</v>
      </c>
      <c r="DF21" s="22">
        <f>'HBT Resource -ERP'!DP151</f>
        <v>0</v>
      </c>
      <c r="DG21" s="22">
        <f>'HBT Resource -ERP'!DQ151</f>
        <v>0</v>
      </c>
      <c r="DH21" s="22">
        <f>'HBT Resource -ERP'!DR151</f>
        <v>0</v>
      </c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1">
        <f t="shared" si="1"/>
        <v>138811.96570312494</v>
      </c>
      <c r="FT21" s="22"/>
      <c r="FU21" s="22"/>
      <c r="FV21" s="22"/>
      <c r="FW21" s="21"/>
      <c r="FX21" s="23"/>
      <c r="FY21" s="5"/>
      <c r="FZ21" s="5"/>
      <c r="GA21" s="5"/>
      <c r="GB21" s="5"/>
      <c r="GC21" s="5"/>
    </row>
    <row r="22" spans="1:185" ht="16.5" customHeight="1" x14ac:dyDescent="0.25">
      <c r="A22" s="5"/>
      <c r="B22" s="5"/>
      <c r="C22" s="227" t="s">
        <v>518</v>
      </c>
      <c r="D22" s="5"/>
      <c r="E22" s="17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>
        <f>'HBT Resource -ERP'!BW152</f>
        <v>6107.7264909374999</v>
      </c>
      <c r="BN22" s="22">
        <f>'HBT Resource -ERP'!BX152</f>
        <v>6107.7264909374999</v>
      </c>
      <c r="BO22" s="22">
        <f>'HBT Resource -ERP'!BY152</f>
        <v>6107.7264909374999</v>
      </c>
      <c r="BP22" s="22">
        <f>'HBT Resource -ERP'!BZ152</f>
        <v>6107.7264909374999</v>
      </c>
      <c r="BQ22" s="22">
        <f>'HBT Resource -ERP'!CA152</f>
        <v>6107.7264909374999</v>
      </c>
      <c r="BR22" s="22">
        <f>'HBT Resource -ERP'!CB152</f>
        <v>6107.7264909374999</v>
      </c>
      <c r="BS22" s="22">
        <f>'HBT Resource -ERP'!CC152</f>
        <v>6107.7264909374999</v>
      </c>
      <c r="BT22" s="22">
        <f>'HBT Resource -ERP'!CD152</f>
        <v>6107.7264909374999</v>
      </c>
      <c r="BU22" s="22">
        <f>'HBT Resource -ERP'!CE152</f>
        <v>6107.7264909374999</v>
      </c>
      <c r="BV22" s="22">
        <f>'HBT Resource -ERP'!CF152</f>
        <v>6107.7264909374999</v>
      </c>
      <c r="BW22" s="22">
        <f>'HBT Resource -ERP'!CG152</f>
        <v>6107.7264909374999</v>
      </c>
      <c r="BX22" s="22">
        <f>'HBT Resource -ERP'!CH152</f>
        <v>6107.7264909374999</v>
      </c>
      <c r="BY22" s="22">
        <f>'HBT Resource -ERP'!CI152</f>
        <v>6107.7264909374999</v>
      </c>
      <c r="BZ22" s="22">
        <f>'HBT Resource -ERP'!CJ152</f>
        <v>6107.7264909374999</v>
      </c>
      <c r="CA22" s="22">
        <f>'HBT Resource -ERP'!CK152</f>
        <v>6718.4991400312501</v>
      </c>
      <c r="CB22" s="22">
        <f>'HBT Resource -ERP'!CL152</f>
        <v>6718.4991400312501</v>
      </c>
      <c r="CC22" s="22">
        <f>'HBT Resource -ERP'!CM152</f>
        <v>6718.4991400312501</v>
      </c>
      <c r="CD22" s="22">
        <f>'HBT Resource -ERP'!CN152</f>
        <v>6718.4991400312501</v>
      </c>
      <c r="CE22" s="22">
        <f>'HBT Resource -ERP'!CO152</f>
        <v>6718.4991400312501</v>
      </c>
      <c r="CF22" s="22">
        <f>'HBT Resource -ERP'!CP152</f>
        <v>6718.4991400312501</v>
      </c>
      <c r="CG22" s="22">
        <f>'HBT Resource -ERP'!CQ152</f>
        <v>6718.4991400312501</v>
      </c>
      <c r="CH22" s="22">
        <f>'HBT Resource -ERP'!CR152</f>
        <v>6718.4991400312501</v>
      </c>
      <c r="CI22" s="22">
        <f>'HBT Resource -ERP'!CS152</f>
        <v>6718.4991400312501</v>
      </c>
      <c r="CJ22" s="22">
        <f>'HBT Resource -ERP'!CT152</f>
        <v>6718.4991400312501</v>
      </c>
      <c r="CK22" s="22">
        <f>'HBT Resource -ERP'!CU152</f>
        <v>0</v>
      </c>
      <c r="CL22" s="22">
        <f>'HBT Resource -ERP'!CV152</f>
        <v>0</v>
      </c>
      <c r="CM22" s="22">
        <f>'HBT Resource -ERP'!CW152</f>
        <v>0</v>
      </c>
      <c r="CN22" s="22">
        <f>'HBT Resource -ERP'!CX152</f>
        <v>0</v>
      </c>
      <c r="CO22" s="22">
        <f>'HBT Resource -ERP'!CY152</f>
        <v>0</v>
      </c>
      <c r="CP22" s="22">
        <f>'HBT Resource -ERP'!CZ152</f>
        <v>0</v>
      </c>
      <c r="CQ22" s="22">
        <f>'HBT Resource -ERP'!DA152</f>
        <v>0</v>
      </c>
      <c r="CR22" s="22">
        <f>'HBT Resource -ERP'!DB152</f>
        <v>0</v>
      </c>
      <c r="CS22" s="22">
        <f>'HBT Resource -ERP'!DC152</f>
        <v>0</v>
      </c>
      <c r="CT22" s="22">
        <f>'HBT Resource -ERP'!DD152</f>
        <v>0</v>
      </c>
      <c r="CU22" s="22">
        <f>'HBT Resource -ERP'!DE152</f>
        <v>0</v>
      </c>
      <c r="CV22" s="22">
        <f>'HBT Resource -ERP'!DF152</f>
        <v>0</v>
      </c>
      <c r="CW22" s="22">
        <f>'HBT Resource -ERP'!DG152</f>
        <v>0</v>
      </c>
      <c r="CX22" s="22">
        <f>'HBT Resource -ERP'!DH152</f>
        <v>0</v>
      </c>
      <c r="CY22" s="22">
        <f>'HBT Resource -ERP'!DI152</f>
        <v>0</v>
      </c>
      <c r="CZ22" s="22">
        <f>'HBT Resource -ERP'!DJ152</f>
        <v>0</v>
      </c>
      <c r="DA22" s="22">
        <f>'HBT Resource -ERP'!DK152</f>
        <v>0</v>
      </c>
      <c r="DB22" s="22">
        <f>'HBT Resource -ERP'!DL152</f>
        <v>0</v>
      </c>
      <c r="DC22" s="22">
        <f>'HBT Resource -ERP'!DM152</f>
        <v>0</v>
      </c>
      <c r="DD22" s="22">
        <f>'HBT Resource -ERP'!DN152</f>
        <v>0</v>
      </c>
      <c r="DE22" s="22">
        <f>'HBT Resource -ERP'!DO152</f>
        <v>0</v>
      </c>
      <c r="DF22" s="22">
        <f>'HBT Resource -ERP'!DP152</f>
        <v>0</v>
      </c>
      <c r="DG22" s="22">
        <f>'HBT Resource -ERP'!DQ152</f>
        <v>0</v>
      </c>
      <c r="DH22" s="22">
        <f>'HBT Resource -ERP'!DR152</f>
        <v>0</v>
      </c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1">
        <f t="shared" si="1"/>
        <v>152693.16227343754</v>
      </c>
      <c r="FT22" s="22"/>
      <c r="FU22" s="22"/>
      <c r="FV22" s="22"/>
      <c r="FW22" s="21"/>
      <c r="FX22" s="23"/>
      <c r="FY22" s="5"/>
      <c r="FZ22" s="5"/>
      <c r="GA22" s="5"/>
      <c r="GB22" s="5"/>
      <c r="GC22" s="5"/>
    </row>
    <row r="23" spans="1:185" ht="16.5" customHeight="1" x14ac:dyDescent="0.25">
      <c r="A23" s="5"/>
      <c r="B23" s="5"/>
      <c r="C23" s="227" t="s">
        <v>518</v>
      </c>
      <c r="D23" s="5"/>
      <c r="E23" s="17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>
        <f>'HBT Resource -ERP'!CU153</f>
        <v>4350.5662870312508</v>
      </c>
      <c r="CL23" s="22">
        <f>'HBT Resource -ERP'!CV153</f>
        <v>4350.5662870312508</v>
      </c>
      <c r="CM23" s="22">
        <f>'HBT Resource -ERP'!CW153</f>
        <v>4350.5662870312508</v>
      </c>
      <c r="CN23" s="22">
        <f>'HBT Resource -ERP'!CX153</f>
        <v>4350.5662870312508</v>
      </c>
      <c r="CO23" s="22">
        <f>'HBT Resource -ERP'!CY153</f>
        <v>4350.5662870312508</v>
      </c>
      <c r="CP23" s="22">
        <f>'HBT Resource -ERP'!CZ153</f>
        <v>4350.5662870312508</v>
      </c>
      <c r="CQ23" s="22">
        <f>'HBT Resource -ERP'!DA153</f>
        <v>4350.5662870312508</v>
      </c>
      <c r="CR23" s="22">
        <f>'HBT Resource -ERP'!DB153</f>
        <v>4350.5662870312508</v>
      </c>
      <c r="CS23" s="22">
        <f>'HBT Resource -ERP'!DC153</f>
        <v>4350.5662870312508</v>
      </c>
      <c r="CT23" s="22">
        <f>'HBT Resource -ERP'!DD153</f>
        <v>4350.5662870312508</v>
      </c>
      <c r="CU23" s="22">
        <f>'HBT Resource -ERP'!DE153</f>
        <v>4350.5662870312508</v>
      </c>
      <c r="CV23" s="22">
        <f>'HBT Resource -ERP'!DF153</f>
        <v>4350.5662870312508</v>
      </c>
      <c r="CW23" s="22">
        <f>'HBT Resource -ERP'!DG153</f>
        <v>4350.5662870312508</v>
      </c>
      <c r="CX23" s="22">
        <f>'HBT Resource -ERP'!DH153</f>
        <v>4350.5662870312508</v>
      </c>
      <c r="CY23" s="22">
        <f>'HBT Resource -ERP'!DI153</f>
        <v>4785.6229157343769</v>
      </c>
      <c r="CZ23" s="22">
        <f>'HBT Resource -ERP'!DJ153</f>
        <v>4785.6229157343769</v>
      </c>
      <c r="DA23" s="22">
        <f>'HBT Resource -ERP'!DK153</f>
        <v>4785.6229157343769</v>
      </c>
      <c r="DB23" s="22">
        <f>'HBT Resource -ERP'!DL153</f>
        <v>4785.6229157343769</v>
      </c>
      <c r="DC23" s="22">
        <f>'HBT Resource -ERP'!DM153</f>
        <v>4785.6229157343769</v>
      </c>
      <c r="DD23" s="22">
        <f>'HBT Resource -ERP'!DN153</f>
        <v>4785.6229157343769</v>
      </c>
      <c r="DE23" s="22">
        <f>'HBT Resource -ERP'!DO153</f>
        <v>4785.6229157343769</v>
      </c>
      <c r="DF23" s="22">
        <f>'HBT Resource -ERP'!DP153</f>
        <v>4785.6229157343769</v>
      </c>
      <c r="DG23" s="22">
        <f>'HBT Resource -ERP'!DQ153</f>
        <v>4785.6229157343769</v>
      </c>
      <c r="DH23" s="22">
        <f>'HBT Resource -ERP'!DR153</f>
        <v>4785.6229157343769</v>
      </c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1">
        <f t="shared" si="1"/>
        <v>108764.15717578128</v>
      </c>
      <c r="FT23" s="22"/>
      <c r="FU23" s="22"/>
      <c r="FV23" s="22"/>
      <c r="FW23" s="21"/>
      <c r="FX23" s="23"/>
      <c r="FY23" s="5"/>
      <c r="FZ23" s="5"/>
      <c r="GA23" s="5"/>
      <c r="GB23" s="5"/>
      <c r="GC23" s="5"/>
    </row>
    <row r="24" spans="1:185" ht="16.5" customHeight="1" x14ac:dyDescent="0.25">
      <c r="A24" s="5"/>
      <c r="B24" s="5">
        <f>B20+1</f>
        <v>10</v>
      </c>
      <c r="C24" s="227" t="s">
        <v>517</v>
      </c>
      <c r="D24" s="5"/>
      <c r="E24" s="17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>
        <f>'HBT Resource -ERP'!AA154</f>
        <v>0</v>
      </c>
      <c r="R24" s="22">
        <f>'HBT Resource -ERP'!AB154</f>
        <v>0</v>
      </c>
      <c r="S24" s="22">
        <f>'HBT Resource -ERP'!AC154</f>
        <v>0</v>
      </c>
      <c r="T24" s="22">
        <f>'HBT Resource -ERP'!AD154</f>
        <v>0</v>
      </c>
      <c r="U24" s="22">
        <f>'HBT Resource -ERP'!AE154</f>
        <v>0</v>
      </c>
      <c r="V24" s="22">
        <f>'HBT Resource -ERP'!AF154</f>
        <v>0</v>
      </c>
      <c r="W24" s="22">
        <f>'HBT Resource -ERP'!AG154</f>
        <v>0</v>
      </c>
      <c r="X24" s="22">
        <f>'HBT Resource -ERP'!AH154</f>
        <v>0</v>
      </c>
      <c r="Y24" s="22">
        <f>'HBT Resource -ERP'!AI154</f>
        <v>0</v>
      </c>
      <c r="Z24" s="22">
        <f>'HBT Resource -ERP'!AJ154</f>
        <v>0</v>
      </c>
      <c r="AA24" s="22">
        <f>'HBT Resource -ERP'!AK154</f>
        <v>0</v>
      </c>
      <c r="AB24" s="22">
        <f>'HBT Resource -ERP'!AL154</f>
        <v>0</v>
      </c>
      <c r="AC24" s="22">
        <f>'HBT Resource -ERP'!AM154</f>
        <v>0</v>
      </c>
      <c r="AD24" s="22">
        <f>'HBT Resource -ERP'!AN154</f>
        <v>0</v>
      </c>
      <c r="AE24" s="22">
        <f>'HBT Resource -ERP'!AO154</f>
        <v>0</v>
      </c>
      <c r="AF24" s="22">
        <f>'HBT Resource -ERP'!AP154</f>
        <v>0</v>
      </c>
      <c r="AG24" s="22">
        <f>'HBT Resource -ERP'!AQ154</f>
        <v>0</v>
      </c>
      <c r="AH24" s="22">
        <f>'HBT Resource -ERP'!AR154</f>
        <v>0</v>
      </c>
      <c r="AI24" s="22">
        <f>'HBT Resource -ERP'!AS154</f>
        <v>0</v>
      </c>
      <c r="AJ24" s="22">
        <f>'HBT Resource -ERP'!AT154</f>
        <v>0</v>
      </c>
      <c r="AK24" s="22">
        <f>'HBT Resource -ERP'!AU154</f>
        <v>0</v>
      </c>
      <c r="AL24" s="22">
        <f>'HBT Resource -ERP'!AV154</f>
        <v>0</v>
      </c>
      <c r="AM24" s="22">
        <f>'HBT Resource -ERP'!AW154</f>
        <v>0</v>
      </c>
      <c r="AN24" s="22">
        <f>'HBT Resource -ERP'!AX154</f>
        <v>0</v>
      </c>
      <c r="AO24" s="22">
        <f>'HBT Resource -ERP'!AY154</f>
        <v>0</v>
      </c>
      <c r="AP24" s="22">
        <f>'HBT Resource -ERP'!AZ154</f>
        <v>0</v>
      </c>
      <c r="AQ24" s="22">
        <f>'HBT Resource -ERP'!BA154</f>
        <v>0</v>
      </c>
      <c r="AR24" s="22">
        <f>'HBT Resource -ERP'!BB154</f>
        <v>0</v>
      </c>
      <c r="AS24" s="22">
        <f>'HBT Resource -ERP'!BC154</f>
        <v>0</v>
      </c>
      <c r="AT24" s="22">
        <f>'HBT Resource -ERP'!BD154</f>
        <v>0</v>
      </c>
      <c r="AU24" s="22">
        <f>'HBT Resource -ERP'!BE154</f>
        <v>0</v>
      </c>
      <c r="AV24" s="22">
        <f>'HBT Resource -ERP'!BF154</f>
        <v>0</v>
      </c>
      <c r="AW24" s="22">
        <f>'HBT Resource -ERP'!BG154</f>
        <v>0</v>
      </c>
      <c r="AX24" s="22">
        <f>'HBT Resource -ERP'!BH154</f>
        <v>0</v>
      </c>
      <c r="AY24" s="22">
        <f>'HBT Resource -ERP'!BI154</f>
        <v>0</v>
      </c>
      <c r="AZ24" s="22">
        <f>'HBT Resource -ERP'!BJ154</f>
        <v>0</v>
      </c>
      <c r="BA24" s="22">
        <f>'HBT Resource -ERP'!BK154</f>
        <v>0</v>
      </c>
      <c r="BB24" s="22">
        <f>'HBT Resource -ERP'!BL154</f>
        <v>0</v>
      </c>
      <c r="BC24" s="22">
        <f>'HBT Resource -ERP'!BM154</f>
        <v>0</v>
      </c>
      <c r="BD24" s="22">
        <f>'HBT Resource -ERP'!BN154</f>
        <v>0</v>
      </c>
      <c r="BE24" s="22">
        <f>'HBT Resource -ERP'!BO154</f>
        <v>0</v>
      </c>
      <c r="BF24" s="22">
        <f>'HBT Resource -ERP'!BP154</f>
        <v>0</v>
      </c>
      <c r="BG24" s="22">
        <f>'HBT Resource -ERP'!BQ154</f>
        <v>0</v>
      </c>
      <c r="BH24" s="22">
        <f>'HBT Resource -ERP'!BR154</f>
        <v>0</v>
      </c>
      <c r="BI24" s="22">
        <f>'HBT Resource -ERP'!BS154</f>
        <v>0</v>
      </c>
      <c r="BJ24" s="22">
        <f>'HBT Resource -ERP'!BT154</f>
        <v>0</v>
      </c>
      <c r="BK24" s="22">
        <f>'HBT Resource -ERP'!BU154</f>
        <v>0</v>
      </c>
      <c r="BL24" s="22">
        <f>'HBT Resource -ERP'!BV154</f>
        <v>0</v>
      </c>
      <c r="BM24" s="22">
        <f>'HBT Resource -ERP'!BW154</f>
        <v>0</v>
      </c>
      <c r="BN24" s="22">
        <f>'HBT Resource -ERP'!BX154</f>
        <v>0</v>
      </c>
      <c r="BO24" s="22">
        <f>'HBT Resource -ERP'!BY154</f>
        <v>0</v>
      </c>
      <c r="BP24" s="22">
        <f>'HBT Resource -ERP'!BZ154</f>
        <v>0</v>
      </c>
      <c r="BQ24" s="22">
        <f>'HBT Resource -ERP'!CA154</f>
        <v>0</v>
      </c>
      <c r="BR24" s="22">
        <f>'HBT Resource -ERP'!CB154</f>
        <v>0</v>
      </c>
      <c r="BS24" s="22">
        <f>'HBT Resource -ERP'!CC154</f>
        <v>0</v>
      </c>
      <c r="BT24" s="22">
        <f>'HBT Resource -ERP'!CD154</f>
        <v>0</v>
      </c>
      <c r="BU24" s="22">
        <f>'HBT Resource -ERP'!CE154</f>
        <v>0</v>
      </c>
      <c r="BV24" s="22">
        <f>'HBT Resource -ERP'!CF154</f>
        <v>0</v>
      </c>
      <c r="BW24" s="22">
        <f>'HBT Resource -ERP'!CG154</f>
        <v>0</v>
      </c>
      <c r="BX24" s="22">
        <f>'HBT Resource -ERP'!CH154</f>
        <v>0</v>
      </c>
      <c r="BY24" s="22">
        <f>'HBT Resource -ERP'!CI154</f>
        <v>0</v>
      </c>
      <c r="BZ24" s="22">
        <f>'HBT Resource -ERP'!CJ154</f>
        <v>0</v>
      </c>
      <c r="CA24" s="22">
        <f>'HBT Resource -ERP'!CK154</f>
        <v>0</v>
      </c>
      <c r="CB24" s="22">
        <f>'HBT Resource -ERP'!CL154</f>
        <v>0</v>
      </c>
      <c r="CC24" s="22">
        <f>'HBT Resource -ERP'!CM154</f>
        <v>0</v>
      </c>
      <c r="CD24" s="22">
        <f>'HBT Resource -ERP'!CN154</f>
        <v>0</v>
      </c>
      <c r="CE24" s="22">
        <f>'HBT Resource -ERP'!CO154</f>
        <v>0</v>
      </c>
      <c r="CF24" s="22">
        <f>'HBT Resource -ERP'!CP154</f>
        <v>0</v>
      </c>
      <c r="CG24" s="22">
        <f>'HBT Resource -ERP'!CQ154</f>
        <v>0</v>
      </c>
      <c r="CH24" s="22">
        <f>'HBT Resource -ERP'!CR154</f>
        <v>0</v>
      </c>
      <c r="CI24" s="22">
        <f>'HBT Resource -ERP'!CS154</f>
        <v>0</v>
      </c>
      <c r="CJ24" s="22">
        <f>'HBT Resource -ERP'!CT154</f>
        <v>0</v>
      </c>
      <c r="CK24" s="22">
        <f>'HBT Resource -ERP'!CU154</f>
        <v>0</v>
      </c>
      <c r="CL24" s="22">
        <f>'HBT Resource -ERP'!CV154</f>
        <v>0</v>
      </c>
      <c r="CM24" s="22">
        <f>'HBT Resource -ERP'!CW154</f>
        <v>0</v>
      </c>
      <c r="CN24" s="22">
        <f>'HBT Resource -ERP'!CX154</f>
        <v>0</v>
      </c>
      <c r="CO24" s="22">
        <f>'HBT Resource -ERP'!CY154</f>
        <v>0</v>
      </c>
      <c r="CP24" s="22">
        <f>'HBT Resource -ERP'!CZ154</f>
        <v>0</v>
      </c>
      <c r="CQ24" s="22">
        <f>'HBT Resource -ERP'!DA154</f>
        <v>0</v>
      </c>
      <c r="CR24" s="22">
        <f>'HBT Resource -ERP'!DB154</f>
        <v>0</v>
      </c>
      <c r="CS24" s="22">
        <f>'HBT Resource -ERP'!DC154</f>
        <v>0</v>
      </c>
      <c r="CT24" s="22">
        <f>'HBT Resource -ERP'!DD154</f>
        <v>0</v>
      </c>
      <c r="CU24" s="22">
        <f>'HBT Resource -ERP'!DE154</f>
        <v>0</v>
      </c>
      <c r="CV24" s="22">
        <f>'HBT Resource -ERP'!DF154</f>
        <v>0</v>
      </c>
      <c r="CW24" s="22">
        <f>'HBT Resource -ERP'!DG154</f>
        <v>0</v>
      </c>
      <c r="CX24" s="22">
        <f>'HBT Resource -ERP'!DH154</f>
        <v>0</v>
      </c>
      <c r="CY24" s="22">
        <f>'HBT Resource -ERP'!DI154</f>
        <v>0</v>
      </c>
      <c r="CZ24" s="22">
        <f>'HBT Resource -ERP'!DJ154</f>
        <v>0</v>
      </c>
      <c r="DA24" s="22">
        <f>'HBT Resource -ERP'!DK154</f>
        <v>0</v>
      </c>
      <c r="DB24" s="22">
        <f>'HBT Resource -ERP'!DL154</f>
        <v>0</v>
      </c>
      <c r="DC24" s="22">
        <f>'HBT Resource -ERP'!DM154</f>
        <v>0</v>
      </c>
      <c r="DD24" s="22">
        <f>'HBT Resource -ERP'!DN154</f>
        <v>0</v>
      </c>
      <c r="DE24" s="22">
        <f>'HBT Resource -ERP'!DO154</f>
        <v>0</v>
      </c>
      <c r="DF24" s="22">
        <f>'HBT Resource -ERP'!DP154</f>
        <v>0</v>
      </c>
      <c r="DG24" s="22">
        <f>'HBT Resource -ERP'!DQ154</f>
        <v>0</v>
      </c>
      <c r="DH24" s="22">
        <f>'HBT Resource -ERP'!DR154</f>
        <v>0</v>
      </c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1">
        <f t="shared" si="1"/>
        <v>0</v>
      </c>
      <c r="FT24" s="22"/>
      <c r="FU24" s="22"/>
      <c r="FV24" s="22"/>
      <c r="FW24" s="21"/>
      <c r="FX24" s="23"/>
      <c r="FY24" s="5"/>
      <c r="FZ24" s="5"/>
      <c r="GA24" s="5"/>
      <c r="GB24" s="5"/>
      <c r="GC24" s="5"/>
    </row>
    <row r="25" spans="1:185" ht="16.5" customHeight="1" x14ac:dyDescent="0.25">
      <c r="A25" s="5"/>
      <c r="B25" s="5"/>
      <c r="C25" s="227" t="s">
        <v>519</v>
      </c>
      <c r="D25" s="5"/>
      <c r="E25" s="17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>
        <f>'HBT Resource -ERP'!BB155</f>
        <v>0</v>
      </c>
      <c r="AS25" s="22">
        <f>'HBT Resource -ERP'!BC155</f>
        <v>0</v>
      </c>
      <c r="AT25" s="22">
        <f>'HBT Resource -ERP'!BD155</f>
        <v>0</v>
      </c>
      <c r="AU25" s="22">
        <f>'HBT Resource -ERP'!BE155</f>
        <v>0</v>
      </c>
      <c r="AV25" s="22">
        <f>'HBT Resource -ERP'!BF155</f>
        <v>0</v>
      </c>
      <c r="AW25" s="22">
        <f>'HBT Resource -ERP'!BG155</f>
        <v>0</v>
      </c>
      <c r="AX25" s="22">
        <f>'HBT Resource -ERP'!BH155</f>
        <v>0</v>
      </c>
      <c r="AY25" s="22">
        <f>'HBT Resource -ERP'!BI155</f>
        <v>0</v>
      </c>
      <c r="AZ25" s="22">
        <f>'HBT Resource -ERP'!BJ155</f>
        <v>0</v>
      </c>
      <c r="BA25" s="22">
        <f>'HBT Resource -ERP'!BK155</f>
        <v>0</v>
      </c>
      <c r="BB25" s="22">
        <f>'HBT Resource -ERP'!BL155</f>
        <v>0</v>
      </c>
      <c r="BC25" s="22">
        <f>'HBT Resource -ERP'!BM155</f>
        <v>0</v>
      </c>
      <c r="BD25" s="22">
        <f>'HBT Resource -ERP'!BN155</f>
        <v>0</v>
      </c>
      <c r="BE25" s="22">
        <f>'HBT Resource -ERP'!BO155</f>
        <v>0</v>
      </c>
      <c r="BF25" s="22">
        <f>'HBT Resource -ERP'!BP155</f>
        <v>0</v>
      </c>
      <c r="BG25" s="22">
        <f>'HBT Resource -ERP'!BQ155</f>
        <v>0</v>
      </c>
      <c r="BH25" s="22">
        <f>'HBT Resource -ERP'!BR155</f>
        <v>0</v>
      </c>
      <c r="BI25" s="22">
        <f>'HBT Resource -ERP'!BS155</f>
        <v>0</v>
      </c>
      <c r="BJ25" s="22">
        <f>'HBT Resource -ERP'!BT155</f>
        <v>0</v>
      </c>
      <c r="BK25" s="22">
        <f>'HBT Resource -ERP'!BU155</f>
        <v>0</v>
      </c>
      <c r="BL25" s="22">
        <f>'HBT Resource -ERP'!BV155</f>
        <v>0</v>
      </c>
      <c r="BM25" s="22">
        <f>'HBT Resource -ERP'!BW155</f>
        <v>0</v>
      </c>
      <c r="BN25" s="22">
        <f>'HBT Resource -ERP'!BX155</f>
        <v>0</v>
      </c>
      <c r="BO25" s="22">
        <f>'HBT Resource -ERP'!BY155</f>
        <v>0</v>
      </c>
      <c r="BP25" s="22">
        <f>'HBT Resource -ERP'!BZ155</f>
        <v>0</v>
      </c>
      <c r="BQ25" s="22">
        <f>'HBT Resource -ERP'!CA155</f>
        <v>0</v>
      </c>
      <c r="BR25" s="22">
        <f>'HBT Resource -ERP'!CB155</f>
        <v>0</v>
      </c>
      <c r="BS25" s="22">
        <f>'HBT Resource -ERP'!CC155</f>
        <v>0</v>
      </c>
      <c r="BT25" s="22">
        <f>'HBT Resource -ERP'!CD155</f>
        <v>0</v>
      </c>
      <c r="BU25" s="22">
        <f>'HBT Resource -ERP'!CE155</f>
        <v>0</v>
      </c>
      <c r="BV25" s="22">
        <f>'HBT Resource -ERP'!CF155</f>
        <v>0</v>
      </c>
      <c r="BW25" s="22">
        <f>'HBT Resource -ERP'!CG155</f>
        <v>0</v>
      </c>
      <c r="BX25" s="22">
        <f>'HBT Resource -ERP'!CH155</f>
        <v>0</v>
      </c>
      <c r="BY25" s="22">
        <f>'HBT Resource -ERP'!CI155</f>
        <v>0</v>
      </c>
      <c r="BZ25" s="22">
        <f>'HBT Resource -ERP'!CJ155</f>
        <v>0</v>
      </c>
      <c r="CA25" s="22">
        <f>'HBT Resource -ERP'!CK155</f>
        <v>0</v>
      </c>
      <c r="CB25" s="22">
        <f>'HBT Resource -ERP'!CL155</f>
        <v>0</v>
      </c>
      <c r="CC25" s="22">
        <f>'HBT Resource -ERP'!CM155</f>
        <v>0</v>
      </c>
      <c r="CD25" s="22">
        <f>'HBT Resource -ERP'!CN155</f>
        <v>0</v>
      </c>
      <c r="CE25" s="22">
        <f>'HBT Resource -ERP'!CO155</f>
        <v>0</v>
      </c>
      <c r="CF25" s="22">
        <f>'HBT Resource -ERP'!CP155</f>
        <v>0</v>
      </c>
      <c r="CG25" s="22">
        <f>'HBT Resource -ERP'!CQ155</f>
        <v>0</v>
      </c>
      <c r="CH25" s="22">
        <f>'HBT Resource -ERP'!CR155</f>
        <v>0</v>
      </c>
      <c r="CI25" s="22">
        <f>'HBT Resource -ERP'!CS155</f>
        <v>0</v>
      </c>
      <c r="CJ25" s="22">
        <f>'HBT Resource -ERP'!CT155</f>
        <v>0</v>
      </c>
      <c r="CK25" s="22">
        <f>'HBT Resource -ERP'!CU155</f>
        <v>0</v>
      </c>
      <c r="CL25" s="22">
        <f>'HBT Resource -ERP'!CV155</f>
        <v>0</v>
      </c>
      <c r="CM25" s="22">
        <f>'HBT Resource -ERP'!CW155</f>
        <v>0</v>
      </c>
      <c r="CN25" s="22">
        <f>'HBT Resource -ERP'!CX155</f>
        <v>0</v>
      </c>
      <c r="CO25" s="22">
        <f>'HBT Resource -ERP'!CY155</f>
        <v>0</v>
      </c>
      <c r="CP25" s="22">
        <f>'HBT Resource -ERP'!CZ155</f>
        <v>0</v>
      </c>
      <c r="CQ25" s="22">
        <f>'HBT Resource -ERP'!DA155</f>
        <v>0</v>
      </c>
      <c r="CR25" s="22">
        <f>'HBT Resource -ERP'!DB155</f>
        <v>0</v>
      </c>
      <c r="CS25" s="22">
        <f>'HBT Resource -ERP'!DC155</f>
        <v>0</v>
      </c>
      <c r="CT25" s="22">
        <f>'HBT Resource -ERP'!DD155</f>
        <v>0</v>
      </c>
      <c r="CU25" s="22">
        <f>'HBT Resource -ERP'!DE155</f>
        <v>0</v>
      </c>
      <c r="CV25" s="22">
        <f>'HBT Resource -ERP'!DF155</f>
        <v>0</v>
      </c>
      <c r="CW25" s="22">
        <f>'HBT Resource -ERP'!DG155</f>
        <v>0</v>
      </c>
      <c r="CX25" s="22">
        <f>'HBT Resource -ERP'!DH155</f>
        <v>0</v>
      </c>
      <c r="CY25" s="22">
        <f>'HBT Resource -ERP'!DI155</f>
        <v>0</v>
      </c>
      <c r="CZ25" s="22">
        <f>'HBT Resource -ERP'!DJ155</f>
        <v>0</v>
      </c>
      <c r="DA25" s="22">
        <f>'HBT Resource -ERP'!DK155</f>
        <v>0</v>
      </c>
      <c r="DB25" s="22">
        <f>'HBT Resource -ERP'!DL155</f>
        <v>0</v>
      </c>
      <c r="DC25" s="22">
        <f>'HBT Resource -ERP'!DM155</f>
        <v>0</v>
      </c>
      <c r="DD25" s="22">
        <f>'HBT Resource -ERP'!DN155</f>
        <v>0</v>
      </c>
      <c r="DE25" s="22">
        <f>'HBT Resource -ERP'!DO155</f>
        <v>0</v>
      </c>
      <c r="DF25" s="22">
        <f>'HBT Resource -ERP'!DP155</f>
        <v>0</v>
      </c>
      <c r="DG25" s="22">
        <f>'HBT Resource -ERP'!DQ155</f>
        <v>0</v>
      </c>
      <c r="DH25" s="22">
        <f>'HBT Resource -ERP'!DR155</f>
        <v>0</v>
      </c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1">
        <f t="shared" si="1"/>
        <v>0</v>
      </c>
      <c r="FT25" s="22"/>
      <c r="FU25" s="22"/>
      <c r="FV25" s="22"/>
      <c r="FW25" s="21"/>
      <c r="FX25" s="23"/>
      <c r="FY25" s="5"/>
      <c r="FZ25" s="5"/>
      <c r="GA25" s="5"/>
      <c r="GB25" s="5"/>
      <c r="GC25" s="5"/>
    </row>
    <row r="26" spans="1:185" ht="16.5" customHeight="1" x14ac:dyDescent="0.25">
      <c r="A26" s="5"/>
      <c r="B26" s="5"/>
      <c r="C26" s="227" t="s">
        <v>519</v>
      </c>
      <c r="D26" s="5"/>
      <c r="E26" s="17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>
        <f>'HBT Resource -ERP'!BY156</f>
        <v>0</v>
      </c>
      <c r="BP26" s="22">
        <f>'HBT Resource -ERP'!BZ156</f>
        <v>0</v>
      </c>
      <c r="BQ26" s="22">
        <f>'HBT Resource -ERP'!CA156</f>
        <v>0</v>
      </c>
      <c r="BR26" s="22">
        <f>'HBT Resource -ERP'!CB156</f>
        <v>0</v>
      </c>
      <c r="BS26" s="22">
        <f>'HBT Resource -ERP'!CC156</f>
        <v>0</v>
      </c>
      <c r="BT26" s="22">
        <f>'HBT Resource -ERP'!CD156</f>
        <v>0</v>
      </c>
      <c r="BU26" s="22">
        <f>'HBT Resource -ERP'!CE156</f>
        <v>0</v>
      </c>
      <c r="BV26" s="22">
        <f>'HBT Resource -ERP'!CF156</f>
        <v>0</v>
      </c>
      <c r="BW26" s="22">
        <f>'HBT Resource -ERP'!CG156</f>
        <v>0</v>
      </c>
      <c r="BX26" s="22">
        <f>'HBT Resource -ERP'!CH156</f>
        <v>0</v>
      </c>
      <c r="BY26" s="22">
        <f>'HBT Resource -ERP'!CI156</f>
        <v>0</v>
      </c>
      <c r="BZ26" s="22">
        <f>'HBT Resource -ERP'!CJ156</f>
        <v>0</v>
      </c>
      <c r="CA26" s="22">
        <f>'HBT Resource -ERP'!CK156</f>
        <v>0</v>
      </c>
      <c r="CB26" s="22">
        <f>'HBT Resource -ERP'!CL156</f>
        <v>0</v>
      </c>
      <c r="CC26" s="22">
        <f>'HBT Resource -ERP'!CM156</f>
        <v>0</v>
      </c>
      <c r="CD26" s="22">
        <f>'HBT Resource -ERP'!CN156</f>
        <v>0</v>
      </c>
      <c r="CE26" s="22">
        <f>'HBT Resource -ERP'!CO156</f>
        <v>0</v>
      </c>
      <c r="CF26" s="22">
        <f>'HBT Resource -ERP'!CP156</f>
        <v>0</v>
      </c>
      <c r="CG26" s="22">
        <f>'HBT Resource -ERP'!CQ156</f>
        <v>0</v>
      </c>
      <c r="CH26" s="22">
        <f>'HBT Resource -ERP'!CR156</f>
        <v>0</v>
      </c>
      <c r="CI26" s="22">
        <f>'HBT Resource -ERP'!CS156</f>
        <v>0</v>
      </c>
      <c r="CJ26" s="22">
        <f>'HBT Resource -ERP'!CT156</f>
        <v>0</v>
      </c>
      <c r="CK26" s="22">
        <f>'HBT Resource -ERP'!CU156</f>
        <v>0</v>
      </c>
      <c r="CL26" s="22">
        <f>'HBT Resource -ERP'!CV156</f>
        <v>0</v>
      </c>
      <c r="CM26" s="22">
        <f>'HBT Resource -ERP'!CW156</f>
        <v>0</v>
      </c>
      <c r="CN26" s="22">
        <f>'HBT Resource -ERP'!CX156</f>
        <v>0</v>
      </c>
      <c r="CO26" s="22">
        <f>'HBT Resource -ERP'!CY156</f>
        <v>0</v>
      </c>
      <c r="CP26" s="22">
        <f>'HBT Resource -ERP'!CZ156</f>
        <v>0</v>
      </c>
      <c r="CQ26" s="22">
        <f>'HBT Resource -ERP'!DA156</f>
        <v>0</v>
      </c>
      <c r="CR26" s="22">
        <f>'HBT Resource -ERP'!DB156</f>
        <v>0</v>
      </c>
      <c r="CS26" s="22">
        <f>'HBT Resource -ERP'!DC156</f>
        <v>0</v>
      </c>
      <c r="CT26" s="22">
        <f>'HBT Resource -ERP'!DD156</f>
        <v>0</v>
      </c>
      <c r="CU26" s="22">
        <f>'HBT Resource -ERP'!DE156</f>
        <v>0</v>
      </c>
      <c r="CV26" s="22">
        <f>'HBT Resource -ERP'!DF156</f>
        <v>0</v>
      </c>
      <c r="CW26" s="22">
        <f>'HBT Resource -ERP'!DG156</f>
        <v>0</v>
      </c>
      <c r="CX26" s="22">
        <f>'HBT Resource -ERP'!DH156</f>
        <v>0</v>
      </c>
      <c r="CY26" s="22">
        <f>'HBT Resource -ERP'!DI156</f>
        <v>0</v>
      </c>
      <c r="CZ26" s="22">
        <f>'HBT Resource -ERP'!DJ156</f>
        <v>0</v>
      </c>
      <c r="DA26" s="22">
        <f>'HBT Resource -ERP'!DK156</f>
        <v>0</v>
      </c>
      <c r="DB26" s="22">
        <f>'HBT Resource -ERP'!DL156</f>
        <v>0</v>
      </c>
      <c r="DC26" s="22">
        <f>'HBT Resource -ERP'!DM156</f>
        <v>0</v>
      </c>
      <c r="DD26" s="22">
        <f>'HBT Resource -ERP'!DN156</f>
        <v>0</v>
      </c>
      <c r="DE26" s="22">
        <f>'HBT Resource -ERP'!DO156</f>
        <v>0</v>
      </c>
      <c r="DF26" s="22">
        <f>'HBT Resource -ERP'!DP156</f>
        <v>0</v>
      </c>
      <c r="DG26" s="22">
        <f>'HBT Resource -ERP'!DQ156</f>
        <v>0</v>
      </c>
      <c r="DH26" s="22">
        <f>'HBT Resource -ERP'!DR156</f>
        <v>0</v>
      </c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1">
        <f t="shared" si="1"/>
        <v>0</v>
      </c>
      <c r="FT26" s="22"/>
      <c r="FU26" s="22"/>
      <c r="FV26" s="22"/>
      <c r="FW26" s="21"/>
      <c r="FX26" s="23"/>
      <c r="FY26" s="5"/>
      <c r="FZ26" s="5"/>
      <c r="GA26" s="5"/>
      <c r="GB26" s="5"/>
      <c r="GC26" s="5"/>
    </row>
    <row r="27" spans="1:185" ht="16.5" customHeight="1" x14ac:dyDescent="0.25">
      <c r="A27" s="5"/>
      <c r="B27" s="5"/>
      <c r="C27" s="227" t="s">
        <v>519</v>
      </c>
      <c r="D27" s="5"/>
      <c r="E27" s="17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>
        <f>'HBT Resource -ERP'!CU157</f>
        <v>0</v>
      </c>
      <c r="CL27" s="22">
        <f>'HBT Resource -ERP'!CV157</f>
        <v>0</v>
      </c>
      <c r="CM27" s="22">
        <f>'HBT Resource -ERP'!CW157</f>
        <v>0</v>
      </c>
      <c r="CN27" s="22">
        <f>'HBT Resource -ERP'!CX157</f>
        <v>0</v>
      </c>
      <c r="CO27" s="22">
        <f>'HBT Resource -ERP'!CY157</f>
        <v>0</v>
      </c>
      <c r="CP27" s="22">
        <f>'HBT Resource -ERP'!CZ157</f>
        <v>0</v>
      </c>
      <c r="CQ27" s="22">
        <f>'HBT Resource -ERP'!DA157</f>
        <v>0</v>
      </c>
      <c r="CR27" s="22">
        <f>'HBT Resource -ERP'!DB157</f>
        <v>0</v>
      </c>
      <c r="CS27" s="22">
        <f>'HBT Resource -ERP'!DC157</f>
        <v>0</v>
      </c>
      <c r="CT27" s="22">
        <f>'HBT Resource -ERP'!DD157</f>
        <v>0</v>
      </c>
      <c r="CU27" s="22">
        <f>'HBT Resource -ERP'!DE157</f>
        <v>0</v>
      </c>
      <c r="CV27" s="22">
        <f>'HBT Resource -ERP'!DF157</f>
        <v>0</v>
      </c>
      <c r="CW27" s="22">
        <f>'HBT Resource -ERP'!DG157</f>
        <v>0</v>
      </c>
      <c r="CX27" s="22">
        <f>'HBT Resource -ERP'!DH157</f>
        <v>0</v>
      </c>
      <c r="CY27" s="22">
        <f>'HBT Resource -ERP'!DI157</f>
        <v>0</v>
      </c>
      <c r="CZ27" s="22">
        <f>'HBT Resource -ERP'!DJ157</f>
        <v>0</v>
      </c>
      <c r="DA27" s="22">
        <f>'HBT Resource -ERP'!DK157</f>
        <v>0</v>
      </c>
      <c r="DB27" s="22">
        <f>'HBT Resource -ERP'!DL157</f>
        <v>0</v>
      </c>
      <c r="DC27" s="22">
        <f>'HBT Resource -ERP'!DM157</f>
        <v>0</v>
      </c>
      <c r="DD27" s="22">
        <f>'HBT Resource -ERP'!DN157</f>
        <v>0</v>
      </c>
      <c r="DE27" s="22">
        <f>'HBT Resource -ERP'!DO157</f>
        <v>0</v>
      </c>
      <c r="DF27" s="22">
        <f>'HBT Resource -ERP'!DP157</f>
        <v>0</v>
      </c>
      <c r="DG27" s="22">
        <f>'HBT Resource -ERP'!DQ157</f>
        <v>0</v>
      </c>
      <c r="DH27" s="22">
        <f>'HBT Resource -ERP'!DR157</f>
        <v>0</v>
      </c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1">
        <f t="shared" si="1"/>
        <v>0</v>
      </c>
      <c r="FT27" s="22"/>
      <c r="FU27" s="22"/>
      <c r="FV27" s="22"/>
      <c r="FW27" s="21"/>
      <c r="FX27" s="23"/>
      <c r="FY27" s="5"/>
      <c r="FZ27" s="5"/>
      <c r="GA27" s="5"/>
      <c r="GB27" s="5"/>
      <c r="GC27" s="5"/>
    </row>
    <row r="28" spans="1:185" ht="16.5" customHeight="1" x14ac:dyDescent="0.25">
      <c r="A28" s="5"/>
      <c r="B28" s="5"/>
      <c r="C28" s="227" t="s">
        <v>512</v>
      </c>
      <c r="D28" s="5"/>
      <c r="E28" s="17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>
        <f>'HBT Resource -ERP'!AA158</f>
        <v>8761.307499999999</v>
      </c>
      <c r="R28" s="22">
        <f>'HBT Resource -ERP'!AB158</f>
        <v>8761.307499999999</v>
      </c>
      <c r="S28" s="22">
        <f>'HBT Resource -ERP'!AC158</f>
        <v>17522.614999999998</v>
      </c>
      <c r="T28" s="22">
        <f>'HBT Resource -ERP'!AD158</f>
        <v>17522.614999999998</v>
      </c>
      <c r="U28" s="22">
        <f>'HBT Resource -ERP'!AE158</f>
        <v>5047.7078437499986</v>
      </c>
      <c r="V28" s="22">
        <f>'HBT Resource -ERP'!AF158</f>
        <v>5047.7078437499986</v>
      </c>
      <c r="W28" s="22">
        <f>'HBT Resource -ERP'!AG158</f>
        <v>5047.7078437499986</v>
      </c>
      <c r="X28" s="22">
        <f>'HBT Resource -ERP'!AH158</f>
        <v>5047.7078437499986</v>
      </c>
      <c r="Y28" s="22">
        <f>'HBT Resource -ERP'!AI158</f>
        <v>5047.7078437499986</v>
      </c>
      <c r="Z28" s="22">
        <f>'HBT Resource -ERP'!AJ158</f>
        <v>5047.7078437499986</v>
      </c>
      <c r="AA28" s="22">
        <f>'HBT Resource -ERP'!AK158</f>
        <v>5047.7078437499986</v>
      </c>
      <c r="AB28" s="22">
        <f>'HBT Resource -ERP'!AL158</f>
        <v>5047.7078437499986</v>
      </c>
      <c r="AC28" s="22">
        <f>'HBT Resource -ERP'!AM158</f>
        <v>5047.7078437499986</v>
      </c>
      <c r="AD28" s="22">
        <f>'HBT Resource -ERP'!AN158</f>
        <v>5047.7078437499986</v>
      </c>
      <c r="AE28" s="22">
        <f>'HBT Resource -ERP'!AO158</f>
        <v>5552.478628124999</v>
      </c>
      <c r="AF28" s="22">
        <f>'HBT Resource -ERP'!AP158</f>
        <v>5552.478628124999</v>
      </c>
      <c r="AG28" s="22">
        <f>'HBT Resource -ERP'!AQ158</f>
        <v>5552.478628124999</v>
      </c>
      <c r="AH28" s="22">
        <f>'HBT Resource -ERP'!AR158</f>
        <v>5552.478628124999</v>
      </c>
      <c r="AI28" s="22">
        <f>'HBT Resource -ERP'!AS158</f>
        <v>5552.478628124999</v>
      </c>
      <c r="AJ28" s="22">
        <f>'HBT Resource -ERP'!AT158</f>
        <v>5552.478628124999</v>
      </c>
      <c r="AK28" s="22">
        <f>'HBT Resource -ERP'!AU158</f>
        <v>5552.478628124999</v>
      </c>
      <c r="AL28" s="22">
        <f>'HBT Resource -ERP'!AV158</f>
        <v>5552.478628124999</v>
      </c>
      <c r="AM28" s="22">
        <f>'HBT Resource -ERP'!AW158</f>
        <v>5552.478628124999</v>
      </c>
      <c r="AN28" s="22">
        <f>'HBT Resource -ERP'!AX158</f>
        <v>5552.478628124999</v>
      </c>
      <c r="AO28" s="22">
        <f>'HBT Resource -ERP'!AY158</f>
        <v>5552.478628124999</v>
      </c>
      <c r="AP28" s="22">
        <f>'HBT Resource -ERP'!AZ158</f>
        <v>5552.478628124999</v>
      </c>
      <c r="AQ28" s="22">
        <f>'HBT Resource -ERP'!BA158</f>
        <v>0</v>
      </c>
      <c r="AR28" s="22">
        <f>'HBT Resource -ERP'!BB158</f>
        <v>0</v>
      </c>
      <c r="AS28" s="22">
        <f>'HBT Resource -ERP'!BC158</f>
        <v>0</v>
      </c>
      <c r="AT28" s="22">
        <f>'HBT Resource -ERP'!BD158</f>
        <v>0</v>
      </c>
      <c r="AU28" s="22">
        <f>'HBT Resource -ERP'!BE158</f>
        <v>0</v>
      </c>
      <c r="AV28" s="22">
        <f>'HBT Resource -ERP'!BF158</f>
        <v>0</v>
      </c>
      <c r="AW28" s="22">
        <f>'HBT Resource -ERP'!BG158</f>
        <v>0</v>
      </c>
      <c r="AX28" s="22">
        <f>'HBT Resource -ERP'!BH158</f>
        <v>0</v>
      </c>
      <c r="AY28" s="22">
        <f>'HBT Resource -ERP'!BI158</f>
        <v>0</v>
      </c>
      <c r="AZ28" s="22">
        <f>'HBT Resource -ERP'!BJ158</f>
        <v>0</v>
      </c>
      <c r="BA28" s="22">
        <f>'HBT Resource -ERP'!BK158</f>
        <v>0</v>
      </c>
      <c r="BB28" s="22">
        <f>'HBT Resource -ERP'!BL158</f>
        <v>0</v>
      </c>
      <c r="BC28" s="22">
        <f>'HBT Resource -ERP'!BM158</f>
        <v>0</v>
      </c>
      <c r="BD28" s="22">
        <f>'HBT Resource -ERP'!BN158</f>
        <v>0</v>
      </c>
      <c r="BE28" s="22">
        <f>'HBT Resource -ERP'!BO158</f>
        <v>0</v>
      </c>
      <c r="BF28" s="22">
        <f>'HBT Resource -ERP'!BP158</f>
        <v>0</v>
      </c>
      <c r="BG28" s="22">
        <f>'HBT Resource -ERP'!BQ158</f>
        <v>0</v>
      </c>
      <c r="BH28" s="22">
        <f>'HBT Resource -ERP'!BR158</f>
        <v>0</v>
      </c>
      <c r="BI28" s="22">
        <f>'HBT Resource -ERP'!BS158</f>
        <v>0</v>
      </c>
      <c r="BJ28" s="22">
        <f>'HBT Resource -ERP'!BT158</f>
        <v>0</v>
      </c>
      <c r="BK28" s="22">
        <f>'HBT Resource -ERP'!BU158</f>
        <v>0</v>
      </c>
      <c r="BL28" s="22">
        <f>'HBT Resource -ERP'!BV158</f>
        <v>0</v>
      </c>
      <c r="BM28" s="22">
        <f>'HBT Resource -ERP'!BW158</f>
        <v>0</v>
      </c>
      <c r="BN28" s="22">
        <f>'HBT Resource -ERP'!BX158</f>
        <v>0</v>
      </c>
      <c r="BO28" s="22">
        <f>'HBT Resource -ERP'!BY158</f>
        <v>0</v>
      </c>
      <c r="BP28" s="22">
        <f>'HBT Resource -ERP'!BZ158</f>
        <v>0</v>
      </c>
      <c r="BQ28" s="22">
        <f>'HBT Resource -ERP'!CA158</f>
        <v>0</v>
      </c>
      <c r="BR28" s="22">
        <f>'HBT Resource -ERP'!CB158</f>
        <v>0</v>
      </c>
      <c r="BS28" s="22">
        <f>'HBT Resource -ERP'!CC158</f>
        <v>0</v>
      </c>
      <c r="BT28" s="22">
        <f>'HBT Resource -ERP'!CD158</f>
        <v>0</v>
      </c>
      <c r="BU28" s="22">
        <f>'HBT Resource -ERP'!CE158</f>
        <v>0</v>
      </c>
      <c r="BV28" s="22">
        <f>'HBT Resource -ERP'!CF158</f>
        <v>0</v>
      </c>
      <c r="BW28" s="22">
        <f>'HBT Resource -ERP'!CG158</f>
        <v>0</v>
      </c>
      <c r="BX28" s="22">
        <f>'HBT Resource -ERP'!CH158</f>
        <v>0</v>
      </c>
      <c r="BY28" s="22">
        <f>'HBT Resource -ERP'!CI158</f>
        <v>0</v>
      </c>
      <c r="BZ28" s="22">
        <f>'HBT Resource -ERP'!CJ158</f>
        <v>0</v>
      </c>
      <c r="CA28" s="22">
        <f>'HBT Resource -ERP'!CK158</f>
        <v>0</v>
      </c>
      <c r="CB28" s="22">
        <f>'HBT Resource -ERP'!CL158</f>
        <v>0</v>
      </c>
      <c r="CC28" s="22">
        <f>'HBT Resource -ERP'!CM158</f>
        <v>0</v>
      </c>
      <c r="CD28" s="22">
        <f>'HBT Resource -ERP'!CN158</f>
        <v>0</v>
      </c>
      <c r="CE28" s="22">
        <f>'HBT Resource -ERP'!CO158</f>
        <v>0</v>
      </c>
      <c r="CF28" s="22">
        <f>'HBT Resource -ERP'!CP158</f>
        <v>0</v>
      </c>
      <c r="CG28" s="22">
        <f>'HBT Resource -ERP'!CQ158</f>
        <v>0</v>
      </c>
      <c r="CH28" s="22">
        <f>'HBT Resource -ERP'!CR158</f>
        <v>0</v>
      </c>
      <c r="CI28" s="22">
        <f>'HBT Resource -ERP'!CS158</f>
        <v>0</v>
      </c>
      <c r="CJ28" s="22">
        <f>'HBT Resource -ERP'!CT158</f>
        <v>0</v>
      </c>
      <c r="CK28" s="22">
        <f>'HBT Resource -ERP'!CU158</f>
        <v>0</v>
      </c>
      <c r="CL28" s="22">
        <f>'HBT Resource -ERP'!CV158</f>
        <v>0</v>
      </c>
      <c r="CM28" s="22">
        <f>'HBT Resource -ERP'!CW158</f>
        <v>0</v>
      </c>
      <c r="CN28" s="22">
        <f>'HBT Resource -ERP'!CX158</f>
        <v>0</v>
      </c>
      <c r="CO28" s="22">
        <f>'HBT Resource -ERP'!CY158</f>
        <v>0</v>
      </c>
      <c r="CP28" s="22">
        <f>'HBT Resource -ERP'!CZ158</f>
        <v>0</v>
      </c>
      <c r="CQ28" s="22">
        <f>'HBT Resource -ERP'!DA158</f>
        <v>0</v>
      </c>
      <c r="CR28" s="22">
        <f>'HBT Resource -ERP'!DB158</f>
        <v>0</v>
      </c>
      <c r="CS28" s="22">
        <f>'HBT Resource -ERP'!DC158</f>
        <v>0</v>
      </c>
      <c r="CT28" s="22">
        <f>'HBT Resource -ERP'!DD158</f>
        <v>0</v>
      </c>
      <c r="CU28" s="22">
        <f>'HBT Resource -ERP'!DE158</f>
        <v>0</v>
      </c>
      <c r="CV28" s="22">
        <f>'HBT Resource -ERP'!DF158</f>
        <v>0</v>
      </c>
      <c r="CW28" s="22">
        <f>'HBT Resource -ERP'!DG158</f>
        <v>0</v>
      </c>
      <c r="CX28" s="22">
        <f>'HBT Resource -ERP'!DH158</f>
        <v>0</v>
      </c>
      <c r="CY28" s="22">
        <f>'HBT Resource -ERP'!DI158</f>
        <v>0</v>
      </c>
      <c r="CZ28" s="22">
        <f>'HBT Resource -ERP'!DJ158</f>
        <v>0</v>
      </c>
      <c r="DA28" s="22">
        <f>'HBT Resource -ERP'!DK158</f>
        <v>0</v>
      </c>
      <c r="DB28" s="22">
        <f>'HBT Resource -ERP'!DL158</f>
        <v>0</v>
      </c>
      <c r="DC28" s="22">
        <f>'HBT Resource -ERP'!DM158</f>
        <v>0</v>
      </c>
      <c r="DD28" s="22">
        <f>'HBT Resource -ERP'!DN158</f>
        <v>0</v>
      </c>
      <c r="DE28" s="22">
        <f>'HBT Resource -ERP'!DO158</f>
        <v>0</v>
      </c>
      <c r="DF28" s="22">
        <f>'HBT Resource -ERP'!DP158</f>
        <v>0</v>
      </c>
      <c r="DG28" s="22">
        <f>'HBT Resource -ERP'!DQ158</f>
        <v>0</v>
      </c>
      <c r="DH28" s="22">
        <f>'HBT Resource -ERP'!DR158</f>
        <v>0</v>
      </c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1">
        <f t="shared" si="1"/>
        <v>169674.66697500009</v>
      </c>
      <c r="FT28" s="22"/>
      <c r="FU28" s="22"/>
      <c r="FV28" s="22"/>
      <c r="FW28" s="21"/>
      <c r="FX28" s="23"/>
      <c r="FY28" s="5"/>
      <c r="FZ28" s="5"/>
      <c r="GA28" s="5"/>
      <c r="GB28" s="5"/>
      <c r="GC28" s="5"/>
    </row>
    <row r="29" spans="1:185" ht="16.5" customHeight="1" x14ac:dyDescent="0.25">
      <c r="A29" s="5"/>
      <c r="B29" s="5"/>
      <c r="C29" s="227" t="s">
        <v>518</v>
      </c>
      <c r="D29" s="5"/>
      <c r="E29" s="17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>
        <f>'HBT Resource -ERP'!BA159</f>
        <v>5552.478628124999</v>
      </c>
      <c r="AR29" s="22">
        <f>'HBT Resource -ERP'!BB159</f>
        <v>5552.478628124999</v>
      </c>
      <c r="AS29" s="22">
        <f>'HBT Resource -ERP'!BC159</f>
        <v>5552.478628124999</v>
      </c>
      <c r="AT29" s="22">
        <f>'HBT Resource -ERP'!BD159</f>
        <v>5552.478628124999</v>
      </c>
      <c r="AU29" s="22">
        <f>'HBT Resource -ERP'!BE159</f>
        <v>5552.478628124999</v>
      </c>
      <c r="AV29" s="22">
        <f>'HBT Resource -ERP'!BF159</f>
        <v>5552.478628124999</v>
      </c>
      <c r="AW29" s="22">
        <f>'HBT Resource -ERP'!BG159</f>
        <v>5552.478628124999</v>
      </c>
      <c r="AX29" s="22">
        <f>'HBT Resource -ERP'!BH159</f>
        <v>5552.478628124999</v>
      </c>
      <c r="AY29" s="22">
        <f>'HBT Resource -ERP'!BI159</f>
        <v>5552.478628124999</v>
      </c>
      <c r="AZ29" s="22">
        <f>'HBT Resource -ERP'!BJ159</f>
        <v>5552.478628124999</v>
      </c>
      <c r="BA29" s="22">
        <f>'HBT Resource -ERP'!BK159</f>
        <v>5552.478628124999</v>
      </c>
      <c r="BB29" s="22">
        <f>'HBT Resource -ERP'!BL159</f>
        <v>5552.478628124999</v>
      </c>
      <c r="BC29" s="22">
        <f>'HBT Resource -ERP'!BM159</f>
        <v>6107.7264909374999</v>
      </c>
      <c r="BD29" s="22">
        <f>'HBT Resource -ERP'!BN159</f>
        <v>6107.7264909374999</v>
      </c>
      <c r="BE29" s="22">
        <f>'HBT Resource -ERP'!BO159</f>
        <v>6107.7264909374999</v>
      </c>
      <c r="BF29" s="22">
        <f>'HBT Resource -ERP'!BP159</f>
        <v>6107.7264909374999</v>
      </c>
      <c r="BG29" s="22">
        <f>'HBT Resource -ERP'!BQ159</f>
        <v>6107.7264909374999</v>
      </c>
      <c r="BH29" s="22">
        <f>'HBT Resource -ERP'!BR159</f>
        <v>6107.7264909374999</v>
      </c>
      <c r="BI29" s="22">
        <f>'HBT Resource -ERP'!BS159</f>
        <v>6107.7264909374999</v>
      </c>
      <c r="BJ29" s="22">
        <f>'HBT Resource -ERP'!BT159</f>
        <v>6107.7264909374999</v>
      </c>
      <c r="BK29" s="22">
        <f>'HBT Resource -ERP'!BU159</f>
        <v>6107.7264909374999</v>
      </c>
      <c r="BL29" s="22">
        <f>'HBT Resource -ERP'!BV159</f>
        <v>6107.7264909374999</v>
      </c>
      <c r="BM29" s="22">
        <f>'HBT Resource -ERP'!BW159</f>
        <v>0</v>
      </c>
      <c r="BN29" s="22">
        <f>'HBT Resource -ERP'!BX159</f>
        <v>0</v>
      </c>
      <c r="BO29" s="22">
        <f>'HBT Resource -ERP'!BY159</f>
        <v>0</v>
      </c>
      <c r="BP29" s="22">
        <f>'HBT Resource -ERP'!BZ159</f>
        <v>0</v>
      </c>
      <c r="BQ29" s="22">
        <f>'HBT Resource -ERP'!CA159</f>
        <v>0</v>
      </c>
      <c r="BR29" s="22">
        <f>'HBT Resource -ERP'!CB159</f>
        <v>0</v>
      </c>
      <c r="BS29" s="22">
        <f>'HBT Resource -ERP'!CC159</f>
        <v>0</v>
      </c>
      <c r="BT29" s="22">
        <f>'HBT Resource -ERP'!CD159</f>
        <v>0</v>
      </c>
      <c r="BU29" s="22">
        <f>'HBT Resource -ERP'!CE159</f>
        <v>0</v>
      </c>
      <c r="BV29" s="22">
        <f>'HBT Resource -ERP'!CF159</f>
        <v>0</v>
      </c>
      <c r="BW29" s="22">
        <f>'HBT Resource -ERP'!CG159</f>
        <v>0</v>
      </c>
      <c r="BX29" s="22">
        <f>'HBT Resource -ERP'!CH159</f>
        <v>0</v>
      </c>
      <c r="BY29" s="22">
        <f>'HBT Resource -ERP'!CI159</f>
        <v>0</v>
      </c>
      <c r="BZ29" s="22">
        <f>'HBT Resource -ERP'!CJ159</f>
        <v>0</v>
      </c>
      <c r="CA29" s="22">
        <f>'HBT Resource -ERP'!CK159</f>
        <v>0</v>
      </c>
      <c r="CB29" s="22">
        <f>'HBT Resource -ERP'!CL159</f>
        <v>0</v>
      </c>
      <c r="CC29" s="22">
        <f>'HBT Resource -ERP'!CM159</f>
        <v>0</v>
      </c>
      <c r="CD29" s="22">
        <f>'HBT Resource -ERP'!CN159</f>
        <v>0</v>
      </c>
      <c r="CE29" s="22">
        <f>'HBT Resource -ERP'!CO159</f>
        <v>0</v>
      </c>
      <c r="CF29" s="22">
        <f>'HBT Resource -ERP'!CP159</f>
        <v>0</v>
      </c>
      <c r="CG29" s="22">
        <f>'HBT Resource -ERP'!CQ159</f>
        <v>0</v>
      </c>
      <c r="CH29" s="22">
        <f>'HBT Resource -ERP'!CR159</f>
        <v>0</v>
      </c>
      <c r="CI29" s="22">
        <f>'HBT Resource -ERP'!CS159</f>
        <v>0</v>
      </c>
      <c r="CJ29" s="22">
        <f>'HBT Resource -ERP'!CT159</f>
        <v>0</v>
      </c>
      <c r="CK29" s="22">
        <f>'HBT Resource -ERP'!CU159</f>
        <v>0</v>
      </c>
      <c r="CL29" s="22">
        <f>'HBT Resource -ERP'!CV159</f>
        <v>0</v>
      </c>
      <c r="CM29" s="22">
        <f>'HBT Resource -ERP'!CW159</f>
        <v>0</v>
      </c>
      <c r="CN29" s="22">
        <f>'HBT Resource -ERP'!CX159</f>
        <v>0</v>
      </c>
      <c r="CO29" s="22">
        <f>'HBT Resource -ERP'!CY159</f>
        <v>0</v>
      </c>
      <c r="CP29" s="22">
        <f>'HBT Resource -ERP'!CZ159</f>
        <v>0</v>
      </c>
      <c r="CQ29" s="22">
        <f>'HBT Resource -ERP'!DA159</f>
        <v>0</v>
      </c>
      <c r="CR29" s="22">
        <f>'HBT Resource -ERP'!DB159</f>
        <v>0</v>
      </c>
      <c r="CS29" s="22">
        <f>'HBT Resource -ERP'!DC159</f>
        <v>0</v>
      </c>
      <c r="CT29" s="22">
        <f>'HBT Resource -ERP'!DD159</f>
        <v>0</v>
      </c>
      <c r="CU29" s="22">
        <f>'HBT Resource -ERP'!DE159</f>
        <v>0</v>
      </c>
      <c r="CV29" s="22">
        <f>'HBT Resource -ERP'!DF159</f>
        <v>0</v>
      </c>
      <c r="CW29" s="22">
        <f>'HBT Resource -ERP'!DG159</f>
        <v>0</v>
      </c>
      <c r="CX29" s="22">
        <f>'HBT Resource -ERP'!DH159</f>
        <v>0</v>
      </c>
      <c r="CY29" s="22">
        <f>'HBT Resource -ERP'!DI159</f>
        <v>0</v>
      </c>
      <c r="CZ29" s="22">
        <f>'HBT Resource -ERP'!DJ159</f>
        <v>0</v>
      </c>
      <c r="DA29" s="22">
        <f>'HBT Resource -ERP'!DK159</f>
        <v>0</v>
      </c>
      <c r="DB29" s="22">
        <f>'HBT Resource -ERP'!DL159</f>
        <v>0</v>
      </c>
      <c r="DC29" s="22">
        <f>'HBT Resource -ERP'!DM159</f>
        <v>0</v>
      </c>
      <c r="DD29" s="22">
        <f>'HBT Resource -ERP'!DN159</f>
        <v>0</v>
      </c>
      <c r="DE29" s="22">
        <f>'HBT Resource -ERP'!DO159</f>
        <v>0</v>
      </c>
      <c r="DF29" s="22">
        <f>'HBT Resource -ERP'!DP159</f>
        <v>0</v>
      </c>
      <c r="DG29" s="22">
        <f>'HBT Resource -ERP'!DQ159</f>
        <v>0</v>
      </c>
      <c r="DH29" s="22">
        <f>'HBT Resource -ERP'!DR159</f>
        <v>0</v>
      </c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1">
        <f t="shared" si="1"/>
        <v>127707.00844687493</v>
      </c>
      <c r="FT29" s="22"/>
      <c r="FU29" s="22"/>
      <c r="FV29" s="22"/>
      <c r="FW29" s="21"/>
      <c r="FX29" s="23"/>
      <c r="FY29" s="5"/>
      <c r="FZ29" s="5"/>
      <c r="GA29" s="5"/>
      <c r="GB29" s="5"/>
      <c r="GC29" s="5"/>
    </row>
    <row r="30" spans="1:185" ht="16.5" customHeight="1" x14ac:dyDescent="0.25">
      <c r="A30" s="5"/>
      <c r="B30" s="5"/>
      <c r="C30" s="227" t="s">
        <v>518</v>
      </c>
      <c r="D30" s="5"/>
      <c r="E30" s="17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>
        <f>'HBT Resource -ERP'!BW160</f>
        <v>6107.7264909374999</v>
      </c>
      <c r="BN30" s="22">
        <f>'HBT Resource -ERP'!BX160</f>
        <v>6107.7264909374999</v>
      </c>
      <c r="BO30" s="22">
        <f>'HBT Resource -ERP'!BY160</f>
        <v>6107.7264909374999</v>
      </c>
      <c r="BP30" s="22">
        <f>'HBT Resource -ERP'!BZ160</f>
        <v>6107.7264909374999</v>
      </c>
      <c r="BQ30" s="22">
        <f>'HBT Resource -ERP'!CA160</f>
        <v>6107.7264909374999</v>
      </c>
      <c r="BR30" s="22">
        <f>'HBT Resource -ERP'!CB160</f>
        <v>6107.7264909374999</v>
      </c>
      <c r="BS30" s="22">
        <f>'HBT Resource -ERP'!CC160</f>
        <v>6107.7264909374999</v>
      </c>
      <c r="BT30" s="22">
        <f>'HBT Resource -ERP'!CD160</f>
        <v>6107.7264909374999</v>
      </c>
      <c r="BU30" s="22">
        <f>'HBT Resource -ERP'!CE160</f>
        <v>6107.7264909374999</v>
      </c>
      <c r="BV30" s="22">
        <f>'HBT Resource -ERP'!CF160</f>
        <v>6107.7264909374999</v>
      </c>
      <c r="BW30" s="22">
        <f>'HBT Resource -ERP'!CG160</f>
        <v>6107.7264909374999</v>
      </c>
      <c r="BX30" s="22">
        <f>'HBT Resource -ERP'!CH160</f>
        <v>6107.7264909374999</v>
      </c>
      <c r="BY30" s="22">
        <f>'HBT Resource -ERP'!CI160</f>
        <v>6107.7264909374999</v>
      </c>
      <c r="BZ30" s="22">
        <f>'HBT Resource -ERP'!CJ160</f>
        <v>6107.7264909374999</v>
      </c>
      <c r="CA30" s="22">
        <f>'HBT Resource -ERP'!CK160</f>
        <v>6718.4991400312501</v>
      </c>
      <c r="CB30" s="22">
        <f>'HBT Resource -ERP'!CL160</f>
        <v>6718.4991400312501</v>
      </c>
      <c r="CC30" s="22">
        <f>'HBT Resource -ERP'!CM160</f>
        <v>6718.4991400312501</v>
      </c>
      <c r="CD30" s="22">
        <f>'HBT Resource -ERP'!CN160</f>
        <v>6718.4991400312501</v>
      </c>
      <c r="CE30" s="22">
        <f>'HBT Resource -ERP'!CO160</f>
        <v>6718.4991400312501</v>
      </c>
      <c r="CF30" s="22">
        <f>'HBT Resource -ERP'!CP160</f>
        <v>6718.4991400312501</v>
      </c>
      <c r="CG30" s="22">
        <f>'HBT Resource -ERP'!CQ160</f>
        <v>6718.4991400312501</v>
      </c>
      <c r="CH30" s="22">
        <f>'HBT Resource -ERP'!CR160</f>
        <v>6718.4991400312501</v>
      </c>
      <c r="CI30" s="22">
        <f>'HBT Resource -ERP'!CS160</f>
        <v>6718.4991400312501</v>
      </c>
      <c r="CJ30" s="22">
        <f>'HBT Resource -ERP'!CT160</f>
        <v>6718.4991400312501</v>
      </c>
      <c r="CK30" s="22">
        <f>'HBT Resource -ERP'!CU160</f>
        <v>0</v>
      </c>
      <c r="CL30" s="22">
        <f>'HBT Resource -ERP'!CV160</f>
        <v>0</v>
      </c>
      <c r="CM30" s="22">
        <f>'HBT Resource -ERP'!CW160</f>
        <v>0</v>
      </c>
      <c r="CN30" s="22">
        <f>'HBT Resource -ERP'!CX160</f>
        <v>0</v>
      </c>
      <c r="CO30" s="22">
        <f>'HBT Resource -ERP'!CY160</f>
        <v>0</v>
      </c>
      <c r="CP30" s="22">
        <f>'HBT Resource -ERP'!CZ160</f>
        <v>0</v>
      </c>
      <c r="CQ30" s="22">
        <f>'HBT Resource -ERP'!DA160</f>
        <v>0</v>
      </c>
      <c r="CR30" s="22">
        <f>'HBT Resource -ERP'!DB160</f>
        <v>0</v>
      </c>
      <c r="CS30" s="22">
        <f>'HBT Resource -ERP'!DC160</f>
        <v>0</v>
      </c>
      <c r="CT30" s="22">
        <f>'HBT Resource -ERP'!DD160</f>
        <v>0</v>
      </c>
      <c r="CU30" s="22">
        <f>'HBT Resource -ERP'!DE160</f>
        <v>0</v>
      </c>
      <c r="CV30" s="22">
        <f>'HBT Resource -ERP'!DF160</f>
        <v>0</v>
      </c>
      <c r="CW30" s="22">
        <f>'HBT Resource -ERP'!DG160</f>
        <v>0</v>
      </c>
      <c r="CX30" s="22">
        <f>'HBT Resource -ERP'!DH160</f>
        <v>0</v>
      </c>
      <c r="CY30" s="22">
        <f>'HBT Resource -ERP'!DI160</f>
        <v>0</v>
      </c>
      <c r="CZ30" s="22">
        <f>'HBT Resource -ERP'!DJ160</f>
        <v>0</v>
      </c>
      <c r="DA30" s="22">
        <f>'HBT Resource -ERP'!DK160</f>
        <v>0</v>
      </c>
      <c r="DB30" s="22">
        <f>'HBT Resource -ERP'!DL160</f>
        <v>0</v>
      </c>
      <c r="DC30" s="22">
        <f>'HBT Resource -ERP'!DM160</f>
        <v>0</v>
      </c>
      <c r="DD30" s="22">
        <f>'HBT Resource -ERP'!DN160</f>
        <v>0</v>
      </c>
      <c r="DE30" s="22">
        <f>'HBT Resource -ERP'!DO160</f>
        <v>0</v>
      </c>
      <c r="DF30" s="22">
        <f>'HBT Resource -ERP'!DP160</f>
        <v>0</v>
      </c>
      <c r="DG30" s="22">
        <f>'HBT Resource -ERP'!DQ160</f>
        <v>0</v>
      </c>
      <c r="DH30" s="22">
        <f>'HBT Resource -ERP'!DR160</f>
        <v>0</v>
      </c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1">
        <f t="shared" si="1"/>
        <v>152693.16227343754</v>
      </c>
      <c r="FT30" s="22"/>
      <c r="FU30" s="22"/>
      <c r="FV30" s="22"/>
      <c r="FW30" s="21"/>
      <c r="FX30" s="23"/>
      <c r="FY30" s="5"/>
      <c r="FZ30" s="5"/>
      <c r="GA30" s="5"/>
      <c r="GB30" s="5"/>
      <c r="GC30" s="5"/>
    </row>
    <row r="31" spans="1:185" ht="16.5" customHeight="1" x14ac:dyDescent="0.25">
      <c r="A31" s="5"/>
      <c r="B31" s="5"/>
      <c r="C31" s="227" t="s">
        <v>518</v>
      </c>
      <c r="D31" s="5"/>
      <c r="E31" s="17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>
        <f>'HBT Resource -ERP'!CU161</f>
        <v>4350.5662870312508</v>
      </c>
      <c r="CL31" s="22">
        <f>'HBT Resource -ERP'!CV161</f>
        <v>4350.5662870312508</v>
      </c>
      <c r="CM31" s="22">
        <f>'HBT Resource -ERP'!CW161</f>
        <v>4350.5662870312508</v>
      </c>
      <c r="CN31" s="22">
        <f>'HBT Resource -ERP'!CX161</f>
        <v>4350.5662870312508</v>
      </c>
      <c r="CO31" s="22">
        <f>'HBT Resource -ERP'!CY161</f>
        <v>4350.5662870312508</v>
      </c>
      <c r="CP31" s="22">
        <f>'HBT Resource -ERP'!CZ161</f>
        <v>4350.5662870312508</v>
      </c>
      <c r="CQ31" s="22">
        <f>'HBT Resource -ERP'!DA161</f>
        <v>4350.5662870312508</v>
      </c>
      <c r="CR31" s="22">
        <f>'HBT Resource -ERP'!DB161</f>
        <v>4350.5662870312508</v>
      </c>
      <c r="CS31" s="22">
        <f>'HBT Resource -ERP'!DC161</f>
        <v>4350.5662870312508</v>
      </c>
      <c r="CT31" s="22">
        <f>'HBT Resource -ERP'!DD161</f>
        <v>4350.5662870312508</v>
      </c>
      <c r="CU31" s="22">
        <f>'HBT Resource -ERP'!DE161</f>
        <v>4350.5662870312508</v>
      </c>
      <c r="CV31" s="22">
        <f>'HBT Resource -ERP'!DF161</f>
        <v>4350.5662870312508</v>
      </c>
      <c r="CW31" s="22">
        <f>'HBT Resource -ERP'!DG161</f>
        <v>4350.5662870312508</v>
      </c>
      <c r="CX31" s="22">
        <f>'HBT Resource -ERP'!DH161</f>
        <v>4350.5662870312508</v>
      </c>
      <c r="CY31" s="22">
        <f>'HBT Resource -ERP'!DI161</f>
        <v>4785.6229157343769</v>
      </c>
      <c r="CZ31" s="22">
        <f>'HBT Resource -ERP'!DJ161</f>
        <v>4785.6229157343769</v>
      </c>
      <c r="DA31" s="22">
        <f>'HBT Resource -ERP'!DK161</f>
        <v>4785.6229157343769</v>
      </c>
      <c r="DB31" s="22">
        <f>'HBT Resource -ERP'!DL161</f>
        <v>4785.6229157343769</v>
      </c>
      <c r="DC31" s="22">
        <f>'HBT Resource -ERP'!DM161</f>
        <v>4785.6229157343769</v>
      </c>
      <c r="DD31" s="22">
        <f>'HBT Resource -ERP'!DN161</f>
        <v>4785.6229157343769</v>
      </c>
      <c r="DE31" s="22">
        <f>'HBT Resource -ERP'!DO161</f>
        <v>4785.6229157343769</v>
      </c>
      <c r="DF31" s="22">
        <f>'HBT Resource -ERP'!DP161</f>
        <v>4785.6229157343769</v>
      </c>
      <c r="DG31" s="22">
        <f>'HBT Resource -ERP'!DQ161</f>
        <v>4785.6229157343769</v>
      </c>
      <c r="DH31" s="22">
        <f>'HBT Resource -ERP'!DR161</f>
        <v>4785.6229157343769</v>
      </c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1">
        <f t="shared" si="1"/>
        <v>108764.15717578128</v>
      </c>
      <c r="FT31" s="22"/>
      <c r="FU31" s="22"/>
      <c r="FV31" s="22"/>
      <c r="FW31" s="21"/>
      <c r="FX31" s="23"/>
      <c r="FY31" s="5"/>
      <c r="FZ31" s="5"/>
      <c r="GA31" s="5"/>
      <c r="GB31" s="5"/>
      <c r="GC31" s="5"/>
    </row>
    <row r="32" spans="1:185" ht="16.5" customHeight="1" x14ac:dyDescent="0.25">
      <c r="A32" s="5"/>
      <c r="B32" s="5">
        <f>B24+1</f>
        <v>11</v>
      </c>
      <c r="C32" s="257" t="s">
        <v>556</v>
      </c>
      <c r="D32" s="5"/>
      <c r="E32" s="17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>
        <f>'HBT Resource -ERP'!AA162</f>
        <v>17522.614999999998</v>
      </c>
      <c r="R32" s="22">
        <f>'HBT Resource -ERP'!AB162</f>
        <v>17522.614999999998</v>
      </c>
      <c r="S32" s="22">
        <f>'HBT Resource -ERP'!AC162</f>
        <v>17522.614999999998</v>
      </c>
      <c r="T32" s="22">
        <f>'HBT Resource -ERP'!AD162</f>
        <v>17522.614999999998</v>
      </c>
      <c r="U32" s="22">
        <f>'HBT Resource -ERP'!AE162</f>
        <v>4038.1662749999996</v>
      </c>
      <c r="V32" s="22">
        <f>'HBT Resource -ERP'!AF162</f>
        <v>4038.1662749999996</v>
      </c>
      <c r="W32" s="22">
        <f>'HBT Resource -ERP'!AG162</f>
        <v>4038.1662749999996</v>
      </c>
      <c r="X32" s="22">
        <f>'HBT Resource -ERP'!AH162</f>
        <v>4038.1662749999996</v>
      </c>
      <c r="Y32" s="22">
        <f>'HBT Resource -ERP'!AI162</f>
        <v>4038.1662749999996</v>
      </c>
      <c r="Z32" s="22">
        <f>'HBT Resource -ERP'!AJ162</f>
        <v>4038.1662749999996</v>
      </c>
      <c r="AA32" s="22">
        <f>'HBT Resource -ERP'!AK162</f>
        <v>4038.1662749999996</v>
      </c>
      <c r="AB32" s="22">
        <f>'HBT Resource -ERP'!AL162</f>
        <v>4038.1662749999996</v>
      </c>
      <c r="AC32" s="22">
        <f>'HBT Resource -ERP'!AM162</f>
        <v>4038.1662749999996</v>
      </c>
      <c r="AD32" s="22">
        <f>'HBT Resource -ERP'!AN162</f>
        <v>4038.1662749999996</v>
      </c>
      <c r="AE32" s="22">
        <f>'HBT Resource -ERP'!AO162</f>
        <v>4441.9829024999999</v>
      </c>
      <c r="AF32" s="22">
        <f>'HBT Resource -ERP'!AP162</f>
        <v>4441.9829024999999</v>
      </c>
      <c r="AG32" s="22">
        <f>'HBT Resource -ERP'!AQ162</f>
        <v>4441.9829024999999</v>
      </c>
      <c r="AH32" s="22">
        <f>'HBT Resource -ERP'!AR162</f>
        <v>4441.9829024999999</v>
      </c>
      <c r="AI32" s="22">
        <f>'HBT Resource -ERP'!AS162</f>
        <v>4441.9829024999999</v>
      </c>
      <c r="AJ32" s="22">
        <f>'HBT Resource -ERP'!AT162</f>
        <v>4441.9829024999999</v>
      </c>
      <c r="AK32" s="22">
        <f>'HBT Resource -ERP'!AU162</f>
        <v>4441.9829024999999</v>
      </c>
      <c r="AL32" s="22">
        <f>'HBT Resource -ERP'!AV162</f>
        <v>4441.9829024999999</v>
      </c>
      <c r="AM32" s="22">
        <f>'HBT Resource -ERP'!AW162</f>
        <v>4441.9829024999999</v>
      </c>
      <c r="AN32" s="22">
        <f>'HBT Resource -ERP'!AX162</f>
        <v>4441.9829024999999</v>
      </c>
      <c r="AO32" s="22">
        <f>'HBT Resource -ERP'!AY162</f>
        <v>4441.9829024999999</v>
      </c>
      <c r="AP32" s="22">
        <f>'HBT Resource -ERP'!AZ162</f>
        <v>4441.9829024999999</v>
      </c>
      <c r="AQ32" s="22">
        <f>'HBT Resource -ERP'!BA162</f>
        <v>0</v>
      </c>
      <c r="AR32" s="22">
        <f>'HBT Resource -ERP'!BB162</f>
        <v>0</v>
      </c>
      <c r="AS32" s="22">
        <f>'HBT Resource -ERP'!BC162</f>
        <v>0</v>
      </c>
      <c r="AT32" s="22">
        <f>'HBT Resource -ERP'!BD162</f>
        <v>0</v>
      </c>
      <c r="AU32" s="22">
        <f>'HBT Resource -ERP'!BE162</f>
        <v>0</v>
      </c>
      <c r="AV32" s="22">
        <f>'HBT Resource -ERP'!BF162</f>
        <v>0</v>
      </c>
      <c r="AW32" s="22">
        <f>'HBT Resource -ERP'!BG162</f>
        <v>0</v>
      </c>
      <c r="AX32" s="22">
        <f>'HBT Resource -ERP'!BH162</f>
        <v>0</v>
      </c>
      <c r="AY32" s="22">
        <f>'HBT Resource -ERP'!BI162</f>
        <v>0</v>
      </c>
      <c r="AZ32" s="22">
        <f>'HBT Resource -ERP'!BJ162</f>
        <v>0</v>
      </c>
      <c r="BA32" s="22">
        <f>'HBT Resource -ERP'!BK162</f>
        <v>0</v>
      </c>
      <c r="BB32" s="22">
        <f>'HBT Resource -ERP'!BL162</f>
        <v>0</v>
      </c>
      <c r="BC32" s="22">
        <f>'HBT Resource -ERP'!BM162</f>
        <v>0</v>
      </c>
      <c r="BD32" s="22">
        <f>'HBT Resource -ERP'!BN162</f>
        <v>0</v>
      </c>
      <c r="BE32" s="22">
        <f>'HBT Resource -ERP'!BO162</f>
        <v>0</v>
      </c>
      <c r="BF32" s="22">
        <f>'HBT Resource -ERP'!BP162</f>
        <v>0</v>
      </c>
      <c r="BG32" s="22">
        <f>'HBT Resource -ERP'!BQ162</f>
        <v>0</v>
      </c>
      <c r="BH32" s="22">
        <f>'HBT Resource -ERP'!BR162</f>
        <v>0</v>
      </c>
      <c r="BI32" s="22">
        <f>'HBT Resource -ERP'!BS162</f>
        <v>0</v>
      </c>
      <c r="BJ32" s="22">
        <f>'HBT Resource -ERP'!BT162</f>
        <v>0</v>
      </c>
      <c r="BK32" s="22">
        <f>'HBT Resource -ERP'!BU162</f>
        <v>0</v>
      </c>
      <c r="BL32" s="22">
        <f>'HBT Resource -ERP'!BV162</f>
        <v>0</v>
      </c>
      <c r="BM32" s="22">
        <f>'HBT Resource -ERP'!BW162</f>
        <v>0</v>
      </c>
      <c r="BN32" s="22">
        <f>'HBT Resource -ERP'!BX162</f>
        <v>0</v>
      </c>
      <c r="BO32" s="22">
        <f>'HBT Resource -ERP'!BY162</f>
        <v>0</v>
      </c>
      <c r="BP32" s="22">
        <f>'HBT Resource -ERP'!BZ162</f>
        <v>0</v>
      </c>
      <c r="BQ32" s="22">
        <f>'HBT Resource -ERP'!CA162</f>
        <v>0</v>
      </c>
      <c r="BR32" s="22">
        <f>'HBT Resource -ERP'!CB162</f>
        <v>0</v>
      </c>
      <c r="BS32" s="22">
        <f>'HBT Resource -ERP'!CC162</f>
        <v>0</v>
      </c>
      <c r="BT32" s="22">
        <f>'HBT Resource -ERP'!CD162</f>
        <v>0</v>
      </c>
      <c r="BU32" s="22">
        <f>'HBT Resource -ERP'!CE162</f>
        <v>0</v>
      </c>
      <c r="BV32" s="22">
        <f>'HBT Resource -ERP'!CF162</f>
        <v>0</v>
      </c>
      <c r="BW32" s="22">
        <f>'HBT Resource -ERP'!CG162</f>
        <v>0</v>
      </c>
      <c r="BX32" s="22">
        <f>'HBT Resource -ERP'!CH162</f>
        <v>0</v>
      </c>
      <c r="BY32" s="22">
        <f>'HBT Resource -ERP'!CI162</f>
        <v>0</v>
      </c>
      <c r="BZ32" s="22">
        <f>'HBT Resource -ERP'!CJ162</f>
        <v>0</v>
      </c>
      <c r="CA32" s="22">
        <f>'HBT Resource -ERP'!CK162</f>
        <v>0</v>
      </c>
      <c r="CB32" s="22">
        <f>'HBT Resource -ERP'!CL162</f>
        <v>0</v>
      </c>
      <c r="CC32" s="22">
        <f>'HBT Resource -ERP'!CM162</f>
        <v>0</v>
      </c>
      <c r="CD32" s="22">
        <f>'HBT Resource -ERP'!CN162</f>
        <v>0</v>
      </c>
      <c r="CE32" s="22">
        <f>'HBT Resource -ERP'!CO162</f>
        <v>0</v>
      </c>
      <c r="CF32" s="22">
        <f>'HBT Resource -ERP'!CP162</f>
        <v>0</v>
      </c>
      <c r="CG32" s="22">
        <f>'HBT Resource -ERP'!CQ162</f>
        <v>0</v>
      </c>
      <c r="CH32" s="22">
        <f>'HBT Resource -ERP'!CR162</f>
        <v>0</v>
      </c>
      <c r="CI32" s="22">
        <f>'HBT Resource -ERP'!CS162</f>
        <v>0</v>
      </c>
      <c r="CJ32" s="22">
        <f>'HBT Resource -ERP'!CT162</f>
        <v>0</v>
      </c>
      <c r="CK32" s="22">
        <f>'HBT Resource -ERP'!CU162</f>
        <v>0</v>
      </c>
      <c r="CL32" s="22">
        <f>'HBT Resource -ERP'!CV162</f>
        <v>0</v>
      </c>
      <c r="CM32" s="22">
        <f>'HBT Resource -ERP'!CW162</f>
        <v>0</v>
      </c>
      <c r="CN32" s="22">
        <f>'HBT Resource -ERP'!CX162</f>
        <v>0</v>
      </c>
      <c r="CO32" s="22">
        <f>'HBT Resource -ERP'!CY162</f>
        <v>0</v>
      </c>
      <c r="CP32" s="22">
        <f>'HBT Resource -ERP'!CZ162</f>
        <v>0</v>
      </c>
      <c r="CQ32" s="22">
        <f>'HBT Resource -ERP'!DA162</f>
        <v>0</v>
      </c>
      <c r="CR32" s="22">
        <f>'HBT Resource -ERP'!DB162</f>
        <v>0</v>
      </c>
      <c r="CS32" s="22">
        <f>'HBT Resource -ERP'!DC162</f>
        <v>0</v>
      </c>
      <c r="CT32" s="22">
        <f>'HBT Resource -ERP'!DD162</f>
        <v>0</v>
      </c>
      <c r="CU32" s="22">
        <f>'HBT Resource -ERP'!DE162</f>
        <v>0</v>
      </c>
      <c r="CV32" s="22">
        <f>'HBT Resource -ERP'!DF162</f>
        <v>0</v>
      </c>
      <c r="CW32" s="22">
        <f>'HBT Resource -ERP'!DG162</f>
        <v>0</v>
      </c>
      <c r="CX32" s="22">
        <f>'HBT Resource -ERP'!DH162</f>
        <v>0</v>
      </c>
      <c r="CY32" s="22">
        <f>'HBT Resource -ERP'!DI162</f>
        <v>0</v>
      </c>
      <c r="CZ32" s="22">
        <f>'HBT Resource -ERP'!DJ162</f>
        <v>0</v>
      </c>
      <c r="DA32" s="22">
        <f>'HBT Resource -ERP'!DK162</f>
        <v>0</v>
      </c>
      <c r="DB32" s="22">
        <f>'HBT Resource -ERP'!DL162</f>
        <v>0</v>
      </c>
      <c r="DC32" s="22">
        <f>'HBT Resource -ERP'!DM162</f>
        <v>0</v>
      </c>
      <c r="DD32" s="22">
        <f>'HBT Resource -ERP'!DN162</f>
        <v>0</v>
      </c>
      <c r="DE32" s="22">
        <f>'HBT Resource -ERP'!DO162</f>
        <v>0</v>
      </c>
      <c r="DF32" s="22">
        <f>'HBT Resource -ERP'!DP162</f>
        <v>0</v>
      </c>
      <c r="DG32" s="22">
        <f>'HBT Resource -ERP'!DQ162</f>
        <v>0</v>
      </c>
      <c r="DH32" s="22">
        <f>'HBT Resource -ERP'!DR162</f>
        <v>0</v>
      </c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1">
        <f t="shared" si="1"/>
        <v>163775.91757999986</v>
      </c>
      <c r="FT32" s="22"/>
      <c r="FU32" s="22"/>
      <c r="FV32" s="22"/>
      <c r="FW32" s="21"/>
      <c r="FX32" s="23"/>
      <c r="FY32" s="5"/>
      <c r="FZ32" s="5"/>
      <c r="GA32" s="5"/>
      <c r="GB32" s="5"/>
      <c r="GC32" s="5"/>
    </row>
    <row r="33" spans="1:185" ht="16.5" customHeight="1" x14ac:dyDescent="0.25">
      <c r="A33" s="5"/>
      <c r="B33" s="5"/>
      <c r="C33" s="257" t="s">
        <v>520</v>
      </c>
      <c r="D33" s="5"/>
      <c r="E33" s="17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>
        <f>'HBT Resource -ERP'!BA163</f>
        <v>4441.9829024999999</v>
      </c>
      <c r="AR33" s="22">
        <f>'HBT Resource -ERP'!BB163</f>
        <v>4441.9829024999999</v>
      </c>
      <c r="AS33" s="22">
        <f>'HBT Resource -ERP'!BC163</f>
        <v>4441.9829024999999</v>
      </c>
      <c r="AT33" s="22">
        <f>'HBT Resource -ERP'!BD163</f>
        <v>4441.9829024999999</v>
      </c>
      <c r="AU33" s="22">
        <f>'HBT Resource -ERP'!BE163</f>
        <v>4441.9829024999999</v>
      </c>
      <c r="AV33" s="22">
        <f>'HBT Resource -ERP'!BF163</f>
        <v>4441.9829024999999</v>
      </c>
      <c r="AW33" s="22">
        <f>'HBT Resource -ERP'!BG163</f>
        <v>4441.9829024999999</v>
      </c>
      <c r="AX33" s="22">
        <f>'HBT Resource -ERP'!BH163</f>
        <v>4441.9829024999999</v>
      </c>
      <c r="AY33" s="22">
        <f>'HBT Resource -ERP'!BI163</f>
        <v>4441.9829024999999</v>
      </c>
      <c r="AZ33" s="22">
        <f>'HBT Resource -ERP'!BJ163</f>
        <v>4441.9829024999999</v>
      </c>
      <c r="BA33" s="22">
        <f>'HBT Resource -ERP'!BK163</f>
        <v>4441.9829024999999</v>
      </c>
      <c r="BB33" s="22">
        <f>'HBT Resource -ERP'!BL163</f>
        <v>4441.9829024999999</v>
      </c>
      <c r="BC33" s="22">
        <f>'HBT Resource -ERP'!BM163</f>
        <v>4886.1811927500003</v>
      </c>
      <c r="BD33" s="22">
        <f>'HBT Resource -ERP'!BN163</f>
        <v>4886.1811927500003</v>
      </c>
      <c r="BE33" s="22">
        <f>'HBT Resource -ERP'!BO163</f>
        <v>4886.1811927500003</v>
      </c>
      <c r="BF33" s="22">
        <f>'HBT Resource -ERP'!BP163</f>
        <v>4886.1811927500003</v>
      </c>
      <c r="BG33" s="22">
        <f>'HBT Resource -ERP'!BQ163</f>
        <v>4886.1811927500003</v>
      </c>
      <c r="BH33" s="22">
        <f>'HBT Resource -ERP'!BR163</f>
        <v>4886.1811927500003</v>
      </c>
      <c r="BI33" s="22">
        <f>'HBT Resource -ERP'!BS163</f>
        <v>4886.1811927500003</v>
      </c>
      <c r="BJ33" s="22">
        <f>'HBT Resource -ERP'!BT163</f>
        <v>4886.1811927500003</v>
      </c>
      <c r="BK33" s="22">
        <f>'HBT Resource -ERP'!BU163</f>
        <v>4886.1811927500003</v>
      </c>
      <c r="BL33" s="22">
        <f>'HBT Resource -ERP'!BV163</f>
        <v>4886.1811927500003</v>
      </c>
      <c r="BM33" s="22">
        <f>'HBT Resource -ERP'!BW163</f>
        <v>4886.1811927500003</v>
      </c>
      <c r="BN33" s="22">
        <f>'HBT Resource -ERP'!BX163</f>
        <v>4886.1811927500003</v>
      </c>
      <c r="BO33" s="22">
        <f>'HBT Resource -ERP'!BY163</f>
        <v>0</v>
      </c>
      <c r="BP33" s="22">
        <f>'HBT Resource -ERP'!BZ163</f>
        <v>0</v>
      </c>
      <c r="BQ33" s="22">
        <f>'HBT Resource -ERP'!CA163</f>
        <v>0</v>
      </c>
      <c r="BR33" s="22">
        <f>'HBT Resource -ERP'!CB163</f>
        <v>0</v>
      </c>
      <c r="BS33" s="22">
        <f>'HBT Resource -ERP'!CC163</f>
        <v>0</v>
      </c>
      <c r="BT33" s="22">
        <f>'HBT Resource -ERP'!CD163</f>
        <v>0</v>
      </c>
      <c r="BU33" s="22">
        <f>'HBT Resource -ERP'!CE163</f>
        <v>0</v>
      </c>
      <c r="BV33" s="22">
        <f>'HBT Resource -ERP'!CF163</f>
        <v>0</v>
      </c>
      <c r="BW33" s="22">
        <f>'HBT Resource -ERP'!CG163</f>
        <v>0</v>
      </c>
      <c r="BX33" s="22">
        <f>'HBT Resource -ERP'!CH163</f>
        <v>0</v>
      </c>
      <c r="BY33" s="22">
        <f>'HBT Resource -ERP'!CI163</f>
        <v>0</v>
      </c>
      <c r="BZ33" s="22">
        <f>'HBT Resource -ERP'!CJ163</f>
        <v>0</v>
      </c>
      <c r="CA33" s="22">
        <f>'HBT Resource -ERP'!CK163</f>
        <v>0</v>
      </c>
      <c r="CB33" s="22">
        <f>'HBT Resource -ERP'!CL163</f>
        <v>0</v>
      </c>
      <c r="CC33" s="22">
        <f>'HBT Resource -ERP'!CM163</f>
        <v>0</v>
      </c>
      <c r="CD33" s="22">
        <f>'HBT Resource -ERP'!CN163</f>
        <v>0</v>
      </c>
      <c r="CE33" s="22">
        <f>'HBT Resource -ERP'!CO163</f>
        <v>0</v>
      </c>
      <c r="CF33" s="22">
        <f>'HBT Resource -ERP'!CP163</f>
        <v>0</v>
      </c>
      <c r="CG33" s="22">
        <f>'HBT Resource -ERP'!CQ163</f>
        <v>0</v>
      </c>
      <c r="CH33" s="22">
        <f>'HBT Resource -ERP'!CR163</f>
        <v>0</v>
      </c>
      <c r="CI33" s="22">
        <f>'HBT Resource -ERP'!CS163</f>
        <v>0</v>
      </c>
      <c r="CJ33" s="22">
        <f>'HBT Resource -ERP'!CT163</f>
        <v>0</v>
      </c>
      <c r="CK33" s="22">
        <f>'HBT Resource -ERP'!CU163</f>
        <v>0</v>
      </c>
      <c r="CL33" s="22">
        <f>'HBT Resource -ERP'!CV163</f>
        <v>0</v>
      </c>
      <c r="CM33" s="22">
        <f>'HBT Resource -ERP'!CW163</f>
        <v>0</v>
      </c>
      <c r="CN33" s="22">
        <f>'HBT Resource -ERP'!CX163</f>
        <v>0</v>
      </c>
      <c r="CO33" s="22">
        <f>'HBT Resource -ERP'!CY163</f>
        <v>0</v>
      </c>
      <c r="CP33" s="22">
        <f>'HBT Resource -ERP'!CZ163</f>
        <v>0</v>
      </c>
      <c r="CQ33" s="22">
        <f>'HBT Resource -ERP'!DA163</f>
        <v>0</v>
      </c>
      <c r="CR33" s="22">
        <f>'HBT Resource -ERP'!DB163</f>
        <v>0</v>
      </c>
      <c r="CS33" s="22">
        <f>'HBT Resource -ERP'!DC163</f>
        <v>0</v>
      </c>
      <c r="CT33" s="22">
        <f>'HBT Resource -ERP'!DD163</f>
        <v>0</v>
      </c>
      <c r="CU33" s="22">
        <f>'HBT Resource -ERP'!DE163</f>
        <v>0</v>
      </c>
      <c r="CV33" s="22">
        <f>'HBT Resource -ERP'!DF163</f>
        <v>0</v>
      </c>
      <c r="CW33" s="22">
        <f>'HBT Resource -ERP'!DG163</f>
        <v>0</v>
      </c>
      <c r="CX33" s="22">
        <f>'HBT Resource -ERP'!DH163</f>
        <v>0</v>
      </c>
      <c r="CY33" s="22">
        <f>'HBT Resource -ERP'!DI163</f>
        <v>0</v>
      </c>
      <c r="CZ33" s="22">
        <f>'HBT Resource -ERP'!DJ163</f>
        <v>0</v>
      </c>
      <c r="DA33" s="22">
        <f>'HBT Resource -ERP'!DK163</f>
        <v>0</v>
      </c>
      <c r="DB33" s="22">
        <f>'HBT Resource -ERP'!DL163</f>
        <v>0</v>
      </c>
      <c r="DC33" s="22">
        <f>'HBT Resource -ERP'!DM163</f>
        <v>0</v>
      </c>
      <c r="DD33" s="22">
        <f>'HBT Resource -ERP'!DN163</f>
        <v>0</v>
      </c>
      <c r="DE33" s="22">
        <f>'HBT Resource -ERP'!DO163</f>
        <v>0</v>
      </c>
      <c r="DF33" s="22">
        <f>'HBT Resource -ERP'!DP163</f>
        <v>0</v>
      </c>
      <c r="DG33" s="22">
        <f>'HBT Resource -ERP'!DQ163</f>
        <v>0</v>
      </c>
      <c r="DH33" s="22">
        <f>'HBT Resource -ERP'!DR163</f>
        <v>0</v>
      </c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1">
        <f t="shared" si="1"/>
        <v>111937.96914299995</v>
      </c>
      <c r="FT33" s="22"/>
      <c r="FU33" s="22"/>
      <c r="FV33" s="22"/>
      <c r="FW33" s="21"/>
      <c r="FX33" s="23"/>
      <c r="FY33" s="5"/>
      <c r="FZ33" s="5"/>
      <c r="GA33" s="5"/>
      <c r="GB33" s="5"/>
      <c r="GC33" s="5"/>
    </row>
    <row r="34" spans="1:185" ht="16.5" customHeight="1" x14ac:dyDescent="0.25">
      <c r="A34" s="5"/>
      <c r="B34" s="5"/>
      <c r="C34" s="257" t="s">
        <v>520</v>
      </c>
      <c r="D34" s="5"/>
      <c r="E34" s="17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>
        <f>'HBT Resource -ERP'!BY164</f>
        <v>4886.1811927500003</v>
      </c>
      <c r="BP34" s="22">
        <f>'HBT Resource -ERP'!BZ164</f>
        <v>4886.1811927500003</v>
      </c>
      <c r="BQ34" s="22">
        <f>'HBT Resource -ERP'!CA164</f>
        <v>4886.1811927500003</v>
      </c>
      <c r="BR34" s="22">
        <f>'HBT Resource -ERP'!CB164</f>
        <v>4886.1811927500003</v>
      </c>
      <c r="BS34" s="22">
        <f>'HBT Resource -ERP'!CC164</f>
        <v>4886.1811927500003</v>
      </c>
      <c r="BT34" s="22">
        <f>'HBT Resource -ERP'!CD164</f>
        <v>4886.1811927500003</v>
      </c>
      <c r="BU34" s="22">
        <f>'HBT Resource -ERP'!CE164</f>
        <v>4886.1811927500003</v>
      </c>
      <c r="BV34" s="22">
        <f>'HBT Resource -ERP'!CF164</f>
        <v>4886.1811927500003</v>
      </c>
      <c r="BW34" s="22">
        <f>'HBT Resource -ERP'!CG164</f>
        <v>4886.1811927500003</v>
      </c>
      <c r="BX34" s="22">
        <f>'HBT Resource -ERP'!CH164</f>
        <v>4886.1811927500003</v>
      </c>
      <c r="BY34" s="22">
        <f>'HBT Resource -ERP'!CI164</f>
        <v>4886.1811927500003</v>
      </c>
      <c r="BZ34" s="22">
        <f>'HBT Resource -ERP'!CJ164</f>
        <v>4886.1811927500003</v>
      </c>
      <c r="CA34" s="22">
        <f>'HBT Resource -ERP'!CK164</f>
        <v>5374.7993120250012</v>
      </c>
      <c r="CB34" s="22">
        <f>'HBT Resource -ERP'!CL164</f>
        <v>5374.7993120250012</v>
      </c>
      <c r="CC34" s="22">
        <f>'HBT Resource -ERP'!CM164</f>
        <v>5374.7993120250012</v>
      </c>
      <c r="CD34" s="22">
        <f>'HBT Resource -ERP'!CN164</f>
        <v>5374.7993120250012</v>
      </c>
      <c r="CE34" s="22">
        <f>'HBT Resource -ERP'!CO164</f>
        <v>5374.7993120250012</v>
      </c>
      <c r="CF34" s="22">
        <f>'HBT Resource -ERP'!CP164</f>
        <v>5374.7993120250012</v>
      </c>
      <c r="CG34" s="22">
        <f>'HBT Resource -ERP'!CQ164</f>
        <v>5374.7993120250012</v>
      </c>
      <c r="CH34" s="22">
        <f>'HBT Resource -ERP'!CR164</f>
        <v>5374.7993120250012</v>
      </c>
      <c r="CI34" s="22">
        <f>'HBT Resource -ERP'!CS164</f>
        <v>5374.7993120250012</v>
      </c>
      <c r="CJ34" s="22">
        <f>'HBT Resource -ERP'!CT164</f>
        <v>5374.7993120250012</v>
      </c>
      <c r="CK34" s="22">
        <f>'HBT Resource -ERP'!CU164</f>
        <v>5374.7993120250012</v>
      </c>
      <c r="CL34" s="22">
        <f>'HBT Resource -ERP'!CV164</f>
        <v>5374.7993120250012</v>
      </c>
      <c r="CM34" s="22">
        <f>'HBT Resource -ERP'!CW164</f>
        <v>0</v>
      </c>
      <c r="CN34" s="22">
        <f>'HBT Resource -ERP'!CX164</f>
        <v>0</v>
      </c>
      <c r="CO34" s="22">
        <f>'HBT Resource -ERP'!CY164</f>
        <v>0</v>
      </c>
      <c r="CP34" s="22">
        <f>'HBT Resource -ERP'!CZ164</f>
        <v>0</v>
      </c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1">
        <f t="shared" si="1"/>
        <v>123131.76605730005</v>
      </c>
      <c r="FT34" s="22"/>
      <c r="FU34" s="22"/>
      <c r="FV34" s="22"/>
      <c r="FW34" s="21"/>
      <c r="FX34" s="23"/>
      <c r="FY34" s="5"/>
      <c r="FZ34" s="5"/>
      <c r="GA34" s="5"/>
      <c r="GB34" s="5"/>
      <c r="GC34" s="5"/>
    </row>
    <row r="35" spans="1:185" ht="16.5" customHeight="1" x14ac:dyDescent="0.25">
      <c r="A35" s="5"/>
      <c r="B35" s="5"/>
      <c r="C35" s="257" t="s">
        <v>520</v>
      </c>
      <c r="D35" s="5"/>
      <c r="E35" s="17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>
        <f>'HBT Resource -ERP'!CW165</f>
        <v>3480.4530296250014</v>
      </c>
      <c r="CN35" s="22">
        <f>'HBT Resource -ERP'!CX165</f>
        <v>3480.4530296250014</v>
      </c>
      <c r="CO35" s="22">
        <f>'HBT Resource -ERP'!CY165</f>
        <v>3480.4530296250014</v>
      </c>
      <c r="CP35" s="22">
        <f>'HBT Resource -ERP'!CZ165</f>
        <v>3480.4530296250014</v>
      </c>
      <c r="CQ35" s="22">
        <f>'HBT Resource -ERP'!DA165</f>
        <v>3480.4530296250014</v>
      </c>
      <c r="CR35" s="22">
        <f>'HBT Resource -ERP'!DB165</f>
        <v>3480.4530296250014</v>
      </c>
      <c r="CS35" s="22">
        <f>'HBT Resource -ERP'!DC165</f>
        <v>3480.4530296250014</v>
      </c>
      <c r="CT35" s="22">
        <f>'HBT Resource -ERP'!DD165</f>
        <v>3480.4530296250014</v>
      </c>
      <c r="CU35" s="22">
        <f>'HBT Resource -ERP'!DE165</f>
        <v>3480.4530296250014</v>
      </c>
      <c r="CV35" s="22">
        <f>'HBT Resource -ERP'!DF165</f>
        <v>3480.4530296250014</v>
      </c>
      <c r="CW35" s="22">
        <f>'HBT Resource -ERP'!DG165</f>
        <v>3480.4530296250014</v>
      </c>
      <c r="CX35" s="22">
        <f>'HBT Resource -ERP'!DH165</f>
        <v>3480.4530296250014</v>
      </c>
      <c r="CY35" s="22">
        <f>'HBT Resource -ERP'!DI165</f>
        <v>3828.4983325875023</v>
      </c>
      <c r="CZ35" s="22">
        <f>'HBT Resource -ERP'!DJ165</f>
        <v>3828.4983325875023</v>
      </c>
      <c r="DA35" s="22">
        <f>'HBT Resource -ERP'!DK165</f>
        <v>3828.4983325875023</v>
      </c>
      <c r="DB35" s="22">
        <f>'HBT Resource -ERP'!DL165</f>
        <v>3828.4983325875023</v>
      </c>
      <c r="DC35" s="22">
        <f>'HBT Resource -ERP'!DM165</f>
        <v>3828.4983325875023</v>
      </c>
      <c r="DD35" s="22">
        <f>'HBT Resource -ERP'!DN165</f>
        <v>3828.4983325875023</v>
      </c>
      <c r="DE35" s="22">
        <f>'HBT Resource -ERP'!DO165</f>
        <v>3828.4983325875023</v>
      </c>
      <c r="DF35" s="22">
        <f>'HBT Resource -ERP'!DP165</f>
        <v>3828.4983325875023</v>
      </c>
      <c r="DG35" s="22">
        <f>'HBT Resource -ERP'!DQ165</f>
        <v>3828.4983325875023</v>
      </c>
      <c r="DH35" s="22">
        <f>'HBT Resource -ERP'!DR165</f>
        <v>3828.4983325875023</v>
      </c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1">
        <f t="shared" si="1"/>
        <v>80050.419681375046</v>
      </c>
      <c r="FT35" s="22"/>
      <c r="FU35" s="22"/>
      <c r="FV35" s="22"/>
      <c r="FW35" s="21"/>
      <c r="FX35" s="23"/>
      <c r="FY35" s="5"/>
      <c r="FZ35" s="5"/>
      <c r="GA35" s="5"/>
      <c r="GB35" s="5"/>
      <c r="GC35" s="5"/>
    </row>
    <row r="36" spans="1:185" ht="16.5" customHeight="1" x14ac:dyDescent="0.25">
      <c r="A36" s="5"/>
      <c r="B36" s="5">
        <f>B32+1</f>
        <v>12</v>
      </c>
      <c r="C36" s="257" t="s">
        <v>486</v>
      </c>
      <c r="D36" s="5"/>
      <c r="E36" s="17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>
        <f>'HBT Resource -ERP'!AA166</f>
        <v>0</v>
      </c>
      <c r="R36" s="22">
        <f>'HBT Resource -ERP'!AB166</f>
        <v>0</v>
      </c>
      <c r="S36" s="22">
        <f>'HBT Resource -ERP'!AC166</f>
        <v>0</v>
      </c>
      <c r="T36" s="22">
        <f>'HBT Resource -ERP'!AD166</f>
        <v>0</v>
      </c>
      <c r="U36" s="22">
        <f>'HBT Resource -ERP'!AE166</f>
        <v>0</v>
      </c>
      <c r="V36" s="22">
        <f>'HBT Resource -ERP'!AF166</f>
        <v>0</v>
      </c>
      <c r="W36" s="22">
        <f>'HBT Resource -ERP'!AG166</f>
        <v>0</v>
      </c>
      <c r="X36" s="22">
        <f>'HBT Resource -ERP'!AH166</f>
        <v>0</v>
      </c>
      <c r="Y36" s="22">
        <f>'HBT Resource -ERP'!AI166</f>
        <v>0</v>
      </c>
      <c r="Z36" s="22">
        <f>'HBT Resource -ERP'!AJ166</f>
        <v>0</v>
      </c>
      <c r="AA36" s="22">
        <f>'HBT Resource -ERP'!AK166</f>
        <v>0</v>
      </c>
      <c r="AB36" s="22">
        <f>'HBT Resource -ERP'!AL166</f>
        <v>0</v>
      </c>
      <c r="AC36" s="22">
        <f>'HBT Resource -ERP'!AM166</f>
        <v>0</v>
      </c>
      <c r="AD36" s="22">
        <f>'HBT Resource -ERP'!AN166</f>
        <v>0</v>
      </c>
      <c r="AE36" s="22">
        <f>'HBT Resource -ERP'!AO166</f>
        <v>0</v>
      </c>
      <c r="AF36" s="22">
        <f>'HBT Resource -ERP'!AP166</f>
        <v>0</v>
      </c>
      <c r="AG36" s="22">
        <f>'HBT Resource -ERP'!AQ166</f>
        <v>0</v>
      </c>
      <c r="AH36" s="22">
        <f>'HBT Resource -ERP'!AR166</f>
        <v>0</v>
      </c>
      <c r="AI36" s="22">
        <f>'HBT Resource -ERP'!AS166</f>
        <v>0</v>
      </c>
      <c r="AJ36" s="22">
        <f>'HBT Resource -ERP'!AT166</f>
        <v>0</v>
      </c>
      <c r="AK36" s="22">
        <f>'HBT Resource -ERP'!AU166</f>
        <v>0</v>
      </c>
      <c r="AL36" s="22">
        <f>'HBT Resource -ERP'!AV166</f>
        <v>0</v>
      </c>
      <c r="AM36" s="22">
        <f>'HBT Resource -ERP'!AW166</f>
        <v>0</v>
      </c>
      <c r="AN36" s="22">
        <f>'HBT Resource -ERP'!AX166</f>
        <v>0</v>
      </c>
      <c r="AO36" s="22">
        <f>'HBT Resource -ERP'!AY166</f>
        <v>0</v>
      </c>
      <c r="AP36" s="22">
        <f>'HBT Resource -ERP'!AZ166</f>
        <v>0</v>
      </c>
      <c r="AQ36" s="22">
        <f>'HBT Resource -ERP'!BA166</f>
        <v>0</v>
      </c>
      <c r="AR36" s="22">
        <f>'HBT Resource -ERP'!BB166</f>
        <v>0</v>
      </c>
      <c r="AS36" s="22">
        <f>'HBT Resource -ERP'!BC166</f>
        <v>0</v>
      </c>
      <c r="AT36" s="22">
        <f>'HBT Resource -ERP'!BD166</f>
        <v>0</v>
      </c>
      <c r="AU36" s="22">
        <f>'HBT Resource -ERP'!BE166</f>
        <v>0</v>
      </c>
      <c r="AV36" s="22">
        <f>'HBT Resource -ERP'!BF166</f>
        <v>0</v>
      </c>
      <c r="AW36" s="22">
        <f>'HBT Resource -ERP'!BG166</f>
        <v>0</v>
      </c>
      <c r="AX36" s="22">
        <f>'HBT Resource -ERP'!BH166</f>
        <v>0</v>
      </c>
      <c r="AY36" s="22">
        <f>'HBT Resource -ERP'!BI166</f>
        <v>0</v>
      </c>
      <c r="AZ36" s="22">
        <f>'HBT Resource -ERP'!BJ166</f>
        <v>0</v>
      </c>
      <c r="BA36" s="22">
        <f>'HBT Resource -ERP'!BK166</f>
        <v>0</v>
      </c>
      <c r="BB36" s="22">
        <f>'HBT Resource -ERP'!BL166</f>
        <v>0</v>
      </c>
      <c r="BC36" s="22">
        <f>'HBT Resource -ERP'!BM166</f>
        <v>0</v>
      </c>
      <c r="BD36" s="22">
        <f>'HBT Resource -ERP'!BN166</f>
        <v>0</v>
      </c>
      <c r="BE36" s="22">
        <f>'HBT Resource -ERP'!BO166</f>
        <v>0</v>
      </c>
      <c r="BF36" s="22">
        <f>'HBT Resource -ERP'!BP166</f>
        <v>0</v>
      </c>
      <c r="BG36" s="22">
        <f>'HBT Resource -ERP'!BQ166</f>
        <v>0</v>
      </c>
      <c r="BH36" s="22">
        <f>'HBT Resource -ERP'!BR166</f>
        <v>0</v>
      </c>
      <c r="BI36" s="22">
        <f>'HBT Resource -ERP'!BS166</f>
        <v>0</v>
      </c>
      <c r="BJ36" s="22">
        <f>'HBT Resource -ERP'!BT166</f>
        <v>0</v>
      </c>
      <c r="BK36" s="22">
        <f>'HBT Resource -ERP'!BU166</f>
        <v>0</v>
      </c>
      <c r="BL36" s="22">
        <f>'HBT Resource -ERP'!BV166</f>
        <v>0</v>
      </c>
      <c r="BM36" s="22">
        <f>'HBT Resource -ERP'!BW166</f>
        <v>0</v>
      </c>
      <c r="BN36" s="22">
        <f>'HBT Resource -ERP'!BX166</f>
        <v>0</v>
      </c>
      <c r="BO36" s="22">
        <f>'HBT Resource -ERP'!BY166</f>
        <v>0</v>
      </c>
      <c r="BP36" s="22">
        <f>'HBT Resource -ERP'!BZ166</f>
        <v>0</v>
      </c>
      <c r="BQ36" s="22">
        <f>'HBT Resource -ERP'!CA166</f>
        <v>0</v>
      </c>
      <c r="BR36" s="22">
        <f>'HBT Resource -ERP'!CB166</f>
        <v>0</v>
      </c>
      <c r="BS36" s="22">
        <f>'HBT Resource -ERP'!CC166</f>
        <v>0</v>
      </c>
      <c r="BT36" s="22">
        <f>'HBT Resource -ERP'!CD166</f>
        <v>0</v>
      </c>
      <c r="BU36" s="22">
        <f>'HBT Resource -ERP'!CE166</f>
        <v>0</v>
      </c>
      <c r="BV36" s="22">
        <f>'HBT Resource -ERP'!CF166</f>
        <v>0</v>
      </c>
      <c r="BW36" s="22">
        <f>'HBT Resource -ERP'!CG166</f>
        <v>0</v>
      </c>
      <c r="BX36" s="22">
        <f>'HBT Resource -ERP'!CH166</f>
        <v>0</v>
      </c>
      <c r="BY36" s="22">
        <f>'HBT Resource -ERP'!CI166</f>
        <v>0</v>
      </c>
      <c r="BZ36" s="22">
        <f>'HBT Resource -ERP'!CJ166</f>
        <v>0</v>
      </c>
      <c r="CA36" s="22">
        <f>'HBT Resource -ERP'!CK166</f>
        <v>0</v>
      </c>
      <c r="CB36" s="22">
        <f>'HBT Resource -ERP'!CL166</f>
        <v>0</v>
      </c>
      <c r="CC36" s="22">
        <f>'HBT Resource -ERP'!CM166</f>
        <v>0</v>
      </c>
      <c r="CD36" s="22">
        <f>'HBT Resource -ERP'!CN166</f>
        <v>0</v>
      </c>
      <c r="CE36" s="22">
        <f>'HBT Resource -ERP'!CO166</f>
        <v>0</v>
      </c>
      <c r="CF36" s="22">
        <f>'HBT Resource -ERP'!CP166</f>
        <v>0</v>
      </c>
      <c r="CG36" s="22">
        <f>'HBT Resource -ERP'!CQ166</f>
        <v>0</v>
      </c>
      <c r="CH36" s="22">
        <f>'HBT Resource -ERP'!CR166</f>
        <v>0</v>
      </c>
      <c r="CI36" s="22">
        <f>'HBT Resource -ERP'!CS166</f>
        <v>0</v>
      </c>
      <c r="CJ36" s="22">
        <f>'HBT Resource -ERP'!CT166</f>
        <v>0</v>
      </c>
      <c r="CK36" s="22">
        <f>'HBT Resource -ERP'!CU166</f>
        <v>0</v>
      </c>
      <c r="CL36" s="22">
        <f>'HBT Resource -ERP'!CV166</f>
        <v>0</v>
      </c>
      <c r="CM36" s="22">
        <f>'HBT Resource -ERP'!CW166</f>
        <v>0</v>
      </c>
      <c r="CN36" s="22">
        <f>'HBT Resource -ERP'!CX166</f>
        <v>0</v>
      </c>
      <c r="CO36" s="22">
        <f>'HBT Resource -ERP'!CY166</f>
        <v>0</v>
      </c>
      <c r="CP36" s="22">
        <f>'HBT Resource -ERP'!CZ166</f>
        <v>0</v>
      </c>
      <c r="CQ36" s="22">
        <f>'HBT Resource -ERP'!DA166</f>
        <v>0</v>
      </c>
      <c r="CR36" s="22">
        <f>'HBT Resource -ERP'!DB166</f>
        <v>0</v>
      </c>
      <c r="CS36" s="22">
        <f>'HBT Resource -ERP'!DC166</f>
        <v>0</v>
      </c>
      <c r="CT36" s="22">
        <f>'HBT Resource -ERP'!DD166</f>
        <v>0</v>
      </c>
      <c r="CU36" s="22">
        <f>'HBT Resource -ERP'!DE166</f>
        <v>0</v>
      </c>
      <c r="CV36" s="22">
        <f>'HBT Resource -ERP'!DF166</f>
        <v>0</v>
      </c>
      <c r="CW36" s="22">
        <f>'HBT Resource -ERP'!DG166</f>
        <v>0</v>
      </c>
      <c r="CX36" s="22">
        <f>'HBT Resource -ERP'!DH166</f>
        <v>0</v>
      </c>
      <c r="CY36" s="22">
        <f>'HBT Resource -ERP'!DI166</f>
        <v>0</v>
      </c>
      <c r="CZ36" s="22">
        <f>'HBT Resource -ERP'!DJ166</f>
        <v>0</v>
      </c>
      <c r="DA36" s="22">
        <f>'HBT Resource -ERP'!DK166</f>
        <v>0</v>
      </c>
      <c r="DB36" s="22">
        <f>'HBT Resource -ERP'!DL166</f>
        <v>0</v>
      </c>
      <c r="DC36" s="22">
        <f>'HBT Resource -ERP'!DM166</f>
        <v>0</v>
      </c>
      <c r="DD36" s="22">
        <f>'HBT Resource -ERP'!DN166</f>
        <v>0</v>
      </c>
      <c r="DE36" s="22">
        <f>'HBT Resource -ERP'!DO166</f>
        <v>0</v>
      </c>
      <c r="DF36" s="22">
        <f>'HBT Resource -ERP'!DP166</f>
        <v>0</v>
      </c>
      <c r="DG36" s="22">
        <f>'HBT Resource -ERP'!DQ166</f>
        <v>0</v>
      </c>
      <c r="DH36" s="22">
        <f>'HBT Resource -ERP'!DR166</f>
        <v>0</v>
      </c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1">
        <f t="shared" si="1"/>
        <v>0</v>
      </c>
      <c r="FT36" s="22"/>
      <c r="FU36" s="22"/>
      <c r="FV36" s="22"/>
      <c r="FW36" s="21"/>
      <c r="FX36" s="23"/>
      <c r="FY36" s="5"/>
      <c r="FZ36" s="5"/>
      <c r="GA36" s="5"/>
      <c r="GB36" s="5"/>
      <c r="GC36" s="5"/>
    </row>
    <row r="37" spans="1:185" ht="16.5" customHeight="1" x14ac:dyDescent="0.25">
      <c r="A37" s="5"/>
      <c r="B37" s="5">
        <f t="shared" si="2"/>
        <v>13</v>
      </c>
      <c r="C37" s="232" t="s">
        <v>487</v>
      </c>
      <c r="D37" s="5"/>
      <c r="E37" s="17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>
        <f>'HBT Resource -ERP'!AA167</f>
        <v>13915.605000000001</v>
      </c>
      <c r="R37" s="22">
        <f>'HBT Resource -ERP'!AB167</f>
        <v>13915.605000000001</v>
      </c>
      <c r="S37" s="22">
        <f>'HBT Resource -ERP'!AC167</f>
        <v>13915.605000000001</v>
      </c>
      <c r="T37" s="22">
        <f>'HBT Resource -ERP'!AD167</f>
        <v>13915.605000000001</v>
      </c>
      <c r="U37" s="22">
        <f>'HBT Resource -ERP'!AE167</f>
        <v>0</v>
      </c>
      <c r="V37" s="22">
        <f>'HBT Resource -ERP'!AF167</f>
        <v>0</v>
      </c>
      <c r="W37" s="22">
        <f>'HBT Resource -ERP'!AG167</f>
        <v>0</v>
      </c>
      <c r="X37" s="22">
        <f>'HBT Resource -ERP'!AH167</f>
        <v>0</v>
      </c>
      <c r="Y37" s="22">
        <f>'HBT Resource -ERP'!AI167</f>
        <v>13915.605000000001</v>
      </c>
      <c r="Z37" s="22">
        <f>'HBT Resource -ERP'!AJ167</f>
        <v>0</v>
      </c>
      <c r="AA37" s="22">
        <f>'HBT Resource -ERP'!AK167</f>
        <v>0</v>
      </c>
      <c r="AB37" s="22">
        <f>'HBT Resource -ERP'!AL167</f>
        <v>0</v>
      </c>
      <c r="AC37" s="22">
        <f>'HBT Resource -ERP'!AM167</f>
        <v>13915.605000000001</v>
      </c>
      <c r="AD37" s="22">
        <f>'HBT Resource -ERP'!AN167</f>
        <v>0</v>
      </c>
      <c r="AE37" s="22">
        <f>'HBT Resource -ERP'!AO167</f>
        <v>0</v>
      </c>
      <c r="AF37" s="22">
        <f>'HBT Resource -ERP'!AP167</f>
        <v>0</v>
      </c>
      <c r="AG37" s="22">
        <f>'HBT Resource -ERP'!AQ167</f>
        <v>0</v>
      </c>
      <c r="AH37" s="22">
        <f>'HBT Resource -ERP'!AR167</f>
        <v>15307.165500000003</v>
      </c>
      <c r="AI37" s="22">
        <f>'HBT Resource -ERP'!AS167</f>
        <v>0</v>
      </c>
      <c r="AJ37" s="22">
        <f>'HBT Resource -ERP'!AT167</f>
        <v>0</v>
      </c>
      <c r="AK37" s="22">
        <f>'HBT Resource -ERP'!AU167</f>
        <v>0</v>
      </c>
      <c r="AL37" s="22">
        <f>'HBT Resource -ERP'!AV167</f>
        <v>15307.165500000003</v>
      </c>
      <c r="AM37" s="22">
        <f>'HBT Resource -ERP'!AW167</f>
        <v>0</v>
      </c>
      <c r="AN37" s="22">
        <f>'HBT Resource -ERP'!AX167</f>
        <v>0</v>
      </c>
      <c r="AO37" s="22">
        <f>'HBT Resource -ERP'!AY167</f>
        <v>0</v>
      </c>
      <c r="AP37" s="22">
        <f>'HBT Resource -ERP'!AZ167</f>
        <v>15307.165500000003</v>
      </c>
      <c r="AQ37" s="22">
        <f>'HBT Resource -ERP'!BA167</f>
        <v>0</v>
      </c>
      <c r="AR37" s="22">
        <f>'HBT Resource -ERP'!BB167</f>
        <v>0</v>
      </c>
      <c r="AS37" s="22">
        <f>'HBT Resource -ERP'!BC167</f>
        <v>0</v>
      </c>
      <c r="AT37" s="22">
        <f>'HBT Resource -ERP'!BD167</f>
        <v>15307.165500000003</v>
      </c>
      <c r="AU37" s="22">
        <f>'HBT Resource -ERP'!BE167</f>
        <v>0</v>
      </c>
      <c r="AV37" s="22">
        <f>'HBT Resource -ERP'!BF167</f>
        <v>0</v>
      </c>
      <c r="AW37" s="22">
        <f>'HBT Resource -ERP'!BG167</f>
        <v>0</v>
      </c>
      <c r="AX37" s="22">
        <f>'HBT Resource -ERP'!BH167</f>
        <v>15307.165500000003</v>
      </c>
      <c r="AY37" s="22">
        <f>'HBT Resource -ERP'!BI167</f>
        <v>0</v>
      </c>
      <c r="AZ37" s="22">
        <f>'HBT Resource -ERP'!BJ167</f>
        <v>0</v>
      </c>
      <c r="BA37" s="22">
        <f>'HBT Resource -ERP'!BK167</f>
        <v>0</v>
      </c>
      <c r="BB37" s="22">
        <f>'HBT Resource -ERP'!BL167</f>
        <v>15307.165500000003</v>
      </c>
      <c r="BC37" s="22">
        <f>'HBT Resource -ERP'!BM167</f>
        <v>0</v>
      </c>
      <c r="BD37" s="22">
        <f>'HBT Resource -ERP'!BN167</f>
        <v>0</v>
      </c>
      <c r="BE37" s="22">
        <f>'HBT Resource -ERP'!BO167</f>
        <v>16837.882050000004</v>
      </c>
      <c r="BF37" s="22">
        <f>'HBT Resource -ERP'!BP167</f>
        <v>0</v>
      </c>
      <c r="BG37" s="22">
        <f>'HBT Resource -ERP'!BQ167</f>
        <v>0</v>
      </c>
      <c r="BH37" s="22">
        <f>'HBT Resource -ERP'!BR167</f>
        <v>0</v>
      </c>
      <c r="BI37" s="22">
        <f>'HBT Resource -ERP'!BS167</f>
        <v>16837.882050000004</v>
      </c>
      <c r="BJ37" s="22">
        <f>'HBT Resource -ERP'!BT167</f>
        <v>0</v>
      </c>
      <c r="BK37" s="22">
        <f>'HBT Resource -ERP'!BU167</f>
        <v>0</v>
      </c>
      <c r="BL37" s="22">
        <f>'HBT Resource -ERP'!BV167</f>
        <v>0</v>
      </c>
      <c r="BM37" s="22">
        <f>'HBT Resource -ERP'!BW167</f>
        <v>16837.882050000004</v>
      </c>
      <c r="BN37" s="22">
        <f>'HBT Resource -ERP'!BX167</f>
        <v>0</v>
      </c>
      <c r="BO37" s="22">
        <f>'HBT Resource -ERP'!BY167</f>
        <v>0</v>
      </c>
      <c r="BP37" s="22">
        <f>'HBT Resource -ERP'!BZ167</f>
        <v>16837.882050000004</v>
      </c>
      <c r="BQ37" s="22">
        <f>'HBT Resource -ERP'!CA167</f>
        <v>0</v>
      </c>
      <c r="BR37" s="22">
        <f>'HBT Resource -ERP'!CB167</f>
        <v>0</v>
      </c>
      <c r="BS37" s="22">
        <f>'HBT Resource -ERP'!CC167</f>
        <v>0</v>
      </c>
      <c r="BT37" s="22">
        <f>'HBT Resource -ERP'!CD167</f>
        <v>0</v>
      </c>
      <c r="BU37" s="22">
        <f>'HBT Resource -ERP'!CE167</f>
        <v>0</v>
      </c>
      <c r="BV37" s="22">
        <f>'HBT Resource -ERP'!CF167</f>
        <v>16837.882050000004</v>
      </c>
      <c r="BW37" s="22">
        <f>'HBT Resource -ERP'!CG167</f>
        <v>0</v>
      </c>
      <c r="BX37" s="22">
        <f>'HBT Resource -ERP'!CH167</f>
        <v>0</v>
      </c>
      <c r="BY37" s="22">
        <f>'HBT Resource -ERP'!CI167</f>
        <v>0</v>
      </c>
      <c r="BZ37" s="22">
        <f>'HBT Resource -ERP'!CJ167</f>
        <v>16837.882050000004</v>
      </c>
      <c r="CA37" s="22">
        <f>'HBT Resource -ERP'!CK167</f>
        <v>0</v>
      </c>
      <c r="CB37" s="22">
        <f>'HBT Resource -ERP'!CL167</f>
        <v>0</v>
      </c>
      <c r="CC37" s="22">
        <f>'HBT Resource -ERP'!CM167</f>
        <v>0</v>
      </c>
      <c r="CD37" s="22">
        <f>'HBT Resource -ERP'!CN167</f>
        <v>18521.670255000005</v>
      </c>
      <c r="CE37" s="22">
        <f>'HBT Resource -ERP'!CO167</f>
        <v>0</v>
      </c>
      <c r="CF37" s="22">
        <f>'HBT Resource -ERP'!CP167</f>
        <v>0</v>
      </c>
      <c r="CG37" s="22">
        <f>'HBT Resource -ERP'!CQ167</f>
        <v>0</v>
      </c>
      <c r="CH37" s="22">
        <f>'HBT Resource -ERP'!CR167</f>
        <v>18521.670255000005</v>
      </c>
      <c r="CI37" s="22">
        <f>'HBT Resource -ERP'!CS167</f>
        <v>0</v>
      </c>
      <c r="CJ37" s="22">
        <f>'HBT Resource -ERP'!CT167</f>
        <v>0</v>
      </c>
      <c r="CK37" s="22">
        <f>'HBT Resource -ERP'!CU167</f>
        <v>0</v>
      </c>
      <c r="CL37" s="22">
        <f>'HBT Resource -ERP'!CV167</f>
        <v>18521.670255000005</v>
      </c>
      <c r="CM37" s="22">
        <f>'HBT Resource -ERP'!CW167</f>
        <v>0</v>
      </c>
      <c r="CN37" s="22">
        <f>'HBT Resource -ERP'!CX167</f>
        <v>0</v>
      </c>
      <c r="CO37" s="22">
        <f>'HBT Resource -ERP'!CY167</f>
        <v>0</v>
      </c>
      <c r="CP37" s="22">
        <f>'HBT Resource -ERP'!CZ167</f>
        <v>0</v>
      </c>
      <c r="CQ37" s="22">
        <f>'HBT Resource -ERP'!DA167</f>
        <v>18521.670255000005</v>
      </c>
      <c r="CR37" s="22">
        <f>'HBT Resource -ERP'!DB167</f>
        <v>0</v>
      </c>
      <c r="CS37" s="22">
        <f>'HBT Resource -ERP'!DC167</f>
        <v>0</v>
      </c>
      <c r="CT37" s="22">
        <f>'HBT Resource -ERP'!DD167</f>
        <v>0</v>
      </c>
      <c r="CU37" s="22">
        <f>'HBT Resource -ERP'!DE167</f>
        <v>18521.670255000005</v>
      </c>
      <c r="CV37" s="22">
        <f>'HBT Resource -ERP'!DF167</f>
        <v>0</v>
      </c>
      <c r="CW37" s="22">
        <f>'HBT Resource -ERP'!DG167</f>
        <v>0</v>
      </c>
      <c r="CX37" s="22">
        <f>'HBT Resource -ERP'!DH167</f>
        <v>0</v>
      </c>
      <c r="CY37" s="22">
        <f>'HBT Resource -ERP'!DI167</f>
        <v>0</v>
      </c>
      <c r="CZ37" s="22">
        <f>'HBT Resource -ERP'!DJ167</f>
        <v>20373.837280500007</v>
      </c>
      <c r="DA37" s="22">
        <f>'HBT Resource -ERP'!DK167</f>
        <v>0</v>
      </c>
      <c r="DB37" s="22">
        <f>'HBT Resource -ERP'!DL167</f>
        <v>0</v>
      </c>
      <c r="DC37" s="22">
        <f>'HBT Resource -ERP'!DM167</f>
        <v>20373.837280500007</v>
      </c>
      <c r="DD37" s="22">
        <f>'HBT Resource -ERP'!DN167</f>
        <v>0</v>
      </c>
      <c r="DE37" s="22">
        <f>'HBT Resource -ERP'!DO167</f>
        <v>0</v>
      </c>
      <c r="DF37" s="22">
        <f>'HBT Resource -ERP'!DP167</f>
        <v>20373.837280500007</v>
      </c>
      <c r="DG37" s="22">
        <f>'HBT Resource -ERP'!DQ167</f>
        <v>0</v>
      </c>
      <c r="DH37" s="22">
        <f>'HBT Resource -ERP'!DR167</f>
        <v>0</v>
      </c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1">
        <f t="shared" si="1"/>
        <v>430093.77841650008</v>
      </c>
      <c r="FT37" s="22"/>
      <c r="FU37" s="22"/>
      <c r="FV37" s="22"/>
      <c r="FW37" s="21"/>
      <c r="FX37" s="23"/>
      <c r="FY37" s="5"/>
      <c r="FZ37" s="5"/>
      <c r="GA37" s="5"/>
      <c r="GB37" s="5"/>
      <c r="GC37" s="5"/>
    </row>
    <row r="38" spans="1:185" ht="16.5" customHeight="1" x14ac:dyDescent="0.25">
      <c r="A38" s="5"/>
      <c r="B38" s="5">
        <f t="shared" si="2"/>
        <v>14</v>
      </c>
      <c r="C38" s="227" t="s">
        <v>488</v>
      </c>
      <c r="D38" s="5"/>
      <c r="E38" s="17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>
        <f>'HBT Resource -ERP'!AA168</f>
        <v>8761.307499999999</v>
      </c>
      <c r="R38" s="22">
        <f>'HBT Resource -ERP'!AB168</f>
        <v>8761.307499999999</v>
      </c>
      <c r="S38" s="22">
        <f>'HBT Resource -ERP'!AC168</f>
        <v>8761.307499999999</v>
      </c>
      <c r="T38" s="22">
        <f>'HBT Resource -ERP'!AD168</f>
        <v>8761.307499999999</v>
      </c>
      <c r="U38" s="22">
        <f>'HBT Resource -ERP'!AE168</f>
        <v>4038.1662749999996</v>
      </c>
      <c r="V38" s="22">
        <f>'HBT Resource -ERP'!AF168</f>
        <v>4038.1662749999996</v>
      </c>
      <c r="W38" s="22">
        <f>'HBT Resource -ERP'!AG168</f>
        <v>4038.1662749999996</v>
      </c>
      <c r="X38" s="22">
        <f>'HBT Resource -ERP'!AH168</f>
        <v>4038.1662749999996</v>
      </c>
      <c r="Y38" s="22">
        <f>'HBT Resource -ERP'!AI168</f>
        <v>4038.1662749999996</v>
      </c>
      <c r="Z38" s="22">
        <f>'HBT Resource -ERP'!AJ168</f>
        <v>4038.1662749999996</v>
      </c>
      <c r="AA38" s="22">
        <f>'HBT Resource -ERP'!AK168</f>
        <v>4038.1662749999996</v>
      </c>
      <c r="AB38" s="22">
        <f>'HBT Resource -ERP'!AL168</f>
        <v>4038.1662749999996</v>
      </c>
      <c r="AC38" s="22">
        <f>'HBT Resource -ERP'!AM168</f>
        <v>4038.1662749999996</v>
      </c>
      <c r="AD38" s="22">
        <f>'HBT Resource -ERP'!AN168</f>
        <v>4038.1662749999996</v>
      </c>
      <c r="AE38" s="22">
        <f>'HBT Resource -ERP'!AO168</f>
        <v>4441.9829024999999</v>
      </c>
      <c r="AF38" s="22">
        <f>'HBT Resource -ERP'!AP168</f>
        <v>4441.9829024999999</v>
      </c>
      <c r="AG38" s="22">
        <f>'HBT Resource -ERP'!AQ168</f>
        <v>4441.9829024999999</v>
      </c>
      <c r="AH38" s="22">
        <f>'HBT Resource -ERP'!AR168</f>
        <v>4441.9829024999999</v>
      </c>
      <c r="AI38" s="22">
        <f>'HBT Resource -ERP'!AS168</f>
        <v>4441.9829024999999</v>
      </c>
      <c r="AJ38" s="22">
        <f>'HBT Resource -ERP'!AT168</f>
        <v>4441.9829024999999</v>
      </c>
      <c r="AK38" s="22">
        <f>'HBT Resource -ERP'!AU168</f>
        <v>4441.9829024999999</v>
      </c>
      <c r="AL38" s="22">
        <f>'HBT Resource -ERP'!AV168</f>
        <v>4441.9829024999999</v>
      </c>
      <c r="AM38" s="22">
        <f>'HBT Resource -ERP'!AW168</f>
        <v>4441.9829024999999</v>
      </c>
      <c r="AN38" s="22">
        <f>'HBT Resource -ERP'!AX168</f>
        <v>4441.9829024999999</v>
      </c>
      <c r="AO38" s="22">
        <f>'HBT Resource -ERP'!AY168</f>
        <v>4441.9829024999999</v>
      </c>
      <c r="AP38" s="22">
        <f>'HBT Resource -ERP'!AZ168</f>
        <v>4441.9829024999999</v>
      </c>
      <c r="AQ38" s="22">
        <f>'HBT Resource -ERP'!BA168</f>
        <v>4441.9829024999999</v>
      </c>
      <c r="AR38" s="22">
        <f>'HBT Resource -ERP'!BB168</f>
        <v>4441.9829024999999</v>
      </c>
      <c r="AS38" s="22">
        <f>'HBT Resource -ERP'!BC168</f>
        <v>4441.9829024999999</v>
      </c>
      <c r="AT38" s="22">
        <f>'HBT Resource -ERP'!BD168</f>
        <v>4441.9829024999999</v>
      </c>
      <c r="AU38" s="22">
        <f>'HBT Resource -ERP'!BE168</f>
        <v>4441.9829024999999</v>
      </c>
      <c r="AV38" s="22">
        <f>'HBT Resource -ERP'!BF168</f>
        <v>4441.9829024999999</v>
      </c>
      <c r="AW38" s="22">
        <f>'HBT Resource -ERP'!BG168</f>
        <v>4441.9829024999999</v>
      </c>
      <c r="AX38" s="22">
        <f>'HBT Resource -ERP'!BH168</f>
        <v>4441.9829024999999</v>
      </c>
      <c r="AY38" s="22">
        <f>'HBT Resource -ERP'!BI168</f>
        <v>4441.9829024999999</v>
      </c>
      <c r="AZ38" s="22">
        <f>'HBT Resource -ERP'!BJ168</f>
        <v>4441.9829024999999</v>
      </c>
      <c r="BA38" s="22">
        <f>'HBT Resource -ERP'!BK168</f>
        <v>4441.9829024999999</v>
      </c>
      <c r="BB38" s="22">
        <f>'HBT Resource -ERP'!BL168</f>
        <v>4441.9829024999999</v>
      </c>
      <c r="BC38" s="22">
        <f>'HBT Resource -ERP'!BM168</f>
        <v>4886.1811927500003</v>
      </c>
      <c r="BD38" s="22">
        <f>'HBT Resource -ERP'!BN168</f>
        <v>4886.1811927500003</v>
      </c>
      <c r="BE38" s="22">
        <f>'HBT Resource -ERP'!BO168</f>
        <v>4886.1811927500003</v>
      </c>
      <c r="BF38" s="22">
        <f>'HBT Resource -ERP'!BP168</f>
        <v>4886.1811927500003</v>
      </c>
      <c r="BG38" s="22">
        <f>'HBT Resource -ERP'!BQ168</f>
        <v>4886.1811927500003</v>
      </c>
      <c r="BH38" s="22">
        <f>'HBT Resource -ERP'!BR168</f>
        <v>4886.1811927500003</v>
      </c>
      <c r="BI38" s="22">
        <f>'HBT Resource -ERP'!BS168</f>
        <v>4886.1811927500003</v>
      </c>
      <c r="BJ38" s="22">
        <f>'HBT Resource -ERP'!BT168</f>
        <v>4886.1811927500003</v>
      </c>
      <c r="BK38" s="22">
        <f>'HBT Resource -ERP'!BU168</f>
        <v>4886.1811927500003</v>
      </c>
      <c r="BL38" s="22">
        <f>'HBT Resource -ERP'!BV168</f>
        <v>4886.1811927500003</v>
      </c>
      <c r="BM38" s="22">
        <f>'HBT Resource -ERP'!BW168</f>
        <v>4886.1811927500003</v>
      </c>
      <c r="BN38" s="22">
        <f>'HBT Resource -ERP'!BX168</f>
        <v>4886.1811927500003</v>
      </c>
      <c r="BO38" s="22">
        <f>'HBT Resource -ERP'!BY168</f>
        <v>4886.1811927500003</v>
      </c>
      <c r="BP38" s="22">
        <f>'HBT Resource -ERP'!BZ168</f>
        <v>4886.1811927500003</v>
      </c>
      <c r="BQ38" s="22">
        <f>'HBT Resource -ERP'!CA168</f>
        <v>4886.1811927500003</v>
      </c>
      <c r="BR38" s="22">
        <f>'HBT Resource -ERP'!CB168</f>
        <v>4886.1811927500003</v>
      </c>
      <c r="BS38" s="22">
        <f>'HBT Resource -ERP'!CC168</f>
        <v>4886.1811927500003</v>
      </c>
      <c r="BT38" s="22">
        <f>'HBT Resource -ERP'!CD168</f>
        <v>4886.1811927500003</v>
      </c>
      <c r="BU38" s="22">
        <f>'HBT Resource -ERP'!CE168</f>
        <v>4886.1811927500003</v>
      </c>
      <c r="BV38" s="22">
        <f>'HBT Resource -ERP'!CF168</f>
        <v>4886.1811927500003</v>
      </c>
      <c r="BW38" s="22">
        <f>'HBT Resource -ERP'!CG168</f>
        <v>4886.1811927500003</v>
      </c>
      <c r="BX38" s="22">
        <f>'HBT Resource -ERP'!CH168</f>
        <v>4886.1811927500003</v>
      </c>
      <c r="BY38" s="22">
        <f>'HBT Resource -ERP'!CI168</f>
        <v>4886.1811927500003</v>
      </c>
      <c r="BZ38" s="22">
        <f>'HBT Resource -ERP'!CJ168</f>
        <v>4886.1811927500003</v>
      </c>
      <c r="CA38" s="22">
        <f>'HBT Resource -ERP'!CK168</f>
        <v>5374.7993120250012</v>
      </c>
      <c r="CB38" s="22">
        <f>'HBT Resource -ERP'!CL168</f>
        <v>5374.7993120250012</v>
      </c>
      <c r="CC38" s="22">
        <f>'HBT Resource -ERP'!CM168</f>
        <v>5374.7993120250012</v>
      </c>
      <c r="CD38" s="22">
        <f>'HBT Resource -ERP'!CN168</f>
        <v>5374.7993120250012</v>
      </c>
      <c r="CE38" s="22">
        <f>'HBT Resource -ERP'!CO168</f>
        <v>5374.7993120250012</v>
      </c>
      <c r="CF38" s="22">
        <f>'HBT Resource -ERP'!CP168</f>
        <v>5374.7993120250012</v>
      </c>
      <c r="CG38" s="22">
        <f>'HBT Resource -ERP'!CQ168</f>
        <v>5374.7993120250012</v>
      </c>
      <c r="CH38" s="22">
        <f>'HBT Resource -ERP'!CR168</f>
        <v>5374.7993120250012</v>
      </c>
      <c r="CI38" s="22">
        <f>'HBT Resource -ERP'!CS168</f>
        <v>5374.7993120250012</v>
      </c>
      <c r="CJ38" s="22">
        <f>'HBT Resource -ERP'!CT168</f>
        <v>5374.7993120250012</v>
      </c>
      <c r="CK38" s="22">
        <f>'HBT Resource -ERP'!CU168</f>
        <v>5374.7993120250012</v>
      </c>
      <c r="CL38" s="22">
        <f>'HBT Resource -ERP'!CV168</f>
        <v>5374.7993120250012</v>
      </c>
      <c r="CM38" s="22">
        <f>'HBT Resource -ERP'!CW168</f>
        <v>5374.7993120250012</v>
      </c>
      <c r="CN38" s="22">
        <f>'HBT Resource -ERP'!CX168</f>
        <v>5374.7993120250012</v>
      </c>
      <c r="CO38" s="22">
        <f>'HBT Resource -ERP'!CY168</f>
        <v>5374.7993120250012</v>
      </c>
      <c r="CP38" s="22">
        <f>'HBT Resource -ERP'!CZ168</f>
        <v>5374.7993120250012</v>
      </c>
      <c r="CQ38" s="22">
        <f>'HBT Resource -ERP'!DA168</f>
        <v>5374.7993120250012</v>
      </c>
      <c r="CR38" s="22">
        <f>'HBT Resource -ERP'!DB168</f>
        <v>5374.7993120250012</v>
      </c>
      <c r="CS38" s="22">
        <f>'HBT Resource -ERP'!DC168</f>
        <v>5374.7993120250012</v>
      </c>
      <c r="CT38" s="22">
        <f>'HBT Resource -ERP'!DD168</f>
        <v>5374.7993120250012</v>
      </c>
      <c r="CU38" s="22">
        <f>'HBT Resource -ERP'!DE168</f>
        <v>5374.7993120250012</v>
      </c>
      <c r="CV38" s="22">
        <f>'HBT Resource -ERP'!DF168</f>
        <v>5374.7993120250012</v>
      </c>
      <c r="CW38" s="22">
        <f>'HBT Resource -ERP'!DG168</f>
        <v>5374.7993120250012</v>
      </c>
      <c r="CX38" s="22">
        <f>'HBT Resource -ERP'!DH168</f>
        <v>5374.7993120250012</v>
      </c>
      <c r="CY38" s="22">
        <f>'HBT Resource -ERP'!DI168</f>
        <v>5912.2792432275019</v>
      </c>
      <c r="CZ38" s="22">
        <f>'HBT Resource -ERP'!DJ168</f>
        <v>5912.2792432275019</v>
      </c>
      <c r="DA38" s="22">
        <f>'HBT Resource -ERP'!DK168</f>
        <v>5912.2792432275019</v>
      </c>
      <c r="DB38" s="22">
        <f>'HBT Resource -ERP'!DL168</f>
        <v>5912.2792432275019</v>
      </c>
      <c r="DC38" s="22">
        <f>'HBT Resource -ERP'!DM168</f>
        <v>5912.2792432275019</v>
      </c>
      <c r="DD38" s="22">
        <f>'HBT Resource -ERP'!DN168</f>
        <v>5912.2792432275019</v>
      </c>
      <c r="DE38" s="22">
        <f>'HBT Resource -ERP'!DO168</f>
        <v>5912.2792432275019</v>
      </c>
      <c r="DF38" s="22">
        <f>'HBT Resource -ERP'!DP168</f>
        <v>5912.2792432275019</v>
      </c>
      <c r="DG38" s="22">
        <f>'HBT Resource -ERP'!DQ168</f>
        <v>5912.2792432275019</v>
      </c>
      <c r="DH38" s="22">
        <f>'HBT Resource -ERP'!DR168</f>
        <v>5912.2792432275019</v>
      </c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1">
        <f t="shared" si="1"/>
        <v>487420.80695687514</v>
      </c>
      <c r="FT38" s="22"/>
      <c r="FU38" s="22"/>
      <c r="FV38" s="22"/>
      <c r="FW38" s="21"/>
      <c r="FX38" s="5"/>
      <c r="FY38" s="5"/>
      <c r="FZ38" s="5"/>
      <c r="GA38" s="5"/>
      <c r="GB38" s="5"/>
      <c r="GC38" s="5"/>
    </row>
    <row r="39" spans="1:185" ht="16.5" customHeight="1" x14ac:dyDescent="0.25">
      <c r="A39" s="5"/>
      <c r="B39" s="5">
        <f t="shared" si="2"/>
        <v>15</v>
      </c>
      <c r="C39" s="227" t="s">
        <v>513</v>
      </c>
      <c r="D39" s="5"/>
      <c r="E39" s="17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>
        <f>'HBT Resource -ERP'!AA169</f>
        <v>17522.614999999998</v>
      </c>
      <c r="R39" s="22">
        <f>'HBT Resource -ERP'!AB169</f>
        <v>17522.614999999998</v>
      </c>
      <c r="S39" s="22">
        <f>'HBT Resource -ERP'!AC169</f>
        <v>17522.614999999998</v>
      </c>
      <c r="T39" s="22">
        <f>'HBT Resource -ERP'!AD169</f>
        <v>17522.614999999998</v>
      </c>
      <c r="U39" s="22">
        <f>'HBT Resource -ERP'!AE169</f>
        <v>6057.2494124999985</v>
      </c>
      <c r="V39" s="22">
        <f>'HBT Resource -ERP'!AF169</f>
        <v>6057.2494124999985</v>
      </c>
      <c r="W39" s="22">
        <f>'HBT Resource -ERP'!AG169</f>
        <v>6057.2494124999985</v>
      </c>
      <c r="X39" s="22">
        <f>'HBT Resource -ERP'!AH169</f>
        <v>6057.2494124999985</v>
      </c>
      <c r="Y39" s="22">
        <f>'HBT Resource -ERP'!AI169</f>
        <v>6057.2494124999985</v>
      </c>
      <c r="Z39" s="22">
        <f>'HBT Resource -ERP'!AJ169</f>
        <v>6057.2494124999985</v>
      </c>
      <c r="AA39" s="22">
        <f>'HBT Resource -ERP'!AK169</f>
        <v>6057.2494124999985</v>
      </c>
      <c r="AB39" s="22">
        <f>'HBT Resource -ERP'!AL169</f>
        <v>6057.2494124999985</v>
      </c>
      <c r="AC39" s="22">
        <f>'HBT Resource -ERP'!AM169</f>
        <v>6057.2494124999985</v>
      </c>
      <c r="AD39" s="22">
        <f>'HBT Resource -ERP'!AN169</f>
        <v>6057.2494124999985</v>
      </c>
      <c r="AE39" s="22">
        <f>'HBT Resource -ERP'!AO169</f>
        <v>6662.974353749999</v>
      </c>
      <c r="AF39" s="22">
        <f>'HBT Resource -ERP'!AP169</f>
        <v>6662.974353749999</v>
      </c>
      <c r="AG39" s="22">
        <f>'HBT Resource -ERP'!AQ169</f>
        <v>6662.974353749999</v>
      </c>
      <c r="AH39" s="22">
        <f>'HBT Resource -ERP'!AR169</f>
        <v>6662.974353749999</v>
      </c>
      <c r="AI39" s="22">
        <f>'HBT Resource -ERP'!AS169</f>
        <v>6662.974353749999</v>
      </c>
      <c r="AJ39" s="22">
        <f>'HBT Resource -ERP'!AT169</f>
        <v>6662.974353749999</v>
      </c>
      <c r="AK39" s="22">
        <f>'HBT Resource -ERP'!AU169</f>
        <v>6662.974353749999</v>
      </c>
      <c r="AL39" s="22">
        <f>'HBT Resource -ERP'!AV169</f>
        <v>6662.974353749999</v>
      </c>
      <c r="AM39" s="22">
        <f>'HBT Resource -ERP'!AW169</f>
        <v>6662.974353749999</v>
      </c>
      <c r="AN39" s="22">
        <f>'HBT Resource -ERP'!AX169</f>
        <v>6662.974353749999</v>
      </c>
      <c r="AO39" s="22">
        <f>'HBT Resource -ERP'!AY169</f>
        <v>6662.974353749999</v>
      </c>
      <c r="AP39" s="22">
        <f>'HBT Resource -ERP'!AZ169</f>
        <v>6662.974353749999</v>
      </c>
      <c r="AQ39" s="22">
        <f>'HBT Resource -ERP'!BA169</f>
        <v>0</v>
      </c>
      <c r="AR39" s="22">
        <f>'HBT Resource -ERP'!BB169</f>
        <v>0</v>
      </c>
      <c r="AS39" s="22">
        <f>'HBT Resource -ERP'!BC169</f>
        <v>0</v>
      </c>
      <c r="AT39" s="22">
        <f>'HBT Resource -ERP'!BD169</f>
        <v>0</v>
      </c>
      <c r="AU39" s="22">
        <f>'HBT Resource -ERP'!BE169</f>
        <v>0</v>
      </c>
      <c r="AV39" s="22">
        <f>'HBT Resource -ERP'!BF169</f>
        <v>0</v>
      </c>
      <c r="AW39" s="22">
        <f>'HBT Resource -ERP'!BG169</f>
        <v>0</v>
      </c>
      <c r="AX39" s="22">
        <f>'HBT Resource -ERP'!BH169</f>
        <v>0</v>
      </c>
      <c r="AY39" s="22">
        <f>'HBT Resource -ERP'!BI169</f>
        <v>0</v>
      </c>
      <c r="AZ39" s="22">
        <f>'HBT Resource -ERP'!BJ169</f>
        <v>0</v>
      </c>
      <c r="BA39" s="22">
        <f>'HBT Resource -ERP'!BK169</f>
        <v>0</v>
      </c>
      <c r="BB39" s="22">
        <f>'HBT Resource -ERP'!BL169</f>
        <v>0</v>
      </c>
      <c r="BC39" s="22">
        <f>'HBT Resource -ERP'!BM169</f>
        <v>0</v>
      </c>
      <c r="BD39" s="22">
        <f>'HBT Resource -ERP'!BN169</f>
        <v>0</v>
      </c>
      <c r="BE39" s="22">
        <f>'HBT Resource -ERP'!BO169</f>
        <v>0</v>
      </c>
      <c r="BF39" s="22">
        <f>'HBT Resource -ERP'!BP169</f>
        <v>0</v>
      </c>
      <c r="BG39" s="22">
        <f>'HBT Resource -ERP'!BQ169</f>
        <v>0</v>
      </c>
      <c r="BH39" s="22">
        <f>'HBT Resource -ERP'!BR169</f>
        <v>0</v>
      </c>
      <c r="BI39" s="22">
        <f>'HBT Resource -ERP'!BS169</f>
        <v>0</v>
      </c>
      <c r="BJ39" s="22">
        <f>'HBT Resource -ERP'!BT169</f>
        <v>0</v>
      </c>
      <c r="BK39" s="22">
        <f>'HBT Resource -ERP'!BU169</f>
        <v>0</v>
      </c>
      <c r="BL39" s="22">
        <f>'HBT Resource -ERP'!BV169</f>
        <v>0</v>
      </c>
      <c r="BM39" s="22">
        <f>'HBT Resource -ERP'!BW169</f>
        <v>0</v>
      </c>
      <c r="BN39" s="22">
        <f>'HBT Resource -ERP'!BX169</f>
        <v>0</v>
      </c>
      <c r="BO39" s="22">
        <f>'HBT Resource -ERP'!BY169</f>
        <v>0</v>
      </c>
      <c r="BP39" s="22">
        <f>'HBT Resource -ERP'!BZ169</f>
        <v>0</v>
      </c>
      <c r="BQ39" s="22">
        <f>'HBT Resource -ERP'!CA169</f>
        <v>0</v>
      </c>
      <c r="BR39" s="22">
        <f>'HBT Resource -ERP'!CB169</f>
        <v>0</v>
      </c>
      <c r="BS39" s="22">
        <f>'HBT Resource -ERP'!CC169</f>
        <v>0</v>
      </c>
      <c r="BT39" s="22">
        <f>'HBT Resource -ERP'!CD169</f>
        <v>0</v>
      </c>
      <c r="BU39" s="22">
        <f>'HBT Resource -ERP'!CE169</f>
        <v>0</v>
      </c>
      <c r="BV39" s="22">
        <f>'HBT Resource -ERP'!CF169</f>
        <v>0</v>
      </c>
      <c r="BW39" s="22">
        <f>'HBT Resource -ERP'!CG169</f>
        <v>0</v>
      </c>
      <c r="BX39" s="22">
        <f>'HBT Resource -ERP'!CH169</f>
        <v>0</v>
      </c>
      <c r="BY39" s="22">
        <f>'HBT Resource -ERP'!CI169</f>
        <v>0</v>
      </c>
      <c r="BZ39" s="22">
        <f>'HBT Resource -ERP'!CJ169</f>
        <v>0</v>
      </c>
      <c r="CA39" s="22">
        <f>'HBT Resource -ERP'!CK169</f>
        <v>0</v>
      </c>
      <c r="CB39" s="22">
        <f>'HBT Resource -ERP'!CL169</f>
        <v>0</v>
      </c>
      <c r="CC39" s="22">
        <f>'HBT Resource -ERP'!CM169</f>
        <v>0</v>
      </c>
      <c r="CD39" s="22">
        <f>'HBT Resource -ERP'!CN169</f>
        <v>0</v>
      </c>
      <c r="CE39" s="22">
        <f>'HBT Resource -ERP'!CO169</f>
        <v>0</v>
      </c>
      <c r="CF39" s="22">
        <f>'HBT Resource -ERP'!CP169</f>
        <v>0</v>
      </c>
      <c r="CG39" s="22">
        <f>'HBT Resource -ERP'!CQ169</f>
        <v>0</v>
      </c>
      <c r="CH39" s="22">
        <f>'HBT Resource -ERP'!CR169</f>
        <v>0</v>
      </c>
      <c r="CI39" s="22">
        <f>'HBT Resource -ERP'!CS169</f>
        <v>0</v>
      </c>
      <c r="CJ39" s="22">
        <f>'HBT Resource -ERP'!CT169</f>
        <v>0</v>
      </c>
      <c r="CK39" s="22">
        <f>'HBT Resource -ERP'!CU169</f>
        <v>0</v>
      </c>
      <c r="CL39" s="22">
        <f>'HBT Resource -ERP'!CV169</f>
        <v>0</v>
      </c>
      <c r="CM39" s="22">
        <f>'HBT Resource -ERP'!CW169</f>
        <v>0</v>
      </c>
      <c r="CN39" s="22">
        <f>'HBT Resource -ERP'!CX169</f>
        <v>0</v>
      </c>
      <c r="CO39" s="22">
        <f>'HBT Resource -ERP'!CY169</f>
        <v>0</v>
      </c>
      <c r="CP39" s="22">
        <f>'HBT Resource -ERP'!CZ169</f>
        <v>0</v>
      </c>
      <c r="CQ39" s="22">
        <f>'HBT Resource -ERP'!DA169</f>
        <v>0</v>
      </c>
      <c r="CR39" s="22">
        <f>'HBT Resource -ERP'!DB169</f>
        <v>0</v>
      </c>
      <c r="CS39" s="22">
        <f>'HBT Resource -ERP'!DC169</f>
        <v>0</v>
      </c>
      <c r="CT39" s="22">
        <f>'HBT Resource -ERP'!DD169</f>
        <v>0</v>
      </c>
      <c r="CU39" s="22">
        <f>'HBT Resource -ERP'!DE169</f>
        <v>0</v>
      </c>
      <c r="CV39" s="22">
        <f>'HBT Resource -ERP'!DF169</f>
        <v>0</v>
      </c>
      <c r="CW39" s="22">
        <f>'HBT Resource -ERP'!DG169</f>
        <v>0</v>
      </c>
      <c r="CX39" s="22">
        <f>'HBT Resource -ERP'!DH169</f>
        <v>0</v>
      </c>
      <c r="CY39" s="22">
        <f>'HBT Resource -ERP'!DI169</f>
        <v>0</v>
      </c>
      <c r="CZ39" s="22">
        <f>'HBT Resource -ERP'!DJ169</f>
        <v>0</v>
      </c>
      <c r="DA39" s="22">
        <f>'HBT Resource -ERP'!DK169</f>
        <v>0</v>
      </c>
      <c r="DB39" s="22">
        <f>'HBT Resource -ERP'!DL169</f>
        <v>0</v>
      </c>
      <c r="DC39" s="22">
        <f>'HBT Resource -ERP'!DM169</f>
        <v>0</v>
      </c>
      <c r="DD39" s="22">
        <f>'HBT Resource -ERP'!DN169</f>
        <v>0</v>
      </c>
      <c r="DE39" s="22">
        <f>'HBT Resource -ERP'!DO169</f>
        <v>0</v>
      </c>
      <c r="DF39" s="22">
        <f>'HBT Resource -ERP'!DP169</f>
        <v>0</v>
      </c>
      <c r="DG39" s="22">
        <f>'HBT Resource -ERP'!DQ169</f>
        <v>0</v>
      </c>
      <c r="DH39" s="22">
        <f>'HBT Resource -ERP'!DR169</f>
        <v>0</v>
      </c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1">
        <f t="shared" si="1"/>
        <v>210618.64636999997</v>
      </c>
      <c r="FT39" s="22"/>
      <c r="FU39" s="22"/>
      <c r="FV39" s="22"/>
      <c r="FW39" s="21"/>
      <c r="FX39" s="5"/>
      <c r="FY39" s="5"/>
      <c r="FZ39" s="5"/>
      <c r="GA39" s="5"/>
      <c r="GB39" s="5"/>
      <c r="GC39" s="5"/>
    </row>
    <row r="40" spans="1:185" ht="16.5" customHeight="1" x14ac:dyDescent="0.25">
      <c r="A40" s="5"/>
      <c r="B40" s="5"/>
      <c r="C40" s="227" t="s">
        <v>513</v>
      </c>
      <c r="D40" s="5"/>
      <c r="E40" s="17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>
        <f>'HBT Resource -ERP'!BA170</f>
        <v>6662.974353749999</v>
      </c>
      <c r="AR40" s="22">
        <f>'HBT Resource -ERP'!BB170</f>
        <v>6662.974353749999</v>
      </c>
      <c r="AS40" s="22">
        <f>'HBT Resource -ERP'!BC170</f>
        <v>6662.974353749999</v>
      </c>
      <c r="AT40" s="22">
        <f>'HBT Resource -ERP'!BD170</f>
        <v>6662.974353749999</v>
      </c>
      <c r="AU40" s="22">
        <f>'HBT Resource -ERP'!BE170</f>
        <v>6662.974353749999</v>
      </c>
      <c r="AV40" s="22">
        <f>'HBT Resource -ERP'!BF170</f>
        <v>6662.974353749999</v>
      </c>
      <c r="AW40" s="22">
        <f>'HBT Resource -ERP'!BG170</f>
        <v>6662.974353749999</v>
      </c>
      <c r="AX40" s="22">
        <f>'HBT Resource -ERP'!BH170</f>
        <v>6662.974353749999</v>
      </c>
      <c r="AY40" s="22">
        <f>'HBT Resource -ERP'!BI170</f>
        <v>6662.974353749999</v>
      </c>
      <c r="AZ40" s="22">
        <f>'HBT Resource -ERP'!BJ170</f>
        <v>6662.974353749999</v>
      </c>
      <c r="BA40" s="22">
        <f>'HBT Resource -ERP'!BK170</f>
        <v>6662.974353749999</v>
      </c>
      <c r="BB40" s="22">
        <f>'HBT Resource -ERP'!BL170</f>
        <v>6662.974353749999</v>
      </c>
      <c r="BC40" s="22">
        <f>'HBT Resource -ERP'!BM170</f>
        <v>7329.2717891249995</v>
      </c>
      <c r="BD40" s="22">
        <f>'HBT Resource -ERP'!BN170</f>
        <v>7329.2717891249995</v>
      </c>
      <c r="BE40" s="22">
        <f>'HBT Resource -ERP'!BO170</f>
        <v>7329.2717891249995</v>
      </c>
      <c r="BF40" s="22">
        <f>'HBT Resource -ERP'!BP170</f>
        <v>7329.2717891249995</v>
      </c>
      <c r="BG40" s="22">
        <f>'HBT Resource -ERP'!BQ170</f>
        <v>7329.2717891249995</v>
      </c>
      <c r="BH40" s="22">
        <f>'HBT Resource -ERP'!BR170</f>
        <v>7329.2717891249995</v>
      </c>
      <c r="BI40" s="22">
        <f>'HBT Resource -ERP'!BS170</f>
        <v>7329.2717891249995</v>
      </c>
      <c r="BJ40" s="22">
        <f>'HBT Resource -ERP'!BT170</f>
        <v>7329.2717891249995</v>
      </c>
      <c r="BK40" s="22">
        <f>'HBT Resource -ERP'!BU170</f>
        <v>7329.2717891249995</v>
      </c>
      <c r="BL40" s="22">
        <f>'HBT Resource -ERP'!BV170</f>
        <v>7329.2717891249995</v>
      </c>
      <c r="BM40" s="22">
        <f>'HBT Resource -ERP'!BW170</f>
        <v>7329.2717891249995</v>
      </c>
      <c r="BN40" s="22">
        <f>'HBT Resource -ERP'!BX170</f>
        <v>7329.2717891249995</v>
      </c>
      <c r="BO40" s="22">
        <f>'HBT Resource -ERP'!BY170</f>
        <v>0</v>
      </c>
      <c r="BP40" s="22">
        <f>'HBT Resource -ERP'!BZ170</f>
        <v>0</v>
      </c>
      <c r="BQ40" s="22">
        <f>'HBT Resource -ERP'!CA170</f>
        <v>0</v>
      </c>
      <c r="BR40" s="22">
        <f>'HBT Resource -ERP'!CB170</f>
        <v>0</v>
      </c>
      <c r="BS40" s="22">
        <f>'HBT Resource -ERP'!CC170</f>
        <v>0</v>
      </c>
      <c r="BT40" s="22">
        <f>'HBT Resource -ERP'!CD170</f>
        <v>0</v>
      </c>
      <c r="BU40" s="22">
        <f>'HBT Resource -ERP'!CE170</f>
        <v>0</v>
      </c>
      <c r="BV40" s="22">
        <f>'HBT Resource -ERP'!CF170</f>
        <v>0</v>
      </c>
      <c r="BW40" s="22">
        <f>'HBT Resource -ERP'!CG170</f>
        <v>0</v>
      </c>
      <c r="BX40" s="22">
        <f>'HBT Resource -ERP'!CH170</f>
        <v>0</v>
      </c>
      <c r="BY40" s="22">
        <f>'HBT Resource -ERP'!CI170</f>
        <v>0</v>
      </c>
      <c r="BZ40" s="22">
        <f>'HBT Resource -ERP'!CJ170</f>
        <v>0</v>
      </c>
      <c r="CA40" s="22">
        <f>'HBT Resource -ERP'!CK170</f>
        <v>0</v>
      </c>
      <c r="CB40" s="22">
        <f>'HBT Resource -ERP'!CL170</f>
        <v>0</v>
      </c>
      <c r="CC40" s="22">
        <f>'HBT Resource -ERP'!CM170</f>
        <v>0</v>
      </c>
      <c r="CD40" s="22">
        <f>'HBT Resource -ERP'!CN170</f>
        <v>0</v>
      </c>
      <c r="CE40" s="22">
        <f>'HBT Resource -ERP'!CO170</f>
        <v>0</v>
      </c>
      <c r="CF40" s="22">
        <f>'HBT Resource -ERP'!CP170</f>
        <v>0</v>
      </c>
      <c r="CG40" s="22">
        <f>'HBT Resource -ERP'!CQ170</f>
        <v>0</v>
      </c>
      <c r="CH40" s="22">
        <f>'HBT Resource -ERP'!CR170</f>
        <v>0</v>
      </c>
      <c r="CI40" s="22">
        <f>'HBT Resource -ERP'!CS170</f>
        <v>0</v>
      </c>
      <c r="CJ40" s="22">
        <f>'HBT Resource -ERP'!CT170</f>
        <v>0</v>
      </c>
      <c r="CK40" s="22">
        <f>'HBT Resource -ERP'!CU170</f>
        <v>0</v>
      </c>
      <c r="CL40" s="22">
        <f>'HBT Resource -ERP'!CV170</f>
        <v>0</v>
      </c>
      <c r="CM40" s="22">
        <f>'HBT Resource -ERP'!CW170</f>
        <v>0</v>
      </c>
      <c r="CN40" s="22">
        <f>'HBT Resource -ERP'!CX170</f>
        <v>0</v>
      </c>
      <c r="CO40" s="22">
        <f>'HBT Resource -ERP'!CY170</f>
        <v>0</v>
      </c>
      <c r="CP40" s="22">
        <f>'HBT Resource -ERP'!CZ170</f>
        <v>0</v>
      </c>
      <c r="CQ40" s="22">
        <f>'HBT Resource -ERP'!DA170</f>
        <v>0</v>
      </c>
      <c r="CR40" s="22">
        <f>'HBT Resource -ERP'!DB170</f>
        <v>0</v>
      </c>
      <c r="CS40" s="22">
        <f>'HBT Resource -ERP'!DC170</f>
        <v>0</v>
      </c>
      <c r="CT40" s="22">
        <f>'HBT Resource -ERP'!DD170</f>
        <v>0</v>
      </c>
      <c r="CU40" s="22">
        <f>'HBT Resource -ERP'!DE170</f>
        <v>0</v>
      </c>
      <c r="CV40" s="22">
        <f>'HBT Resource -ERP'!DF170</f>
        <v>0</v>
      </c>
      <c r="CW40" s="22">
        <f>'HBT Resource -ERP'!DG170</f>
        <v>0</v>
      </c>
      <c r="CX40" s="22">
        <f>'HBT Resource -ERP'!DH170</f>
        <v>0</v>
      </c>
      <c r="CY40" s="22">
        <f>'HBT Resource -ERP'!DI170</f>
        <v>0</v>
      </c>
      <c r="CZ40" s="22">
        <f>'HBT Resource -ERP'!DJ170</f>
        <v>0</v>
      </c>
      <c r="DA40" s="22">
        <f>'HBT Resource -ERP'!DK170</f>
        <v>0</v>
      </c>
      <c r="DB40" s="22">
        <f>'HBT Resource -ERP'!DL170</f>
        <v>0</v>
      </c>
      <c r="DC40" s="22">
        <f>'HBT Resource -ERP'!DM170</f>
        <v>0</v>
      </c>
      <c r="DD40" s="22">
        <f>'HBT Resource -ERP'!DN170</f>
        <v>0</v>
      </c>
      <c r="DE40" s="22">
        <f>'HBT Resource -ERP'!DO170</f>
        <v>0</v>
      </c>
      <c r="DF40" s="22">
        <f>'HBT Resource -ERP'!DP170</f>
        <v>0</v>
      </c>
      <c r="DG40" s="22">
        <f>'HBT Resource -ERP'!DQ170</f>
        <v>0</v>
      </c>
      <c r="DH40" s="22">
        <f>'HBT Resource -ERP'!DR170</f>
        <v>0</v>
      </c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1">
        <f t="shared" si="1"/>
        <v>167906.95371449989</v>
      </c>
      <c r="FT40" s="22"/>
      <c r="FU40" s="22"/>
      <c r="FV40" s="22"/>
      <c r="FW40" s="21"/>
      <c r="FX40" s="5"/>
      <c r="FY40" s="5"/>
      <c r="FZ40" s="5"/>
      <c r="GA40" s="5"/>
      <c r="GB40" s="5"/>
      <c r="GC40" s="5"/>
    </row>
    <row r="41" spans="1:185" ht="16.5" customHeight="1" x14ac:dyDescent="0.25">
      <c r="A41" s="5"/>
      <c r="B41" s="5"/>
      <c r="C41" s="227" t="s">
        <v>513</v>
      </c>
      <c r="D41" s="5"/>
      <c r="E41" s="17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>
        <f>'HBT Resource -ERP'!BY171</f>
        <v>7329.2717891249995</v>
      </c>
      <c r="BP41" s="22">
        <f>'HBT Resource -ERP'!BZ171</f>
        <v>7329.2717891249995</v>
      </c>
      <c r="BQ41" s="22">
        <f>'HBT Resource -ERP'!CA171</f>
        <v>7329.2717891249995</v>
      </c>
      <c r="BR41" s="22">
        <f>'HBT Resource -ERP'!CB171</f>
        <v>7329.2717891249995</v>
      </c>
      <c r="BS41" s="22">
        <f>'HBT Resource -ERP'!CC171</f>
        <v>7329.2717891249995</v>
      </c>
      <c r="BT41" s="22">
        <f>'HBT Resource -ERP'!CD171</f>
        <v>7329.2717891249995</v>
      </c>
      <c r="BU41" s="22">
        <f>'HBT Resource -ERP'!CE171</f>
        <v>7329.2717891249995</v>
      </c>
      <c r="BV41" s="22">
        <f>'HBT Resource -ERP'!CF171</f>
        <v>7329.2717891249995</v>
      </c>
      <c r="BW41" s="22">
        <f>'HBT Resource -ERP'!CG171</f>
        <v>7329.2717891249995</v>
      </c>
      <c r="BX41" s="22">
        <f>'HBT Resource -ERP'!CH171</f>
        <v>7329.2717891249995</v>
      </c>
      <c r="BY41" s="22">
        <f>'HBT Resource -ERP'!CI171</f>
        <v>7329.2717891249995</v>
      </c>
      <c r="BZ41" s="22">
        <f>'HBT Resource -ERP'!CJ171</f>
        <v>7329.2717891249995</v>
      </c>
      <c r="CA41" s="22">
        <f>'HBT Resource -ERP'!CK171</f>
        <v>8062.1989680375009</v>
      </c>
      <c r="CB41" s="22">
        <f>'HBT Resource -ERP'!CL171</f>
        <v>8062.1989680375009</v>
      </c>
      <c r="CC41" s="22">
        <f>'HBT Resource -ERP'!CM171</f>
        <v>8062.1989680375009</v>
      </c>
      <c r="CD41" s="22">
        <f>'HBT Resource -ERP'!CN171</f>
        <v>8062.1989680375009</v>
      </c>
      <c r="CE41" s="22">
        <f>'HBT Resource -ERP'!CO171</f>
        <v>8062.1989680375009</v>
      </c>
      <c r="CF41" s="22">
        <f>'HBT Resource -ERP'!CP171</f>
        <v>8062.1989680375009</v>
      </c>
      <c r="CG41" s="22">
        <f>'HBT Resource -ERP'!CQ171</f>
        <v>8062.1989680375009</v>
      </c>
      <c r="CH41" s="22">
        <f>'HBT Resource -ERP'!CR171</f>
        <v>8062.1989680375009</v>
      </c>
      <c r="CI41" s="22">
        <f>'HBT Resource -ERP'!CS171</f>
        <v>8062.1989680375009</v>
      </c>
      <c r="CJ41" s="22">
        <f>'HBT Resource -ERP'!CT171</f>
        <v>8062.1989680375009</v>
      </c>
      <c r="CK41" s="22">
        <f>'HBT Resource -ERP'!CU171</f>
        <v>8062.1989680375009</v>
      </c>
      <c r="CL41" s="22">
        <f>'HBT Resource -ERP'!CV171</f>
        <v>8062.1989680375009</v>
      </c>
      <c r="CM41" s="22">
        <f>'HBT Resource -ERP'!CW175</f>
        <v>0</v>
      </c>
      <c r="CN41" s="22">
        <f>'HBT Resource -ERP'!CX175</f>
        <v>0</v>
      </c>
      <c r="CO41" s="22">
        <f>'HBT Resource -ERP'!CY175</f>
        <v>0</v>
      </c>
      <c r="CP41" s="22">
        <f>'HBT Resource -ERP'!CZ175</f>
        <v>0</v>
      </c>
      <c r="CQ41" s="22">
        <f>'HBT Resource -ERP'!DA175</f>
        <v>0</v>
      </c>
      <c r="CR41" s="22">
        <f>'HBT Resource -ERP'!DB175</f>
        <v>0</v>
      </c>
      <c r="CS41" s="22">
        <f>'HBT Resource -ERP'!DC175</f>
        <v>0</v>
      </c>
      <c r="CT41" s="22">
        <f>'HBT Resource -ERP'!DD175</f>
        <v>0</v>
      </c>
      <c r="CU41" s="22">
        <f>'HBT Resource -ERP'!DE175</f>
        <v>0</v>
      </c>
      <c r="CV41" s="22">
        <f>'HBT Resource -ERP'!DF175</f>
        <v>0</v>
      </c>
      <c r="CW41" s="22">
        <f>'HBT Resource -ERP'!DG175</f>
        <v>0</v>
      </c>
      <c r="CX41" s="22">
        <f>'HBT Resource -ERP'!DH175</f>
        <v>0</v>
      </c>
      <c r="CY41" s="22">
        <f>'HBT Resource -ERP'!DI175</f>
        <v>0</v>
      </c>
      <c r="CZ41" s="22">
        <f>'HBT Resource -ERP'!DJ175</f>
        <v>0</v>
      </c>
      <c r="DA41" s="22">
        <f>'HBT Resource -ERP'!DK175</f>
        <v>0</v>
      </c>
      <c r="DB41" s="22">
        <f>'HBT Resource -ERP'!DL175</f>
        <v>0</v>
      </c>
      <c r="DC41" s="22">
        <f>'HBT Resource -ERP'!DM175</f>
        <v>0</v>
      </c>
      <c r="DD41" s="22">
        <f>'HBT Resource -ERP'!DN175</f>
        <v>0</v>
      </c>
      <c r="DE41" s="22">
        <f>'HBT Resource -ERP'!DO175</f>
        <v>0</v>
      </c>
      <c r="DF41" s="22">
        <f>'HBT Resource -ERP'!DP175</f>
        <v>0</v>
      </c>
      <c r="DG41" s="22">
        <f>'HBT Resource -ERP'!DQ175</f>
        <v>0</v>
      </c>
      <c r="DH41" s="22">
        <f>'HBT Resource -ERP'!DR175</f>
        <v>0</v>
      </c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1">
        <f t="shared" si="1"/>
        <v>184697.64908594993</v>
      </c>
      <c r="FT41" s="22"/>
      <c r="FU41" s="22"/>
      <c r="FV41" s="22"/>
      <c r="FW41" s="21"/>
      <c r="FX41" s="5"/>
      <c r="FY41" s="5"/>
      <c r="FZ41" s="5"/>
      <c r="GA41" s="5"/>
      <c r="GB41" s="5"/>
      <c r="GC41" s="5"/>
    </row>
    <row r="42" spans="1:185" ht="16.149999999999999" customHeight="1" x14ac:dyDescent="0.25">
      <c r="A42" s="5"/>
      <c r="B42" s="5"/>
      <c r="C42" s="227" t="s">
        <v>513</v>
      </c>
      <c r="D42" s="5"/>
      <c r="E42" s="17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>
        <f>'HBT Resource -ERP'!CW172</f>
        <v>5220.6795444375011</v>
      </c>
      <c r="CN42" s="22">
        <f>'HBT Resource -ERP'!CX172</f>
        <v>5220.6795444375011</v>
      </c>
      <c r="CO42" s="22">
        <f>'HBT Resource -ERP'!CY172</f>
        <v>5220.6795444375011</v>
      </c>
      <c r="CP42" s="22">
        <f>'HBT Resource -ERP'!CZ172</f>
        <v>5220.6795444375011</v>
      </c>
      <c r="CQ42" s="22">
        <f>'HBT Resource -ERP'!DA172</f>
        <v>5220.6795444375011</v>
      </c>
      <c r="CR42" s="22">
        <f>'HBT Resource -ERP'!DB172</f>
        <v>5220.6795444375011</v>
      </c>
      <c r="CS42" s="22">
        <f>'HBT Resource -ERP'!DC172</f>
        <v>5220.6795444375011</v>
      </c>
      <c r="CT42" s="22">
        <f>'HBT Resource -ERP'!DD172</f>
        <v>5220.6795444375011</v>
      </c>
      <c r="CU42" s="22">
        <f>'HBT Resource -ERP'!DE172</f>
        <v>5220.6795444375011</v>
      </c>
      <c r="CV42" s="22">
        <f>'HBT Resource -ERP'!DF172</f>
        <v>5220.6795444375011</v>
      </c>
      <c r="CW42" s="22">
        <f>'HBT Resource -ERP'!DG172</f>
        <v>5220.6795444375011</v>
      </c>
      <c r="CX42" s="22">
        <f>'HBT Resource -ERP'!DH172</f>
        <v>5220.6795444375011</v>
      </c>
      <c r="CY42" s="22">
        <f>'HBT Resource -ERP'!DI172</f>
        <v>5742.7474988812528</v>
      </c>
      <c r="CZ42" s="22">
        <f>'HBT Resource -ERP'!DJ172</f>
        <v>5742.7474988812528</v>
      </c>
      <c r="DA42" s="22">
        <f>'HBT Resource -ERP'!DK172</f>
        <v>5742.7474988812528</v>
      </c>
      <c r="DB42" s="22">
        <f>'HBT Resource -ERP'!DL172</f>
        <v>5742.7474988812528</v>
      </c>
      <c r="DC42" s="22">
        <f>'HBT Resource -ERP'!DM172</f>
        <v>5742.7474988812528</v>
      </c>
      <c r="DD42" s="22">
        <f>'HBT Resource -ERP'!DN172</f>
        <v>5742.7474988812528</v>
      </c>
      <c r="DE42" s="22">
        <f>'HBT Resource -ERP'!DO172</f>
        <v>5742.7474988812528</v>
      </c>
      <c r="DF42" s="22">
        <f>'HBT Resource -ERP'!DP172</f>
        <v>5742.7474988812528</v>
      </c>
      <c r="DG42" s="22">
        <f>'HBT Resource -ERP'!DQ172</f>
        <v>5742.7474988812528</v>
      </c>
      <c r="DH42" s="22">
        <f>'HBT Resource -ERP'!DR172</f>
        <v>5742.7474988812528</v>
      </c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1">
        <f t="shared" si="1"/>
        <v>120075.62952206249</v>
      </c>
      <c r="FT42" s="22"/>
      <c r="FU42" s="22"/>
      <c r="FV42" s="22"/>
      <c r="FW42" s="21"/>
      <c r="FX42" s="5"/>
      <c r="FY42" s="5"/>
      <c r="FZ42" s="5"/>
      <c r="GA42" s="5"/>
      <c r="GB42" s="5"/>
      <c r="GC42" s="5"/>
    </row>
    <row r="43" spans="1:185" ht="16.5" customHeight="1" x14ac:dyDescent="0.25">
      <c r="A43" s="5"/>
      <c r="B43" s="5">
        <f>B38+1</f>
        <v>15</v>
      </c>
      <c r="C43" s="230" t="s">
        <v>554</v>
      </c>
      <c r="D43" s="5"/>
      <c r="E43" s="17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>
        <f>'HBT Resource -ERP'!AA173</f>
        <v>17955.189999999999</v>
      </c>
      <c r="R43" s="22">
        <f>'HBT Resource -ERP'!AB173</f>
        <v>17955.189999999999</v>
      </c>
      <c r="S43" s="22">
        <f>'HBT Resource -ERP'!AC173</f>
        <v>17955.189999999999</v>
      </c>
      <c r="T43" s="22">
        <f>'HBT Resource -ERP'!AD173</f>
        <v>17955.189999999999</v>
      </c>
      <c r="U43" s="22">
        <f>'HBT Resource -ERP'!AE173</f>
        <v>10344.637874999999</v>
      </c>
      <c r="V43" s="22">
        <f>'HBT Resource -ERP'!AF173</f>
        <v>10344.637874999999</v>
      </c>
      <c r="W43" s="22">
        <f>'HBT Resource -ERP'!AG173</f>
        <v>10344.637874999999</v>
      </c>
      <c r="X43" s="22">
        <f>'HBT Resource -ERP'!AH173</f>
        <v>10344.637874999999</v>
      </c>
      <c r="Y43" s="22">
        <f>'HBT Resource -ERP'!AI173</f>
        <v>10344.637874999999</v>
      </c>
      <c r="Z43" s="22">
        <f>'HBT Resource -ERP'!AJ173</f>
        <v>10344.637874999999</v>
      </c>
      <c r="AA43" s="22">
        <f>'HBT Resource -ERP'!AK173</f>
        <v>10344.637874999999</v>
      </c>
      <c r="AB43" s="22">
        <f>'HBT Resource -ERP'!AL173</f>
        <v>10344.637874999999</v>
      </c>
      <c r="AC43" s="22">
        <f>'HBT Resource -ERP'!AM173</f>
        <v>10344.637874999999</v>
      </c>
      <c r="AD43" s="22">
        <f>'HBT Resource -ERP'!AN173</f>
        <v>10344.637874999999</v>
      </c>
      <c r="AE43" s="22">
        <f>'HBT Resource -ERP'!AO173</f>
        <v>11379.101662499997</v>
      </c>
      <c r="AF43" s="22">
        <f>'HBT Resource -ERP'!AP173</f>
        <v>11379.101662499997</v>
      </c>
      <c r="AG43" s="22">
        <f>'HBT Resource -ERP'!AQ173</f>
        <v>11379.101662499997</v>
      </c>
      <c r="AH43" s="22">
        <f>'HBT Resource -ERP'!AR173</f>
        <v>11379.101662499997</v>
      </c>
      <c r="AI43" s="22">
        <f>'HBT Resource -ERP'!AS173</f>
        <v>11379.101662499997</v>
      </c>
      <c r="AJ43" s="22">
        <f>'HBT Resource -ERP'!AT173</f>
        <v>11379.101662499997</v>
      </c>
      <c r="AK43" s="22">
        <f>'HBT Resource -ERP'!AU173</f>
        <v>11379.101662499997</v>
      </c>
      <c r="AL43" s="22">
        <f>'HBT Resource -ERP'!AV173</f>
        <v>11379.101662499997</v>
      </c>
      <c r="AM43" s="22">
        <f>'HBT Resource -ERP'!AW173</f>
        <v>11379.101662499997</v>
      </c>
      <c r="AN43" s="22">
        <f>'HBT Resource -ERP'!AX173</f>
        <v>11379.101662499997</v>
      </c>
      <c r="AO43" s="22">
        <f>'HBT Resource -ERP'!AY173</f>
        <v>11379.101662499997</v>
      </c>
      <c r="AP43" s="22">
        <f>'HBT Resource -ERP'!AZ173</f>
        <v>11379.101662499997</v>
      </c>
      <c r="AQ43" s="22">
        <f>'HBT Resource -ERP'!BA173</f>
        <v>0</v>
      </c>
      <c r="AR43" s="22">
        <f>'HBT Resource -ERP'!BB173</f>
        <v>0</v>
      </c>
      <c r="AS43" s="22">
        <f>'HBT Resource -ERP'!BC173</f>
        <v>0</v>
      </c>
      <c r="AT43" s="22">
        <f>'HBT Resource -ERP'!BD173</f>
        <v>0</v>
      </c>
      <c r="AU43" s="22">
        <f>'HBT Resource -ERP'!BE173</f>
        <v>0</v>
      </c>
      <c r="AV43" s="22">
        <f>'HBT Resource -ERP'!BF173</f>
        <v>0</v>
      </c>
      <c r="AW43" s="22">
        <f>'HBT Resource -ERP'!BG173</f>
        <v>0</v>
      </c>
      <c r="AX43" s="22">
        <f>'HBT Resource -ERP'!BH173</f>
        <v>0</v>
      </c>
      <c r="AY43" s="22">
        <f>'HBT Resource -ERP'!BI173</f>
        <v>0</v>
      </c>
      <c r="AZ43" s="22">
        <f>'HBT Resource -ERP'!BJ173</f>
        <v>0</v>
      </c>
      <c r="BA43" s="22">
        <f>'HBT Resource -ERP'!BK173</f>
        <v>0</v>
      </c>
      <c r="BB43" s="22">
        <f>'HBT Resource -ERP'!BL173</f>
        <v>0</v>
      </c>
      <c r="BC43" s="22">
        <f>'HBT Resource -ERP'!BM173</f>
        <v>0</v>
      </c>
      <c r="BD43" s="22">
        <f>'HBT Resource -ERP'!BN173</f>
        <v>0</v>
      </c>
      <c r="BE43" s="22">
        <f>'HBT Resource -ERP'!BO173</f>
        <v>0</v>
      </c>
      <c r="BF43" s="22">
        <f>'HBT Resource -ERP'!BP173</f>
        <v>0</v>
      </c>
      <c r="BG43" s="22">
        <f>'HBT Resource -ERP'!BQ173</f>
        <v>0</v>
      </c>
      <c r="BH43" s="22">
        <f>'HBT Resource -ERP'!BR173</f>
        <v>0</v>
      </c>
      <c r="BI43" s="22">
        <f>'HBT Resource -ERP'!BS173</f>
        <v>0</v>
      </c>
      <c r="BJ43" s="22">
        <f>'HBT Resource -ERP'!BT173</f>
        <v>0</v>
      </c>
      <c r="BK43" s="22">
        <f>'HBT Resource -ERP'!BU173</f>
        <v>0</v>
      </c>
      <c r="BL43" s="22">
        <f>'HBT Resource -ERP'!BV173</f>
        <v>0</v>
      </c>
      <c r="BM43" s="22">
        <f>'HBT Resource -ERP'!BW173</f>
        <v>0</v>
      </c>
      <c r="BN43" s="22">
        <f>'HBT Resource -ERP'!BX173</f>
        <v>0</v>
      </c>
      <c r="BO43" s="22">
        <f>'HBT Resource -ERP'!BY173</f>
        <v>0</v>
      </c>
      <c r="BP43" s="22">
        <f>'HBT Resource -ERP'!BZ173</f>
        <v>0</v>
      </c>
      <c r="BQ43" s="22">
        <f>'HBT Resource -ERP'!CA173</f>
        <v>0</v>
      </c>
      <c r="BR43" s="22">
        <f>'HBT Resource -ERP'!CB173</f>
        <v>0</v>
      </c>
      <c r="BS43" s="22">
        <f>'HBT Resource -ERP'!CC173</f>
        <v>0</v>
      </c>
      <c r="BT43" s="22">
        <f>'HBT Resource -ERP'!CD173</f>
        <v>0</v>
      </c>
      <c r="BU43" s="22">
        <f>'HBT Resource -ERP'!CE173</f>
        <v>0</v>
      </c>
      <c r="BV43" s="22">
        <f>'HBT Resource -ERP'!CF173</f>
        <v>0</v>
      </c>
      <c r="BW43" s="22">
        <f>'HBT Resource -ERP'!CG173</f>
        <v>0</v>
      </c>
      <c r="BX43" s="22">
        <f>'HBT Resource -ERP'!CH173</f>
        <v>0</v>
      </c>
      <c r="BY43" s="22">
        <f>'HBT Resource -ERP'!CI173</f>
        <v>0</v>
      </c>
      <c r="BZ43" s="22">
        <f>'HBT Resource -ERP'!CJ173</f>
        <v>0</v>
      </c>
      <c r="CA43" s="22">
        <f>'HBT Resource -ERP'!CK173</f>
        <v>0</v>
      </c>
      <c r="CB43" s="22">
        <f>'HBT Resource -ERP'!CL173</f>
        <v>0</v>
      </c>
      <c r="CC43" s="22">
        <f>'HBT Resource -ERP'!CM173</f>
        <v>0</v>
      </c>
      <c r="CD43" s="22">
        <f>'HBT Resource -ERP'!CN173</f>
        <v>0</v>
      </c>
      <c r="CE43" s="22">
        <f>'HBT Resource -ERP'!CO173</f>
        <v>0</v>
      </c>
      <c r="CF43" s="22">
        <f>'HBT Resource -ERP'!CP173</f>
        <v>0</v>
      </c>
      <c r="CG43" s="22">
        <f>'HBT Resource -ERP'!CQ173</f>
        <v>0</v>
      </c>
      <c r="CH43" s="22">
        <f>'HBT Resource -ERP'!CR173</f>
        <v>0</v>
      </c>
      <c r="CI43" s="22">
        <f>'HBT Resource -ERP'!CS173</f>
        <v>0</v>
      </c>
      <c r="CJ43" s="22">
        <f>'HBT Resource -ERP'!CT173</f>
        <v>0</v>
      </c>
      <c r="CK43" s="22">
        <f>'HBT Resource -ERP'!CU173</f>
        <v>0</v>
      </c>
      <c r="CL43" s="22">
        <f>'HBT Resource -ERP'!CV173</f>
        <v>0</v>
      </c>
      <c r="CM43" s="22">
        <f>'HBT Resource -ERP'!CW173</f>
        <v>0</v>
      </c>
      <c r="CN43" s="22">
        <f>'HBT Resource -ERP'!CX173</f>
        <v>0</v>
      </c>
      <c r="CO43" s="22">
        <f>'HBT Resource -ERP'!CY173</f>
        <v>0</v>
      </c>
      <c r="CP43" s="22">
        <f>'HBT Resource -ERP'!CZ173</f>
        <v>0</v>
      </c>
      <c r="CQ43" s="22">
        <f>'HBT Resource -ERP'!DA173</f>
        <v>0</v>
      </c>
      <c r="CR43" s="22">
        <f>'HBT Resource -ERP'!DB173</f>
        <v>0</v>
      </c>
      <c r="CS43" s="22">
        <f>'HBT Resource -ERP'!DC173</f>
        <v>0</v>
      </c>
      <c r="CT43" s="22">
        <f>'HBT Resource -ERP'!DD173</f>
        <v>0</v>
      </c>
      <c r="CU43" s="22">
        <f>'HBT Resource -ERP'!DE173</f>
        <v>0</v>
      </c>
      <c r="CV43" s="22">
        <f>'HBT Resource -ERP'!DF173</f>
        <v>0</v>
      </c>
      <c r="CW43" s="22">
        <f>'HBT Resource -ERP'!DG173</f>
        <v>0</v>
      </c>
      <c r="CX43" s="22">
        <f>'HBT Resource -ERP'!DH173</f>
        <v>0</v>
      </c>
      <c r="CY43" s="22">
        <f>'HBT Resource -ERP'!DI173</f>
        <v>0</v>
      </c>
      <c r="CZ43" s="22">
        <f>'HBT Resource -ERP'!DJ173</f>
        <v>0</v>
      </c>
      <c r="DA43" s="22">
        <f>'HBT Resource -ERP'!DK173</f>
        <v>0</v>
      </c>
      <c r="DB43" s="22">
        <f>'HBT Resource -ERP'!DL173</f>
        <v>0</v>
      </c>
      <c r="DC43" s="22">
        <f>'HBT Resource -ERP'!DM173</f>
        <v>0</v>
      </c>
      <c r="DD43" s="22">
        <f>'HBT Resource -ERP'!DN173</f>
        <v>0</v>
      </c>
      <c r="DE43" s="22">
        <f>'HBT Resource -ERP'!DO173</f>
        <v>0</v>
      </c>
      <c r="DF43" s="22">
        <f>'HBT Resource -ERP'!DP173</f>
        <v>0</v>
      </c>
      <c r="DG43" s="22">
        <f>'HBT Resource -ERP'!DQ173</f>
        <v>0</v>
      </c>
      <c r="DH43" s="22">
        <f>'HBT Resource -ERP'!DR173</f>
        <v>0</v>
      </c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1">
        <f t="shared" si="1"/>
        <v>311816.35869999998</v>
      </c>
      <c r="FT43" s="22"/>
      <c r="FU43" s="22"/>
      <c r="FV43" s="22"/>
      <c r="FW43" s="21"/>
      <c r="FX43" s="5"/>
      <c r="FY43" s="5"/>
      <c r="FZ43" s="5"/>
      <c r="GA43" s="5"/>
      <c r="GB43" s="5"/>
      <c r="GC43" s="5"/>
    </row>
    <row r="44" spans="1:185" ht="16.5" customHeight="1" x14ac:dyDescent="0.25">
      <c r="A44" s="5"/>
      <c r="B44" s="5"/>
      <c r="C44" s="273" t="s">
        <v>521</v>
      </c>
      <c r="D44" s="5"/>
      <c r="E44" s="17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>
        <f>'HBT Resource -ERP'!BA174</f>
        <v>11379.101662499997</v>
      </c>
      <c r="AR44" s="22">
        <f>'HBT Resource -ERP'!BB174</f>
        <v>11379.101662499997</v>
      </c>
      <c r="AS44" s="22">
        <f>'HBT Resource -ERP'!BC174</f>
        <v>11379.101662499997</v>
      </c>
      <c r="AT44" s="22">
        <f>'HBT Resource -ERP'!BD174</f>
        <v>11379.101662499997</v>
      </c>
      <c r="AU44" s="22">
        <f>'HBT Resource -ERP'!BE174</f>
        <v>11379.101662499997</v>
      </c>
      <c r="AV44" s="22">
        <f>'HBT Resource -ERP'!BF174</f>
        <v>11379.101662499997</v>
      </c>
      <c r="AW44" s="22">
        <f>'HBT Resource -ERP'!BG174</f>
        <v>11379.101662499997</v>
      </c>
      <c r="AX44" s="22">
        <f>'HBT Resource -ERP'!BH174</f>
        <v>11379.101662499997</v>
      </c>
      <c r="AY44" s="22">
        <f>'HBT Resource -ERP'!BI174</f>
        <v>11379.101662499997</v>
      </c>
      <c r="AZ44" s="22">
        <f>'HBT Resource -ERP'!BJ174</f>
        <v>11379.101662499997</v>
      </c>
      <c r="BA44" s="22">
        <f>'HBT Resource -ERP'!BK174</f>
        <v>11379.101662499997</v>
      </c>
      <c r="BB44" s="22">
        <f>'HBT Resource -ERP'!BL174</f>
        <v>11379.101662499997</v>
      </c>
      <c r="BC44" s="22">
        <f>'HBT Resource -ERP'!BM174</f>
        <v>12517.011828749999</v>
      </c>
      <c r="BD44" s="22">
        <f>'HBT Resource -ERP'!BN174</f>
        <v>12517.011828749999</v>
      </c>
      <c r="BE44" s="22">
        <f>'HBT Resource -ERP'!BO174</f>
        <v>12517.011828749999</v>
      </c>
      <c r="BF44" s="22">
        <f>'HBT Resource -ERP'!BP174</f>
        <v>12517.011828749999</v>
      </c>
      <c r="BG44" s="22">
        <f>'HBT Resource -ERP'!BQ174</f>
        <v>12517.011828749999</v>
      </c>
      <c r="BH44" s="22">
        <f>'HBT Resource -ERP'!BR174</f>
        <v>12517.011828749999</v>
      </c>
      <c r="BI44" s="22">
        <f>'HBT Resource -ERP'!BS174</f>
        <v>12517.011828749999</v>
      </c>
      <c r="BJ44" s="22">
        <f>'HBT Resource -ERP'!BT174</f>
        <v>12517.011828749999</v>
      </c>
      <c r="BK44" s="22">
        <f>'HBT Resource -ERP'!BU174</f>
        <v>12517.011828749999</v>
      </c>
      <c r="BL44" s="22">
        <f>'HBT Resource -ERP'!BV174</f>
        <v>12517.011828749999</v>
      </c>
      <c r="BM44" s="22">
        <f>'HBT Resource -ERP'!BW174</f>
        <v>12517.011828749999</v>
      </c>
      <c r="BN44" s="22">
        <f>'HBT Resource -ERP'!BX174</f>
        <v>12517.011828749999</v>
      </c>
      <c r="BO44" s="22">
        <f>'HBT Resource -ERP'!BY174</f>
        <v>0</v>
      </c>
      <c r="BP44" s="22">
        <f>'HBT Resource -ERP'!BZ174</f>
        <v>0</v>
      </c>
      <c r="BQ44" s="22">
        <f>'HBT Resource -ERP'!CA174</f>
        <v>0</v>
      </c>
      <c r="BR44" s="22">
        <f>'HBT Resource -ERP'!CB174</f>
        <v>0</v>
      </c>
      <c r="BS44" s="22">
        <f>'HBT Resource -ERP'!CC174</f>
        <v>0</v>
      </c>
      <c r="BT44" s="22">
        <f>'HBT Resource -ERP'!CD174</f>
        <v>0</v>
      </c>
      <c r="BU44" s="22">
        <f>'HBT Resource -ERP'!CE174</f>
        <v>0</v>
      </c>
      <c r="BV44" s="22">
        <f>'HBT Resource -ERP'!CF174</f>
        <v>0</v>
      </c>
      <c r="BW44" s="22">
        <f>'HBT Resource -ERP'!CG174</f>
        <v>0</v>
      </c>
      <c r="BX44" s="22">
        <f>'HBT Resource -ERP'!CH174</f>
        <v>0</v>
      </c>
      <c r="BY44" s="22">
        <f>'HBT Resource -ERP'!CI174</f>
        <v>0</v>
      </c>
      <c r="BZ44" s="22">
        <f>'HBT Resource -ERP'!CJ174</f>
        <v>0</v>
      </c>
      <c r="CA44" s="22">
        <f>'HBT Resource -ERP'!CK174</f>
        <v>0</v>
      </c>
      <c r="CB44" s="22">
        <f>'HBT Resource -ERP'!CL174</f>
        <v>0</v>
      </c>
      <c r="CC44" s="22">
        <f>'HBT Resource -ERP'!CM174</f>
        <v>0</v>
      </c>
      <c r="CD44" s="22">
        <f>'HBT Resource -ERP'!CN174</f>
        <v>0</v>
      </c>
      <c r="CE44" s="22">
        <f>'HBT Resource -ERP'!CO174</f>
        <v>0</v>
      </c>
      <c r="CF44" s="22">
        <f>'HBT Resource -ERP'!CP174</f>
        <v>0</v>
      </c>
      <c r="CG44" s="22">
        <f>'HBT Resource -ERP'!CQ174</f>
        <v>0</v>
      </c>
      <c r="CH44" s="22">
        <f>'HBT Resource -ERP'!CR174</f>
        <v>0</v>
      </c>
      <c r="CI44" s="22">
        <f>'HBT Resource -ERP'!CS174</f>
        <v>0</v>
      </c>
      <c r="CJ44" s="22">
        <f>'HBT Resource -ERP'!CT174</f>
        <v>0</v>
      </c>
      <c r="CK44" s="22">
        <f>'HBT Resource -ERP'!CU174</f>
        <v>0</v>
      </c>
      <c r="CL44" s="22">
        <f>'HBT Resource -ERP'!CV174</f>
        <v>0</v>
      </c>
      <c r="CM44" s="22">
        <f>'HBT Resource -ERP'!CW174</f>
        <v>0</v>
      </c>
      <c r="CN44" s="22">
        <f>'HBT Resource -ERP'!CX174</f>
        <v>0</v>
      </c>
      <c r="CO44" s="22">
        <f>'HBT Resource -ERP'!CY174</f>
        <v>0</v>
      </c>
      <c r="CP44" s="22">
        <f>'HBT Resource -ERP'!CZ174</f>
        <v>0</v>
      </c>
      <c r="CQ44" s="22">
        <f>'HBT Resource -ERP'!DA174</f>
        <v>0</v>
      </c>
      <c r="CR44" s="22">
        <f>'HBT Resource -ERP'!DB174</f>
        <v>0</v>
      </c>
      <c r="CS44" s="22">
        <f>'HBT Resource -ERP'!DC174</f>
        <v>0</v>
      </c>
      <c r="CT44" s="22">
        <f>'HBT Resource -ERP'!DD174</f>
        <v>0</v>
      </c>
      <c r="CU44" s="22">
        <f>'HBT Resource -ERP'!DE174</f>
        <v>0</v>
      </c>
      <c r="CV44" s="22">
        <f>'HBT Resource -ERP'!DF174</f>
        <v>0</v>
      </c>
      <c r="CW44" s="22">
        <f>'HBT Resource -ERP'!DG174</f>
        <v>0</v>
      </c>
      <c r="CX44" s="22">
        <f>'HBT Resource -ERP'!DH174</f>
        <v>0</v>
      </c>
      <c r="CY44" s="22">
        <f>'HBT Resource -ERP'!DI174</f>
        <v>0</v>
      </c>
      <c r="CZ44" s="22">
        <f>'HBT Resource -ERP'!DJ174</f>
        <v>0</v>
      </c>
      <c r="DA44" s="22">
        <f>'HBT Resource -ERP'!DK174</f>
        <v>0</v>
      </c>
      <c r="DB44" s="22">
        <f>'HBT Resource -ERP'!DL174</f>
        <v>0</v>
      </c>
      <c r="DC44" s="22">
        <f>'HBT Resource -ERP'!DM174</f>
        <v>0</v>
      </c>
      <c r="DD44" s="22">
        <f>'HBT Resource -ERP'!DN174</f>
        <v>0</v>
      </c>
      <c r="DE44" s="22">
        <f>'HBT Resource -ERP'!DO174</f>
        <v>0</v>
      </c>
      <c r="DF44" s="22">
        <f>'HBT Resource -ERP'!DP174</f>
        <v>0</v>
      </c>
      <c r="DG44" s="22">
        <f>'HBT Resource -ERP'!DQ174</f>
        <v>0</v>
      </c>
      <c r="DH44" s="22">
        <f>'HBT Resource -ERP'!DR174</f>
        <v>0</v>
      </c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1">
        <f t="shared" si="1"/>
        <v>286753.36189499998</v>
      </c>
      <c r="FT44" s="22"/>
      <c r="FU44" s="22"/>
      <c r="FV44" s="22"/>
      <c r="FW44" s="21"/>
      <c r="FX44" s="5"/>
      <c r="FY44" s="5"/>
      <c r="FZ44" s="5"/>
      <c r="GA44" s="5"/>
      <c r="GB44" s="5"/>
      <c r="GC44" s="5"/>
    </row>
    <row r="45" spans="1:185" ht="16.5" customHeight="1" x14ac:dyDescent="0.25">
      <c r="A45" s="5"/>
      <c r="B45" s="5"/>
      <c r="C45" s="273" t="s">
        <v>521</v>
      </c>
      <c r="D45" s="5"/>
      <c r="E45" s="17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>
        <f>'HBT Resource -ERP'!BY175</f>
        <v>7381.2326981250017</v>
      </c>
      <c r="BP45" s="22">
        <f>'HBT Resource -ERP'!BZ175</f>
        <v>7381.2326981250017</v>
      </c>
      <c r="BQ45" s="22">
        <f>'HBT Resource -ERP'!CA175</f>
        <v>7381.2326981250017</v>
      </c>
      <c r="BR45" s="22">
        <f>'HBT Resource -ERP'!CB175</f>
        <v>7381.2326981250017</v>
      </c>
      <c r="BS45" s="22">
        <f>'HBT Resource -ERP'!CC175</f>
        <v>7381.2326981250017</v>
      </c>
      <c r="BT45" s="22">
        <f>'HBT Resource -ERP'!CD175</f>
        <v>7381.2326981250017</v>
      </c>
      <c r="BU45" s="22">
        <f>'HBT Resource -ERP'!CE175</f>
        <v>7381.2326981250017</v>
      </c>
      <c r="BV45" s="22">
        <f>'HBT Resource -ERP'!CF175</f>
        <v>7381.2326981250017</v>
      </c>
      <c r="BW45" s="22">
        <f>'HBT Resource -ERP'!CG175</f>
        <v>7381.2326981250017</v>
      </c>
      <c r="BX45" s="22">
        <f>'HBT Resource -ERP'!CH175</f>
        <v>7381.2326981250017</v>
      </c>
      <c r="BY45" s="22">
        <f>'HBT Resource -ERP'!CI175</f>
        <v>7381.2326981250017</v>
      </c>
      <c r="BZ45" s="22">
        <f>'HBT Resource -ERP'!CJ175</f>
        <v>7381.2326981250017</v>
      </c>
      <c r="CA45" s="22">
        <f>'HBT Resource -ERP'!CK175</f>
        <v>8119.3559679375021</v>
      </c>
      <c r="CB45" s="22">
        <f>'HBT Resource -ERP'!CL175</f>
        <v>8119.3559679375021</v>
      </c>
      <c r="CC45" s="22">
        <f>'HBT Resource -ERP'!CM175</f>
        <v>8119.3559679375021</v>
      </c>
      <c r="CD45" s="22">
        <f>'HBT Resource -ERP'!CN175</f>
        <v>8119.3559679375021</v>
      </c>
      <c r="CE45" s="22">
        <f>'HBT Resource -ERP'!CO175</f>
        <v>8119.3559679375021</v>
      </c>
      <c r="CF45" s="22">
        <f>'HBT Resource -ERP'!CP175</f>
        <v>8119.3559679375021</v>
      </c>
      <c r="CG45" s="22">
        <f>'HBT Resource -ERP'!CQ175</f>
        <v>8119.3559679375021</v>
      </c>
      <c r="CH45" s="22">
        <f>'HBT Resource -ERP'!CR175</f>
        <v>8119.3559679375021</v>
      </c>
      <c r="CI45" s="22">
        <f>'HBT Resource -ERP'!CS175</f>
        <v>8119.3559679375021</v>
      </c>
      <c r="CJ45" s="22">
        <f>'HBT Resource -ERP'!CT175</f>
        <v>8119.3559679375021</v>
      </c>
      <c r="CK45" s="22">
        <f>'HBT Resource -ERP'!CU175</f>
        <v>8119.3559679375021</v>
      </c>
      <c r="CL45" s="22">
        <f>'HBT Resource -ERP'!CV175</f>
        <v>8119.3559679375021</v>
      </c>
      <c r="CM45" s="22">
        <f>'HBT Resource -ERP'!CW175</f>
        <v>0</v>
      </c>
      <c r="CN45" s="22">
        <f>'HBT Resource -ERP'!CX175</f>
        <v>0</v>
      </c>
      <c r="CO45" s="22">
        <f>'HBT Resource -ERP'!CY175</f>
        <v>0</v>
      </c>
      <c r="CP45" s="22">
        <f>'HBT Resource -ERP'!CZ175</f>
        <v>0</v>
      </c>
      <c r="CQ45" s="22">
        <f>'HBT Resource -ERP'!DA175</f>
        <v>0</v>
      </c>
      <c r="CR45" s="22">
        <f>'HBT Resource -ERP'!DB175</f>
        <v>0</v>
      </c>
      <c r="CS45" s="22">
        <f>'HBT Resource -ERP'!DC175</f>
        <v>0</v>
      </c>
      <c r="CT45" s="22">
        <f>'HBT Resource -ERP'!DD175</f>
        <v>0</v>
      </c>
      <c r="CU45" s="22">
        <f>'HBT Resource -ERP'!DE175</f>
        <v>0</v>
      </c>
      <c r="CV45" s="22">
        <f>'HBT Resource -ERP'!DF175</f>
        <v>0</v>
      </c>
      <c r="CW45" s="22">
        <f>'HBT Resource -ERP'!DG175</f>
        <v>0</v>
      </c>
      <c r="CX45" s="22">
        <f>'HBT Resource -ERP'!DH175</f>
        <v>0</v>
      </c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1">
        <f t="shared" si="1"/>
        <v>186007.06399275007</v>
      </c>
      <c r="FT45" s="22"/>
      <c r="FU45" s="22"/>
      <c r="FV45" s="22"/>
      <c r="FW45" s="21"/>
      <c r="FX45" s="5"/>
      <c r="FY45" s="5"/>
      <c r="FZ45" s="5"/>
      <c r="GA45" s="5"/>
      <c r="GB45" s="5"/>
      <c r="GC45" s="5"/>
    </row>
    <row r="46" spans="1:185" ht="16.5" customHeight="1" x14ac:dyDescent="0.25">
      <c r="A46" s="5"/>
      <c r="B46" s="5"/>
      <c r="C46" s="273" t="s">
        <v>521</v>
      </c>
      <c r="D46" s="5"/>
      <c r="E46" s="17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>
        <f>'HBT Resource -ERP'!CW176</f>
        <v>8119.3559679375021</v>
      </c>
      <c r="CN46" s="22">
        <f>'HBT Resource -ERP'!CX176</f>
        <v>8119.3559679375021</v>
      </c>
      <c r="CO46" s="22">
        <f>'HBT Resource -ERP'!CY176</f>
        <v>8119.3559679375021</v>
      </c>
      <c r="CP46" s="22">
        <f>'HBT Resource -ERP'!CZ176</f>
        <v>8119.3559679375021</v>
      </c>
      <c r="CQ46" s="22">
        <f>'HBT Resource -ERP'!DA176</f>
        <v>8119.3559679375021</v>
      </c>
      <c r="CR46" s="22">
        <f>'HBT Resource -ERP'!DB176</f>
        <v>8119.3559679375021</v>
      </c>
      <c r="CS46" s="22">
        <f>'HBT Resource -ERP'!DC176</f>
        <v>8119.3559679375021</v>
      </c>
      <c r="CT46" s="22">
        <f>'HBT Resource -ERP'!DD176</f>
        <v>8119.3559679375021</v>
      </c>
      <c r="CU46" s="22">
        <f>'HBT Resource -ERP'!DE176</f>
        <v>8119.3559679375021</v>
      </c>
      <c r="CV46" s="22">
        <f>'HBT Resource -ERP'!DF176</f>
        <v>8119.3559679375021</v>
      </c>
      <c r="CW46" s="22">
        <f>'HBT Resource -ERP'!DG176</f>
        <v>8119.3559679375021</v>
      </c>
      <c r="CX46" s="22">
        <f>'HBT Resource -ERP'!DH176</f>
        <v>8119.3559679375021</v>
      </c>
      <c r="CY46" s="22">
        <f>'HBT Resource -ERP'!DI176</f>
        <v>8931.2915647312529</v>
      </c>
      <c r="CZ46" s="22">
        <f>'HBT Resource -ERP'!DJ176</f>
        <v>8931.2915647312529</v>
      </c>
      <c r="DA46" s="22">
        <f>'HBT Resource -ERP'!DK176</f>
        <v>8931.2915647312529</v>
      </c>
      <c r="DB46" s="22">
        <f>'HBT Resource -ERP'!DL176</f>
        <v>8931.2915647312529</v>
      </c>
      <c r="DC46" s="22">
        <f>'HBT Resource -ERP'!DM176</f>
        <v>8931.2915647312529</v>
      </c>
      <c r="DD46" s="22">
        <f>'HBT Resource -ERP'!DN176</f>
        <v>8931.2915647312529</v>
      </c>
      <c r="DE46" s="22">
        <f>'HBT Resource -ERP'!DO176</f>
        <v>8931.2915647312529</v>
      </c>
      <c r="DF46" s="22">
        <f>'HBT Resource -ERP'!DP176</f>
        <v>8931.2915647312529</v>
      </c>
      <c r="DG46" s="22">
        <f>'HBT Resource -ERP'!DQ176</f>
        <v>8931.2915647312529</v>
      </c>
      <c r="DH46" s="22">
        <f>'HBT Resource -ERP'!DR176</f>
        <v>8931.2915647312529</v>
      </c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1">
        <f t="shared" si="1"/>
        <v>186745.18726256251</v>
      </c>
      <c r="FT46" s="22"/>
      <c r="FU46" s="22"/>
      <c r="FV46" s="22"/>
      <c r="FW46" s="21"/>
      <c r="FX46" s="5"/>
      <c r="FY46" s="5"/>
      <c r="FZ46" s="5"/>
      <c r="GA46" s="5"/>
      <c r="GB46" s="5"/>
      <c r="GC46" s="5"/>
    </row>
    <row r="47" spans="1:185" ht="16.5" customHeight="1" x14ac:dyDescent="0.25">
      <c r="A47" s="5"/>
      <c r="B47" s="5">
        <f>B43+1</f>
        <v>16</v>
      </c>
      <c r="C47" s="230" t="s">
        <v>110</v>
      </c>
      <c r="D47" s="5"/>
      <c r="E47" s="17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>
        <f>'HBT Resource -ERP'!AA177</f>
        <v>35910.379999999997</v>
      </c>
      <c r="R47" s="22">
        <f>'HBT Resource -ERP'!AB177</f>
        <v>35910.379999999997</v>
      </c>
      <c r="S47" s="22">
        <f>'HBT Resource -ERP'!AC177</f>
        <v>35910.379999999997</v>
      </c>
      <c r="T47" s="22">
        <f>'HBT Resource -ERP'!AD177</f>
        <v>35910.379999999997</v>
      </c>
      <c r="U47" s="22">
        <f>'HBT Resource -ERP'!AE177</f>
        <v>10344.637874999999</v>
      </c>
      <c r="V47" s="22">
        <f>'HBT Resource -ERP'!AF177</f>
        <v>10344.637874999999</v>
      </c>
      <c r="W47" s="22">
        <f>'HBT Resource -ERP'!AG177</f>
        <v>10344.637874999999</v>
      </c>
      <c r="X47" s="22">
        <f>'HBT Resource -ERP'!AH177</f>
        <v>10344.637874999999</v>
      </c>
      <c r="Y47" s="22">
        <f>'HBT Resource -ERP'!AI177</f>
        <v>10344.637874999999</v>
      </c>
      <c r="Z47" s="22">
        <f>'HBT Resource -ERP'!AJ177</f>
        <v>10344.637874999999</v>
      </c>
      <c r="AA47" s="22">
        <f>'HBT Resource -ERP'!AK177</f>
        <v>10344.637874999999</v>
      </c>
      <c r="AB47" s="22">
        <f>'HBT Resource -ERP'!AL177</f>
        <v>10344.637874999999</v>
      </c>
      <c r="AC47" s="22">
        <f>'HBT Resource -ERP'!AM177</f>
        <v>10344.637874999999</v>
      </c>
      <c r="AD47" s="22">
        <f>'HBT Resource -ERP'!AN177</f>
        <v>10344.637874999999</v>
      </c>
      <c r="AE47" s="22">
        <f>'HBT Resource -ERP'!AO177</f>
        <v>11379.101662499997</v>
      </c>
      <c r="AF47" s="22">
        <f>'HBT Resource -ERP'!AP177</f>
        <v>11379.101662499997</v>
      </c>
      <c r="AG47" s="22">
        <f>'HBT Resource -ERP'!AQ177</f>
        <v>11379.101662499997</v>
      </c>
      <c r="AH47" s="22">
        <f>'HBT Resource -ERP'!AR177</f>
        <v>11379.101662499997</v>
      </c>
      <c r="AI47" s="22">
        <f>'HBT Resource -ERP'!AS177</f>
        <v>0</v>
      </c>
      <c r="AJ47" s="22">
        <f>'HBT Resource -ERP'!AT177</f>
        <v>0</v>
      </c>
      <c r="AK47" s="22">
        <f>'HBT Resource -ERP'!AU177</f>
        <v>0</v>
      </c>
      <c r="AL47" s="22">
        <f>'HBT Resource -ERP'!AV177</f>
        <v>0</v>
      </c>
      <c r="AM47" s="22">
        <f>'HBT Resource -ERP'!AW177</f>
        <v>0</v>
      </c>
      <c r="AN47" s="22">
        <f>'HBT Resource -ERP'!AX177</f>
        <v>0</v>
      </c>
      <c r="AO47" s="22">
        <f>'HBT Resource -ERP'!AY177</f>
        <v>0</v>
      </c>
      <c r="AP47" s="22">
        <f>'HBT Resource -ERP'!AZ177</f>
        <v>0</v>
      </c>
      <c r="AQ47" s="22">
        <f>'HBT Resource -ERP'!BA177</f>
        <v>0</v>
      </c>
      <c r="AR47" s="22">
        <f>'HBT Resource -ERP'!BB177</f>
        <v>0</v>
      </c>
      <c r="AS47" s="22">
        <f>'HBT Resource -ERP'!BC177</f>
        <v>0</v>
      </c>
      <c r="AT47" s="22">
        <f>'HBT Resource -ERP'!BD177</f>
        <v>0</v>
      </c>
      <c r="AU47" s="22">
        <f>'HBT Resource -ERP'!BE177</f>
        <v>0</v>
      </c>
      <c r="AV47" s="22">
        <f>'HBT Resource -ERP'!BF177</f>
        <v>0</v>
      </c>
      <c r="AW47" s="22">
        <f>'HBT Resource -ERP'!BG177</f>
        <v>0</v>
      </c>
      <c r="AX47" s="22">
        <f>'HBT Resource -ERP'!BH177</f>
        <v>0</v>
      </c>
      <c r="AY47" s="22">
        <f>'HBT Resource -ERP'!BI177</f>
        <v>0</v>
      </c>
      <c r="AZ47" s="22">
        <f>'HBT Resource -ERP'!BJ177</f>
        <v>0</v>
      </c>
      <c r="BA47" s="22">
        <f>'HBT Resource -ERP'!BK177</f>
        <v>0</v>
      </c>
      <c r="BB47" s="22">
        <f>'HBT Resource -ERP'!BL177</f>
        <v>0</v>
      </c>
      <c r="BC47" s="22">
        <f>'HBT Resource -ERP'!BM177</f>
        <v>0</v>
      </c>
      <c r="BD47" s="22">
        <f>'HBT Resource -ERP'!BN177</f>
        <v>0</v>
      </c>
      <c r="BE47" s="22">
        <f>'HBT Resource -ERP'!BO177</f>
        <v>0</v>
      </c>
      <c r="BF47" s="22">
        <f>'HBT Resource -ERP'!BP177</f>
        <v>0</v>
      </c>
      <c r="BG47" s="22">
        <f>'HBT Resource -ERP'!BQ177</f>
        <v>0</v>
      </c>
      <c r="BH47" s="22">
        <f>'HBT Resource -ERP'!BR177</f>
        <v>0</v>
      </c>
      <c r="BI47" s="22">
        <f>'HBT Resource -ERP'!BS177</f>
        <v>0</v>
      </c>
      <c r="BJ47" s="22">
        <f>'HBT Resource -ERP'!BT177</f>
        <v>0</v>
      </c>
      <c r="BK47" s="22">
        <f>'HBT Resource -ERP'!BU177</f>
        <v>0</v>
      </c>
      <c r="BL47" s="22">
        <f>'HBT Resource -ERP'!BV177</f>
        <v>0</v>
      </c>
      <c r="BM47" s="22">
        <f>'HBT Resource -ERP'!BW177</f>
        <v>0</v>
      </c>
      <c r="BN47" s="22">
        <f>'HBT Resource -ERP'!BX177</f>
        <v>0</v>
      </c>
      <c r="BO47" s="22">
        <f>'HBT Resource -ERP'!BY177</f>
        <v>0</v>
      </c>
      <c r="BP47" s="22">
        <f>'HBT Resource -ERP'!BZ177</f>
        <v>0</v>
      </c>
      <c r="BQ47" s="22">
        <f>'HBT Resource -ERP'!CA177</f>
        <v>0</v>
      </c>
      <c r="BR47" s="22">
        <f>'HBT Resource -ERP'!CB177</f>
        <v>0</v>
      </c>
      <c r="BS47" s="22">
        <f>'HBT Resource -ERP'!CC177</f>
        <v>0</v>
      </c>
      <c r="BT47" s="22">
        <f>'HBT Resource -ERP'!CD177</f>
        <v>0</v>
      </c>
      <c r="BU47" s="22">
        <f>'HBT Resource -ERP'!CE177</f>
        <v>0</v>
      </c>
      <c r="BV47" s="22">
        <f>'HBT Resource -ERP'!CF177</f>
        <v>0</v>
      </c>
      <c r="BW47" s="22">
        <f>'HBT Resource -ERP'!CG177</f>
        <v>0</v>
      </c>
      <c r="BX47" s="22">
        <f>'HBT Resource -ERP'!CH177</f>
        <v>0</v>
      </c>
      <c r="BY47" s="22">
        <f>'HBT Resource -ERP'!CI177</f>
        <v>0</v>
      </c>
      <c r="BZ47" s="22">
        <f>'HBT Resource -ERP'!CJ177</f>
        <v>0</v>
      </c>
      <c r="CA47" s="22">
        <f>'HBT Resource -ERP'!CK177</f>
        <v>0</v>
      </c>
      <c r="CB47" s="22">
        <f>'HBT Resource -ERP'!CL177</f>
        <v>0</v>
      </c>
      <c r="CC47" s="22">
        <f>'HBT Resource -ERP'!CM177</f>
        <v>0</v>
      </c>
      <c r="CD47" s="22">
        <f>'HBT Resource -ERP'!CN177</f>
        <v>0</v>
      </c>
      <c r="CE47" s="22">
        <f>'HBT Resource -ERP'!CO177</f>
        <v>0</v>
      </c>
      <c r="CF47" s="22">
        <f>'HBT Resource -ERP'!CP177</f>
        <v>0</v>
      </c>
      <c r="CG47" s="22">
        <f>'HBT Resource -ERP'!CQ177</f>
        <v>0</v>
      </c>
      <c r="CH47" s="22">
        <f>'HBT Resource -ERP'!CR177</f>
        <v>0</v>
      </c>
      <c r="CI47" s="22">
        <f>'HBT Resource -ERP'!CS177</f>
        <v>0</v>
      </c>
      <c r="CJ47" s="22">
        <f>'HBT Resource -ERP'!CT177</f>
        <v>0</v>
      </c>
      <c r="CK47" s="22">
        <f>'HBT Resource -ERP'!CU177</f>
        <v>0</v>
      </c>
      <c r="CL47" s="22">
        <f>'HBT Resource -ERP'!CV177</f>
        <v>0</v>
      </c>
      <c r="CM47" s="22">
        <f>'HBT Resource -ERP'!CW177</f>
        <v>0</v>
      </c>
      <c r="CN47" s="22">
        <f>'HBT Resource -ERP'!CX177</f>
        <v>0</v>
      </c>
      <c r="CO47" s="22">
        <f>'HBT Resource -ERP'!CY177</f>
        <v>0</v>
      </c>
      <c r="CP47" s="22">
        <f>'HBT Resource -ERP'!CZ177</f>
        <v>0</v>
      </c>
      <c r="CQ47" s="22">
        <f>'HBT Resource -ERP'!DA177</f>
        <v>0</v>
      </c>
      <c r="CR47" s="22">
        <f>'HBT Resource -ERP'!DB177</f>
        <v>0</v>
      </c>
      <c r="CS47" s="22">
        <f>'HBT Resource -ERP'!DC177</f>
        <v>0</v>
      </c>
      <c r="CT47" s="22">
        <f>'HBT Resource -ERP'!DD177</f>
        <v>0</v>
      </c>
      <c r="CU47" s="22">
        <f>'HBT Resource -ERP'!DE177</f>
        <v>0</v>
      </c>
      <c r="CV47" s="22">
        <f>'HBT Resource -ERP'!DF177</f>
        <v>0</v>
      </c>
      <c r="CW47" s="22">
        <f>'HBT Resource -ERP'!DG177</f>
        <v>0</v>
      </c>
      <c r="CX47" s="22">
        <f>'HBT Resource -ERP'!DH177</f>
        <v>0</v>
      </c>
      <c r="CY47" s="22">
        <f>'HBT Resource -ERP'!DI177</f>
        <v>0</v>
      </c>
      <c r="CZ47" s="22">
        <f>'HBT Resource -ERP'!DJ177</f>
        <v>0</v>
      </c>
      <c r="DA47" s="22">
        <f>'HBT Resource -ERP'!DK177</f>
        <v>0</v>
      </c>
      <c r="DB47" s="22">
        <f>'HBT Resource -ERP'!DL177</f>
        <v>0</v>
      </c>
      <c r="DC47" s="22">
        <f>'HBT Resource -ERP'!DM177</f>
        <v>0</v>
      </c>
      <c r="DD47" s="22">
        <f>'HBT Resource -ERP'!DN177</f>
        <v>0</v>
      </c>
      <c r="DE47" s="22">
        <f>'HBT Resource -ERP'!DO177</f>
        <v>0</v>
      </c>
      <c r="DF47" s="22">
        <f>'HBT Resource -ERP'!DP177</f>
        <v>0</v>
      </c>
      <c r="DG47" s="22">
        <f>'HBT Resource -ERP'!DQ177</f>
        <v>0</v>
      </c>
      <c r="DH47" s="22">
        <f>'HBT Resource -ERP'!DR177</f>
        <v>0</v>
      </c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1">
        <f t="shared" si="1"/>
        <v>292604.30539999984</v>
      </c>
      <c r="FT47" s="22"/>
      <c r="FU47" s="22"/>
      <c r="FV47" s="22"/>
      <c r="FW47" s="21"/>
      <c r="FX47" s="5"/>
      <c r="FY47" s="5"/>
      <c r="FZ47" s="5"/>
      <c r="GA47" s="5"/>
      <c r="GB47" s="5"/>
      <c r="GC47" s="5"/>
    </row>
    <row r="48" spans="1:185" ht="16.5" customHeight="1" x14ac:dyDescent="0.25">
      <c r="A48" s="5"/>
      <c r="B48" s="5"/>
      <c r="C48" s="230" t="s">
        <v>111</v>
      </c>
      <c r="D48" s="5"/>
      <c r="E48" s="17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>
        <f>'HBT Resource -ERP'!AS178</f>
        <v>11379.101662499997</v>
      </c>
      <c r="AJ48" s="22">
        <f>'HBT Resource -ERP'!AT178</f>
        <v>11379.101662499997</v>
      </c>
      <c r="AK48" s="22">
        <f>'HBT Resource -ERP'!AU178</f>
        <v>11379.101662499997</v>
      </c>
      <c r="AL48" s="22">
        <f>'HBT Resource -ERP'!AV178</f>
        <v>11379.101662499997</v>
      </c>
      <c r="AM48" s="22">
        <f>'HBT Resource -ERP'!AW178</f>
        <v>11379.101662499997</v>
      </c>
      <c r="AN48" s="22">
        <f>'HBT Resource -ERP'!AX178</f>
        <v>11379.101662499997</v>
      </c>
      <c r="AO48" s="22">
        <f>'HBT Resource -ERP'!AY178</f>
        <v>11379.101662499997</v>
      </c>
      <c r="AP48" s="22">
        <f>'HBT Resource -ERP'!AZ178</f>
        <v>11379.101662499997</v>
      </c>
      <c r="AQ48" s="22">
        <f>'HBT Resource -ERP'!BA178</f>
        <v>11379.101662499997</v>
      </c>
      <c r="AR48" s="22">
        <f>'HBT Resource -ERP'!BB178</f>
        <v>11379.101662499997</v>
      </c>
      <c r="AS48" s="22">
        <f>'HBT Resource -ERP'!BC178</f>
        <v>11379.101662499997</v>
      </c>
      <c r="AT48" s="22">
        <f>'HBT Resource -ERP'!BD178</f>
        <v>11379.101662499997</v>
      </c>
      <c r="AU48" s="22">
        <f>'HBT Resource -ERP'!BE178</f>
        <v>11379.101662499997</v>
      </c>
      <c r="AV48" s="22">
        <f>'HBT Resource -ERP'!BF178</f>
        <v>11379.101662499997</v>
      </c>
      <c r="AW48" s="22">
        <f>'HBT Resource -ERP'!BG178</f>
        <v>11379.101662499997</v>
      </c>
      <c r="AX48" s="22">
        <f>'HBT Resource -ERP'!BH178</f>
        <v>11379.101662499997</v>
      </c>
      <c r="AY48" s="22">
        <f>'HBT Resource -ERP'!BI178</f>
        <v>11379.101662499997</v>
      </c>
      <c r="AZ48" s="22">
        <f>'HBT Resource -ERP'!BJ178</f>
        <v>11379.101662499997</v>
      </c>
      <c r="BA48" s="22">
        <f>'HBT Resource -ERP'!BK178</f>
        <v>11379.101662499997</v>
      </c>
      <c r="BB48" s="22">
        <f>'HBT Resource -ERP'!BL178</f>
        <v>11379.101662499997</v>
      </c>
      <c r="BC48" s="22">
        <f>'HBT Resource -ERP'!BM178</f>
        <v>12517.011828749999</v>
      </c>
      <c r="BD48" s="22">
        <f>'HBT Resource -ERP'!BN178</f>
        <v>12517.011828749999</v>
      </c>
      <c r="BE48" s="22">
        <f>'HBT Resource -ERP'!BO178</f>
        <v>12517.011828749999</v>
      </c>
      <c r="BF48" s="22">
        <f>'HBT Resource -ERP'!BP178</f>
        <v>12517.011828749999</v>
      </c>
      <c r="BG48" s="22">
        <f>'HBT Resource -ERP'!BQ178</f>
        <v>0</v>
      </c>
      <c r="BH48" s="22">
        <f>'HBT Resource -ERP'!BR178</f>
        <v>0</v>
      </c>
      <c r="BI48" s="22">
        <f>'HBT Resource -ERP'!BS178</f>
        <v>0</v>
      </c>
      <c r="BJ48" s="22">
        <f>'HBT Resource -ERP'!BT178</f>
        <v>0</v>
      </c>
      <c r="BK48" s="22">
        <f>'HBT Resource -ERP'!BU178</f>
        <v>0</v>
      </c>
      <c r="BL48" s="22">
        <f>'HBT Resource -ERP'!BV178</f>
        <v>0</v>
      </c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1">
        <f t="shared" si="1"/>
        <v>277650.08056500007</v>
      </c>
      <c r="FT48" s="22"/>
      <c r="FU48" s="22"/>
      <c r="FV48" s="22"/>
      <c r="FW48" s="21"/>
      <c r="FX48" s="5"/>
      <c r="FY48" s="5"/>
      <c r="FZ48" s="5"/>
      <c r="GA48" s="5"/>
      <c r="GB48" s="5"/>
      <c r="GC48" s="5"/>
    </row>
    <row r="49" spans="1:185" ht="16.5" customHeight="1" x14ac:dyDescent="0.25">
      <c r="A49" s="5"/>
      <c r="B49" s="5"/>
      <c r="C49" s="230" t="s">
        <v>111</v>
      </c>
      <c r="D49" s="5"/>
      <c r="E49" s="17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>
        <f>'HBT Resource -ERP'!BQ179</f>
        <v>12517.011828749999</v>
      </c>
      <c r="BH49" s="22">
        <f>'HBT Resource -ERP'!BR179</f>
        <v>12517.011828749999</v>
      </c>
      <c r="BI49" s="22">
        <f>'HBT Resource -ERP'!BS179</f>
        <v>12517.011828749999</v>
      </c>
      <c r="BJ49" s="22">
        <f>'HBT Resource -ERP'!BT179</f>
        <v>12517.011828749999</v>
      </c>
      <c r="BK49" s="22">
        <f>'HBT Resource -ERP'!BU179</f>
        <v>12517.011828749999</v>
      </c>
      <c r="BL49" s="22">
        <f>'HBT Resource -ERP'!BV179</f>
        <v>12517.011828749999</v>
      </c>
      <c r="BM49" s="22">
        <f>'HBT Resource -ERP'!BW179</f>
        <v>12517.011828749999</v>
      </c>
      <c r="BN49" s="22">
        <f>'HBT Resource -ERP'!BX179</f>
        <v>12517.011828749999</v>
      </c>
      <c r="BO49" s="22">
        <f>'HBT Resource -ERP'!BY179</f>
        <v>12517.011828749999</v>
      </c>
      <c r="BP49" s="22">
        <f>'HBT Resource -ERP'!BZ179</f>
        <v>12517.011828749999</v>
      </c>
      <c r="BQ49" s="22">
        <f>'HBT Resource -ERP'!CA179</f>
        <v>12517.011828749999</v>
      </c>
      <c r="BR49" s="22">
        <f>'HBT Resource -ERP'!CB179</f>
        <v>12517.011828749999</v>
      </c>
      <c r="BS49" s="22">
        <f>'HBT Resource -ERP'!CC179</f>
        <v>12517.011828749999</v>
      </c>
      <c r="BT49" s="22">
        <f>'HBT Resource -ERP'!CD179</f>
        <v>12517.011828749999</v>
      </c>
      <c r="BU49" s="22">
        <f>'HBT Resource -ERP'!CE179</f>
        <v>12517.011828749999</v>
      </c>
      <c r="BV49" s="22">
        <f>'HBT Resource -ERP'!CF179</f>
        <v>12517.011828749999</v>
      </c>
      <c r="BW49" s="22">
        <f>'HBT Resource -ERP'!CG179</f>
        <v>12517.011828749999</v>
      </c>
      <c r="BX49" s="22">
        <f>'HBT Resource -ERP'!CH179</f>
        <v>12517.011828749999</v>
      </c>
      <c r="BY49" s="22">
        <f>'HBT Resource -ERP'!CI179</f>
        <v>12517.011828749999</v>
      </c>
      <c r="BZ49" s="22">
        <f>'HBT Resource -ERP'!CJ179</f>
        <v>12517.011828749999</v>
      </c>
      <c r="CA49" s="22">
        <f>'HBT Resource -ERP'!CK179</f>
        <v>13768.713011624999</v>
      </c>
      <c r="CB49" s="22">
        <f>'HBT Resource -ERP'!CL179</f>
        <v>13768.713011624999</v>
      </c>
      <c r="CC49" s="22">
        <f>'HBT Resource -ERP'!CM179</f>
        <v>13768.713011624999</v>
      </c>
      <c r="CD49" s="22">
        <f>'HBT Resource -ERP'!CN179</f>
        <v>13768.713011624999</v>
      </c>
      <c r="CE49" s="22">
        <f>'HBT Resource -ERP'!CO179</f>
        <v>13768.713011624999</v>
      </c>
      <c r="CF49" s="22">
        <f>'HBT Resource -ERP'!CP179</f>
        <v>13768.713011624999</v>
      </c>
      <c r="CG49" s="22">
        <f>'HBT Resource -ERP'!CQ179</f>
        <v>13768.713011624999</v>
      </c>
      <c r="CH49" s="22">
        <f>'HBT Resource -ERP'!CR179</f>
        <v>13768.713011624999</v>
      </c>
      <c r="CI49" s="22">
        <f>'HBT Resource -ERP'!CS179</f>
        <v>13768.713011624999</v>
      </c>
      <c r="CJ49" s="22">
        <f>'HBT Resource -ERP'!CT179</f>
        <v>13768.713011624999</v>
      </c>
      <c r="CK49" s="22">
        <f>'HBT Resource -ERP'!CU179</f>
        <v>0</v>
      </c>
      <c r="CL49" s="22">
        <f>'HBT Resource -ERP'!CV179</f>
        <v>0</v>
      </c>
      <c r="CM49" s="22">
        <f>'HBT Resource -ERP'!CW179</f>
        <v>0</v>
      </c>
      <c r="CN49" s="22">
        <f>'HBT Resource -ERP'!CX179</f>
        <v>0</v>
      </c>
      <c r="CO49" s="22">
        <f>'HBT Resource -ERP'!CY179</f>
        <v>0</v>
      </c>
      <c r="CP49" s="22">
        <f>'HBT Resource -ERP'!CZ179</f>
        <v>0</v>
      </c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1">
        <f t="shared" si="1"/>
        <v>388027.36669124983</v>
      </c>
      <c r="FT49" s="22"/>
      <c r="FU49" s="22"/>
      <c r="FV49" s="22"/>
      <c r="FW49" s="21"/>
      <c r="FX49" s="5"/>
      <c r="FY49" s="5"/>
      <c r="FZ49" s="5"/>
      <c r="GA49" s="5"/>
      <c r="GB49" s="5"/>
      <c r="GC49" s="5"/>
    </row>
    <row r="50" spans="1:185" ht="16.5" customHeight="1" x14ac:dyDescent="0.25">
      <c r="A50" s="5"/>
      <c r="B50" s="5"/>
      <c r="C50" s="230" t="s">
        <v>111</v>
      </c>
      <c r="D50" s="5"/>
      <c r="E50" s="17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>
        <f>'HBT Resource -ERP'!CU180</f>
        <v>8119.3559679375021</v>
      </c>
      <c r="CL50" s="22">
        <f>'HBT Resource -ERP'!CV180</f>
        <v>8119.3559679375021</v>
      </c>
      <c r="CM50" s="22">
        <f>'HBT Resource -ERP'!CW180</f>
        <v>8119.3559679375021</v>
      </c>
      <c r="CN50" s="22">
        <f>'HBT Resource -ERP'!CX180</f>
        <v>8119.3559679375021</v>
      </c>
      <c r="CO50" s="22">
        <f>'HBT Resource -ERP'!CY180</f>
        <v>8119.3559679375021</v>
      </c>
      <c r="CP50" s="22">
        <f>'HBT Resource -ERP'!CZ180</f>
        <v>8119.3559679375021</v>
      </c>
      <c r="CQ50" s="22">
        <f>'HBT Resource -ERP'!DA180</f>
        <v>8119.3559679375021</v>
      </c>
      <c r="CR50" s="22">
        <f>'HBT Resource -ERP'!DB180</f>
        <v>8119.3559679375021</v>
      </c>
      <c r="CS50" s="22">
        <f>'HBT Resource -ERP'!DC180</f>
        <v>8119.3559679375021</v>
      </c>
      <c r="CT50" s="22">
        <f>'HBT Resource -ERP'!DD180</f>
        <v>8119.3559679375021</v>
      </c>
      <c r="CU50" s="22">
        <f>'HBT Resource -ERP'!DE180</f>
        <v>8119.3559679375021</v>
      </c>
      <c r="CV50" s="22">
        <f>'HBT Resource -ERP'!DF180</f>
        <v>8119.3559679375021</v>
      </c>
      <c r="CW50" s="22">
        <f>'HBT Resource -ERP'!DG180</f>
        <v>8119.3559679375021</v>
      </c>
      <c r="CX50" s="22">
        <f>'HBT Resource -ERP'!DH180</f>
        <v>8119.3559679375021</v>
      </c>
      <c r="CY50" s="22">
        <f>'HBT Resource -ERP'!DI180</f>
        <v>8931.2915647312529</v>
      </c>
      <c r="CZ50" s="22">
        <f>'HBT Resource -ERP'!DJ180</f>
        <v>8931.2915647312529</v>
      </c>
      <c r="DA50" s="22">
        <f>'HBT Resource -ERP'!DK180</f>
        <v>8931.2915647312529</v>
      </c>
      <c r="DB50" s="22">
        <f>'HBT Resource -ERP'!DL180</f>
        <v>8931.2915647312529</v>
      </c>
      <c r="DC50" s="22">
        <f>'HBT Resource -ERP'!DM180</f>
        <v>8931.2915647312529</v>
      </c>
      <c r="DD50" s="22">
        <f>'HBT Resource -ERP'!DN180</f>
        <v>8931.2915647312529</v>
      </c>
      <c r="DE50" s="22">
        <f>'HBT Resource -ERP'!DO180</f>
        <v>8931.2915647312529</v>
      </c>
      <c r="DF50" s="22">
        <f>'HBT Resource -ERP'!DP180</f>
        <v>8931.2915647312529</v>
      </c>
      <c r="DG50" s="22">
        <f>'HBT Resource -ERP'!DQ180</f>
        <v>8931.2915647312529</v>
      </c>
      <c r="DH50" s="22">
        <f>'HBT Resource -ERP'!DR180</f>
        <v>8931.2915647312529</v>
      </c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1">
        <f t="shared" si="1"/>
        <v>202983.89919843752</v>
      </c>
      <c r="FT50" s="22"/>
      <c r="FU50" s="22"/>
      <c r="FV50" s="22"/>
      <c r="FW50" s="21"/>
      <c r="FX50" s="5"/>
      <c r="FY50" s="5"/>
      <c r="FZ50" s="5"/>
      <c r="GA50" s="5"/>
      <c r="GB50" s="5"/>
      <c r="GC50" s="5"/>
    </row>
    <row r="51" spans="1:185" ht="16.5" customHeight="1" x14ac:dyDescent="0.25">
      <c r="A51" s="5"/>
      <c r="B51" s="5" t="e">
        <f>#REF!+1</f>
        <v>#REF!</v>
      </c>
      <c r="C51" s="230" t="s">
        <v>563</v>
      </c>
      <c r="D51" s="5"/>
      <c r="E51" s="17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>
        <f>'HBT Resource -ERP'!AA181</f>
        <v>32319.341999999997</v>
      </c>
      <c r="R51" s="22">
        <f>'HBT Resource -ERP'!AB181</f>
        <v>32319.341999999997</v>
      </c>
      <c r="S51" s="22">
        <f>'HBT Resource -ERP'!AC181</f>
        <v>32319.341999999997</v>
      </c>
      <c r="T51" s="22">
        <f>'HBT Resource -ERP'!AD181</f>
        <v>32319.341999999997</v>
      </c>
      <c r="U51" s="22">
        <f>'HBT Resource -ERP'!AE181</f>
        <v>20275.490235000001</v>
      </c>
      <c r="V51" s="22">
        <f>'HBT Resource -ERP'!AF181</f>
        <v>20275.490235000001</v>
      </c>
      <c r="W51" s="22">
        <f>'HBT Resource -ERP'!AG181</f>
        <v>20275.490235000001</v>
      </c>
      <c r="X51" s="22">
        <f>'HBT Resource -ERP'!AH181</f>
        <v>20275.490235000001</v>
      </c>
      <c r="Y51" s="22">
        <f>'HBT Resource -ERP'!AI181</f>
        <v>20275.490235000001</v>
      </c>
      <c r="Z51" s="22">
        <f>'HBT Resource -ERP'!AJ181</f>
        <v>20275.490235000001</v>
      </c>
      <c r="AA51" s="22">
        <f>'HBT Resource -ERP'!AK181</f>
        <v>20275.490235000001</v>
      </c>
      <c r="AB51" s="22">
        <f>'HBT Resource -ERP'!AL181</f>
        <v>20275.490235000001</v>
      </c>
      <c r="AC51" s="22">
        <f>'HBT Resource -ERP'!AM181</f>
        <v>20275.490235000001</v>
      </c>
      <c r="AD51" s="22">
        <f>'HBT Resource -ERP'!AN181</f>
        <v>20275.490235000001</v>
      </c>
      <c r="AE51" s="22">
        <f>'HBT Resource -ERP'!AO181</f>
        <v>22303.039258500005</v>
      </c>
      <c r="AF51" s="22">
        <f>'HBT Resource -ERP'!AP181</f>
        <v>22303.039258500005</v>
      </c>
      <c r="AG51" s="22">
        <f>'HBT Resource -ERP'!AQ181</f>
        <v>22303.039258500005</v>
      </c>
      <c r="AH51" s="22">
        <f>'HBT Resource -ERP'!AR181</f>
        <v>22303.039258500005</v>
      </c>
      <c r="AI51" s="22">
        <f>'HBT Resource -ERP'!AS181</f>
        <v>22303.039258500005</v>
      </c>
      <c r="AJ51" s="22">
        <f>'HBT Resource -ERP'!AT181</f>
        <v>22303.039258500005</v>
      </c>
      <c r="AK51" s="22">
        <f>'HBT Resource -ERP'!AU181</f>
        <v>22303.039258500005</v>
      </c>
      <c r="AL51" s="22">
        <f>'HBT Resource -ERP'!AV181</f>
        <v>22303.039258500005</v>
      </c>
      <c r="AM51" s="22">
        <f>'HBT Resource -ERP'!AW181</f>
        <v>22303.039258500005</v>
      </c>
      <c r="AN51" s="22">
        <f>'HBT Resource -ERP'!AX181</f>
        <v>22303.039258500005</v>
      </c>
      <c r="AO51" s="22">
        <f>'HBT Resource -ERP'!AY181</f>
        <v>0</v>
      </c>
      <c r="AP51" s="22">
        <f>'HBT Resource -ERP'!AZ181</f>
        <v>0</v>
      </c>
      <c r="AQ51" s="22">
        <f>'HBT Resource -ERP'!BA181</f>
        <v>0</v>
      </c>
      <c r="AR51" s="22">
        <f>'HBT Resource -ERP'!BB185</f>
        <v>0</v>
      </c>
      <c r="AS51" s="22">
        <f>'HBT Resource -ERP'!BC185</f>
        <v>0</v>
      </c>
      <c r="AT51" s="22">
        <f>'HBT Resource -ERP'!BD185</f>
        <v>0</v>
      </c>
      <c r="AU51" s="22">
        <f>'HBT Resource -ERP'!BE185</f>
        <v>0</v>
      </c>
      <c r="AV51" s="22">
        <f>'HBT Resource -ERP'!BF185</f>
        <v>0</v>
      </c>
      <c r="AW51" s="22">
        <f>'HBT Resource -ERP'!BG185</f>
        <v>0</v>
      </c>
      <c r="AX51" s="22">
        <f>'HBT Resource -ERP'!BH185</f>
        <v>0</v>
      </c>
      <c r="AY51" s="22">
        <f>'HBT Resource -ERP'!BI185</f>
        <v>0</v>
      </c>
      <c r="AZ51" s="22">
        <f>'HBT Resource -ERP'!BJ185</f>
        <v>0</v>
      </c>
      <c r="BA51" s="22">
        <f>'HBT Resource -ERP'!BK185</f>
        <v>0</v>
      </c>
      <c r="BB51" s="22">
        <f>'HBT Resource -ERP'!BL185</f>
        <v>0</v>
      </c>
      <c r="BC51" s="22">
        <f>'HBT Resource -ERP'!BM185</f>
        <v>0</v>
      </c>
      <c r="BD51" s="22">
        <f>'HBT Resource -ERP'!BN185</f>
        <v>0</v>
      </c>
      <c r="BE51" s="22">
        <f>'HBT Resource -ERP'!BO185</f>
        <v>0</v>
      </c>
      <c r="BF51" s="22">
        <f>'HBT Resource -ERP'!BP185</f>
        <v>0</v>
      </c>
      <c r="BG51" s="22">
        <f>'HBT Resource -ERP'!BQ185</f>
        <v>0</v>
      </c>
      <c r="BH51" s="22">
        <f>'HBT Resource -ERP'!BR185</f>
        <v>0</v>
      </c>
      <c r="BI51" s="22">
        <f>'HBT Resource -ERP'!BS185</f>
        <v>0</v>
      </c>
      <c r="BJ51" s="22">
        <f>'HBT Resource -ERP'!BT185</f>
        <v>0</v>
      </c>
      <c r="BK51" s="22">
        <f>'HBT Resource -ERP'!BU185</f>
        <v>0</v>
      </c>
      <c r="BL51" s="22">
        <f>'HBT Resource -ERP'!BV185</f>
        <v>0</v>
      </c>
      <c r="BM51" s="22">
        <f>'HBT Resource -ERP'!BW185</f>
        <v>0</v>
      </c>
      <c r="BN51" s="22">
        <f>'HBT Resource -ERP'!BX185</f>
        <v>0</v>
      </c>
      <c r="BO51" s="22">
        <f>'HBT Resource -ERP'!BY185</f>
        <v>0</v>
      </c>
      <c r="BP51" s="22">
        <f>'HBT Resource -ERP'!BZ185</f>
        <v>0</v>
      </c>
      <c r="BQ51" s="22">
        <f>'HBT Resource -ERP'!CA185</f>
        <v>0</v>
      </c>
      <c r="BR51" s="22">
        <f>'HBT Resource -ERP'!CB185</f>
        <v>0</v>
      </c>
      <c r="BS51" s="22">
        <f>'HBT Resource -ERP'!CC185</f>
        <v>0</v>
      </c>
      <c r="BT51" s="22">
        <f>'HBT Resource -ERP'!CD185</f>
        <v>0</v>
      </c>
      <c r="BU51" s="22">
        <f>'HBT Resource -ERP'!CE185</f>
        <v>0</v>
      </c>
      <c r="BV51" s="22">
        <f>'HBT Resource -ERP'!CF185</f>
        <v>0</v>
      </c>
      <c r="BW51" s="22">
        <f>'HBT Resource -ERP'!CG185</f>
        <v>0</v>
      </c>
      <c r="BX51" s="22">
        <f>'HBT Resource -ERP'!CH185</f>
        <v>0</v>
      </c>
      <c r="BY51" s="22">
        <f>'HBT Resource -ERP'!CI185</f>
        <v>0</v>
      </c>
      <c r="BZ51" s="22">
        <f>'HBT Resource -ERP'!CJ185</f>
        <v>0</v>
      </c>
      <c r="CA51" s="22">
        <f>'HBT Resource -ERP'!CK185</f>
        <v>0</v>
      </c>
      <c r="CB51" s="22">
        <f>'HBT Resource -ERP'!CL185</f>
        <v>0</v>
      </c>
      <c r="CC51" s="22">
        <f>'HBT Resource -ERP'!CM185</f>
        <v>0</v>
      </c>
      <c r="CD51" s="22">
        <f>'HBT Resource -ERP'!CN185</f>
        <v>0</v>
      </c>
      <c r="CE51" s="22">
        <f>'HBT Resource -ERP'!CO185</f>
        <v>0</v>
      </c>
      <c r="CF51" s="22">
        <f>'HBT Resource -ERP'!CP185</f>
        <v>0</v>
      </c>
      <c r="CG51" s="22">
        <f>'HBT Resource -ERP'!CQ185</f>
        <v>0</v>
      </c>
      <c r="CH51" s="22">
        <f>'HBT Resource -ERP'!CR185</f>
        <v>0</v>
      </c>
      <c r="CI51" s="22">
        <f>'HBT Resource -ERP'!CS185</f>
        <v>0</v>
      </c>
      <c r="CJ51" s="22">
        <f>'HBT Resource -ERP'!CT185</f>
        <v>0</v>
      </c>
      <c r="CK51" s="22">
        <f>'HBT Resource -ERP'!CU185</f>
        <v>0</v>
      </c>
      <c r="CL51" s="22">
        <f>'HBT Resource -ERP'!CV185</f>
        <v>0</v>
      </c>
      <c r="CM51" s="22">
        <f>'HBT Resource -ERP'!CW185</f>
        <v>0</v>
      </c>
      <c r="CN51" s="22">
        <f>'HBT Resource -ERP'!CX185</f>
        <v>0</v>
      </c>
      <c r="CO51" s="22">
        <f>'HBT Resource -ERP'!CY185</f>
        <v>0</v>
      </c>
      <c r="CP51" s="22">
        <f>'HBT Resource -ERP'!CZ185</f>
        <v>0</v>
      </c>
      <c r="CQ51" s="22">
        <f>'HBT Resource -ERP'!DA185</f>
        <v>0</v>
      </c>
      <c r="CR51" s="22">
        <f>'HBT Resource -ERP'!DB185</f>
        <v>0</v>
      </c>
      <c r="CS51" s="22">
        <f>'HBT Resource -ERP'!DC185</f>
        <v>0</v>
      </c>
      <c r="CT51" s="22">
        <f>'HBT Resource -ERP'!DD185</f>
        <v>0</v>
      </c>
      <c r="CU51" s="22">
        <f>'HBT Resource -ERP'!DE185</f>
        <v>0</v>
      </c>
      <c r="CV51" s="22">
        <f>'HBT Resource -ERP'!DF185</f>
        <v>0</v>
      </c>
      <c r="CW51" s="22">
        <f>'HBT Resource -ERP'!DG185</f>
        <v>0</v>
      </c>
      <c r="CX51" s="22">
        <f>'HBT Resource -ERP'!DH185</f>
        <v>0</v>
      </c>
      <c r="CY51" s="22">
        <f>'HBT Resource -ERP'!DI185</f>
        <v>0</v>
      </c>
      <c r="CZ51" s="22">
        <f>'HBT Resource -ERP'!DJ185</f>
        <v>0</v>
      </c>
      <c r="DA51" s="22">
        <f>'HBT Resource -ERP'!DK185</f>
        <v>0</v>
      </c>
      <c r="DB51" s="22">
        <f>'HBT Resource -ERP'!DL185</f>
        <v>0</v>
      </c>
      <c r="DC51" s="22">
        <f>'HBT Resource -ERP'!DM185</f>
        <v>0</v>
      </c>
      <c r="DD51" s="22">
        <f>'HBT Resource -ERP'!DN185</f>
        <v>0</v>
      </c>
      <c r="DE51" s="22">
        <f>'HBT Resource -ERP'!DO185</f>
        <v>0</v>
      </c>
      <c r="DF51" s="22">
        <f>'HBT Resource -ERP'!DP185</f>
        <v>0</v>
      </c>
      <c r="DG51" s="22">
        <f>'HBT Resource -ERP'!DQ185</f>
        <v>0</v>
      </c>
      <c r="DH51" s="22">
        <f>'HBT Resource -ERP'!DR185</f>
        <v>0</v>
      </c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1">
        <f t="shared" si="1"/>
        <v>555062.6629349998</v>
      </c>
      <c r="FT51" s="22"/>
      <c r="FU51" s="22"/>
      <c r="FV51" s="22"/>
      <c r="FW51" s="21"/>
      <c r="FX51" s="5"/>
      <c r="FY51" s="5"/>
      <c r="FZ51" s="5"/>
      <c r="GA51" s="5"/>
      <c r="GB51" s="5"/>
      <c r="GC51" s="5"/>
    </row>
    <row r="52" spans="1:185" ht="16.5" customHeight="1" x14ac:dyDescent="0.25">
      <c r="A52" s="5"/>
      <c r="B52" s="5"/>
      <c r="C52" s="230" t="s">
        <v>112</v>
      </c>
      <c r="D52" s="5"/>
      <c r="E52" s="17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>
        <f>'HBT Resource -ERP'!AY182</f>
        <v>22303.039258500005</v>
      </c>
      <c r="AP52" s="22">
        <f>'HBT Resource -ERP'!AZ182</f>
        <v>22303.039258500005</v>
      </c>
      <c r="AQ52" s="22">
        <f>'HBT Resource -ERP'!BA182</f>
        <v>22303.039258500005</v>
      </c>
      <c r="AR52" s="22">
        <f>'HBT Resource -ERP'!BB182</f>
        <v>22303.039258500005</v>
      </c>
      <c r="AS52" s="22">
        <f>'HBT Resource -ERP'!BC182</f>
        <v>22303.039258500005</v>
      </c>
      <c r="AT52" s="22">
        <f>'HBT Resource -ERP'!BD182</f>
        <v>22303.039258500005</v>
      </c>
      <c r="AU52" s="22">
        <f>'HBT Resource -ERP'!BE182</f>
        <v>22303.039258500005</v>
      </c>
      <c r="AV52" s="22">
        <f>'HBT Resource -ERP'!BF182</f>
        <v>22303.039258500005</v>
      </c>
      <c r="AW52" s="22">
        <f>'HBT Resource -ERP'!BG182</f>
        <v>22303.039258500005</v>
      </c>
      <c r="AX52" s="22">
        <f>'HBT Resource -ERP'!BH182</f>
        <v>22303.039258500005</v>
      </c>
      <c r="AY52" s="22">
        <f>'HBT Resource -ERP'!BI182</f>
        <v>22303.039258500005</v>
      </c>
      <c r="AZ52" s="22">
        <f>'HBT Resource -ERP'!BJ182</f>
        <v>22303.039258500005</v>
      </c>
      <c r="BA52" s="22">
        <f>'HBT Resource -ERP'!BK182</f>
        <v>22303.039258500005</v>
      </c>
      <c r="BB52" s="22">
        <f>'HBT Resource -ERP'!BL182</f>
        <v>22303.039258500005</v>
      </c>
      <c r="BC52" s="22">
        <f>'HBT Resource -ERP'!BM182</f>
        <v>24533.343184350008</v>
      </c>
      <c r="BD52" s="22">
        <f>'HBT Resource -ERP'!BN182</f>
        <v>24533.343184350008</v>
      </c>
      <c r="BE52" s="22">
        <f>'HBT Resource -ERP'!BO182</f>
        <v>24533.343184350008</v>
      </c>
      <c r="BF52" s="22">
        <f>'HBT Resource -ERP'!BP182</f>
        <v>24533.343184350008</v>
      </c>
      <c r="BG52" s="22">
        <f>'HBT Resource -ERP'!BQ182</f>
        <v>24533.343184350008</v>
      </c>
      <c r="BH52" s="22">
        <f>'HBT Resource -ERP'!BR182</f>
        <v>24533.343184350008</v>
      </c>
      <c r="BI52" s="22">
        <f>'HBT Resource -ERP'!BS182</f>
        <v>24533.343184350008</v>
      </c>
      <c r="BJ52" s="22">
        <f>'HBT Resource -ERP'!BT182</f>
        <v>24533.343184350008</v>
      </c>
      <c r="BK52" s="22">
        <f>'HBT Resource -ERP'!BU182</f>
        <v>24533.343184350008</v>
      </c>
      <c r="BL52" s="22">
        <f>'HBT Resource -ERP'!BV182</f>
        <v>24533.343184350008</v>
      </c>
      <c r="BM52" s="22">
        <f>'HBT Resource -ERP'!BW182</f>
        <v>0</v>
      </c>
      <c r="BN52" s="22">
        <f>'HBT Resource -ERP'!BX182</f>
        <v>0</v>
      </c>
      <c r="BO52" s="22">
        <f>'HBT Resource -ERP'!BY182</f>
        <v>0</v>
      </c>
      <c r="BP52" s="22">
        <f>'HBT Resource -ERP'!BZ182</f>
        <v>0</v>
      </c>
      <c r="BQ52" s="22">
        <f>'HBT Resource -ERP'!CA182</f>
        <v>0</v>
      </c>
      <c r="BR52" s="22">
        <f>'HBT Resource -ERP'!CB182</f>
        <v>0</v>
      </c>
      <c r="BS52" s="22">
        <f>'HBT Resource -ERP'!CC182</f>
        <v>0</v>
      </c>
      <c r="BT52" s="22">
        <f>'HBT Resource -ERP'!CD182</f>
        <v>0</v>
      </c>
      <c r="BU52" s="22">
        <f>'HBT Resource -ERP'!CE182</f>
        <v>0</v>
      </c>
      <c r="BV52" s="22">
        <f>'HBT Resource -ERP'!CF182</f>
        <v>0</v>
      </c>
      <c r="BW52" s="22">
        <f>'HBT Resource -ERP'!CG182</f>
        <v>0</v>
      </c>
      <c r="BX52" s="22">
        <f>'HBT Resource -ERP'!CH182</f>
        <v>0</v>
      </c>
      <c r="BY52" s="22">
        <f>'HBT Resource -ERP'!CI182</f>
        <v>0</v>
      </c>
      <c r="BZ52" s="22">
        <f>'HBT Resource -ERP'!CJ182</f>
        <v>0</v>
      </c>
      <c r="CA52" s="22">
        <f>'HBT Resource -ERP'!CK182</f>
        <v>0</v>
      </c>
      <c r="CB52" s="22">
        <f>'HBT Resource -ERP'!CL182</f>
        <v>0</v>
      </c>
      <c r="CC52" s="22">
        <f>'HBT Resource -ERP'!CM182</f>
        <v>0</v>
      </c>
      <c r="CD52" s="22">
        <f>'HBT Resource -ERP'!CN182</f>
        <v>0</v>
      </c>
      <c r="CE52" s="22">
        <f>'HBT Resource -ERP'!CO182</f>
        <v>0</v>
      </c>
      <c r="CF52" s="22">
        <f>'HBT Resource -ERP'!CP182</f>
        <v>0</v>
      </c>
      <c r="CG52" s="22">
        <f>'HBT Resource -ERP'!CQ182</f>
        <v>0</v>
      </c>
      <c r="CH52" s="22">
        <f>'HBT Resource -ERP'!CR182</f>
        <v>0</v>
      </c>
      <c r="CI52" s="22">
        <f>'HBT Resource -ERP'!CS182</f>
        <v>0</v>
      </c>
      <c r="CJ52" s="22">
        <f>'HBT Resource -ERP'!CT182</f>
        <v>0</v>
      </c>
      <c r="CK52" s="22">
        <f>'HBT Resource -ERP'!CU182</f>
        <v>0</v>
      </c>
      <c r="CL52" s="22">
        <f>'HBT Resource -ERP'!CV182</f>
        <v>0</v>
      </c>
      <c r="CM52" s="22">
        <f>'HBT Resource -ERP'!CW182</f>
        <v>0</v>
      </c>
      <c r="CN52" s="22">
        <f>'HBT Resource -ERP'!CX182</f>
        <v>0</v>
      </c>
      <c r="CO52" s="22">
        <f>'HBT Resource -ERP'!CY182</f>
        <v>0</v>
      </c>
      <c r="CP52" s="22">
        <f>'HBT Resource -ERP'!CZ182</f>
        <v>0</v>
      </c>
      <c r="CQ52" s="22">
        <f>'HBT Resource -ERP'!DA182</f>
        <v>0</v>
      </c>
      <c r="CR52" s="22">
        <f>'HBT Resource -ERP'!DB182</f>
        <v>0</v>
      </c>
      <c r="CS52" s="22">
        <f>'HBT Resource -ERP'!DC182</f>
        <v>0</v>
      </c>
      <c r="CT52" s="22">
        <f>'HBT Resource -ERP'!DD182</f>
        <v>0</v>
      </c>
      <c r="CU52" s="22">
        <f>'HBT Resource -ERP'!DE182</f>
        <v>0</v>
      </c>
      <c r="CV52" s="22">
        <f>'HBT Resource -ERP'!DF182</f>
        <v>0</v>
      </c>
      <c r="CW52" s="22">
        <f>'HBT Resource -ERP'!DG182</f>
        <v>0</v>
      </c>
      <c r="CX52" s="22">
        <f>'HBT Resource -ERP'!DH182</f>
        <v>0</v>
      </c>
      <c r="CY52" s="22">
        <f>'HBT Resource -ERP'!DI182</f>
        <v>0</v>
      </c>
      <c r="CZ52" s="22">
        <f>'HBT Resource -ERP'!DJ182</f>
        <v>0</v>
      </c>
      <c r="DA52" s="22">
        <f>'HBT Resource -ERP'!DK182</f>
        <v>0</v>
      </c>
      <c r="DB52" s="22">
        <f>'HBT Resource -ERP'!DL182</f>
        <v>0</v>
      </c>
      <c r="DC52" s="22">
        <f>'HBT Resource -ERP'!DM182</f>
        <v>0</v>
      </c>
      <c r="DD52" s="22">
        <f>'HBT Resource -ERP'!DN182</f>
        <v>0</v>
      </c>
      <c r="DE52" s="22">
        <f>'HBT Resource -ERP'!DO182</f>
        <v>0</v>
      </c>
      <c r="DF52" s="22">
        <f>'HBT Resource -ERP'!DP182</f>
        <v>0</v>
      </c>
      <c r="DG52" s="22">
        <f>'HBT Resource -ERP'!DQ182</f>
        <v>0</v>
      </c>
      <c r="DH52" s="22">
        <f>'HBT Resource -ERP'!DR182</f>
        <v>0</v>
      </c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1">
        <f t="shared" si="1"/>
        <v>557575.98146250006</v>
      </c>
      <c r="FT52" s="22"/>
      <c r="FU52" s="22"/>
      <c r="FV52" s="22"/>
      <c r="FW52" s="21"/>
      <c r="FX52" s="5"/>
      <c r="FY52" s="5"/>
      <c r="FZ52" s="5"/>
      <c r="GA52" s="5"/>
      <c r="GB52" s="5"/>
      <c r="GC52" s="5"/>
    </row>
    <row r="53" spans="1:185" ht="16.5" customHeight="1" x14ac:dyDescent="0.25">
      <c r="A53" s="5"/>
      <c r="B53" s="5"/>
      <c r="C53" s="230" t="s">
        <v>112</v>
      </c>
      <c r="D53" s="5"/>
      <c r="E53" s="17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>
        <f>'HBT Resource -ERP'!BW183</f>
        <v>24533.343184350008</v>
      </c>
      <c r="BN53" s="22">
        <f>'HBT Resource -ERP'!BX183</f>
        <v>24533.343184350008</v>
      </c>
      <c r="BO53" s="22">
        <f>'HBT Resource -ERP'!BY183</f>
        <v>24533.343184350008</v>
      </c>
      <c r="BP53" s="22">
        <f>'HBT Resource -ERP'!BZ183</f>
        <v>24533.343184350008</v>
      </c>
      <c r="BQ53" s="22">
        <f>'HBT Resource -ERP'!CA183</f>
        <v>24533.343184350008</v>
      </c>
      <c r="BR53" s="22">
        <f>'HBT Resource -ERP'!CB183</f>
        <v>24533.343184350008</v>
      </c>
      <c r="BS53" s="22">
        <f>'HBT Resource -ERP'!CC183</f>
        <v>24533.343184350008</v>
      </c>
      <c r="BT53" s="22">
        <f>'HBT Resource -ERP'!CD183</f>
        <v>24533.343184350008</v>
      </c>
      <c r="BU53" s="22">
        <f>'HBT Resource -ERP'!CE183</f>
        <v>24533.343184350008</v>
      </c>
      <c r="BV53" s="22">
        <f>'HBT Resource -ERP'!CF183</f>
        <v>24533.343184350008</v>
      </c>
      <c r="BW53" s="22">
        <f>'HBT Resource -ERP'!CG183</f>
        <v>24533.343184350008</v>
      </c>
      <c r="BX53" s="22">
        <f>'HBT Resource -ERP'!CH183</f>
        <v>24533.343184350008</v>
      </c>
      <c r="BY53" s="22">
        <f>'HBT Resource -ERP'!CI183</f>
        <v>24533.343184350008</v>
      </c>
      <c r="BZ53" s="22">
        <f>'HBT Resource -ERP'!CJ183</f>
        <v>24533.343184350008</v>
      </c>
      <c r="CA53" s="22">
        <f>'HBT Resource -ERP'!CK183</f>
        <v>26986.677502785009</v>
      </c>
      <c r="CB53" s="22">
        <f>'HBT Resource -ERP'!CL183</f>
        <v>26986.677502785009</v>
      </c>
      <c r="CC53" s="22">
        <f>'HBT Resource -ERP'!CM183</f>
        <v>26986.677502785009</v>
      </c>
      <c r="CD53" s="22">
        <f>'HBT Resource -ERP'!CN183</f>
        <v>26986.677502785009</v>
      </c>
      <c r="CE53" s="22">
        <f>'HBT Resource -ERP'!CO183</f>
        <v>26986.677502785009</v>
      </c>
      <c r="CF53" s="22">
        <f>'HBT Resource -ERP'!CP183</f>
        <v>26986.677502785009</v>
      </c>
      <c r="CG53" s="22">
        <f>'HBT Resource -ERP'!CQ183</f>
        <v>26986.677502785009</v>
      </c>
      <c r="CH53" s="22">
        <f>'HBT Resource -ERP'!CR183</f>
        <v>26986.677502785009</v>
      </c>
      <c r="CI53" s="22">
        <f>'HBT Resource -ERP'!CS183</f>
        <v>26986.677502785009</v>
      </c>
      <c r="CJ53" s="22">
        <f>'HBT Resource -ERP'!CT183</f>
        <v>26986.677502785009</v>
      </c>
      <c r="CK53" s="22">
        <f>'HBT Resource -ERP'!CU183</f>
        <v>0</v>
      </c>
      <c r="CL53" s="22">
        <f>'HBT Resource -ERP'!CV183</f>
        <v>0</v>
      </c>
      <c r="CM53" s="22">
        <f>'HBT Resource -ERP'!CW183</f>
        <v>0</v>
      </c>
      <c r="CN53" s="22">
        <f>'HBT Resource -ERP'!CX183</f>
        <v>0</v>
      </c>
      <c r="CO53" s="22">
        <f>'HBT Resource -ERP'!CY183</f>
        <v>0</v>
      </c>
      <c r="CP53" s="22">
        <f>'HBT Resource -ERP'!CZ183</f>
        <v>0</v>
      </c>
      <c r="CQ53" s="22">
        <f>'HBT Resource -ERP'!DA187</f>
        <v>0</v>
      </c>
      <c r="CR53" s="22">
        <f>'HBT Resource -ERP'!DB187</f>
        <v>0</v>
      </c>
      <c r="CS53" s="22">
        <f>'HBT Resource -ERP'!DC187</f>
        <v>0</v>
      </c>
      <c r="CT53" s="22">
        <f>'HBT Resource -ERP'!DD187</f>
        <v>0</v>
      </c>
      <c r="CU53" s="22">
        <f>'HBT Resource -ERP'!DE187</f>
        <v>0</v>
      </c>
      <c r="CV53" s="22">
        <f>'HBT Resource -ERP'!DF187</f>
        <v>0</v>
      </c>
      <c r="CW53" s="22">
        <f>'HBT Resource -ERP'!DG187</f>
        <v>0</v>
      </c>
      <c r="CX53" s="22">
        <f>'HBT Resource -ERP'!DH187</f>
        <v>0</v>
      </c>
      <c r="CY53" s="22">
        <f>'HBT Resource -ERP'!DI187</f>
        <v>0</v>
      </c>
      <c r="CZ53" s="22">
        <f>'HBT Resource -ERP'!DJ187</f>
        <v>0</v>
      </c>
      <c r="DA53" s="22">
        <f>'HBT Resource -ERP'!DK187</f>
        <v>0</v>
      </c>
      <c r="DB53" s="22">
        <f>'HBT Resource -ERP'!DL187</f>
        <v>0</v>
      </c>
      <c r="DC53" s="22">
        <f>'HBT Resource -ERP'!DM187</f>
        <v>0</v>
      </c>
      <c r="DD53" s="22">
        <f>'HBT Resource -ERP'!DN187</f>
        <v>0</v>
      </c>
      <c r="DE53" s="22">
        <f>'HBT Resource -ERP'!DO187</f>
        <v>0</v>
      </c>
      <c r="DF53" s="22">
        <f>'HBT Resource -ERP'!DP187</f>
        <v>0</v>
      </c>
      <c r="DG53" s="22">
        <f>'HBT Resource -ERP'!DQ187</f>
        <v>0</v>
      </c>
      <c r="DH53" s="22">
        <f>'HBT Resource -ERP'!DR187</f>
        <v>0</v>
      </c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1">
        <f t="shared" si="1"/>
        <v>613333.57960875006</v>
      </c>
      <c r="FT53" s="22"/>
      <c r="FU53" s="22"/>
      <c r="FV53" s="22"/>
      <c r="FW53" s="21"/>
      <c r="FX53" s="5"/>
      <c r="FY53" s="5"/>
      <c r="FZ53" s="5"/>
      <c r="GA53" s="5"/>
      <c r="GB53" s="5"/>
      <c r="GC53" s="5"/>
    </row>
    <row r="54" spans="1:185" ht="16.5" customHeight="1" x14ac:dyDescent="0.25">
      <c r="A54" s="5"/>
      <c r="B54" s="5"/>
      <c r="C54" s="230" t="s">
        <v>112</v>
      </c>
      <c r="D54" s="5"/>
      <c r="E54" s="17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>
        <f>'HBT Resource -ERP'!CU184</f>
        <v>15913.937697157511</v>
      </c>
      <c r="CL54" s="22">
        <f>'HBT Resource -ERP'!CV184</f>
        <v>15913.937697157511</v>
      </c>
      <c r="CM54" s="22">
        <f>'HBT Resource -ERP'!CW184</f>
        <v>15913.937697157511</v>
      </c>
      <c r="CN54" s="22">
        <f>'HBT Resource -ERP'!CX184</f>
        <v>15913.937697157511</v>
      </c>
      <c r="CO54" s="22">
        <f>'HBT Resource -ERP'!CY184</f>
        <v>15913.937697157511</v>
      </c>
      <c r="CP54" s="22">
        <f>'HBT Resource -ERP'!CZ184</f>
        <v>15913.937697157511</v>
      </c>
      <c r="CQ54" s="22">
        <f>'HBT Resource -ERP'!DA184</f>
        <v>15913.937697157511</v>
      </c>
      <c r="CR54" s="22">
        <f>'HBT Resource -ERP'!DB184</f>
        <v>15913.937697157511</v>
      </c>
      <c r="CS54" s="22">
        <f>'HBT Resource -ERP'!DC184</f>
        <v>15913.937697157511</v>
      </c>
      <c r="CT54" s="22">
        <f>'HBT Resource -ERP'!DD184</f>
        <v>15913.937697157511</v>
      </c>
      <c r="CU54" s="22">
        <f>'HBT Resource -ERP'!DE184</f>
        <v>15913.937697157511</v>
      </c>
      <c r="CV54" s="22">
        <f>'HBT Resource -ERP'!DF184</f>
        <v>15913.937697157511</v>
      </c>
      <c r="CW54" s="22">
        <f>'HBT Resource -ERP'!DG184</f>
        <v>15913.937697157511</v>
      </c>
      <c r="CX54" s="22">
        <f>'HBT Resource -ERP'!DH184</f>
        <v>15913.937697157511</v>
      </c>
      <c r="CY54" s="22">
        <f>'HBT Resource -ERP'!DI184</f>
        <v>17505.331466873264</v>
      </c>
      <c r="CZ54" s="22">
        <f>'HBT Resource -ERP'!DJ184</f>
        <v>17505.331466873264</v>
      </c>
      <c r="DA54" s="22">
        <f>'HBT Resource -ERP'!DK184</f>
        <v>17505.331466873264</v>
      </c>
      <c r="DB54" s="22">
        <f>'HBT Resource -ERP'!DL184</f>
        <v>17505.331466873264</v>
      </c>
      <c r="DC54" s="22">
        <f>'HBT Resource -ERP'!DM184</f>
        <v>17505.331466873264</v>
      </c>
      <c r="DD54" s="22">
        <f>'HBT Resource -ERP'!DN184</f>
        <v>17505.331466873264</v>
      </c>
      <c r="DE54" s="22">
        <f>'HBT Resource -ERP'!DO184</f>
        <v>17505.331466873264</v>
      </c>
      <c r="DF54" s="22">
        <f>'HBT Resource -ERP'!DP184</f>
        <v>17505.331466873264</v>
      </c>
      <c r="DG54" s="22">
        <f>'HBT Resource -ERP'!DQ184</f>
        <v>17505.331466873264</v>
      </c>
      <c r="DH54" s="22">
        <f>'HBT Resource -ERP'!DR184</f>
        <v>17505.331466873264</v>
      </c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1">
        <f t="shared" si="1"/>
        <v>397848.44242893788</v>
      </c>
      <c r="FT54" s="22"/>
      <c r="FU54" s="22"/>
      <c r="FV54" s="22"/>
      <c r="FW54" s="21"/>
      <c r="FX54" s="5"/>
      <c r="FY54" s="5"/>
      <c r="FZ54" s="5"/>
      <c r="GA54" s="5"/>
      <c r="GB54" s="5"/>
      <c r="GC54" s="5"/>
    </row>
    <row r="55" spans="1:185" ht="16.5" customHeight="1" x14ac:dyDescent="0.25">
      <c r="A55" s="5"/>
      <c r="B55" s="5" t="e">
        <f>B51+1</f>
        <v>#REF!</v>
      </c>
      <c r="C55" s="230" t="s">
        <v>113</v>
      </c>
      <c r="D55" s="5"/>
      <c r="E55" s="17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>
        <f>'HBT Resource -ERP'!AA185</f>
        <v>25496.369799999997</v>
      </c>
      <c r="R55" s="22">
        <f>'HBT Resource -ERP'!AB185</f>
        <v>25496.369799999997</v>
      </c>
      <c r="S55" s="22">
        <f>'HBT Resource -ERP'!AC185</f>
        <v>25496.369799999997</v>
      </c>
      <c r="T55" s="22">
        <f>'HBT Resource -ERP'!AD185</f>
        <v>25496.369799999997</v>
      </c>
      <c r="U55" s="22">
        <f>'HBT Resource -ERP'!AE185</f>
        <v>15930.7423275</v>
      </c>
      <c r="V55" s="22">
        <f>'HBT Resource -ERP'!AF185</f>
        <v>15930.7423275</v>
      </c>
      <c r="W55" s="22">
        <f>'HBT Resource -ERP'!AG185</f>
        <v>15930.7423275</v>
      </c>
      <c r="X55" s="22">
        <f>'HBT Resource -ERP'!AH185</f>
        <v>15930.7423275</v>
      </c>
      <c r="Y55" s="22">
        <f>'HBT Resource -ERP'!AI185</f>
        <v>15930.7423275</v>
      </c>
      <c r="Z55" s="22">
        <f>'HBT Resource -ERP'!AJ185</f>
        <v>15930.7423275</v>
      </c>
      <c r="AA55" s="22">
        <f>'HBT Resource -ERP'!AK185</f>
        <v>15930.7423275</v>
      </c>
      <c r="AB55" s="22">
        <f>'HBT Resource -ERP'!AL185</f>
        <v>15930.7423275</v>
      </c>
      <c r="AC55" s="22">
        <f>'HBT Resource -ERP'!AM185</f>
        <v>15930.7423275</v>
      </c>
      <c r="AD55" s="22">
        <f>'HBT Resource -ERP'!AN185</f>
        <v>15930.7423275</v>
      </c>
      <c r="AE55" s="22">
        <f>'HBT Resource -ERP'!AO185</f>
        <v>17523.816560250001</v>
      </c>
      <c r="AF55" s="22">
        <f>'HBT Resource -ERP'!AP185</f>
        <v>17523.816560250001</v>
      </c>
      <c r="AG55" s="22">
        <f>'HBT Resource -ERP'!AQ185</f>
        <v>17523.816560250001</v>
      </c>
      <c r="AH55" s="22">
        <f>'HBT Resource -ERP'!AR185</f>
        <v>17523.816560250001</v>
      </c>
      <c r="AI55" s="22">
        <f>'HBT Resource -ERP'!AS185</f>
        <v>17523.816560250001</v>
      </c>
      <c r="AJ55" s="22">
        <f>'HBT Resource -ERP'!AT185</f>
        <v>17523.816560250001</v>
      </c>
      <c r="AK55" s="22">
        <f>'HBT Resource -ERP'!AU185</f>
        <v>17523.816560250001</v>
      </c>
      <c r="AL55" s="22">
        <f>'HBT Resource -ERP'!AV185</f>
        <v>17523.816560250001</v>
      </c>
      <c r="AM55" s="22">
        <f>'HBT Resource -ERP'!AW185</f>
        <v>17523.816560250001</v>
      </c>
      <c r="AN55" s="22">
        <f>'HBT Resource -ERP'!AX185</f>
        <v>17523.816560250001</v>
      </c>
      <c r="AO55" s="22">
        <f>'HBT Resource -ERP'!AY185</f>
        <v>0</v>
      </c>
      <c r="AP55" s="22">
        <f>'HBT Resource -ERP'!AZ185</f>
        <v>0</v>
      </c>
      <c r="AQ55" s="22">
        <f>'HBT Resource -ERP'!BA185</f>
        <v>0</v>
      </c>
      <c r="AR55" s="22">
        <f>'HBT Resource -ERP'!BB185</f>
        <v>0</v>
      </c>
      <c r="AS55" s="22">
        <f>'HBT Resource -ERP'!BC185</f>
        <v>0</v>
      </c>
      <c r="AT55" s="22">
        <f>'HBT Resource -ERP'!BD185</f>
        <v>0</v>
      </c>
      <c r="AU55" s="22">
        <f>'HBT Resource -ERP'!BE185</f>
        <v>0</v>
      </c>
      <c r="AV55" s="22">
        <f>'HBT Resource -ERP'!BF185</f>
        <v>0</v>
      </c>
      <c r="AW55" s="22">
        <f>'HBT Resource -ERP'!BG185</f>
        <v>0</v>
      </c>
      <c r="AX55" s="22">
        <f>'HBT Resource -ERP'!BH185</f>
        <v>0</v>
      </c>
      <c r="AY55" s="22">
        <f>'HBT Resource -ERP'!BI185</f>
        <v>0</v>
      </c>
      <c r="AZ55" s="22">
        <f>'HBT Resource -ERP'!BJ185</f>
        <v>0</v>
      </c>
      <c r="BA55" s="22">
        <f>'HBT Resource -ERP'!BK185</f>
        <v>0</v>
      </c>
      <c r="BB55" s="22">
        <f>'HBT Resource -ERP'!BL185</f>
        <v>0</v>
      </c>
      <c r="BC55" s="22">
        <f>'HBT Resource -ERP'!BM185</f>
        <v>0</v>
      </c>
      <c r="BD55" s="22">
        <f>'HBT Resource -ERP'!BN185</f>
        <v>0</v>
      </c>
      <c r="BE55" s="22">
        <f>'HBT Resource -ERP'!BO185</f>
        <v>0</v>
      </c>
      <c r="BF55" s="22">
        <f>'HBT Resource -ERP'!BP185</f>
        <v>0</v>
      </c>
      <c r="BG55" s="22">
        <f>'HBT Resource -ERP'!BQ185</f>
        <v>0</v>
      </c>
      <c r="BH55" s="22">
        <f>'HBT Resource -ERP'!BR185</f>
        <v>0</v>
      </c>
      <c r="BI55" s="22">
        <f>'HBT Resource -ERP'!BS185</f>
        <v>0</v>
      </c>
      <c r="BJ55" s="22">
        <f>'HBT Resource -ERP'!BT185</f>
        <v>0</v>
      </c>
      <c r="BK55" s="22">
        <f>'HBT Resource -ERP'!BU185</f>
        <v>0</v>
      </c>
      <c r="BL55" s="22">
        <f>'HBT Resource -ERP'!BV185</f>
        <v>0</v>
      </c>
      <c r="BM55" s="22">
        <f>'HBT Resource -ERP'!BW185</f>
        <v>0</v>
      </c>
      <c r="BN55" s="22">
        <f>'HBT Resource -ERP'!BX185</f>
        <v>0</v>
      </c>
      <c r="BO55" s="22">
        <f>'HBT Resource -ERP'!BY185</f>
        <v>0</v>
      </c>
      <c r="BP55" s="22">
        <f>'HBT Resource -ERP'!BZ185</f>
        <v>0</v>
      </c>
      <c r="BQ55" s="22">
        <f>'HBT Resource -ERP'!CA185</f>
        <v>0</v>
      </c>
      <c r="BR55" s="22">
        <f>'HBT Resource -ERP'!CB185</f>
        <v>0</v>
      </c>
      <c r="BS55" s="22">
        <f>'HBT Resource -ERP'!CC185</f>
        <v>0</v>
      </c>
      <c r="BT55" s="22">
        <f>'HBT Resource -ERP'!CD185</f>
        <v>0</v>
      </c>
      <c r="BU55" s="22">
        <f>'HBT Resource -ERP'!CE185</f>
        <v>0</v>
      </c>
      <c r="BV55" s="22">
        <f>'HBT Resource -ERP'!CF185</f>
        <v>0</v>
      </c>
      <c r="BW55" s="22">
        <f>'HBT Resource -ERP'!CG185</f>
        <v>0</v>
      </c>
      <c r="BX55" s="22">
        <f>'HBT Resource -ERP'!CH185</f>
        <v>0</v>
      </c>
      <c r="BY55" s="22">
        <f>'HBT Resource -ERP'!CI185</f>
        <v>0</v>
      </c>
      <c r="BZ55" s="22">
        <f>'HBT Resource -ERP'!CJ185</f>
        <v>0</v>
      </c>
      <c r="CA55" s="22">
        <f>'HBT Resource -ERP'!CK185</f>
        <v>0</v>
      </c>
      <c r="CB55" s="22">
        <f>'HBT Resource -ERP'!CL185</f>
        <v>0</v>
      </c>
      <c r="CC55" s="22">
        <f>'HBT Resource -ERP'!CM185</f>
        <v>0</v>
      </c>
      <c r="CD55" s="22">
        <f>'HBT Resource -ERP'!CN185</f>
        <v>0</v>
      </c>
      <c r="CE55" s="22">
        <f>'HBT Resource -ERP'!CO185</f>
        <v>0</v>
      </c>
      <c r="CF55" s="22">
        <f>'HBT Resource -ERP'!CP185</f>
        <v>0</v>
      </c>
      <c r="CG55" s="22">
        <f>'HBT Resource -ERP'!CQ185</f>
        <v>0</v>
      </c>
      <c r="CH55" s="22">
        <f>'HBT Resource -ERP'!CR185</f>
        <v>0</v>
      </c>
      <c r="CI55" s="22">
        <f>'HBT Resource -ERP'!CS185</f>
        <v>0</v>
      </c>
      <c r="CJ55" s="22">
        <f>'HBT Resource -ERP'!CT185</f>
        <v>0</v>
      </c>
      <c r="CK55" s="22">
        <f>'HBT Resource -ERP'!CU185</f>
        <v>0</v>
      </c>
      <c r="CL55" s="22">
        <f>'HBT Resource -ERP'!CV185</f>
        <v>0</v>
      </c>
      <c r="CM55" s="22">
        <f>'HBT Resource -ERP'!CW185</f>
        <v>0</v>
      </c>
      <c r="CN55" s="22">
        <f>'HBT Resource -ERP'!CX185</f>
        <v>0</v>
      </c>
      <c r="CO55" s="22">
        <f>'HBT Resource -ERP'!CY185</f>
        <v>0</v>
      </c>
      <c r="CP55" s="22">
        <f>'HBT Resource -ERP'!CZ185</f>
        <v>0</v>
      </c>
      <c r="CQ55" s="22">
        <f>'HBT Resource -ERP'!DA185</f>
        <v>0</v>
      </c>
      <c r="CR55" s="22">
        <f>'HBT Resource -ERP'!DB185</f>
        <v>0</v>
      </c>
      <c r="CS55" s="22">
        <f>'HBT Resource -ERP'!DC185</f>
        <v>0</v>
      </c>
      <c r="CT55" s="22">
        <f>'HBT Resource -ERP'!DD185</f>
        <v>0</v>
      </c>
      <c r="CU55" s="22">
        <f>'HBT Resource -ERP'!DE185</f>
        <v>0</v>
      </c>
      <c r="CV55" s="22">
        <f>'HBT Resource -ERP'!DF185</f>
        <v>0</v>
      </c>
      <c r="CW55" s="22">
        <f>'HBT Resource -ERP'!DG185</f>
        <v>0</v>
      </c>
      <c r="CX55" s="22">
        <f>'HBT Resource -ERP'!DH185</f>
        <v>0</v>
      </c>
      <c r="CY55" s="22">
        <f>'HBT Resource -ERP'!DI185</f>
        <v>0</v>
      </c>
      <c r="CZ55" s="22">
        <f>'HBT Resource -ERP'!DJ185</f>
        <v>0</v>
      </c>
      <c r="DA55" s="22">
        <f>'HBT Resource -ERP'!DK185</f>
        <v>0</v>
      </c>
      <c r="DB55" s="22">
        <f>'HBT Resource -ERP'!DL185</f>
        <v>0</v>
      </c>
      <c r="DC55" s="22">
        <f>'HBT Resource -ERP'!DM185</f>
        <v>0</v>
      </c>
      <c r="DD55" s="22">
        <f>'HBT Resource -ERP'!DN185</f>
        <v>0</v>
      </c>
      <c r="DE55" s="22">
        <f>'HBT Resource -ERP'!DO185</f>
        <v>0</v>
      </c>
      <c r="DF55" s="22">
        <f>'HBT Resource -ERP'!DP185</f>
        <v>0</v>
      </c>
      <c r="DG55" s="22">
        <f>'HBT Resource -ERP'!DQ185</f>
        <v>0</v>
      </c>
      <c r="DH55" s="22">
        <f>'HBT Resource -ERP'!DR185</f>
        <v>0</v>
      </c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1">
        <f t="shared" si="1"/>
        <v>436531.06807749998</v>
      </c>
      <c r="FT55" s="22"/>
      <c r="FU55" s="22"/>
      <c r="FV55" s="22"/>
      <c r="FW55" s="21"/>
      <c r="FX55" s="5"/>
      <c r="FY55" s="5"/>
      <c r="FZ55" s="5"/>
      <c r="GA55" s="5"/>
      <c r="GB55" s="5"/>
      <c r="GC55" s="5"/>
    </row>
    <row r="56" spans="1:185" ht="16.5" customHeight="1" x14ac:dyDescent="0.25">
      <c r="A56" s="5"/>
      <c r="B56" s="5"/>
      <c r="C56" s="230" t="s">
        <v>113</v>
      </c>
      <c r="D56" s="5"/>
      <c r="E56" s="17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>
        <f>'HBT Resource -ERP'!AY186</f>
        <v>17523.816560250001</v>
      </c>
      <c r="AP56" s="22">
        <f>'HBT Resource -ERP'!AZ186</f>
        <v>17523.816560250001</v>
      </c>
      <c r="AQ56" s="22">
        <f>'HBT Resource -ERP'!BA186</f>
        <v>17523.816560250001</v>
      </c>
      <c r="AR56" s="22">
        <f>'HBT Resource -ERP'!BB186</f>
        <v>17523.816560250001</v>
      </c>
      <c r="AS56" s="22">
        <f>'HBT Resource -ERP'!BC186</f>
        <v>17523.816560250001</v>
      </c>
      <c r="AT56" s="22">
        <f>'HBT Resource -ERP'!BD186</f>
        <v>17523.816560250001</v>
      </c>
      <c r="AU56" s="22">
        <f>'HBT Resource -ERP'!BE186</f>
        <v>17523.816560250001</v>
      </c>
      <c r="AV56" s="22">
        <f>'HBT Resource -ERP'!BF186</f>
        <v>17523.816560250001</v>
      </c>
      <c r="AW56" s="22">
        <f>'HBT Resource -ERP'!BG186</f>
        <v>17523.816560250001</v>
      </c>
      <c r="AX56" s="22">
        <f>'HBT Resource -ERP'!BH186</f>
        <v>17523.816560250001</v>
      </c>
      <c r="AY56" s="22">
        <f>'HBT Resource -ERP'!BI186</f>
        <v>17523.816560250001</v>
      </c>
      <c r="AZ56" s="22">
        <f>'HBT Resource -ERP'!BJ186</f>
        <v>17523.816560250001</v>
      </c>
      <c r="BA56" s="22">
        <f>'HBT Resource -ERP'!BK186</f>
        <v>17523.816560250001</v>
      </c>
      <c r="BB56" s="22">
        <f>'HBT Resource -ERP'!BL186</f>
        <v>17523.816560250001</v>
      </c>
      <c r="BC56" s="22">
        <f>'HBT Resource -ERP'!BM186</f>
        <v>19276.198216275003</v>
      </c>
      <c r="BD56" s="22">
        <f>'HBT Resource -ERP'!BN186</f>
        <v>19276.198216275003</v>
      </c>
      <c r="BE56" s="22">
        <f>'HBT Resource -ERP'!BO186</f>
        <v>19276.198216275003</v>
      </c>
      <c r="BF56" s="22">
        <f>'HBT Resource -ERP'!BP186</f>
        <v>19276.198216275003</v>
      </c>
      <c r="BG56" s="22">
        <f>'HBT Resource -ERP'!BQ186</f>
        <v>19276.198216275003</v>
      </c>
      <c r="BH56" s="22">
        <f>'HBT Resource -ERP'!BR186</f>
        <v>19276.198216275003</v>
      </c>
      <c r="BI56" s="22">
        <f>'HBT Resource -ERP'!BS186</f>
        <v>19276.198216275003</v>
      </c>
      <c r="BJ56" s="22">
        <f>'HBT Resource -ERP'!BT186</f>
        <v>19276.198216275003</v>
      </c>
      <c r="BK56" s="22">
        <f>'HBT Resource -ERP'!BU186</f>
        <v>19276.198216275003</v>
      </c>
      <c r="BL56" s="22">
        <f>'HBT Resource -ERP'!BV186</f>
        <v>19276.198216275003</v>
      </c>
      <c r="BM56" s="22">
        <f>'HBT Resource -ERP'!BW186</f>
        <v>0</v>
      </c>
      <c r="BN56" s="22">
        <f>'HBT Resource -ERP'!BX186</f>
        <v>0</v>
      </c>
      <c r="BO56" s="22">
        <f>'HBT Resource -ERP'!BY186</f>
        <v>0</v>
      </c>
      <c r="BP56" s="22">
        <f>'HBT Resource -ERP'!BZ186</f>
        <v>0</v>
      </c>
      <c r="BQ56" s="22">
        <f>'HBT Resource -ERP'!CA186</f>
        <v>0</v>
      </c>
      <c r="BR56" s="22">
        <f>'HBT Resource -ERP'!CB186</f>
        <v>0</v>
      </c>
      <c r="BS56" s="22">
        <f>'HBT Resource -ERP'!CC186</f>
        <v>0</v>
      </c>
      <c r="BT56" s="22">
        <f>'HBT Resource -ERP'!CD186</f>
        <v>0</v>
      </c>
      <c r="BU56" s="22">
        <f>'HBT Resource -ERP'!CE186</f>
        <v>0</v>
      </c>
      <c r="BV56" s="22">
        <f>'HBT Resource -ERP'!CF186</f>
        <v>0</v>
      </c>
      <c r="BW56" s="22">
        <f>'HBT Resource -ERP'!CG186</f>
        <v>0</v>
      </c>
      <c r="BX56" s="22">
        <f>'HBT Resource -ERP'!CH186</f>
        <v>0</v>
      </c>
      <c r="BY56" s="22">
        <f>'HBT Resource -ERP'!CI186</f>
        <v>0</v>
      </c>
      <c r="BZ56" s="22">
        <f>'HBT Resource -ERP'!CJ186</f>
        <v>0</v>
      </c>
      <c r="CA56" s="22">
        <f>'HBT Resource -ERP'!CK186</f>
        <v>0</v>
      </c>
      <c r="CB56" s="22">
        <f>'HBT Resource -ERP'!CL186</f>
        <v>0</v>
      </c>
      <c r="CC56" s="22">
        <f>'HBT Resource -ERP'!CM186</f>
        <v>0</v>
      </c>
      <c r="CD56" s="22">
        <f>'HBT Resource -ERP'!CN186</f>
        <v>0</v>
      </c>
      <c r="CE56" s="22">
        <f>'HBT Resource -ERP'!CO186</f>
        <v>0</v>
      </c>
      <c r="CF56" s="22">
        <f>'HBT Resource -ERP'!CP186</f>
        <v>0</v>
      </c>
      <c r="CG56" s="22">
        <f>'HBT Resource -ERP'!CQ186</f>
        <v>0</v>
      </c>
      <c r="CH56" s="22">
        <f>'HBT Resource -ERP'!CR186</f>
        <v>0</v>
      </c>
      <c r="CI56" s="22">
        <f>'HBT Resource -ERP'!CS186</f>
        <v>0</v>
      </c>
      <c r="CJ56" s="22">
        <f>'HBT Resource -ERP'!CT186</f>
        <v>0</v>
      </c>
      <c r="CK56" s="22">
        <f>'HBT Resource -ERP'!CU186</f>
        <v>0</v>
      </c>
      <c r="CL56" s="22">
        <f>'HBT Resource -ERP'!CV186</f>
        <v>0</v>
      </c>
      <c r="CM56" s="22">
        <f>'HBT Resource -ERP'!CW186</f>
        <v>0</v>
      </c>
      <c r="CN56" s="22">
        <f>'HBT Resource -ERP'!CX186</f>
        <v>0</v>
      </c>
      <c r="CO56" s="22">
        <f>'HBT Resource -ERP'!CY186</f>
        <v>0</v>
      </c>
      <c r="CP56" s="22">
        <f>'HBT Resource -ERP'!CZ186</f>
        <v>0</v>
      </c>
      <c r="CQ56" s="22">
        <f>'HBT Resource -ERP'!DA186</f>
        <v>0</v>
      </c>
      <c r="CR56" s="22">
        <f>'HBT Resource -ERP'!DB186</f>
        <v>0</v>
      </c>
      <c r="CS56" s="22">
        <f>'HBT Resource -ERP'!DC186</f>
        <v>0</v>
      </c>
      <c r="CT56" s="22">
        <f>'HBT Resource -ERP'!DD186</f>
        <v>0</v>
      </c>
      <c r="CU56" s="22">
        <f>'HBT Resource -ERP'!DE186</f>
        <v>0</v>
      </c>
      <c r="CV56" s="22">
        <f>'HBT Resource -ERP'!DF186</f>
        <v>0</v>
      </c>
      <c r="CW56" s="22">
        <f>'HBT Resource -ERP'!DG186</f>
        <v>0</v>
      </c>
      <c r="CX56" s="22">
        <f>'HBT Resource -ERP'!DH186</f>
        <v>0</v>
      </c>
      <c r="CY56" s="22">
        <f>'HBT Resource -ERP'!DI186</f>
        <v>0</v>
      </c>
      <c r="CZ56" s="22">
        <f>'HBT Resource -ERP'!DJ186</f>
        <v>0</v>
      </c>
      <c r="DA56" s="22">
        <f>'HBT Resource -ERP'!DK186</f>
        <v>0</v>
      </c>
      <c r="DB56" s="22">
        <f>'HBT Resource -ERP'!DL186</f>
        <v>0</v>
      </c>
      <c r="DC56" s="22">
        <f>'HBT Resource -ERP'!DM186</f>
        <v>0</v>
      </c>
      <c r="DD56" s="22">
        <f>'HBT Resource -ERP'!DN186</f>
        <v>0</v>
      </c>
      <c r="DE56" s="22">
        <f>'HBT Resource -ERP'!DO186</f>
        <v>0</v>
      </c>
      <c r="DF56" s="22">
        <f>'HBT Resource -ERP'!DP186</f>
        <v>0</v>
      </c>
      <c r="DG56" s="22">
        <f>'HBT Resource -ERP'!DQ186</f>
        <v>0</v>
      </c>
      <c r="DH56" s="22">
        <f>'HBT Resource -ERP'!DR186</f>
        <v>0</v>
      </c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1">
        <f t="shared" si="1"/>
        <v>438095.41400625027</v>
      </c>
      <c r="FT56" s="22"/>
      <c r="FU56" s="22"/>
      <c r="FV56" s="22"/>
      <c r="FW56" s="21"/>
      <c r="FX56" s="5"/>
      <c r="FY56" s="5"/>
      <c r="FZ56" s="5"/>
      <c r="GA56" s="5"/>
      <c r="GB56" s="5"/>
      <c r="GC56" s="5"/>
    </row>
    <row r="57" spans="1:185" ht="16.5" customHeight="1" x14ac:dyDescent="0.25">
      <c r="A57" s="5"/>
      <c r="B57" s="5"/>
      <c r="C57" s="230" t="s">
        <v>113</v>
      </c>
      <c r="D57" s="5"/>
      <c r="E57" s="17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>
        <f>'HBT Resource -ERP'!BW187</f>
        <v>19276.198216275003</v>
      </c>
      <c r="BN57" s="22">
        <f>'HBT Resource -ERP'!BX187</f>
        <v>19276.198216275003</v>
      </c>
      <c r="BO57" s="22">
        <f>'HBT Resource -ERP'!BY187</f>
        <v>19276.198216275003</v>
      </c>
      <c r="BP57" s="22">
        <f>'HBT Resource -ERP'!BZ187</f>
        <v>19276.198216275003</v>
      </c>
      <c r="BQ57" s="22">
        <f>'HBT Resource -ERP'!CA187</f>
        <v>19276.198216275003</v>
      </c>
      <c r="BR57" s="22">
        <f>'HBT Resource -ERP'!CB187</f>
        <v>19276.198216275003</v>
      </c>
      <c r="BS57" s="22">
        <f>'HBT Resource -ERP'!CC187</f>
        <v>19276.198216275003</v>
      </c>
      <c r="BT57" s="22">
        <f>'HBT Resource -ERP'!CD187</f>
        <v>19276.198216275003</v>
      </c>
      <c r="BU57" s="22">
        <f>'HBT Resource -ERP'!CE187</f>
        <v>19276.198216275003</v>
      </c>
      <c r="BV57" s="22">
        <f>'HBT Resource -ERP'!CF187</f>
        <v>19276.198216275003</v>
      </c>
      <c r="BW57" s="22">
        <f>'HBT Resource -ERP'!CG187</f>
        <v>19276.198216275003</v>
      </c>
      <c r="BX57" s="22">
        <f>'HBT Resource -ERP'!CH187</f>
        <v>19276.198216275003</v>
      </c>
      <c r="BY57" s="22">
        <f>'HBT Resource -ERP'!CI187</f>
        <v>19276.198216275003</v>
      </c>
      <c r="BZ57" s="22">
        <f>'HBT Resource -ERP'!CJ187</f>
        <v>19276.198216275003</v>
      </c>
      <c r="CA57" s="22">
        <f>'HBT Resource -ERP'!CK187</f>
        <v>21203.818037902503</v>
      </c>
      <c r="CB57" s="22">
        <f>'HBT Resource -ERP'!CL187</f>
        <v>21203.818037902503</v>
      </c>
      <c r="CC57" s="22">
        <f>'HBT Resource -ERP'!CM187</f>
        <v>21203.818037902503</v>
      </c>
      <c r="CD57" s="22">
        <f>'HBT Resource -ERP'!CN187</f>
        <v>21203.818037902503</v>
      </c>
      <c r="CE57" s="22">
        <f>'HBT Resource -ERP'!CO187</f>
        <v>21203.818037902503</v>
      </c>
      <c r="CF57" s="22">
        <f>'HBT Resource -ERP'!CP187</f>
        <v>21203.818037902503</v>
      </c>
      <c r="CG57" s="22">
        <f>'HBT Resource -ERP'!CQ187</f>
        <v>21203.818037902503</v>
      </c>
      <c r="CH57" s="22">
        <f>'HBT Resource -ERP'!CR187</f>
        <v>21203.818037902503</v>
      </c>
      <c r="CI57" s="22">
        <f>'HBT Resource -ERP'!CS187</f>
        <v>21203.818037902503</v>
      </c>
      <c r="CJ57" s="22">
        <f>'HBT Resource -ERP'!CT187</f>
        <v>21203.818037902503</v>
      </c>
      <c r="CK57" s="22">
        <f>'HBT Resource -ERP'!CU187</f>
        <v>0</v>
      </c>
      <c r="CL57" s="22">
        <f>'HBT Resource -ERP'!CV187</f>
        <v>0</v>
      </c>
      <c r="CM57" s="22">
        <f>'HBT Resource -ERP'!CW187</f>
        <v>0</v>
      </c>
      <c r="CN57" s="22">
        <f>'HBT Resource -ERP'!CX187</f>
        <v>0</v>
      </c>
      <c r="CO57" s="22">
        <f>'HBT Resource -ERP'!CY187</f>
        <v>0</v>
      </c>
      <c r="CP57" s="22">
        <f>'HBT Resource -ERP'!CZ187</f>
        <v>0</v>
      </c>
      <c r="CQ57" s="22">
        <f>'HBT Resource -ERP'!DA187</f>
        <v>0</v>
      </c>
      <c r="CR57" s="22">
        <f>'HBT Resource -ERP'!DB187</f>
        <v>0</v>
      </c>
      <c r="CS57" s="22">
        <f>'HBT Resource -ERP'!DC187</f>
        <v>0</v>
      </c>
      <c r="CT57" s="22">
        <f>'HBT Resource -ERP'!DD187</f>
        <v>0</v>
      </c>
      <c r="CU57" s="22">
        <f>'HBT Resource -ERP'!DE187</f>
        <v>0</v>
      </c>
      <c r="CV57" s="22">
        <f>'HBT Resource -ERP'!DF187</f>
        <v>0</v>
      </c>
      <c r="CW57" s="22">
        <f>'HBT Resource -ERP'!DG187</f>
        <v>0</v>
      </c>
      <c r="CX57" s="22">
        <f>'HBT Resource -ERP'!DH187</f>
        <v>0</v>
      </c>
      <c r="CY57" s="22">
        <f>'HBT Resource -ERP'!DI187</f>
        <v>0</v>
      </c>
      <c r="CZ57" s="22">
        <f>'HBT Resource -ERP'!DJ187</f>
        <v>0</v>
      </c>
      <c r="DA57" s="22">
        <f>'HBT Resource -ERP'!DK187</f>
        <v>0</v>
      </c>
      <c r="DB57" s="22">
        <f>'HBT Resource -ERP'!DL187</f>
        <v>0</v>
      </c>
      <c r="DC57" s="22">
        <f>'HBT Resource -ERP'!DM187</f>
        <v>0</v>
      </c>
      <c r="DD57" s="22">
        <f>'HBT Resource -ERP'!DN187</f>
        <v>0</v>
      </c>
      <c r="DE57" s="22">
        <f>'HBT Resource -ERP'!DO187</f>
        <v>0</v>
      </c>
      <c r="DF57" s="22">
        <f>'HBT Resource -ERP'!DP187</f>
        <v>0</v>
      </c>
      <c r="DG57" s="22">
        <f>'HBT Resource -ERP'!DQ187</f>
        <v>0</v>
      </c>
      <c r="DH57" s="22">
        <f>'HBT Resource -ERP'!DR187</f>
        <v>0</v>
      </c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1">
        <f t="shared" si="1"/>
        <v>481904.95540687529</v>
      </c>
      <c r="FT57" s="22"/>
      <c r="FU57" s="22"/>
      <c r="FV57" s="22"/>
      <c r="FW57" s="21"/>
      <c r="FX57" s="5"/>
      <c r="FY57" s="5"/>
      <c r="FZ57" s="5"/>
      <c r="GA57" s="5"/>
      <c r="GB57" s="5"/>
      <c r="GC57" s="5"/>
    </row>
    <row r="58" spans="1:185" ht="16.5" customHeight="1" x14ac:dyDescent="0.25">
      <c r="A58" s="5"/>
      <c r="B58" s="5"/>
      <c r="C58" s="230" t="s">
        <v>113</v>
      </c>
      <c r="D58" s="5"/>
      <c r="E58" s="17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>
        <f>'HBT Resource -ERP'!CU188</f>
        <v>12503.808190623757</v>
      </c>
      <c r="CL58" s="22">
        <f>'HBT Resource -ERP'!CV188</f>
        <v>12503.808190623757</v>
      </c>
      <c r="CM58" s="22">
        <f>'HBT Resource -ERP'!CW188</f>
        <v>12503.808190623757</v>
      </c>
      <c r="CN58" s="22">
        <f>'HBT Resource -ERP'!CX188</f>
        <v>12503.808190623757</v>
      </c>
      <c r="CO58" s="22">
        <f>'HBT Resource -ERP'!CY188</f>
        <v>12503.808190623757</v>
      </c>
      <c r="CP58" s="22">
        <f>'HBT Resource -ERP'!CZ188</f>
        <v>12503.808190623757</v>
      </c>
      <c r="CQ58" s="22">
        <f>'HBT Resource -ERP'!DA188</f>
        <v>12503.808190623757</v>
      </c>
      <c r="CR58" s="22">
        <f>'HBT Resource -ERP'!DB188</f>
        <v>12503.808190623757</v>
      </c>
      <c r="CS58" s="22">
        <f>'HBT Resource -ERP'!DC188</f>
        <v>12503.808190623757</v>
      </c>
      <c r="CT58" s="22">
        <f>'HBT Resource -ERP'!DD188</f>
        <v>12503.808190623757</v>
      </c>
      <c r="CU58" s="22">
        <f>'HBT Resource -ERP'!DE188</f>
        <v>12503.808190623757</v>
      </c>
      <c r="CV58" s="22">
        <f>'HBT Resource -ERP'!DF188</f>
        <v>12503.808190623757</v>
      </c>
      <c r="CW58" s="22">
        <f>'HBT Resource -ERP'!DG188</f>
        <v>12503.808190623757</v>
      </c>
      <c r="CX58" s="22">
        <f>'HBT Resource -ERP'!DH188</f>
        <v>12503.808190623757</v>
      </c>
      <c r="CY58" s="22">
        <f>'HBT Resource -ERP'!DI188</f>
        <v>13754.189009686133</v>
      </c>
      <c r="CZ58" s="22">
        <f>'HBT Resource -ERP'!DJ188</f>
        <v>13754.189009686133</v>
      </c>
      <c r="DA58" s="22">
        <f>'HBT Resource -ERP'!DK188</f>
        <v>13754.189009686133</v>
      </c>
      <c r="DB58" s="22">
        <f>'HBT Resource -ERP'!DL188</f>
        <v>13754.189009686133</v>
      </c>
      <c r="DC58" s="22">
        <f>'HBT Resource -ERP'!DM188</f>
        <v>13754.189009686133</v>
      </c>
      <c r="DD58" s="22">
        <f>'HBT Resource -ERP'!DN188</f>
        <v>13754.189009686133</v>
      </c>
      <c r="DE58" s="22">
        <f>'HBT Resource -ERP'!DO188</f>
        <v>13754.189009686133</v>
      </c>
      <c r="DF58" s="22">
        <f>'HBT Resource -ERP'!DP188</f>
        <v>13754.189009686133</v>
      </c>
      <c r="DG58" s="22">
        <f>'HBT Resource -ERP'!DQ188</f>
        <v>13754.189009686133</v>
      </c>
      <c r="DH58" s="22">
        <f>'HBT Resource -ERP'!DR188</f>
        <v>13754.189009686133</v>
      </c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1">
        <f t="shared" si="1"/>
        <v>312595.20476559398</v>
      </c>
      <c r="FT58" s="22"/>
      <c r="FU58" s="22"/>
      <c r="FV58" s="22"/>
      <c r="FW58" s="21"/>
      <c r="FX58" s="5"/>
      <c r="FY58" s="5"/>
      <c r="FZ58" s="5"/>
      <c r="GA58" s="5"/>
      <c r="GB58" s="5"/>
      <c r="GC58" s="5"/>
    </row>
    <row r="59" spans="1:185" ht="16.5" customHeight="1" x14ac:dyDescent="0.25">
      <c r="A59" s="5"/>
      <c r="B59" s="5" t="e">
        <f>#REF!+1</f>
        <v>#REF!</v>
      </c>
      <c r="C59" s="231" t="s">
        <v>119</v>
      </c>
      <c r="D59" s="5"/>
      <c r="E59" s="17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>
        <f>'HBT Resource -ERP'!AA189</f>
        <v>17955.189999999999</v>
      </c>
      <c r="R59" s="22">
        <f>'HBT Resource -ERP'!AB189</f>
        <v>17955.189999999999</v>
      </c>
      <c r="S59" s="22">
        <f>'HBT Resource -ERP'!AC189</f>
        <v>17955.189999999999</v>
      </c>
      <c r="T59" s="22">
        <f>'HBT Resource -ERP'!AD189</f>
        <v>17955.189999999999</v>
      </c>
      <c r="U59" s="22">
        <f>'HBT Resource -ERP'!AE189</f>
        <v>3591.038</v>
      </c>
      <c r="V59" s="22">
        <f>'HBT Resource -ERP'!AF189</f>
        <v>3591.038</v>
      </c>
      <c r="W59" s="22">
        <f>'HBT Resource -ERP'!AG189</f>
        <v>3591.038</v>
      </c>
      <c r="X59" s="22">
        <f>'HBT Resource -ERP'!AH189</f>
        <v>3591.038</v>
      </c>
      <c r="Y59" s="22">
        <f>'HBT Resource -ERP'!AI189</f>
        <v>3591.038</v>
      </c>
      <c r="Z59" s="22">
        <f>'HBT Resource -ERP'!AJ189</f>
        <v>3591.038</v>
      </c>
      <c r="AA59" s="22">
        <f>'HBT Resource -ERP'!AK189</f>
        <v>3591.038</v>
      </c>
      <c r="AB59" s="22">
        <f>'HBT Resource -ERP'!AL189</f>
        <v>3591.038</v>
      </c>
      <c r="AC59" s="22">
        <f>'HBT Resource -ERP'!AM189</f>
        <v>3591.038</v>
      </c>
      <c r="AD59" s="22">
        <f>'HBT Resource -ERP'!AN189</f>
        <v>3591.038</v>
      </c>
      <c r="AE59" s="22">
        <f>'HBT Resource -ERP'!AO189</f>
        <v>3950.1417999999999</v>
      </c>
      <c r="AF59" s="22">
        <f>'HBT Resource -ERP'!AP189</f>
        <v>3950.1417999999999</v>
      </c>
      <c r="AG59" s="22">
        <f>'HBT Resource -ERP'!AQ189</f>
        <v>3950.1417999999999</v>
      </c>
      <c r="AH59" s="22">
        <f>'HBT Resource -ERP'!AR189</f>
        <v>3950.1417999999999</v>
      </c>
      <c r="AI59" s="22">
        <f>'HBT Resource -ERP'!AS189</f>
        <v>3950.1417999999999</v>
      </c>
      <c r="AJ59" s="22">
        <f>'HBT Resource -ERP'!AT189</f>
        <v>3950.1417999999999</v>
      </c>
      <c r="AK59" s="22">
        <f>'HBT Resource -ERP'!AU189</f>
        <v>3950.1417999999999</v>
      </c>
      <c r="AL59" s="22">
        <f>'HBT Resource -ERP'!AV189</f>
        <v>3950.1417999999999</v>
      </c>
      <c r="AM59" s="22">
        <f>'HBT Resource -ERP'!AW189</f>
        <v>3950.1417999999999</v>
      </c>
      <c r="AN59" s="22">
        <f>'HBT Resource -ERP'!AX189</f>
        <v>3950.1417999999999</v>
      </c>
      <c r="AO59" s="22">
        <f>'HBT Resource -ERP'!AY189</f>
        <v>0</v>
      </c>
      <c r="AP59" s="22">
        <f>'HBT Resource -ERP'!AZ189</f>
        <v>0</v>
      </c>
      <c r="AQ59" s="22">
        <f>'HBT Resource -ERP'!BA189</f>
        <v>0</v>
      </c>
      <c r="AR59" s="22">
        <f>'HBT Resource -ERP'!BB189</f>
        <v>0</v>
      </c>
      <c r="AS59" s="22">
        <f>'HBT Resource -ERP'!BC189</f>
        <v>0</v>
      </c>
      <c r="AT59" s="22">
        <f>'HBT Resource -ERP'!BD189</f>
        <v>0</v>
      </c>
      <c r="AU59" s="22">
        <f>'HBT Resource -ERP'!BE189</f>
        <v>0</v>
      </c>
      <c r="AV59" s="22">
        <f>'HBT Resource -ERP'!BF189</f>
        <v>0</v>
      </c>
      <c r="AW59" s="22">
        <f>'HBT Resource -ERP'!BG189</f>
        <v>0</v>
      </c>
      <c r="AX59" s="22">
        <f>'HBT Resource -ERP'!BH189</f>
        <v>0</v>
      </c>
      <c r="AY59" s="22">
        <f>'HBT Resource -ERP'!BI189</f>
        <v>0</v>
      </c>
      <c r="AZ59" s="22">
        <f>'HBT Resource -ERP'!BJ189</f>
        <v>0</v>
      </c>
      <c r="BA59" s="22">
        <f>'HBT Resource -ERP'!BK189</f>
        <v>0</v>
      </c>
      <c r="BB59" s="22">
        <f>'HBT Resource -ERP'!BL189</f>
        <v>0</v>
      </c>
      <c r="BC59" s="22">
        <f>'HBT Resource -ERP'!BM189</f>
        <v>0</v>
      </c>
      <c r="BD59" s="22">
        <f>'HBT Resource -ERP'!BN189</f>
        <v>0</v>
      </c>
      <c r="BE59" s="22">
        <f>'HBT Resource -ERP'!BO189</f>
        <v>0</v>
      </c>
      <c r="BF59" s="22">
        <f>'HBT Resource -ERP'!BP189</f>
        <v>0</v>
      </c>
      <c r="BG59" s="22">
        <f>'HBT Resource -ERP'!BQ189</f>
        <v>0</v>
      </c>
      <c r="BH59" s="22">
        <f>'HBT Resource -ERP'!BR189</f>
        <v>0</v>
      </c>
      <c r="BI59" s="22">
        <f>'HBT Resource -ERP'!BS189</f>
        <v>0</v>
      </c>
      <c r="BJ59" s="22">
        <f>'HBT Resource -ERP'!BT189</f>
        <v>0</v>
      </c>
      <c r="BK59" s="22">
        <f>'HBT Resource -ERP'!BU189</f>
        <v>0</v>
      </c>
      <c r="BL59" s="22">
        <f>'HBT Resource -ERP'!BV189</f>
        <v>0</v>
      </c>
      <c r="BM59" s="22">
        <f>'HBT Resource -ERP'!BW189</f>
        <v>0</v>
      </c>
      <c r="BN59" s="22">
        <f>'HBT Resource -ERP'!BX189</f>
        <v>0</v>
      </c>
      <c r="BO59" s="22">
        <f>'HBT Resource -ERP'!BY189</f>
        <v>0</v>
      </c>
      <c r="BP59" s="22">
        <f>'HBT Resource -ERP'!BZ189</f>
        <v>0</v>
      </c>
      <c r="BQ59" s="22">
        <f>'HBT Resource -ERP'!CA189</f>
        <v>0</v>
      </c>
      <c r="BR59" s="22">
        <f>'HBT Resource -ERP'!CB189</f>
        <v>0</v>
      </c>
      <c r="BS59" s="22">
        <f>'HBT Resource -ERP'!CC189</f>
        <v>0</v>
      </c>
      <c r="BT59" s="22">
        <f>'HBT Resource -ERP'!CD189</f>
        <v>0</v>
      </c>
      <c r="BU59" s="22">
        <f>'HBT Resource -ERP'!CE189</f>
        <v>0</v>
      </c>
      <c r="BV59" s="22">
        <f>'HBT Resource -ERP'!CF189</f>
        <v>0</v>
      </c>
      <c r="BW59" s="22">
        <f>'HBT Resource -ERP'!CG189</f>
        <v>0</v>
      </c>
      <c r="BX59" s="22">
        <f>'HBT Resource -ERP'!CH189</f>
        <v>0</v>
      </c>
      <c r="BY59" s="22">
        <f>'HBT Resource -ERP'!CI189</f>
        <v>0</v>
      </c>
      <c r="BZ59" s="22">
        <f>'HBT Resource -ERP'!CJ189</f>
        <v>0</v>
      </c>
      <c r="CA59" s="22">
        <f>'HBT Resource -ERP'!CK189</f>
        <v>0</v>
      </c>
      <c r="CB59" s="22">
        <f>'HBT Resource -ERP'!CL189</f>
        <v>0</v>
      </c>
      <c r="CC59" s="22">
        <f>'HBT Resource -ERP'!CM189</f>
        <v>0</v>
      </c>
      <c r="CD59" s="22">
        <f>'HBT Resource -ERP'!CN189</f>
        <v>0</v>
      </c>
      <c r="CE59" s="22">
        <f>'HBT Resource -ERP'!CO189</f>
        <v>0</v>
      </c>
      <c r="CF59" s="22">
        <f>'HBT Resource -ERP'!CP189</f>
        <v>0</v>
      </c>
      <c r="CG59" s="22">
        <f>'HBT Resource -ERP'!CQ189</f>
        <v>0</v>
      </c>
      <c r="CH59" s="22">
        <f>'HBT Resource -ERP'!CR189</f>
        <v>0</v>
      </c>
      <c r="CI59" s="22">
        <f>'HBT Resource -ERP'!CS189</f>
        <v>0</v>
      </c>
      <c r="CJ59" s="22">
        <f>'HBT Resource -ERP'!CT189</f>
        <v>0</v>
      </c>
      <c r="CK59" s="22">
        <f>'HBT Resource -ERP'!CU189</f>
        <v>0</v>
      </c>
      <c r="CL59" s="22">
        <f>'HBT Resource -ERP'!CV189</f>
        <v>0</v>
      </c>
      <c r="CM59" s="22">
        <f>'HBT Resource -ERP'!CW189</f>
        <v>0</v>
      </c>
      <c r="CN59" s="22">
        <f>'HBT Resource -ERP'!CX189</f>
        <v>0</v>
      </c>
      <c r="CO59" s="22">
        <f>'HBT Resource -ERP'!CY189</f>
        <v>0</v>
      </c>
      <c r="CP59" s="22">
        <f>'HBT Resource -ERP'!CZ189</f>
        <v>0</v>
      </c>
      <c r="CQ59" s="22">
        <f>'HBT Resource -ERP'!DA189</f>
        <v>0</v>
      </c>
      <c r="CR59" s="22">
        <f>'HBT Resource -ERP'!DB189</f>
        <v>0</v>
      </c>
      <c r="CS59" s="22">
        <f>'HBT Resource -ERP'!DC189</f>
        <v>0</v>
      </c>
      <c r="CT59" s="22">
        <f>'HBT Resource -ERP'!DD189</f>
        <v>0</v>
      </c>
      <c r="CU59" s="22">
        <f>'HBT Resource -ERP'!DE189</f>
        <v>0</v>
      </c>
      <c r="CV59" s="22">
        <f>'HBT Resource -ERP'!DF189</f>
        <v>0</v>
      </c>
      <c r="CW59" s="22">
        <f>'HBT Resource -ERP'!DG189</f>
        <v>0</v>
      </c>
      <c r="CX59" s="22">
        <f>'HBT Resource -ERP'!DH189</f>
        <v>0</v>
      </c>
      <c r="CY59" s="22">
        <f>'HBT Resource -ERP'!DI189</f>
        <v>0</v>
      </c>
      <c r="CZ59" s="22">
        <f>'HBT Resource -ERP'!DJ189</f>
        <v>0</v>
      </c>
      <c r="DA59" s="22">
        <f>'HBT Resource -ERP'!DK189</f>
        <v>0</v>
      </c>
      <c r="DB59" s="22">
        <f>'HBT Resource -ERP'!DL189</f>
        <v>0</v>
      </c>
      <c r="DC59" s="22">
        <f>'HBT Resource -ERP'!DM189</f>
        <v>0</v>
      </c>
      <c r="DD59" s="22">
        <f>'HBT Resource -ERP'!DN189</f>
        <v>0</v>
      </c>
      <c r="DE59" s="22">
        <f>'HBT Resource -ERP'!DO189</f>
        <v>0</v>
      </c>
      <c r="DF59" s="22">
        <f>'HBT Resource -ERP'!DP189</f>
        <v>0</v>
      </c>
      <c r="DG59" s="22">
        <f>'HBT Resource -ERP'!DQ189</f>
        <v>0</v>
      </c>
      <c r="DH59" s="22">
        <f>'HBT Resource -ERP'!DR189</f>
        <v>0</v>
      </c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1">
        <f t="shared" si="1"/>
        <v>147232.55800000005</v>
      </c>
      <c r="FT59" s="22"/>
      <c r="FU59" s="22"/>
      <c r="FV59" s="22"/>
      <c r="FW59" s="21"/>
      <c r="FX59" s="5"/>
      <c r="FY59" s="5"/>
      <c r="FZ59" s="5"/>
      <c r="GA59" s="5"/>
      <c r="GB59" s="5"/>
      <c r="GC59" s="5"/>
    </row>
    <row r="60" spans="1:185" ht="16.5" customHeight="1" x14ac:dyDescent="0.25">
      <c r="A60" s="5"/>
      <c r="B60" s="5"/>
      <c r="C60" s="231" t="s">
        <v>119</v>
      </c>
      <c r="D60" s="5"/>
      <c r="E60" s="17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>
        <f>'HBT Resource -ERP'!AY190</f>
        <v>3950.1417999999999</v>
      </c>
      <c r="AP60" s="22">
        <f>'HBT Resource -ERP'!AZ190</f>
        <v>3950.1417999999999</v>
      </c>
      <c r="AQ60" s="22">
        <f>'HBT Resource -ERP'!BA190</f>
        <v>3950.1417999999999</v>
      </c>
      <c r="AR60" s="22">
        <f>'HBT Resource -ERP'!BB190</f>
        <v>3950.1417999999999</v>
      </c>
      <c r="AS60" s="22">
        <f>'HBT Resource -ERP'!BC190</f>
        <v>3950.1417999999999</v>
      </c>
      <c r="AT60" s="22">
        <f>'HBT Resource -ERP'!BD190</f>
        <v>3950.1417999999999</v>
      </c>
      <c r="AU60" s="22">
        <f>'HBT Resource -ERP'!BE190</f>
        <v>3950.1417999999999</v>
      </c>
      <c r="AV60" s="22">
        <f>'HBT Resource -ERP'!BF190</f>
        <v>3950.1417999999999</v>
      </c>
      <c r="AW60" s="22">
        <f>'HBT Resource -ERP'!BG190</f>
        <v>3950.1417999999999</v>
      </c>
      <c r="AX60" s="22">
        <f>'HBT Resource -ERP'!BH190</f>
        <v>3950.1417999999999</v>
      </c>
      <c r="AY60" s="22">
        <f>'HBT Resource -ERP'!BI190</f>
        <v>3950.1417999999999</v>
      </c>
      <c r="AZ60" s="22">
        <f>'HBT Resource -ERP'!BJ190</f>
        <v>3950.1417999999999</v>
      </c>
      <c r="BA60" s="22">
        <f>'HBT Resource -ERP'!BK190</f>
        <v>3950.1417999999999</v>
      </c>
      <c r="BB60" s="22">
        <f>'HBT Resource -ERP'!BL190</f>
        <v>3950.1417999999999</v>
      </c>
      <c r="BC60" s="22">
        <f>'HBT Resource -ERP'!BM190</f>
        <v>4345.1559800000005</v>
      </c>
      <c r="BD60" s="22">
        <f>'HBT Resource -ERP'!BN190</f>
        <v>4345.1559800000005</v>
      </c>
      <c r="BE60" s="22">
        <f>'HBT Resource -ERP'!BO190</f>
        <v>4345.1559800000005</v>
      </c>
      <c r="BF60" s="22">
        <f>'HBT Resource -ERP'!BP190</f>
        <v>4345.1559800000005</v>
      </c>
      <c r="BG60" s="22">
        <f>'HBT Resource -ERP'!BQ190</f>
        <v>4345.1559800000005</v>
      </c>
      <c r="BH60" s="22">
        <f>'HBT Resource -ERP'!BR190</f>
        <v>4345.1559800000005</v>
      </c>
      <c r="BI60" s="22">
        <f>'HBT Resource -ERP'!BS190</f>
        <v>4345.1559800000005</v>
      </c>
      <c r="BJ60" s="22">
        <f>'HBT Resource -ERP'!BT190</f>
        <v>4345.1559800000005</v>
      </c>
      <c r="BK60" s="22">
        <f>'HBT Resource -ERP'!BU190</f>
        <v>4345.1559800000005</v>
      </c>
      <c r="BL60" s="22">
        <f>'HBT Resource -ERP'!BV190</f>
        <v>4345.1559800000005</v>
      </c>
      <c r="BM60" s="22">
        <f>'HBT Resource -ERP'!BW190</f>
        <v>0</v>
      </c>
      <c r="BN60" s="22">
        <f>'HBT Resource -ERP'!BX190</f>
        <v>0</v>
      </c>
      <c r="BO60" s="22">
        <f>'HBT Resource -ERP'!BY190</f>
        <v>0</v>
      </c>
      <c r="BP60" s="22">
        <f>'HBT Resource -ERP'!BZ190</f>
        <v>0</v>
      </c>
      <c r="BQ60" s="22">
        <f>'HBT Resource -ERP'!CA190</f>
        <v>0</v>
      </c>
      <c r="BR60" s="22">
        <f>'HBT Resource -ERP'!CB190</f>
        <v>0</v>
      </c>
      <c r="BS60" s="22">
        <f>'HBT Resource -ERP'!CC190</f>
        <v>0</v>
      </c>
      <c r="BT60" s="22">
        <f>'HBT Resource -ERP'!CD190</f>
        <v>0</v>
      </c>
      <c r="BU60" s="22">
        <f>'HBT Resource -ERP'!CE190</f>
        <v>0</v>
      </c>
      <c r="BV60" s="22">
        <f>'HBT Resource -ERP'!CF190</f>
        <v>0</v>
      </c>
      <c r="BW60" s="22">
        <f>'HBT Resource -ERP'!CG190</f>
        <v>0</v>
      </c>
      <c r="BX60" s="22">
        <f>'HBT Resource -ERP'!CH190</f>
        <v>0</v>
      </c>
      <c r="BY60" s="22">
        <f>'HBT Resource -ERP'!CI190</f>
        <v>0</v>
      </c>
      <c r="BZ60" s="22">
        <f>'HBT Resource -ERP'!CJ190</f>
        <v>0</v>
      </c>
      <c r="CA60" s="22">
        <f>'HBT Resource -ERP'!CK190</f>
        <v>0</v>
      </c>
      <c r="CB60" s="22">
        <f>'HBT Resource -ERP'!CL190</f>
        <v>0</v>
      </c>
      <c r="CC60" s="22">
        <f>'HBT Resource -ERP'!CM190</f>
        <v>0</v>
      </c>
      <c r="CD60" s="22">
        <f>'HBT Resource -ERP'!CN190</f>
        <v>0</v>
      </c>
      <c r="CE60" s="22">
        <f>'HBT Resource -ERP'!CO190</f>
        <v>0</v>
      </c>
      <c r="CF60" s="22">
        <f>'HBT Resource -ERP'!CP190</f>
        <v>0</v>
      </c>
      <c r="CG60" s="22">
        <f>'HBT Resource -ERP'!CQ190</f>
        <v>0</v>
      </c>
      <c r="CH60" s="22">
        <f>'HBT Resource -ERP'!CR190</f>
        <v>0</v>
      </c>
      <c r="CI60" s="22">
        <f>'HBT Resource -ERP'!CS190</f>
        <v>0</v>
      </c>
      <c r="CJ60" s="22">
        <f>'HBT Resource -ERP'!CT190</f>
        <v>0</v>
      </c>
      <c r="CK60" s="22">
        <f>'HBT Resource -ERP'!CU190</f>
        <v>0</v>
      </c>
      <c r="CL60" s="22">
        <f>'HBT Resource -ERP'!CV190</f>
        <v>0</v>
      </c>
      <c r="CM60" s="22">
        <f>'HBT Resource -ERP'!CW190</f>
        <v>0</v>
      </c>
      <c r="CN60" s="22">
        <f>'HBT Resource -ERP'!CX190</f>
        <v>0</v>
      </c>
      <c r="CO60" s="22">
        <f>'HBT Resource -ERP'!CY190</f>
        <v>0</v>
      </c>
      <c r="CP60" s="22">
        <f>'HBT Resource -ERP'!CZ190</f>
        <v>0</v>
      </c>
      <c r="CQ60" s="22">
        <f>'HBT Resource -ERP'!DA190</f>
        <v>0</v>
      </c>
      <c r="CR60" s="22">
        <f>'HBT Resource -ERP'!DB190</f>
        <v>0</v>
      </c>
      <c r="CS60" s="22">
        <f>'HBT Resource -ERP'!DC190</f>
        <v>0</v>
      </c>
      <c r="CT60" s="22">
        <f>'HBT Resource -ERP'!DD190</f>
        <v>0</v>
      </c>
      <c r="CU60" s="22">
        <f>'HBT Resource -ERP'!DE190</f>
        <v>0</v>
      </c>
      <c r="CV60" s="22">
        <f>'HBT Resource -ERP'!DF190</f>
        <v>0</v>
      </c>
      <c r="CW60" s="22">
        <f>'HBT Resource -ERP'!DG190</f>
        <v>0</v>
      </c>
      <c r="CX60" s="22">
        <f>'HBT Resource -ERP'!DH190</f>
        <v>0</v>
      </c>
      <c r="CY60" s="22">
        <f>'HBT Resource -ERP'!DI190</f>
        <v>0</v>
      </c>
      <c r="CZ60" s="22">
        <f>'HBT Resource -ERP'!DJ190</f>
        <v>0</v>
      </c>
      <c r="DA60" s="22">
        <f>'HBT Resource -ERP'!DK190</f>
        <v>0</v>
      </c>
      <c r="DB60" s="22">
        <f>'HBT Resource -ERP'!DL190</f>
        <v>0</v>
      </c>
      <c r="DC60" s="22">
        <f>'HBT Resource -ERP'!DM190</f>
        <v>0</v>
      </c>
      <c r="DD60" s="22">
        <f>'HBT Resource -ERP'!DN190</f>
        <v>0</v>
      </c>
      <c r="DE60" s="22">
        <f>'HBT Resource -ERP'!DO190</f>
        <v>0</v>
      </c>
      <c r="DF60" s="22">
        <f>'HBT Resource -ERP'!DP190</f>
        <v>0</v>
      </c>
      <c r="DG60" s="22">
        <f>'HBT Resource -ERP'!DQ190</f>
        <v>0</v>
      </c>
      <c r="DH60" s="22">
        <f>'HBT Resource -ERP'!DR190</f>
        <v>0</v>
      </c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1">
        <f t="shared" si="1"/>
        <v>98753.544999999969</v>
      </c>
      <c r="FT60" s="22"/>
      <c r="FU60" s="22"/>
      <c r="FV60" s="22"/>
      <c r="FW60" s="21"/>
      <c r="FX60" s="5"/>
      <c r="FY60" s="5"/>
      <c r="FZ60" s="5"/>
      <c r="GA60" s="5"/>
      <c r="GB60" s="5"/>
      <c r="GC60" s="5"/>
    </row>
    <row r="61" spans="1:185" ht="16.5" customHeight="1" x14ac:dyDescent="0.25">
      <c r="A61" s="5"/>
      <c r="B61" s="5"/>
      <c r="C61" s="231" t="s">
        <v>119</v>
      </c>
      <c r="D61" s="5"/>
      <c r="E61" s="17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>
        <f>'HBT Resource -ERP'!BW191</f>
        <v>4345.1559800000005</v>
      </c>
      <c r="BN61" s="22">
        <f>'HBT Resource -ERP'!BX191</f>
        <v>4345.1559800000005</v>
      </c>
      <c r="BO61" s="22">
        <f>'HBT Resource -ERP'!BY191</f>
        <v>4345.1559800000005</v>
      </c>
      <c r="BP61" s="22">
        <f>'HBT Resource -ERP'!BZ191</f>
        <v>4345.1559800000005</v>
      </c>
      <c r="BQ61" s="22">
        <f>'HBT Resource -ERP'!CA191</f>
        <v>4345.1559800000005</v>
      </c>
      <c r="BR61" s="22">
        <f>'HBT Resource -ERP'!CB191</f>
        <v>4345.1559800000005</v>
      </c>
      <c r="BS61" s="22">
        <f>'HBT Resource -ERP'!CC191</f>
        <v>4345.1559800000005</v>
      </c>
      <c r="BT61" s="22">
        <f>'HBT Resource -ERP'!CD191</f>
        <v>4345.1559800000005</v>
      </c>
      <c r="BU61" s="22">
        <f>'HBT Resource -ERP'!CE191</f>
        <v>4345.1559800000005</v>
      </c>
      <c r="BV61" s="22">
        <f>'HBT Resource -ERP'!CF191</f>
        <v>4345.1559800000005</v>
      </c>
      <c r="BW61" s="22">
        <f>'HBT Resource -ERP'!CG191</f>
        <v>4345.1559800000005</v>
      </c>
      <c r="BX61" s="22">
        <f>'HBT Resource -ERP'!CH191</f>
        <v>4345.1559800000005</v>
      </c>
      <c r="BY61" s="22">
        <f>'HBT Resource -ERP'!CI191</f>
        <v>4345.1559800000005</v>
      </c>
      <c r="BZ61" s="22">
        <f>'HBT Resource -ERP'!CJ191</f>
        <v>4345.1559800000005</v>
      </c>
      <c r="CA61" s="22">
        <f>'HBT Resource -ERP'!CK191</f>
        <v>4779.6715780000004</v>
      </c>
      <c r="CB61" s="22">
        <f>'HBT Resource -ERP'!CL191</f>
        <v>4779.6715780000004</v>
      </c>
      <c r="CC61" s="22">
        <f>'HBT Resource -ERP'!CM191</f>
        <v>4779.6715780000004</v>
      </c>
      <c r="CD61" s="22">
        <f>'HBT Resource -ERP'!CN191</f>
        <v>4779.6715780000004</v>
      </c>
      <c r="CE61" s="22">
        <f>'HBT Resource -ERP'!CO191</f>
        <v>4779.6715780000004</v>
      </c>
      <c r="CF61" s="22">
        <f>'HBT Resource -ERP'!CP191</f>
        <v>4779.6715780000004</v>
      </c>
      <c r="CG61" s="22">
        <f>'HBT Resource -ERP'!CQ191</f>
        <v>4779.6715780000004</v>
      </c>
      <c r="CH61" s="22">
        <f>'HBT Resource -ERP'!CR191</f>
        <v>4779.6715780000004</v>
      </c>
      <c r="CI61" s="22">
        <f>'HBT Resource -ERP'!CS191</f>
        <v>4779.6715780000004</v>
      </c>
      <c r="CJ61" s="22">
        <f>'HBT Resource -ERP'!CT191</f>
        <v>4779.6715780000004</v>
      </c>
      <c r="CK61" s="22">
        <f>'HBT Resource -ERP'!CU191</f>
        <v>0</v>
      </c>
      <c r="CL61" s="22">
        <f>'HBT Resource -ERP'!CV191</f>
        <v>0</v>
      </c>
      <c r="CM61" s="22">
        <f>'HBT Resource -ERP'!CW191</f>
        <v>0</v>
      </c>
      <c r="CN61" s="22">
        <f>'HBT Resource -ERP'!CX191</f>
        <v>0</v>
      </c>
      <c r="CO61" s="22">
        <f>'HBT Resource -ERP'!CY191</f>
        <v>0</v>
      </c>
      <c r="CP61" s="22">
        <f>'HBT Resource -ERP'!CZ191</f>
        <v>0</v>
      </c>
      <c r="CQ61" s="22">
        <f>'HBT Resource -ERP'!DA191</f>
        <v>0</v>
      </c>
      <c r="CR61" s="22">
        <f>'HBT Resource -ERP'!DB191</f>
        <v>0</v>
      </c>
      <c r="CS61" s="22">
        <f>'HBT Resource -ERP'!DC191</f>
        <v>0</v>
      </c>
      <c r="CT61" s="22">
        <f>'HBT Resource -ERP'!DD191</f>
        <v>0</v>
      </c>
      <c r="CU61" s="22">
        <f>'HBT Resource -ERP'!DE191</f>
        <v>0</v>
      </c>
      <c r="CV61" s="22">
        <f>'HBT Resource -ERP'!DF191</f>
        <v>0</v>
      </c>
      <c r="CW61" s="22">
        <f>'HBT Resource -ERP'!DG191</f>
        <v>0</v>
      </c>
      <c r="CX61" s="22">
        <f>'HBT Resource -ERP'!DH191</f>
        <v>0</v>
      </c>
      <c r="CY61" s="22">
        <f>'HBT Resource -ERP'!DI191</f>
        <v>0</v>
      </c>
      <c r="CZ61" s="22">
        <f>'HBT Resource -ERP'!DJ191</f>
        <v>0</v>
      </c>
      <c r="DA61" s="22">
        <f>'HBT Resource -ERP'!DK191</f>
        <v>0</v>
      </c>
      <c r="DB61" s="22">
        <f>'HBT Resource -ERP'!DL191</f>
        <v>0</v>
      </c>
      <c r="DC61" s="22">
        <f>'HBT Resource -ERP'!DM191</f>
        <v>0</v>
      </c>
      <c r="DD61" s="22">
        <f>'HBT Resource -ERP'!DN191</f>
        <v>0</v>
      </c>
      <c r="DE61" s="22">
        <f>'HBT Resource -ERP'!DO191</f>
        <v>0</v>
      </c>
      <c r="DF61" s="22">
        <f>'HBT Resource -ERP'!DP191</f>
        <v>0</v>
      </c>
      <c r="DG61" s="22">
        <f>'HBT Resource -ERP'!DQ191</f>
        <v>0</v>
      </c>
      <c r="DH61" s="22">
        <f>'HBT Resource -ERP'!DR191</f>
        <v>0</v>
      </c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1">
        <f t="shared" si="1"/>
        <v>108628.89949999997</v>
      </c>
      <c r="FT61" s="22"/>
      <c r="FU61" s="22"/>
      <c r="FV61" s="22"/>
      <c r="FW61" s="21"/>
      <c r="FX61" s="5"/>
      <c r="FY61" s="5"/>
      <c r="FZ61" s="5"/>
      <c r="GA61" s="5"/>
      <c r="GB61" s="5"/>
      <c r="GC61" s="5"/>
    </row>
    <row r="62" spans="1:185" ht="16.5" customHeight="1" x14ac:dyDescent="0.25">
      <c r="A62" s="5"/>
      <c r="B62" s="5"/>
      <c r="C62" s="231" t="s">
        <v>119</v>
      </c>
      <c r="D62" s="5"/>
      <c r="E62" s="17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>
        <f>'HBT Resource -ERP'!CU192</f>
        <v>2818.5535510000013</v>
      </c>
      <c r="CL62" s="22">
        <f>'HBT Resource -ERP'!CV192</f>
        <v>2818.5535510000013</v>
      </c>
      <c r="CM62" s="22">
        <f>'HBT Resource -ERP'!CW192</f>
        <v>2818.5535510000013</v>
      </c>
      <c r="CN62" s="22">
        <f>'HBT Resource -ERP'!CX192</f>
        <v>2818.5535510000013</v>
      </c>
      <c r="CO62" s="22">
        <f>'HBT Resource -ERP'!CY192</f>
        <v>2818.5535510000013</v>
      </c>
      <c r="CP62" s="22">
        <f>'HBT Resource -ERP'!CZ192</f>
        <v>2818.5535510000013</v>
      </c>
      <c r="CQ62" s="22">
        <f>'HBT Resource -ERP'!DA192</f>
        <v>2818.5535510000013</v>
      </c>
      <c r="CR62" s="22">
        <f>'HBT Resource -ERP'!DB192</f>
        <v>2818.5535510000013</v>
      </c>
      <c r="CS62" s="22">
        <f>'HBT Resource -ERP'!DC192</f>
        <v>2818.5535510000013</v>
      </c>
      <c r="CT62" s="22">
        <f>'HBT Resource -ERP'!DD192</f>
        <v>2818.5535510000013</v>
      </c>
      <c r="CU62" s="22">
        <f>'HBT Resource -ERP'!DE192</f>
        <v>2818.5535510000013</v>
      </c>
      <c r="CV62" s="22">
        <f>'HBT Resource -ERP'!DF192</f>
        <v>2818.5535510000013</v>
      </c>
      <c r="CW62" s="22">
        <f>'HBT Resource -ERP'!DG192</f>
        <v>2818.5535510000013</v>
      </c>
      <c r="CX62" s="22">
        <f>'HBT Resource -ERP'!DH192</f>
        <v>2818.5535510000013</v>
      </c>
      <c r="CY62" s="22">
        <f>'HBT Resource -ERP'!DI192</f>
        <v>3100.4089061000018</v>
      </c>
      <c r="CZ62" s="22">
        <f>'HBT Resource -ERP'!DJ192</f>
        <v>3100.4089061000018</v>
      </c>
      <c r="DA62" s="22">
        <f>'HBT Resource -ERP'!DK192</f>
        <v>3100.4089061000018</v>
      </c>
      <c r="DB62" s="22">
        <f>'HBT Resource -ERP'!DL192</f>
        <v>3100.4089061000018</v>
      </c>
      <c r="DC62" s="22">
        <f>'HBT Resource -ERP'!DM192</f>
        <v>3100.4089061000018</v>
      </c>
      <c r="DD62" s="22">
        <f>'HBT Resource -ERP'!DN192</f>
        <v>3100.4089061000018</v>
      </c>
      <c r="DE62" s="22">
        <f>'HBT Resource -ERP'!DO192</f>
        <v>3100.4089061000018</v>
      </c>
      <c r="DF62" s="22">
        <f>'HBT Resource -ERP'!DP192</f>
        <v>3100.4089061000018</v>
      </c>
      <c r="DG62" s="22">
        <f>'HBT Resource -ERP'!DQ192</f>
        <v>3100.4089061000018</v>
      </c>
      <c r="DH62" s="22">
        <f>'HBT Resource -ERP'!DR192</f>
        <v>3100.4089061000018</v>
      </c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1">
        <f t="shared" si="1"/>
        <v>70463.838775000069</v>
      </c>
      <c r="FT62" s="22"/>
      <c r="FU62" s="22"/>
      <c r="FV62" s="22"/>
      <c r="FW62" s="21"/>
      <c r="FX62" s="5"/>
      <c r="FY62" s="5"/>
      <c r="FZ62" s="5"/>
      <c r="GA62" s="5"/>
      <c r="GB62" s="5"/>
      <c r="GC62" s="5"/>
    </row>
    <row r="63" spans="1:185" ht="16.5" customHeight="1" x14ac:dyDescent="0.25">
      <c r="A63" s="5"/>
      <c r="B63" s="5" t="e">
        <f>#REF!+1</f>
        <v>#REF!</v>
      </c>
      <c r="C63" s="230" t="s">
        <v>410</v>
      </c>
      <c r="D63" s="5"/>
      <c r="E63" s="17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>
        <f>'HBT Resource -ERP'!AA193</f>
        <v>0</v>
      </c>
      <c r="R63" s="22">
        <f>'HBT Resource -ERP'!AB193</f>
        <v>0</v>
      </c>
      <c r="S63" s="22">
        <f>'HBT Resource -ERP'!AC193</f>
        <v>0</v>
      </c>
      <c r="T63" s="22">
        <f>'HBT Resource -ERP'!AD193</f>
        <v>0</v>
      </c>
      <c r="U63" s="22">
        <f>'HBT Resource -ERP'!AE193</f>
        <v>0</v>
      </c>
      <c r="V63" s="22">
        <f>'HBT Resource -ERP'!AF193</f>
        <v>0</v>
      </c>
      <c r="W63" s="22">
        <f>'HBT Resource -ERP'!AG193</f>
        <v>0</v>
      </c>
      <c r="X63" s="22">
        <f>'HBT Resource -ERP'!AH193</f>
        <v>0</v>
      </c>
      <c r="Y63" s="22">
        <f>'HBT Resource -ERP'!AI193</f>
        <v>0</v>
      </c>
      <c r="Z63" s="22">
        <f>'HBT Resource -ERP'!AJ193</f>
        <v>0</v>
      </c>
      <c r="AA63" s="22">
        <f>'HBT Resource -ERP'!AK193</f>
        <v>0</v>
      </c>
      <c r="AB63" s="22">
        <f>'HBT Resource -ERP'!AL193</f>
        <v>0</v>
      </c>
      <c r="AC63" s="22">
        <f>'HBT Resource -ERP'!AM193</f>
        <v>0</v>
      </c>
      <c r="AD63" s="22">
        <f>'HBT Resource -ERP'!AN193</f>
        <v>0</v>
      </c>
      <c r="AE63" s="22">
        <f>'HBT Resource -ERP'!AO193</f>
        <v>0</v>
      </c>
      <c r="AF63" s="22">
        <f>'HBT Resource -ERP'!AP193</f>
        <v>0</v>
      </c>
      <c r="AG63" s="22">
        <f>'HBT Resource -ERP'!AQ193</f>
        <v>0</v>
      </c>
      <c r="AH63" s="22">
        <f>'HBT Resource -ERP'!AR193</f>
        <v>0</v>
      </c>
      <c r="AI63" s="22">
        <f>'HBT Resource -ERP'!AS193</f>
        <v>0</v>
      </c>
      <c r="AJ63" s="22">
        <f>'HBT Resource -ERP'!AT193</f>
        <v>0</v>
      </c>
      <c r="AK63" s="22">
        <f>'HBT Resource -ERP'!AU193</f>
        <v>0</v>
      </c>
      <c r="AL63" s="22">
        <f>'HBT Resource -ERP'!AV193</f>
        <v>0</v>
      </c>
      <c r="AM63" s="22">
        <f>'HBT Resource -ERP'!AW193</f>
        <v>0</v>
      </c>
      <c r="AN63" s="22">
        <f>'HBT Resource -ERP'!AX193</f>
        <v>0</v>
      </c>
      <c r="AO63" s="22">
        <f>'HBT Resource -ERP'!AY193</f>
        <v>0</v>
      </c>
      <c r="AP63" s="22">
        <f>'HBT Resource -ERP'!AZ193</f>
        <v>0</v>
      </c>
      <c r="AQ63" s="22">
        <f>'HBT Resource -ERP'!BA193</f>
        <v>0</v>
      </c>
      <c r="AR63" s="22">
        <f>'HBT Resource -ERP'!BB193</f>
        <v>0</v>
      </c>
      <c r="AS63" s="22">
        <f>'HBT Resource -ERP'!BC193</f>
        <v>0</v>
      </c>
      <c r="AT63" s="22">
        <f>'HBT Resource -ERP'!BD193</f>
        <v>0</v>
      </c>
      <c r="AU63" s="22">
        <f>'HBT Resource -ERP'!BE193</f>
        <v>0</v>
      </c>
      <c r="AV63" s="22">
        <f>'HBT Resource -ERP'!BF193</f>
        <v>0</v>
      </c>
      <c r="AW63" s="22">
        <f>'HBT Resource -ERP'!BG193</f>
        <v>0</v>
      </c>
      <c r="AX63" s="22">
        <f>'HBT Resource -ERP'!BH193</f>
        <v>0</v>
      </c>
      <c r="AY63" s="22">
        <f>'HBT Resource -ERP'!BI193</f>
        <v>0</v>
      </c>
      <c r="AZ63" s="22">
        <f>'HBT Resource -ERP'!BJ193</f>
        <v>0</v>
      </c>
      <c r="BA63" s="22">
        <f>'HBT Resource -ERP'!BK193</f>
        <v>0</v>
      </c>
      <c r="BB63" s="22">
        <f>'HBT Resource -ERP'!BL193</f>
        <v>0</v>
      </c>
      <c r="BC63" s="22">
        <f>'HBT Resource -ERP'!BM193</f>
        <v>0</v>
      </c>
      <c r="BD63" s="22">
        <f>'HBT Resource -ERP'!BN193</f>
        <v>0</v>
      </c>
      <c r="BE63" s="22">
        <f>'HBT Resource -ERP'!BO193</f>
        <v>0</v>
      </c>
      <c r="BF63" s="22">
        <f>'HBT Resource -ERP'!BP193</f>
        <v>0</v>
      </c>
      <c r="BG63" s="22">
        <f>'HBT Resource -ERP'!BQ193</f>
        <v>0</v>
      </c>
      <c r="BH63" s="22">
        <f>'HBT Resource -ERP'!BR193</f>
        <v>0</v>
      </c>
      <c r="BI63" s="22">
        <f>'HBT Resource -ERP'!BS193</f>
        <v>0</v>
      </c>
      <c r="BJ63" s="22">
        <f>'HBT Resource -ERP'!BT193</f>
        <v>0</v>
      </c>
      <c r="BK63" s="22">
        <f>'HBT Resource -ERP'!BU193</f>
        <v>0</v>
      </c>
      <c r="BL63" s="22">
        <f>'HBT Resource -ERP'!BV193</f>
        <v>0</v>
      </c>
      <c r="BM63" s="22">
        <f>'HBT Resource -ERP'!BW193</f>
        <v>0</v>
      </c>
      <c r="BN63" s="22">
        <f>'HBT Resource -ERP'!BX193</f>
        <v>0</v>
      </c>
      <c r="BO63" s="22">
        <f>'HBT Resource -ERP'!BY193</f>
        <v>0</v>
      </c>
      <c r="BP63" s="22">
        <f>'HBT Resource -ERP'!BZ193</f>
        <v>0</v>
      </c>
      <c r="BQ63" s="22">
        <f>'HBT Resource -ERP'!CA193</f>
        <v>0</v>
      </c>
      <c r="BR63" s="22">
        <f>'HBT Resource -ERP'!CB193</f>
        <v>0</v>
      </c>
      <c r="BS63" s="22">
        <f>'HBT Resource -ERP'!CC193</f>
        <v>0</v>
      </c>
      <c r="BT63" s="22">
        <f>'HBT Resource -ERP'!CD193</f>
        <v>0</v>
      </c>
      <c r="BU63" s="22">
        <f>'HBT Resource -ERP'!CE193</f>
        <v>0</v>
      </c>
      <c r="BV63" s="22">
        <f>'HBT Resource -ERP'!CF193</f>
        <v>0</v>
      </c>
      <c r="BW63" s="22">
        <f>'HBT Resource -ERP'!CG193</f>
        <v>0</v>
      </c>
      <c r="BX63" s="22">
        <f>'HBT Resource -ERP'!CH193</f>
        <v>0</v>
      </c>
      <c r="BY63" s="22">
        <f>'HBT Resource -ERP'!CI193</f>
        <v>0</v>
      </c>
      <c r="BZ63" s="22">
        <f>'HBT Resource -ERP'!CJ193</f>
        <v>0</v>
      </c>
      <c r="CA63" s="22">
        <f>'HBT Resource -ERP'!CK193</f>
        <v>0</v>
      </c>
      <c r="CB63" s="22">
        <f>'HBT Resource -ERP'!CL193</f>
        <v>0</v>
      </c>
      <c r="CC63" s="22">
        <f>'HBT Resource -ERP'!CM193</f>
        <v>0</v>
      </c>
      <c r="CD63" s="22">
        <f>'HBT Resource -ERP'!CN193</f>
        <v>0</v>
      </c>
      <c r="CE63" s="22">
        <f>'HBT Resource -ERP'!CO193</f>
        <v>0</v>
      </c>
      <c r="CF63" s="22">
        <f>'HBT Resource -ERP'!CP193</f>
        <v>0</v>
      </c>
      <c r="CG63" s="22">
        <f>'HBT Resource -ERP'!CQ193</f>
        <v>0</v>
      </c>
      <c r="CH63" s="22">
        <f>'HBT Resource -ERP'!CR193</f>
        <v>0</v>
      </c>
      <c r="CI63" s="22">
        <f>'HBT Resource -ERP'!CS193</f>
        <v>0</v>
      </c>
      <c r="CJ63" s="22">
        <f>'HBT Resource -ERP'!CT193</f>
        <v>0</v>
      </c>
      <c r="CK63" s="22">
        <f>'HBT Resource -ERP'!CU193</f>
        <v>0</v>
      </c>
      <c r="CL63" s="22">
        <f>'HBT Resource -ERP'!CV193</f>
        <v>0</v>
      </c>
      <c r="CM63" s="22">
        <f>'HBT Resource -ERP'!CW193</f>
        <v>0</v>
      </c>
      <c r="CN63" s="22">
        <f>'HBT Resource -ERP'!CX193</f>
        <v>0</v>
      </c>
      <c r="CO63" s="22">
        <f>'HBT Resource -ERP'!CY193</f>
        <v>0</v>
      </c>
      <c r="CP63" s="22">
        <f>'HBT Resource -ERP'!CZ193</f>
        <v>0</v>
      </c>
      <c r="CQ63" s="22">
        <f>'HBT Resource -ERP'!DA193</f>
        <v>0</v>
      </c>
      <c r="CR63" s="22">
        <f>'HBT Resource -ERP'!DB193</f>
        <v>0</v>
      </c>
      <c r="CS63" s="22">
        <f>'HBT Resource -ERP'!DC193</f>
        <v>0</v>
      </c>
      <c r="CT63" s="22">
        <f>'HBT Resource -ERP'!DD193</f>
        <v>0</v>
      </c>
      <c r="CU63" s="22">
        <f>'HBT Resource -ERP'!DE193</f>
        <v>0</v>
      </c>
      <c r="CV63" s="22">
        <f>'HBT Resource -ERP'!DF193</f>
        <v>0</v>
      </c>
      <c r="CW63" s="22">
        <f>'HBT Resource -ERP'!DG193</f>
        <v>0</v>
      </c>
      <c r="CX63" s="22">
        <f>'HBT Resource -ERP'!DH193</f>
        <v>0</v>
      </c>
      <c r="CY63" s="22">
        <f>'HBT Resource -ERP'!DI193</f>
        <v>0</v>
      </c>
      <c r="CZ63" s="22">
        <f>'HBT Resource -ERP'!DJ193</f>
        <v>0</v>
      </c>
      <c r="DA63" s="22">
        <f>'HBT Resource -ERP'!DK193</f>
        <v>0</v>
      </c>
      <c r="DB63" s="22">
        <f>'HBT Resource -ERP'!DL193</f>
        <v>0</v>
      </c>
      <c r="DC63" s="22">
        <f>'HBT Resource -ERP'!DM193</f>
        <v>0</v>
      </c>
      <c r="DD63" s="22">
        <f>'HBT Resource -ERP'!DN193</f>
        <v>0</v>
      </c>
      <c r="DE63" s="22">
        <f>'HBT Resource -ERP'!DO193</f>
        <v>0</v>
      </c>
      <c r="DF63" s="22">
        <f>'HBT Resource -ERP'!DP193</f>
        <v>0</v>
      </c>
      <c r="DG63" s="22">
        <f>'HBT Resource -ERP'!DQ193</f>
        <v>0</v>
      </c>
      <c r="DH63" s="22">
        <f>'HBT Resource -ERP'!DR193</f>
        <v>0</v>
      </c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1">
        <f t="shared" si="1"/>
        <v>0</v>
      </c>
      <c r="FT63" s="22"/>
      <c r="FU63" s="22"/>
      <c r="FV63" s="22"/>
      <c r="FW63" s="21"/>
      <c r="FX63" s="5"/>
      <c r="FY63" s="5"/>
      <c r="FZ63" s="5"/>
      <c r="GA63" s="5"/>
      <c r="GB63" s="5"/>
      <c r="GC63" s="5"/>
    </row>
    <row r="64" spans="1:185" ht="16.5" customHeight="1" x14ac:dyDescent="0.25">
      <c r="A64" s="5"/>
      <c r="B64" s="5" t="e">
        <f t="shared" si="2"/>
        <v>#REF!</v>
      </c>
      <c r="C64" s="230" t="s">
        <v>123</v>
      </c>
      <c r="D64" s="5"/>
      <c r="E64" s="17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>
        <f>'HBT Resource -ERP'!AA194</f>
        <v>8977.5949999999993</v>
      </c>
      <c r="R64" s="22">
        <f>'HBT Resource -ERP'!AB194</f>
        <v>8977.5949999999993</v>
      </c>
      <c r="S64" s="22">
        <f>'HBT Resource -ERP'!AC194</f>
        <v>8977.5949999999993</v>
      </c>
      <c r="T64" s="22">
        <f>'HBT Resource -ERP'!AD194</f>
        <v>8977.5949999999993</v>
      </c>
      <c r="U64" s="22">
        <f>'HBT Resource -ERP'!AE194</f>
        <v>3591.038</v>
      </c>
      <c r="V64" s="22">
        <f>'HBT Resource -ERP'!AF194</f>
        <v>3591.038</v>
      </c>
      <c r="W64" s="22">
        <f>'HBT Resource -ERP'!AG194</f>
        <v>3591.038</v>
      </c>
      <c r="X64" s="22">
        <f>'HBT Resource -ERP'!AH194</f>
        <v>3591.038</v>
      </c>
      <c r="Y64" s="22">
        <f>'HBT Resource -ERP'!AI194</f>
        <v>3591.038</v>
      </c>
      <c r="Z64" s="22">
        <f>'HBT Resource -ERP'!AJ194</f>
        <v>3591.038</v>
      </c>
      <c r="AA64" s="22">
        <f>'HBT Resource -ERP'!AK194</f>
        <v>3591.038</v>
      </c>
      <c r="AB64" s="22">
        <f>'HBT Resource -ERP'!AL194</f>
        <v>3591.038</v>
      </c>
      <c r="AC64" s="22">
        <f>'HBT Resource -ERP'!AM194</f>
        <v>3591.038</v>
      </c>
      <c r="AD64" s="22">
        <f>'HBT Resource -ERP'!AN194</f>
        <v>3591.038</v>
      </c>
      <c r="AE64" s="22">
        <f>'HBT Resource -ERP'!AO194</f>
        <v>3950.1417999999999</v>
      </c>
      <c r="AF64" s="22">
        <f>'HBT Resource -ERP'!AP194</f>
        <v>3950.1417999999999</v>
      </c>
      <c r="AG64" s="22">
        <f>'HBT Resource -ERP'!AQ194</f>
        <v>3950.1417999999999</v>
      </c>
      <c r="AH64" s="22">
        <f>'HBT Resource -ERP'!AR194</f>
        <v>3950.1417999999999</v>
      </c>
      <c r="AI64" s="22">
        <f>'HBT Resource -ERP'!AS194</f>
        <v>3950.1417999999999</v>
      </c>
      <c r="AJ64" s="22">
        <f>'HBT Resource -ERP'!AT194</f>
        <v>3950.1417999999999</v>
      </c>
      <c r="AK64" s="22">
        <f>'HBT Resource -ERP'!AU194</f>
        <v>3950.1417999999999</v>
      </c>
      <c r="AL64" s="22">
        <f>'HBT Resource -ERP'!AV194</f>
        <v>3950.1417999999999</v>
      </c>
      <c r="AM64" s="22">
        <f>'HBT Resource -ERP'!AW194</f>
        <v>0</v>
      </c>
      <c r="AN64" s="22">
        <f>'HBT Resource -ERP'!AX194</f>
        <v>0</v>
      </c>
      <c r="AO64" s="22">
        <f>'HBT Resource -ERP'!AY194</f>
        <v>0</v>
      </c>
      <c r="AP64" s="22">
        <f>'HBT Resource -ERP'!AZ194</f>
        <v>0</v>
      </c>
      <c r="AQ64" s="22">
        <f>'HBT Resource -ERP'!BA194</f>
        <v>0</v>
      </c>
      <c r="AR64" s="22">
        <f>'HBT Resource -ERP'!BB194</f>
        <v>0</v>
      </c>
      <c r="AS64" s="22">
        <f>'HBT Resource -ERP'!BC194</f>
        <v>0</v>
      </c>
      <c r="AT64" s="22">
        <f>'HBT Resource -ERP'!BD194</f>
        <v>0</v>
      </c>
      <c r="AU64" s="22">
        <f>'HBT Resource -ERP'!BE194</f>
        <v>0</v>
      </c>
      <c r="AV64" s="22">
        <f>'HBT Resource -ERP'!BF194</f>
        <v>0</v>
      </c>
      <c r="AW64" s="22">
        <f>'HBT Resource -ERP'!BG194</f>
        <v>0</v>
      </c>
      <c r="AX64" s="22">
        <f>'HBT Resource -ERP'!BH194</f>
        <v>0</v>
      </c>
      <c r="AY64" s="22">
        <f>'HBT Resource -ERP'!BI194</f>
        <v>0</v>
      </c>
      <c r="AZ64" s="22">
        <f>'HBT Resource -ERP'!BJ194</f>
        <v>0</v>
      </c>
      <c r="BA64" s="22">
        <f>'HBT Resource -ERP'!BK194</f>
        <v>0</v>
      </c>
      <c r="BB64" s="22">
        <f>'HBT Resource -ERP'!BL194</f>
        <v>0</v>
      </c>
      <c r="BC64" s="22">
        <f>'HBT Resource -ERP'!BM194</f>
        <v>0</v>
      </c>
      <c r="BD64" s="22">
        <f>'HBT Resource -ERP'!BN194</f>
        <v>0</v>
      </c>
      <c r="BE64" s="22">
        <f>'HBT Resource -ERP'!BO194</f>
        <v>0</v>
      </c>
      <c r="BF64" s="22">
        <f>'HBT Resource -ERP'!BP194</f>
        <v>0</v>
      </c>
      <c r="BG64" s="22">
        <f>'HBT Resource -ERP'!BQ194</f>
        <v>0</v>
      </c>
      <c r="BH64" s="22">
        <f>'HBT Resource -ERP'!BR194</f>
        <v>0</v>
      </c>
      <c r="BI64" s="22">
        <f>'HBT Resource -ERP'!BS194</f>
        <v>0</v>
      </c>
      <c r="BJ64" s="22">
        <f>'HBT Resource -ERP'!BT194</f>
        <v>0</v>
      </c>
      <c r="BK64" s="22">
        <f>'HBT Resource -ERP'!BU194</f>
        <v>0</v>
      </c>
      <c r="BL64" s="22">
        <f>'HBT Resource -ERP'!BV194</f>
        <v>0</v>
      </c>
      <c r="BM64" s="22">
        <f>'HBT Resource -ERP'!BW194</f>
        <v>0</v>
      </c>
      <c r="BN64" s="22">
        <f>'HBT Resource -ERP'!BX194</f>
        <v>0</v>
      </c>
      <c r="BO64" s="22">
        <f>'HBT Resource -ERP'!BY194</f>
        <v>0</v>
      </c>
      <c r="BP64" s="22">
        <f>'HBT Resource -ERP'!BZ194</f>
        <v>0</v>
      </c>
      <c r="BQ64" s="22">
        <f>'HBT Resource -ERP'!CA194</f>
        <v>0</v>
      </c>
      <c r="BR64" s="22">
        <f>'HBT Resource -ERP'!CB194</f>
        <v>0</v>
      </c>
      <c r="BS64" s="22">
        <f>'HBT Resource -ERP'!CC194</f>
        <v>0</v>
      </c>
      <c r="BT64" s="22">
        <f>'HBT Resource -ERP'!CD194</f>
        <v>0</v>
      </c>
      <c r="BU64" s="22">
        <f>'HBT Resource -ERP'!CE194</f>
        <v>0</v>
      </c>
      <c r="BV64" s="22">
        <f>'HBT Resource -ERP'!CF194</f>
        <v>0</v>
      </c>
      <c r="BW64" s="22">
        <f>'HBT Resource -ERP'!CG194</f>
        <v>0</v>
      </c>
      <c r="BX64" s="22">
        <f>'HBT Resource -ERP'!CH194</f>
        <v>0</v>
      </c>
      <c r="BY64" s="22">
        <f>'HBT Resource -ERP'!CI194</f>
        <v>0</v>
      </c>
      <c r="BZ64" s="22">
        <f>'HBT Resource -ERP'!CJ194</f>
        <v>0</v>
      </c>
      <c r="CA64" s="22">
        <f>'HBT Resource -ERP'!CK194</f>
        <v>0</v>
      </c>
      <c r="CB64" s="22">
        <f>'HBT Resource -ERP'!CL194</f>
        <v>0</v>
      </c>
      <c r="CC64" s="22">
        <f>'HBT Resource -ERP'!CM194</f>
        <v>0</v>
      </c>
      <c r="CD64" s="22">
        <f>'HBT Resource -ERP'!CN194</f>
        <v>0</v>
      </c>
      <c r="CE64" s="22">
        <f>'HBT Resource -ERP'!CO194</f>
        <v>0</v>
      </c>
      <c r="CF64" s="22">
        <f>'HBT Resource -ERP'!CP194</f>
        <v>0</v>
      </c>
      <c r="CG64" s="22">
        <f>'HBT Resource -ERP'!CQ194</f>
        <v>0</v>
      </c>
      <c r="CH64" s="22">
        <f>'HBT Resource -ERP'!CR194</f>
        <v>0</v>
      </c>
      <c r="CI64" s="22">
        <f>'HBT Resource -ERP'!CS194</f>
        <v>0</v>
      </c>
      <c r="CJ64" s="22">
        <f>'HBT Resource -ERP'!CT194</f>
        <v>0</v>
      </c>
      <c r="CK64" s="22">
        <f>'HBT Resource -ERP'!CU194</f>
        <v>0</v>
      </c>
      <c r="CL64" s="22">
        <f>'HBT Resource -ERP'!CV194</f>
        <v>0</v>
      </c>
      <c r="CM64" s="22">
        <f>'HBT Resource -ERP'!CW194</f>
        <v>0</v>
      </c>
      <c r="CN64" s="22">
        <f>'HBT Resource -ERP'!CX194</f>
        <v>0</v>
      </c>
      <c r="CO64" s="22">
        <f>'HBT Resource -ERP'!CY194</f>
        <v>0</v>
      </c>
      <c r="CP64" s="22">
        <f>'HBT Resource -ERP'!CZ194</f>
        <v>0</v>
      </c>
      <c r="CQ64" s="22">
        <f>'HBT Resource -ERP'!DA194</f>
        <v>0</v>
      </c>
      <c r="CR64" s="22">
        <f>'HBT Resource -ERP'!DB194</f>
        <v>0</v>
      </c>
      <c r="CS64" s="22">
        <f>'HBT Resource -ERP'!DC194</f>
        <v>0</v>
      </c>
      <c r="CT64" s="22">
        <f>'HBT Resource -ERP'!DD194</f>
        <v>0</v>
      </c>
      <c r="CU64" s="22">
        <f>'HBT Resource -ERP'!DE194</f>
        <v>0</v>
      </c>
      <c r="CV64" s="22">
        <f>'HBT Resource -ERP'!DF194</f>
        <v>0</v>
      </c>
      <c r="CW64" s="22">
        <f>'HBT Resource -ERP'!DG194</f>
        <v>0</v>
      </c>
      <c r="CX64" s="22">
        <f>'HBT Resource -ERP'!DH194</f>
        <v>0</v>
      </c>
      <c r="CY64" s="22">
        <f>'HBT Resource -ERP'!DI194</f>
        <v>0</v>
      </c>
      <c r="CZ64" s="22">
        <f>'HBT Resource -ERP'!DJ194</f>
        <v>0</v>
      </c>
      <c r="DA64" s="22">
        <f>'HBT Resource -ERP'!DK194</f>
        <v>0</v>
      </c>
      <c r="DB64" s="22">
        <f>'HBT Resource -ERP'!DL194</f>
        <v>0</v>
      </c>
      <c r="DC64" s="22">
        <f>'HBT Resource -ERP'!DM194</f>
        <v>0</v>
      </c>
      <c r="DD64" s="22">
        <f>'HBT Resource -ERP'!DN194</f>
        <v>0</v>
      </c>
      <c r="DE64" s="22">
        <f>'HBT Resource -ERP'!DO194</f>
        <v>0</v>
      </c>
      <c r="DF64" s="22">
        <f>'HBT Resource -ERP'!DP194</f>
        <v>0</v>
      </c>
      <c r="DG64" s="22">
        <f>'HBT Resource -ERP'!DQ194</f>
        <v>0</v>
      </c>
      <c r="DH64" s="22">
        <f>'HBT Resource -ERP'!DR194</f>
        <v>0</v>
      </c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1">
        <f t="shared" si="1"/>
        <v>103421.89439999998</v>
      </c>
      <c r="FT64" s="22"/>
      <c r="FU64" s="22"/>
      <c r="FV64" s="22"/>
      <c r="FW64" s="21"/>
      <c r="FX64" s="5"/>
      <c r="FY64" s="5"/>
      <c r="FZ64" s="5"/>
      <c r="GA64" s="5"/>
      <c r="GB64" s="5"/>
      <c r="GC64" s="5"/>
    </row>
    <row r="65" spans="1:185" ht="16.5" customHeight="1" x14ac:dyDescent="0.25">
      <c r="A65" s="5"/>
      <c r="B65" s="5"/>
      <c r="C65" s="230" t="s">
        <v>123</v>
      </c>
      <c r="D65" s="5"/>
      <c r="E65" s="17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>
        <f>'HBT Resource -ERP'!AW195</f>
        <v>3950.1417999999999</v>
      </c>
      <c r="AN65" s="22">
        <f>'HBT Resource -ERP'!AX195</f>
        <v>3950.1417999999999</v>
      </c>
      <c r="AO65" s="22">
        <f>'HBT Resource -ERP'!AY195</f>
        <v>3950.1417999999999</v>
      </c>
      <c r="AP65" s="22">
        <f>'HBT Resource -ERP'!AZ195</f>
        <v>3950.1417999999999</v>
      </c>
      <c r="AQ65" s="22">
        <f>'HBT Resource -ERP'!BA195</f>
        <v>3950.1417999999999</v>
      </c>
      <c r="AR65" s="22">
        <f>'HBT Resource -ERP'!BB195</f>
        <v>3950.1417999999999</v>
      </c>
      <c r="AS65" s="22">
        <f>'HBT Resource -ERP'!BC195</f>
        <v>3950.1417999999999</v>
      </c>
      <c r="AT65" s="22">
        <f>'HBT Resource -ERP'!BD195</f>
        <v>3950.1417999999999</v>
      </c>
      <c r="AU65" s="22">
        <f>'HBT Resource -ERP'!BE195</f>
        <v>3950.1417999999999</v>
      </c>
      <c r="AV65" s="22">
        <f>'HBT Resource -ERP'!BF195</f>
        <v>3950.1417999999999</v>
      </c>
      <c r="AW65" s="22">
        <f>'HBT Resource -ERP'!BG195</f>
        <v>3950.1417999999999</v>
      </c>
      <c r="AX65" s="22">
        <f>'HBT Resource -ERP'!BH195</f>
        <v>3950.1417999999999</v>
      </c>
      <c r="AY65" s="22">
        <f>'HBT Resource -ERP'!BI195</f>
        <v>3950.1417999999999</v>
      </c>
      <c r="AZ65" s="22">
        <f>'HBT Resource -ERP'!BJ195</f>
        <v>3950.1417999999999</v>
      </c>
      <c r="BA65" s="22">
        <f>'HBT Resource -ERP'!BK195</f>
        <v>3950.1417999999999</v>
      </c>
      <c r="BB65" s="22">
        <f>'HBT Resource -ERP'!BL195</f>
        <v>3950.1417999999999</v>
      </c>
      <c r="BC65" s="22">
        <f>'HBT Resource -ERP'!BM195</f>
        <v>4345.1559800000005</v>
      </c>
      <c r="BD65" s="22">
        <f>'HBT Resource -ERP'!BN195</f>
        <v>4345.1559800000005</v>
      </c>
      <c r="BE65" s="22">
        <f>'HBT Resource -ERP'!BO195</f>
        <v>4345.1559800000005</v>
      </c>
      <c r="BF65" s="22">
        <f>'HBT Resource -ERP'!BP195</f>
        <v>4345.1559800000005</v>
      </c>
      <c r="BG65" s="22">
        <f>'HBT Resource -ERP'!BQ195</f>
        <v>4345.1559800000005</v>
      </c>
      <c r="BH65" s="22">
        <f>'HBT Resource -ERP'!BR195</f>
        <v>4345.1559800000005</v>
      </c>
      <c r="BI65" s="22">
        <f>'HBT Resource -ERP'!BS195</f>
        <v>4345.1559800000005</v>
      </c>
      <c r="BJ65" s="22">
        <f>'HBT Resource -ERP'!BT195</f>
        <v>4345.1559800000005</v>
      </c>
      <c r="BK65" s="22">
        <f>'HBT Resource -ERP'!BU195</f>
        <v>4345.1559800000005</v>
      </c>
      <c r="BL65" s="22">
        <f>'HBT Resource -ERP'!BV195</f>
        <v>4345.1559800000005</v>
      </c>
      <c r="BM65" s="22">
        <f>'HBT Resource -ERP'!BW195</f>
        <v>0</v>
      </c>
      <c r="BN65" s="22">
        <f>'HBT Resource -ERP'!BX195</f>
        <v>0</v>
      </c>
      <c r="BO65" s="22">
        <f>'HBT Resource -ERP'!BY195</f>
        <v>0</v>
      </c>
      <c r="BP65" s="22">
        <f>'HBT Resource -ERP'!BZ195</f>
        <v>0</v>
      </c>
      <c r="BQ65" s="22">
        <f>'HBT Resource -ERP'!CA195</f>
        <v>0</v>
      </c>
      <c r="BR65" s="22">
        <f>'HBT Resource -ERP'!CB195</f>
        <v>0</v>
      </c>
      <c r="BS65" s="22">
        <f>'HBT Resource -ERP'!CC195</f>
        <v>0</v>
      </c>
      <c r="BT65" s="22">
        <f>'HBT Resource -ERP'!CD195</f>
        <v>0</v>
      </c>
      <c r="BU65" s="22">
        <f>'HBT Resource -ERP'!CE195</f>
        <v>0</v>
      </c>
      <c r="BV65" s="22">
        <f>'HBT Resource -ERP'!CF195</f>
        <v>0</v>
      </c>
      <c r="BW65" s="22">
        <f>'HBT Resource -ERP'!CG195</f>
        <v>0</v>
      </c>
      <c r="BX65" s="22">
        <f>'HBT Resource -ERP'!CH195</f>
        <v>0</v>
      </c>
      <c r="BY65" s="22">
        <f>'HBT Resource -ERP'!CI195</f>
        <v>0</v>
      </c>
      <c r="BZ65" s="22">
        <f>'HBT Resource -ERP'!CJ195</f>
        <v>0</v>
      </c>
      <c r="CA65" s="22">
        <f>'HBT Resource -ERP'!CK195</f>
        <v>0</v>
      </c>
      <c r="CB65" s="22">
        <f>'HBT Resource -ERP'!CL195</f>
        <v>0</v>
      </c>
      <c r="CC65" s="22">
        <f>'HBT Resource -ERP'!CM195</f>
        <v>0</v>
      </c>
      <c r="CD65" s="22">
        <f>'HBT Resource -ERP'!CN195</f>
        <v>0</v>
      </c>
      <c r="CE65" s="22">
        <f>'HBT Resource -ERP'!CO195</f>
        <v>0</v>
      </c>
      <c r="CF65" s="22">
        <f>'HBT Resource -ERP'!CP195</f>
        <v>0</v>
      </c>
      <c r="CG65" s="22">
        <f>'HBT Resource -ERP'!CQ195</f>
        <v>0</v>
      </c>
      <c r="CH65" s="22">
        <f>'HBT Resource -ERP'!CR195</f>
        <v>0</v>
      </c>
      <c r="CI65" s="22">
        <f>'HBT Resource -ERP'!CS195</f>
        <v>0</v>
      </c>
      <c r="CJ65" s="22">
        <f>'HBT Resource -ERP'!CT195</f>
        <v>0</v>
      </c>
      <c r="CK65" s="22">
        <f>'HBT Resource -ERP'!CU195</f>
        <v>0</v>
      </c>
      <c r="CL65" s="22">
        <f>'HBT Resource -ERP'!CV195</f>
        <v>0</v>
      </c>
      <c r="CM65" s="22">
        <f>'HBT Resource -ERP'!CW195</f>
        <v>0</v>
      </c>
      <c r="CN65" s="22">
        <f>'HBT Resource -ERP'!CX195</f>
        <v>0</v>
      </c>
      <c r="CO65" s="22">
        <f>'HBT Resource -ERP'!CY195</f>
        <v>0</v>
      </c>
      <c r="CP65" s="22">
        <f>'HBT Resource -ERP'!CZ195</f>
        <v>0</v>
      </c>
      <c r="CQ65" s="22">
        <f>'HBT Resource -ERP'!DA195</f>
        <v>0</v>
      </c>
      <c r="CR65" s="22">
        <f>'HBT Resource -ERP'!DB195</f>
        <v>0</v>
      </c>
      <c r="CS65" s="22">
        <f>'HBT Resource -ERP'!DC195</f>
        <v>0</v>
      </c>
      <c r="CT65" s="22">
        <f>'HBT Resource -ERP'!DD195</f>
        <v>0</v>
      </c>
      <c r="CU65" s="22">
        <f>'HBT Resource -ERP'!DE195</f>
        <v>0</v>
      </c>
      <c r="CV65" s="22">
        <f>'HBT Resource -ERP'!DF195</f>
        <v>0</v>
      </c>
      <c r="CW65" s="22">
        <f>'HBT Resource -ERP'!DG195</f>
        <v>0</v>
      </c>
      <c r="CX65" s="22">
        <f>'HBT Resource -ERP'!DH195</f>
        <v>0</v>
      </c>
      <c r="CY65" s="22">
        <f>'HBT Resource -ERP'!DI195</f>
        <v>0</v>
      </c>
      <c r="CZ65" s="22">
        <f>'HBT Resource -ERP'!DJ195</f>
        <v>0</v>
      </c>
      <c r="DA65" s="22">
        <f>'HBT Resource -ERP'!DK195</f>
        <v>0</v>
      </c>
      <c r="DB65" s="22">
        <f>'HBT Resource -ERP'!DL195</f>
        <v>0</v>
      </c>
      <c r="DC65" s="22">
        <f>'HBT Resource -ERP'!DM195</f>
        <v>0</v>
      </c>
      <c r="DD65" s="22">
        <f>'HBT Resource -ERP'!DN195</f>
        <v>0</v>
      </c>
      <c r="DE65" s="22">
        <f>'HBT Resource -ERP'!DO195</f>
        <v>0</v>
      </c>
      <c r="DF65" s="22">
        <f>'HBT Resource -ERP'!DP195</f>
        <v>0</v>
      </c>
      <c r="DG65" s="22">
        <f>'HBT Resource -ERP'!DQ195</f>
        <v>0</v>
      </c>
      <c r="DH65" s="22">
        <f>'HBT Resource -ERP'!DR195</f>
        <v>0</v>
      </c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1">
        <f t="shared" si="1"/>
        <v>106653.82859999995</v>
      </c>
      <c r="FT65" s="22"/>
      <c r="FU65" s="22"/>
      <c r="FV65" s="22"/>
      <c r="FW65" s="21"/>
      <c r="FX65" s="5"/>
      <c r="FY65" s="5"/>
      <c r="FZ65" s="5"/>
      <c r="GA65" s="5"/>
      <c r="GB65" s="5"/>
      <c r="GC65" s="5"/>
    </row>
    <row r="66" spans="1:185" ht="16.5" customHeight="1" x14ac:dyDescent="0.25">
      <c r="A66" s="5"/>
      <c r="B66" s="5"/>
      <c r="C66" s="230" t="s">
        <v>123</v>
      </c>
      <c r="D66" s="5"/>
      <c r="E66" s="17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>
        <f>'HBT Resource -ERP'!BW196</f>
        <v>4345.1559800000005</v>
      </c>
      <c r="BN66" s="22">
        <f>'HBT Resource -ERP'!BX196</f>
        <v>4345.1559800000005</v>
      </c>
      <c r="BO66" s="22">
        <f>'HBT Resource -ERP'!BY196</f>
        <v>4345.1559800000005</v>
      </c>
      <c r="BP66" s="22">
        <f>'HBT Resource -ERP'!BZ196</f>
        <v>4345.1559800000005</v>
      </c>
      <c r="BQ66" s="22">
        <f>'HBT Resource -ERP'!CA196</f>
        <v>4345.1559800000005</v>
      </c>
      <c r="BR66" s="22">
        <f>'HBT Resource -ERP'!CB196</f>
        <v>4345.1559800000005</v>
      </c>
      <c r="BS66" s="22">
        <f>'HBT Resource -ERP'!CC196</f>
        <v>4345.1559800000005</v>
      </c>
      <c r="BT66" s="22">
        <f>'HBT Resource -ERP'!CD196</f>
        <v>4345.1559800000005</v>
      </c>
      <c r="BU66" s="22">
        <f>'HBT Resource -ERP'!CE196</f>
        <v>4345.1559800000005</v>
      </c>
      <c r="BV66" s="22">
        <f>'HBT Resource -ERP'!CF196</f>
        <v>4345.1559800000005</v>
      </c>
      <c r="BW66" s="22">
        <f>'HBT Resource -ERP'!CG196</f>
        <v>4345.1559800000005</v>
      </c>
      <c r="BX66" s="22">
        <f>'HBT Resource -ERP'!CH196</f>
        <v>4345.1559800000005</v>
      </c>
      <c r="BY66" s="22">
        <f>'HBT Resource -ERP'!CI196</f>
        <v>4345.1559800000005</v>
      </c>
      <c r="BZ66" s="22">
        <f>'HBT Resource -ERP'!CJ196</f>
        <v>4345.1559800000005</v>
      </c>
      <c r="CA66" s="22">
        <f>'HBT Resource -ERP'!CK196</f>
        <v>4779.6715780000004</v>
      </c>
      <c r="CB66" s="22">
        <f>'HBT Resource -ERP'!CL196</f>
        <v>4779.6715780000004</v>
      </c>
      <c r="CC66" s="22">
        <f>'HBT Resource -ERP'!CM196</f>
        <v>4779.6715780000004</v>
      </c>
      <c r="CD66" s="22">
        <f>'HBT Resource -ERP'!CN196</f>
        <v>4779.6715780000004</v>
      </c>
      <c r="CE66" s="22">
        <f>'HBT Resource -ERP'!CO196</f>
        <v>4779.6715780000004</v>
      </c>
      <c r="CF66" s="22">
        <f>'HBT Resource -ERP'!CP196</f>
        <v>4779.6715780000004</v>
      </c>
      <c r="CG66" s="22">
        <f>'HBT Resource -ERP'!CQ196</f>
        <v>4779.6715780000004</v>
      </c>
      <c r="CH66" s="22">
        <f>'HBT Resource -ERP'!CR196</f>
        <v>4779.6715780000004</v>
      </c>
      <c r="CI66" s="22">
        <f>'HBT Resource -ERP'!CS196</f>
        <v>4779.6715780000004</v>
      </c>
      <c r="CJ66" s="22">
        <f>'HBT Resource -ERP'!CT196</f>
        <v>4779.6715780000004</v>
      </c>
      <c r="CK66" s="22">
        <f>'HBT Resource -ERP'!CU196</f>
        <v>0</v>
      </c>
      <c r="CL66" s="22">
        <f>'HBT Resource -ERP'!CV196</f>
        <v>0</v>
      </c>
      <c r="CM66" s="22">
        <f>'HBT Resource -ERP'!CW196</f>
        <v>0</v>
      </c>
      <c r="CN66" s="22">
        <f>'HBT Resource -ERP'!CX196</f>
        <v>0</v>
      </c>
      <c r="CO66" s="22">
        <f>'HBT Resource -ERP'!CY196</f>
        <v>0</v>
      </c>
      <c r="CP66" s="22">
        <f>'HBT Resource -ERP'!CZ196</f>
        <v>0</v>
      </c>
      <c r="CQ66" s="22">
        <f>'HBT Resource -ERP'!DA196</f>
        <v>0</v>
      </c>
      <c r="CR66" s="22">
        <f>'HBT Resource -ERP'!DB196</f>
        <v>0</v>
      </c>
      <c r="CS66" s="22">
        <f>'HBT Resource -ERP'!DC196</f>
        <v>0</v>
      </c>
      <c r="CT66" s="22">
        <f>'HBT Resource -ERP'!DD196</f>
        <v>0</v>
      </c>
      <c r="CU66" s="22">
        <f>'HBT Resource -ERP'!DE196</f>
        <v>0</v>
      </c>
      <c r="CV66" s="22">
        <f>'HBT Resource -ERP'!DF196</f>
        <v>0</v>
      </c>
      <c r="CW66" s="22">
        <f>'HBT Resource -ERP'!DG196</f>
        <v>0</v>
      </c>
      <c r="CX66" s="22">
        <f>'HBT Resource -ERP'!DH196</f>
        <v>0</v>
      </c>
      <c r="CY66" s="22">
        <f>'HBT Resource -ERP'!DI196</f>
        <v>0</v>
      </c>
      <c r="CZ66" s="22">
        <f>'HBT Resource -ERP'!DJ196</f>
        <v>0</v>
      </c>
      <c r="DA66" s="22">
        <f>'HBT Resource -ERP'!DK196</f>
        <v>0</v>
      </c>
      <c r="DB66" s="22">
        <f>'HBT Resource -ERP'!DL196</f>
        <v>0</v>
      </c>
      <c r="DC66" s="22">
        <f>'HBT Resource -ERP'!DM196</f>
        <v>0</v>
      </c>
      <c r="DD66" s="22">
        <f>'HBT Resource -ERP'!DN196</f>
        <v>0</v>
      </c>
      <c r="DE66" s="22">
        <f>'HBT Resource -ERP'!DO196</f>
        <v>0</v>
      </c>
      <c r="DF66" s="22">
        <f>'HBT Resource -ERP'!DP196</f>
        <v>0</v>
      </c>
      <c r="DG66" s="22">
        <f>'HBT Resource -ERP'!DQ196</f>
        <v>0</v>
      </c>
      <c r="DH66" s="22">
        <f>'HBT Resource -ERP'!DR196</f>
        <v>0</v>
      </c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1">
        <f t="shared" si="1"/>
        <v>108628.89949999997</v>
      </c>
      <c r="FT66" s="22"/>
      <c r="FU66" s="22"/>
      <c r="FV66" s="22"/>
      <c r="FW66" s="21"/>
      <c r="FX66" s="5"/>
      <c r="FY66" s="5"/>
      <c r="FZ66" s="5"/>
      <c r="GA66" s="5"/>
      <c r="GB66" s="5"/>
      <c r="GC66" s="5"/>
    </row>
    <row r="67" spans="1:185" ht="16.5" customHeight="1" x14ac:dyDescent="0.25">
      <c r="A67" s="5"/>
      <c r="B67" s="5"/>
      <c r="C67" s="230" t="s">
        <v>123</v>
      </c>
      <c r="D67" s="5"/>
      <c r="E67" s="17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>
        <f>'HBT Resource -ERP'!CU197</f>
        <v>2818.5535510000013</v>
      </c>
      <c r="CL67" s="22">
        <f>'HBT Resource -ERP'!CV197</f>
        <v>2818.5535510000013</v>
      </c>
      <c r="CM67" s="22">
        <f>'HBT Resource -ERP'!CW197</f>
        <v>2818.5535510000013</v>
      </c>
      <c r="CN67" s="22">
        <f>'HBT Resource -ERP'!CX197</f>
        <v>2818.5535510000013</v>
      </c>
      <c r="CO67" s="22">
        <f>'HBT Resource -ERP'!CY197</f>
        <v>2818.5535510000013</v>
      </c>
      <c r="CP67" s="22">
        <f>'HBT Resource -ERP'!CZ197</f>
        <v>2818.5535510000013</v>
      </c>
      <c r="CQ67" s="22">
        <f>'HBT Resource -ERP'!DA197</f>
        <v>2818.5535510000013</v>
      </c>
      <c r="CR67" s="22">
        <f>'HBT Resource -ERP'!DB197</f>
        <v>2818.5535510000013</v>
      </c>
      <c r="CS67" s="22">
        <f>'HBT Resource -ERP'!DC197</f>
        <v>2818.5535510000013</v>
      </c>
      <c r="CT67" s="22">
        <f>'HBT Resource -ERP'!DD197</f>
        <v>2818.5535510000013</v>
      </c>
      <c r="CU67" s="22">
        <f>'HBT Resource -ERP'!DE197</f>
        <v>2818.5535510000013</v>
      </c>
      <c r="CV67" s="22">
        <f>'HBT Resource -ERP'!DF197</f>
        <v>2818.5535510000013</v>
      </c>
      <c r="CW67" s="22">
        <f>'HBT Resource -ERP'!DG197</f>
        <v>2818.5535510000013</v>
      </c>
      <c r="CX67" s="22">
        <f>'HBT Resource -ERP'!DH197</f>
        <v>2818.5535510000013</v>
      </c>
      <c r="CY67" s="22">
        <f>'HBT Resource -ERP'!DI197</f>
        <v>3100.4089061000018</v>
      </c>
      <c r="CZ67" s="22">
        <f>'HBT Resource -ERP'!DJ197</f>
        <v>3100.4089061000018</v>
      </c>
      <c r="DA67" s="22">
        <f>'HBT Resource -ERP'!DK197</f>
        <v>3100.4089061000018</v>
      </c>
      <c r="DB67" s="22">
        <f>'HBT Resource -ERP'!DL197</f>
        <v>3100.4089061000018</v>
      </c>
      <c r="DC67" s="22">
        <f>'HBT Resource -ERP'!DM197</f>
        <v>3100.4089061000018</v>
      </c>
      <c r="DD67" s="22">
        <f>'HBT Resource -ERP'!DN197</f>
        <v>3100.4089061000018</v>
      </c>
      <c r="DE67" s="22">
        <f>'HBT Resource -ERP'!DO197</f>
        <v>3100.4089061000018</v>
      </c>
      <c r="DF67" s="22">
        <f>'HBT Resource -ERP'!DP197</f>
        <v>3100.4089061000018</v>
      </c>
      <c r="DG67" s="22">
        <f>'HBT Resource -ERP'!DQ197</f>
        <v>3100.4089061000018</v>
      </c>
      <c r="DH67" s="22">
        <f>'HBT Resource -ERP'!DR197</f>
        <v>3100.4089061000018</v>
      </c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1">
        <f t="shared" si="1"/>
        <v>70463.838775000069</v>
      </c>
      <c r="FT67" s="22"/>
      <c r="FU67" s="22"/>
      <c r="FV67" s="22"/>
      <c r="FW67" s="21"/>
      <c r="FX67" s="5"/>
      <c r="FY67" s="5"/>
      <c r="FZ67" s="5"/>
      <c r="GA67" s="5"/>
      <c r="GB67" s="5"/>
      <c r="GC67" s="5"/>
    </row>
    <row r="68" spans="1:185" ht="16.5" customHeight="1" x14ac:dyDescent="0.25">
      <c r="A68" s="5"/>
      <c r="B68" s="5" t="e">
        <f>B64+1</f>
        <v>#REF!</v>
      </c>
      <c r="C68" s="175" t="s">
        <v>559</v>
      </c>
      <c r="D68" s="5"/>
      <c r="E68" s="17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>
        <f>'HBT Resource -ERP'!AA198</f>
        <v>87113.95</v>
      </c>
      <c r="R68" s="22">
        <f>'HBT Resource -ERP'!AB198</f>
        <v>87113.95</v>
      </c>
      <c r="S68" s="22">
        <f>'HBT Resource -ERP'!AC198</f>
        <v>87113.95</v>
      </c>
      <c r="T68" s="22">
        <f>'HBT Resource -ERP'!AD198</f>
        <v>87113.95</v>
      </c>
      <c r="U68" s="22">
        <f>'HBT Resource -ERP'!AE198</f>
        <v>43556.974999999999</v>
      </c>
      <c r="V68" s="22">
        <f>'HBT Resource -ERP'!AF198</f>
        <v>43556.974999999999</v>
      </c>
      <c r="W68" s="22">
        <f>'HBT Resource -ERP'!AG198</f>
        <v>21778.487499999999</v>
      </c>
      <c r="X68" s="22">
        <f>'HBT Resource -ERP'!AH198</f>
        <v>21778.487499999999</v>
      </c>
      <c r="Y68" s="22">
        <f>'HBT Resource -ERP'!AI198</f>
        <v>21778.487499999999</v>
      </c>
      <c r="Z68" s="22">
        <f>'HBT Resource -ERP'!AJ198</f>
        <v>21778.487499999999</v>
      </c>
      <c r="AA68" s="22">
        <f>'HBT Resource -ERP'!AK198</f>
        <v>21778.487499999999</v>
      </c>
      <c r="AB68" s="22">
        <f>'HBT Resource -ERP'!AL198</f>
        <v>21778.487499999999</v>
      </c>
      <c r="AC68" s="22">
        <f>'HBT Resource -ERP'!AM198</f>
        <v>21778.487499999999</v>
      </c>
      <c r="AD68" s="22">
        <f>'HBT Resource -ERP'!AN198</f>
        <v>21778.487499999999</v>
      </c>
      <c r="AE68" s="22">
        <f>'HBT Resource -ERP'!AO198</f>
        <v>23956.33625</v>
      </c>
      <c r="AF68" s="22">
        <f>'HBT Resource -ERP'!AP198</f>
        <v>23956.33625</v>
      </c>
      <c r="AG68" s="22">
        <f>'HBT Resource -ERP'!AQ198</f>
        <v>23956.33625</v>
      </c>
      <c r="AH68" s="22">
        <f>'HBT Resource -ERP'!AR198</f>
        <v>23956.33625</v>
      </c>
      <c r="AI68" s="22">
        <f>'HBT Resource -ERP'!AS198</f>
        <v>23956.33625</v>
      </c>
      <c r="AJ68" s="22">
        <f>'HBT Resource -ERP'!AT198</f>
        <v>23956.33625</v>
      </c>
      <c r="AK68" s="22">
        <f>'HBT Resource -ERP'!AU198</f>
        <v>23956.33625</v>
      </c>
      <c r="AL68" s="22">
        <f>'HBT Resource -ERP'!AV198</f>
        <v>23956.33625</v>
      </c>
      <c r="AM68" s="22">
        <f>'HBT Resource -ERP'!AW198</f>
        <v>23956.33625</v>
      </c>
      <c r="AN68" s="22">
        <f>'HBT Resource -ERP'!AX198</f>
        <v>23956.33625</v>
      </c>
      <c r="AO68" s="22">
        <f>'HBT Resource -ERP'!AY198</f>
        <v>23956.33625</v>
      </c>
      <c r="AP68" s="22">
        <f>'HBT Resource -ERP'!AZ198</f>
        <v>23956.33625</v>
      </c>
      <c r="AQ68" s="22">
        <f>'HBT Resource -ERP'!BA198</f>
        <v>23956.33625</v>
      </c>
      <c r="AR68" s="22">
        <f>'HBT Resource -ERP'!BB198</f>
        <v>23956.33625</v>
      </c>
      <c r="AS68" s="22">
        <f>'HBT Resource -ERP'!BC198</f>
        <v>19165.069</v>
      </c>
      <c r="AT68" s="22">
        <f>'HBT Resource -ERP'!BD198</f>
        <v>19165.069</v>
      </c>
      <c r="AU68" s="22">
        <f>'HBT Resource -ERP'!BE198</f>
        <v>19165.069</v>
      </c>
      <c r="AV68" s="22">
        <f>'HBT Resource -ERP'!BF198</f>
        <v>19165.069</v>
      </c>
      <c r="AW68" s="22">
        <f>'HBT Resource -ERP'!BG198</f>
        <v>19165.069</v>
      </c>
      <c r="AX68" s="22">
        <f>'HBT Resource -ERP'!BH198</f>
        <v>19165.069</v>
      </c>
      <c r="AY68" s="22">
        <f>'HBT Resource -ERP'!BI198</f>
        <v>19165.069</v>
      </c>
      <c r="AZ68" s="22">
        <f>'HBT Resource -ERP'!BJ198</f>
        <v>19165.069</v>
      </c>
      <c r="BA68" s="22">
        <f>'HBT Resource -ERP'!BK198</f>
        <v>19165.069</v>
      </c>
      <c r="BB68" s="22">
        <f>'HBT Resource -ERP'!BL198</f>
        <v>19165.069</v>
      </c>
      <c r="BC68" s="22">
        <f>'HBT Resource -ERP'!BM198</f>
        <v>15811.181925000001</v>
      </c>
      <c r="BD68" s="22">
        <f>'HBT Resource -ERP'!BN198</f>
        <v>15811.181925000001</v>
      </c>
      <c r="BE68" s="22">
        <f>'HBT Resource -ERP'!BO198</f>
        <v>15811.181925000001</v>
      </c>
      <c r="BF68" s="22">
        <f>'HBT Resource -ERP'!BP198</f>
        <v>15811.181925000001</v>
      </c>
      <c r="BG68" s="22">
        <f>'HBT Resource -ERP'!BQ198</f>
        <v>15811.181925000001</v>
      </c>
      <c r="BH68" s="22">
        <f>'HBT Resource -ERP'!BR198</f>
        <v>15811.181925000001</v>
      </c>
      <c r="BI68" s="22">
        <f>'HBT Resource -ERP'!BS198</f>
        <v>15811.181925000001</v>
      </c>
      <c r="BJ68" s="22">
        <f>'HBT Resource -ERP'!BT198</f>
        <v>15811.181925000001</v>
      </c>
      <c r="BK68" s="22">
        <f>'HBT Resource -ERP'!BU198</f>
        <v>15811.181925000001</v>
      </c>
      <c r="BL68" s="22">
        <f>'HBT Resource -ERP'!BV198</f>
        <v>15811.181925000001</v>
      </c>
      <c r="BM68" s="22">
        <f>'HBT Resource -ERP'!BW198</f>
        <v>15811.181925000001</v>
      </c>
      <c r="BN68" s="22">
        <f>'HBT Resource -ERP'!BX198</f>
        <v>15811.181925000001</v>
      </c>
      <c r="BO68" s="22">
        <f>'HBT Resource -ERP'!BY198</f>
        <v>15811.181925000001</v>
      </c>
      <c r="BP68" s="22">
        <f>'HBT Resource -ERP'!BZ198</f>
        <v>15811.181925000001</v>
      </c>
      <c r="BQ68" s="22">
        <f>'HBT Resource -ERP'!CA198</f>
        <v>15811.181925000001</v>
      </c>
      <c r="BR68" s="22">
        <f>'HBT Resource -ERP'!CB198</f>
        <v>15811.181925000001</v>
      </c>
      <c r="BS68" s="22">
        <f>'HBT Resource -ERP'!CC198</f>
        <v>15811.181925000001</v>
      </c>
      <c r="BT68" s="22">
        <f>'HBT Resource -ERP'!CD198</f>
        <v>15811.181925000001</v>
      </c>
      <c r="BU68" s="22">
        <f>'HBT Resource -ERP'!CE198</f>
        <v>15811.181925000001</v>
      </c>
      <c r="BV68" s="22">
        <f>'HBT Resource -ERP'!CF198</f>
        <v>15811.181925000001</v>
      </c>
      <c r="BW68" s="22">
        <f>'HBT Resource -ERP'!CG198</f>
        <v>15811.181925000001</v>
      </c>
      <c r="BX68" s="22">
        <f>'HBT Resource -ERP'!CH198</f>
        <v>15811.181925000001</v>
      </c>
      <c r="BY68" s="22">
        <f>'HBT Resource -ERP'!CI198</f>
        <v>15811.181925000001</v>
      </c>
      <c r="BZ68" s="22">
        <f>'HBT Resource -ERP'!CJ198</f>
        <v>15811.181925000001</v>
      </c>
      <c r="CA68" s="22">
        <f>'HBT Resource -ERP'!CK198</f>
        <v>17392.300117500003</v>
      </c>
      <c r="CB68" s="22">
        <f>'HBT Resource -ERP'!CL198</f>
        <v>17392.300117500003</v>
      </c>
      <c r="CC68" s="22">
        <f>'HBT Resource -ERP'!CM198</f>
        <v>17392.300117500003</v>
      </c>
      <c r="CD68" s="22">
        <f>'HBT Resource -ERP'!CN198</f>
        <v>17392.300117500003</v>
      </c>
      <c r="CE68" s="22">
        <f>'HBT Resource -ERP'!CO198</f>
        <v>17392.300117500003</v>
      </c>
      <c r="CF68" s="22">
        <f>'HBT Resource -ERP'!CP198</f>
        <v>17392.300117500003</v>
      </c>
      <c r="CG68" s="22">
        <f>'HBT Resource -ERP'!CQ198</f>
        <v>17392.300117500003</v>
      </c>
      <c r="CH68" s="22">
        <f>'HBT Resource -ERP'!CR198</f>
        <v>17392.300117500003</v>
      </c>
      <c r="CI68" s="22">
        <f>'HBT Resource -ERP'!CS198</f>
        <v>17392.300117500003</v>
      </c>
      <c r="CJ68" s="22">
        <f>'HBT Resource -ERP'!CT198</f>
        <v>17392.300117500003</v>
      </c>
      <c r="CK68" s="22">
        <f>'HBT Resource -ERP'!CU198</f>
        <v>17392.300117500003</v>
      </c>
      <c r="CL68" s="22">
        <f>'HBT Resource -ERP'!CV198</f>
        <v>17392.300117500003</v>
      </c>
      <c r="CM68" s="22">
        <f>'HBT Resource -ERP'!CW198</f>
        <v>17392.300117500003</v>
      </c>
      <c r="CN68" s="22">
        <f>'HBT Resource -ERP'!CX198</f>
        <v>17392.300117500003</v>
      </c>
      <c r="CO68" s="22">
        <f>'HBT Resource -ERP'!CY198</f>
        <v>17392.300117500003</v>
      </c>
      <c r="CP68" s="22">
        <f>'HBT Resource -ERP'!CZ198</f>
        <v>17392.300117500003</v>
      </c>
      <c r="CQ68" s="22">
        <f>'HBT Resource -ERP'!DA198</f>
        <v>17392.300117500003</v>
      </c>
      <c r="CR68" s="22">
        <f>'HBT Resource -ERP'!DB198</f>
        <v>17392.300117500003</v>
      </c>
      <c r="CS68" s="22">
        <f>'HBT Resource -ERP'!DC198</f>
        <v>17392.300117500003</v>
      </c>
      <c r="CT68" s="22">
        <f>'HBT Resource -ERP'!DD198</f>
        <v>17392.300117500003</v>
      </c>
      <c r="CU68" s="22">
        <f>'HBT Resource -ERP'!DE198</f>
        <v>17392.300117500003</v>
      </c>
      <c r="CV68" s="22">
        <f>'HBT Resource -ERP'!DF198</f>
        <v>17392.300117500003</v>
      </c>
      <c r="CW68" s="22">
        <f>'HBT Resource -ERP'!DG198</f>
        <v>17392.300117500003</v>
      </c>
      <c r="CX68" s="22">
        <f>'HBT Resource -ERP'!DH198</f>
        <v>17392.300117500003</v>
      </c>
      <c r="CY68" s="22">
        <f>'HBT Resource -ERP'!DI198</f>
        <v>19131.530129250004</v>
      </c>
      <c r="CZ68" s="22">
        <f>'HBT Resource -ERP'!DJ198</f>
        <v>19131.530129250004</v>
      </c>
      <c r="DA68" s="22">
        <f>'HBT Resource -ERP'!DK198</f>
        <v>19131.530129250004</v>
      </c>
      <c r="DB68" s="22">
        <f>'HBT Resource -ERP'!DL198</f>
        <v>19131.530129250004</v>
      </c>
      <c r="DC68" s="22">
        <f>'HBT Resource -ERP'!DM198</f>
        <v>19131.530129250004</v>
      </c>
      <c r="DD68" s="22">
        <f>'HBT Resource -ERP'!DN198</f>
        <v>19131.530129250004</v>
      </c>
      <c r="DE68" s="22">
        <f>'HBT Resource -ERP'!DO198</f>
        <v>19131.530129250004</v>
      </c>
      <c r="DF68" s="22">
        <f>'HBT Resource -ERP'!DP198</f>
        <v>19131.530129250004</v>
      </c>
      <c r="DG68" s="22">
        <f>'HBT Resource -ERP'!DQ198</f>
        <v>19131.530129250004</v>
      </c>
      <c r="DH68" s="22">
        <f>'HBT Resource -ERP'!DR198</f>
        <v>19131.530129250004</v>
      </c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1">
        <f t="shared" si="1"/>
        <v>2125035.9178124955</v>
      </c>
      <c r="FT68" s="22"/>
      <c r="FU68" s="22"/>
      <c r="FV68" s="22"/>
      <c r="FW68" s="21"/>
      <c r="FX68" s="5"/>
      <c r="FY68" s="5"/>
      <c r="FZ68" s="5"/>
      <c r="GA68" s="5"/>
      <c r="GB68" s="5"/>
      <c r="GC68" s="5"/>
    </row>
    <row r="69" spans="1:185" ht="16.5" hidden="1" customHeight="1" x14ac:dyDescent="0.25">
      <c r="A69" s="5"/>
      <c r="B69" s="5" t="e">
        <f t="shared" si="2"/>
        <v>#REF!</v>
      </c>
      <c r="C69" s="17" t="s">
        <v>127</v>
      </c>
      <c r="D69" s="5"/>
      <c r="E69" s="17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>
        <f>'HBT Resource -ERP'!CJ199</f>
        <v>0</v>
      </c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1">
        <f t="shared" si="1"/>
        <v>0</v>
      </c>
      <c r="FT69" s="22"/>
      <c r="FU69" s="22"/>
      <c r="FV69" s="22"/>
      <c r="FW69" s="21"/>
      <c r="FX69" s="5"/>
      <c r="FY69" s="5"/>
      <c r="FZ69" s="5"/>
      <c r="GA69" s="5"/>
      <c r="GB69" s="5"/>
      <c r="GC69" s="5"/>
    </row>
    <row r="70" spans="1:185" ht="16.5" hidden="1" customHeight="1" x14ac:dyDescent="0.25">
      <c r="A70" s="5"/>
      <c r="B70" s="5" t="e">
        <f t="shared" si="2"/>
        <v>#REF!</v>
      </c>
      <c r="C70" s="17" t="s">
        <v>128</v>
      </c>
      <c r="D70" s="5"/>
      <c r="E70" s="17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>
        <f>'HBT Resource -ERP'!CJ200</f>
        <v>0</v>
      </c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1">
        <f t="shared" si="1"/>
        <v>0</v>
      </c>
      <c r="FT70" s="22"/>
      <c r="FU70" s="22"/>
      <c r="FV70" s="22"/>
      <c r="FW70" s="21"/>
      <c r="FX70" s="5"/>
      <c r="FY70" s="5"/>
      <c r="FZ70" s="5"/>
      <c r="GA70" s="5"/>
      <c r="GB70" s="5"/>
      <c r="GC70" s="5"/>
    </row>
    <row r="71" spans="1:185" ht="16.5" hidden="1" customHeight="1" x14ac:dyDescent="0.25">
      <c r="A71" s="5"/>
      <c r="B71" s="5" t="e">
        <f t="shared" si="2"/>
        <v>#REF!</v>
      </c>
      <c r="C71" s="17" t="s">
        <v>129</v>
      </c>
      <c r="D71" s="5"/>
      <c r="E71" s="17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>
        <f>'HBT Resource -ERP'!CJ201</f>
        <v>0</v>
      </c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1">
        <f t="shared" si="1"/>
        <v>0</v>
      </c>
      <c r="FT71" s="22"/>
      <c r="FU71" s="22"/>
      <c r="FV71" s="22"/>
      <c r="FW71" s="21"/>
      <c r="FX71" s="5"/>
      <c r="FY71" s="5"/>
      <c r="FZ71" s="5"/>
      <c r="GA71" s="5"/>
      <c r="GB71" s="5"/>
      <c r="GC71" s="5"/>
    </row>
    <row r="72" spans="1:185" ht="16.5" hidden="1" customHeight="1" x14ac:dyDescent="0.25">
      <c r="A72" s="5"/>
      <c r="B72" s="5" t="e">
        <f t="shared" si="2"/>
        <v>#REF!</v>
      </c>
      <c r="C72" s="17" t="s">
        <v>130</v>
      </c>
      <c r="D72" s="5"/>
      <c r="E72" s="17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>
        <f>'HBT Resource -ERP'!CJ202</f>
        <v>0</v>
      </c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1">
        <f t="shared" si="1"/>
        <v>0</v>
      </c>
      <c r="FT72" s="22"/>
      <c r="FU72" s="22"/>
      <c r="FV72" s="22"/>
      <c r="FW72" s="21"/>
      <c r="FX72" s="5"/>
      <c r="FY72" s="5"/>
      <c r="FZ72" s="5"/>
      <c r="GA72" s="5"/>
      <c r="GB72" s="5"/>
      <c r="GC72" s="5"/>
    </row>
    <row r="73" spans="1:185" ht="16.5" hidden="1" customHeight="1" x14ac:dyDescent="0.25">
      <c r="A73" s="5"/>
      <c r="B73" s="5" t="e">
        <f t="shared" si="2"/>
        <v>#REF!</v>
      </c>
      <c r="C73" s="17" t="s">
        <v>131</v>
      </c>
      <c r="D73" s="5"/>
      <c r="E73" s="17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>
        <f>'HBT Resource -ERP'!CJ203</f>
        <v>0</v>
      </c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1">
        <f t="shared" si="1"/>
        <v>0</v>
      </c>
      <c r="FT73" s="22"/>
      <c r="FU73" s="22"/>
      <c r="FV73" s="22"/>
      <c r="FW73" s="21"/>
      <c r="FX73" s="5"/>
      <c r="FY73" s="5"/>
      <c r="FZ73" s="5"/>
      <c r="GA73" s="5"/>
      <c r="GB73" s="5"/>
      <c r="GC73" s="5"/>
    </row>
    <row r="74" spans="1:185" ht="16.5" hidden="1" customHeight="1" x14ac:dyDescent="0.25">
      <c r="A74" s="5"/>
      <c r="B74" s="5" t="e">
        <f t="shared" si="2"/>
        <v>#REF!</v>
      </c>
      <c r="C74" s="17" t="s">
        <v>131</v>
      </c>
      <c r="D74" s="5"/>
      <c r="E74" s="17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>
        <f>'HBT Resource -ERP'!CJ204</f>
        <v>0</v>
      </c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1">
        <f t="shared" si="1"/>
        <v>0</v>
      </c>
      <c r="FT74" s="22"/>
      <c r="FU74" s="22"/>
      <c r="FV74" s="22"/>
      <c r="FW74" s="21"/>
      <c r="FX74" s="5"/>
      <c r="FY74" s="5"/>
      <c r="FZ74" s="5"/>
      <c r="GA74" s="5"/>
      <c r="GB74" s="5"/>
      <c r="GC74" s="5"/>
    </row>
    <row r="75" spans="1:185" ht="16.5" hidden="1" customHeight="1" x14ac:dyDescent="0.25">
      <c r="A75" s="5"/>
      <c r="B75" s="5" t="e">
        <f t="shared" si="2"/>
        <v>#REF!</v>
      </c>
      <c r="C75" s="17" t="s">
        <v>132</v>
      </c>
      <c r="D75" s="5"/>
      <c r="E75" s="17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>
        <f>'HBT Resource -ERP'!CJ205</f>
        <v>0</v>
      </c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1">
        <f t="shared" si="1"/>
        <v>0</v>
      </c>
      <c r="FT75" s="22"/>
      <c r="FU75" s="22"/>
      <c r="FV75" s="22"/>
      <c r="FW75" s="21"/>
      <c r="FX75" s="5"/>
      <c r="FY75" s="5"/>
      <c r="FZ75" s="5"/>
      <c r="GA75" s="5"/>
      <c r="GB75" s="5"/>
      <c r="GC75" s="5"/>
    </row>
    <row r="76" spans="1:185" ht="16.5" hidden="1" customHeight="1" x14ac:dyDescent="0.25">
      <c r="A76" s="5"/>
      <c r="B76" s="5" t="e">
        <f t="shared" si="2"/>
        <v>#REF!</v>
      </c>
      <c r="C76" s="17" t="s">
        <v>133</v>
      </c>
      <c r="D76" s="5"/>
      <c r="E76" s="17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>
        <f>'HBT Resource -ERP'!CJ206</f>
        <v>0</v>
      </c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1">
        <f t="shared" si="1"/>
        <v>0</v>
      </c>
      <c r="FT76" s="22"/>
      <c r="FU76" s="22"/>
      <c r="FV76" s="22"/>
      <c r="FW76" s="21"/>
      <c r="FX76" s="5"/>
      <c r="FY76" s="5"/>
      <c r="FZ76" s="5"/>
      <c r="GA76" s="5"/>
      <c r="GB76" s="5"/>
      <c r="GC76" s="5"/>
    </row>
    <row r="77" spans="1:185" ht="16.5" hidden="1" customHeight="1" x14ac:dyDescent="0.25">
      <c r="A77" s="5"/>
      <c r="B77" s="5" t="e">
        <f t="shared" si="2"/>
        <v>#REF!</v>
      </c>
      <c r="C77" s="17" t="s">
        <v>134</v>
      </c>
      <c r="D77" s="5"/>
      <c r="E77" s="17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>
        <f>'HBT Resource -ERP'!CJ207</f>
        <v>0</v>
      </c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1">
        <f t="shared" si="1"/>
        <v>0</v>
      </c>
      <c r="FT77" s="22"/>
      <c r="FU77" s="22"/>
      <c r="FV77" s="22"/>
      <c r="FW77" s="21"/>
      <c r="FX77" s="5"/>
      <c r="FY77" s="5"/>
      <c r="FZ77" s="5"/>
      <c r="GA77" s="5"/>
      <c r="GB77" s="5"/>
      <c r="GC77" s="5"/>
    </row>
    <row r="78" spans="1:185" ht="16.5" x14ac:dyDescent="0.25">
      <c r="A78" s="120"/>
      <c r="B78" s="125" t="e">
        <f>#REF!+1</f>
        <v>#REF!</v>
      </c>
      <c r="C78" s="240" t="s">
        <v>493</v>
      </c>
      <c r="D78" s="120"/>
      <c r="E78" s="120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>
        <f>Considerations!AA22</f>
        <v>26999.999999999996</v>
      </c>
      <c r="R78" s="121"/>
      <c r="S78" s="121">
        <f t="shared" ref="S78:CC78" si="4">$Q$78</f>
        <v>26999.999999999996</v>
      </c>
      <c r="T78" s="121"/>
      <c r="U78" s="121">
        <f t="shared" si="4"/>
        <v>26999.999999999996</v>
      </c>
      <c r="V78" s="121"/>
      <c r="W78" s="121">
        <f t="shared" si="4"/>
        <v>26999.999999999996</v>
      </c>
      <c r="X78" s="121"/>
      <c r="Y78" s="121">
        <f t="shared" si="4"/>
        <v>26999.999999999996</v>
      </c>
      <c r="Z78" s="121"/>
      <c r="AA78" s="121">
        <f t="shared" si="4"/>
        <v>26999.999999999996</v>
      </c>
      <c r="AB78" s="121"/>
      <c r="AC78" s="121">
        <f t="shared" si="4"/>
        <v>26999.999999999996</v>
      </c>
      <c r="AD78" s="121"/>
      <c r="AE78" s="121">
        <f t="shared" si="4"/>
        <v>26999.999999999996</v>
      </c>
      <c r="AF78" s="121"/>
      <c r="AG78" s="121">
        <f t="shared" si="4"/>
        <v>26999.999999999996</v>
      </c>
      <c r="AH78" s="121"/>
      <c r="AI78" s="121">
        <f t="shared" si="4"/>
        <v>26999.999999999996</v>
      </c>
      <c r="AJ78" s="121"/>
      <c r="AK78" s="121">
        <f t="shared" si="4"/>
        <v>26999.999999999996</v>
      </c>
      <c r="AL78" s="121"/>
      <c r="AM78" s="121">
        <f t="shared" si="4"/>
        <v>26999.999999999996</v>
      </c>
      <c r="AN78" s="121"/>
      <c r="AO78" s="121">
        <f t="shared" si="4"/>
        <v>26999.999999999996</v>
      </c>
      <c r="AP78" s="121"/>
      <c r="AQ78" s="121">
        <f t="shared" si="4"/>
        <v>26999.999999999996</v>
      </c>
      <c r="AR78" s="121"/>
      <c r="AS78" s="121">
        <f t="shared" si="4"/>
        <v>26999.999999999996</v>
      </c>
      <c r="AT78" s="121"/>
      <c r="AU78" s="121">
        <f t="shared" si="4"/>
        <v>26999.999999999996</v>
      </c>
      <c r="AV78" s="121"/>
      <c r="AW78" s="121">
        <f t="shared" si="4"/>
        <v>26999.999999999996</v>
      </c>
      <c r="AX78" s="121"/>
      <c r="AY78" s="121">
        <f t="shared" si="4"/>
        <v>26999.999999999996</v>
      </c>
      <c r="AZ78" s="121"/>
      <c r="BA78" s="121">
        <f t="shared" si="4"/>
        <v>26999.999999999996</v>
      </c>
      <c r="BB78" s="121"/>
      <c r="BC78" s="121">
        <f t="shared" si="4"/>
        <v>26999.999999999996</v>
      </c>
      <c r="BD78" s="121"/>
      <c r="BE78" s="121">
        <f t="shared" si="4"/>
        <v>26999.999999999996</v>
      </c>
      <c r="BF78" s="121"/>
      <c r="BG78" s="121">
        <f t="shared" si="4"/>
        <v>26999.999999999996</v>
      </c>
      <c r="BH78" s="121"/>
      <c r="BI78" s="121">
        <f t="shared" si="4"/>
        <v>26999.999999999996</v>
      </c>
      <c r="BJ78" s="121"/>
      <c r="BK78" s="121">
        <f t="shared" si="4"/>
        <v>26999.999999999996</v>
      </c>
      <c r="BL78" s="121"/>
      <c r="BM78" s="121">
        <f t="shared" si="4"/>
        <v>26999.999999999996</v>
      </c>
      <c r="BN78" s="121"/>
      <c r="BO78" s="121">
        <f t="shared" si="4"/>
        <v>26999.999999999996</v>
      </c>
      <c r="BP78" s="121"/>
      <c r="BQ78" s="121">
        <f t="shared" si="4"/>
        <v>26999.999999999996</v>
      </c>
      <c r="BR78" s="121"/>
      <c r="BS78" s="121">
        <f t="shared" si="4"/>
        <v>26999.999999999996</v>
      </c>
      <c r="BT78" s="121"/>
      <c r="BU78" s="121">
        <f t="shared" si="4"/>
        <v>26999.999999999996</v>
      </c>
      <c r="BV78" s="121"/>
      <c r="BW78" s="121">
        <f t="shared" si="4"/>
        <v>26999.999999999996</v>
      </c>
      <c r="BX78" s="121"/>
      <c r="BY78" s="121">
        <f t="shared" si="4"/>
        <v>26999.999999999996</v>
      </c>
      <c r="BZ78" s="121"/>
      <c r="CA78" s="121">
        <f t="shared" si="4"/>
        <v>26999.999999999996</v>
      </c>
      <c r="CB78" s="121"/>
      <c r="CC78" s="121">
        <f t="shared" si="4"/>
        <v>26999.999999999996</v>
      </c>
      <c r="CD78" s="121"/>
      <c r="CE78" s="121">
        <f t="shared" ref="CE78:DG78" si="5">$Q$78</f>
        <v>26999.999999999996</v>
      </c>
      <c r="CF78" s="121"/>
      <c r="CG78" s="121">
        <f t="shared" si="5"/>
        <v>26999.999999999996</v>
      </c>
      <c r="CH78" s="121"/>
      <c r="CI78" s="121">
        <f t="shared" si="5"/>
        <v>26999.999999999996</v>
      </c>
      <c r="CJ78" s="121"/>
      <c r="CK78" s="121">
        <f t="shared" si="5"/>
        <v>26999.999999999996</v>
      </c>
      <c r="CL78" s="121"/>
      <c r="CM78" s="121">
        <f t="shared" si="5"/>
        <v>26999.999999999996</v>
      </c>
      <c r="CN78" s="121"/>
      <c r="CO78" s="121">
        <f t="shared" si="5"/>
        <v>26999.999999999996</v>
      </c>
      <c r="CP78" s="121"/>
      <c r="CQ78" s="121">
        <f t="shared" si="5"/>
        <v>26999.999999999996</v>
      </c>
      <c r="CR78" s="121"/>
      <c r="CS78" s="121">
        <f t="shared" si="5"/>
        <v>26999.999999999996</v>
      </c>
      <c r="CT78" s="121"/>
      <c r="CU78" s="121">
        <f t="shared" si="5"/>
        <v>26999.999999999996</v>
      </c>
      <c r="CV78" s="121"/>
      <c r="CW78" s="121">
        <f t="shared" si="5"/>
        <v>26999.999999999996</v>
      </c>
      <c r="CX78" s="121"/>
      <c r="CY78" s="121">
        <f t="shared" si="5"/>
        <v>26999.999999999996</v>
      </c>
      <c r="CZ78" s="121"/>
      <c r="DA78" s="121">
        <f t="shared" si="5"/>
        <v>26999.999999999996</v>
      </c>
      <c r="DB78" s="121"/>
      <c r="DC78" s="121">
        <f t="shared" si="5"/>
        <v>26999.999999999996</v>
      </c>
      <c r="DD78" s="121"/>
      <c r="DE78" s="121">
        <f t="shared" si="5"/>
        <v>26999.999999999996</v>
      </c>
      <c r="DF78" s="121"/>
      <c r="DG78" s="121">
        <f t="shared" si="5"/>
        <v>26999.999999999996</v>
      </c>
      <c r="DH78" s="121"/>
      <c r="DI78" s="121"/>
      <c r="DJ78" s="121"/>
      <c r="DK78" s="121"/>
      <c r="DL78" s="121"/>
      <c r="DM78" s="121"/>
      <c r="DN78" s="121"/>
      <c r="DO78" s="121"/>
      <c r="DP78" s="121"/>
      <c r="DQ78" s="121"/>
      <c r="DR78" s="121"/>
      <c r="DS78" s="121"/>
      <c r="DT78" s="121"/>
      <c r="DU78" s="121"/>
      <c r="DV78" s="121"/>
      <c r="DW78" s="121"/>
      <c r="DX78" s="121"/>
      <c r="DY78" s="121"/>
      <c r="DZ78" s="121"/>
      <c r="EA78" s="121"/>
      <c r="EB78" s="121"/>
      <c r="EC78" s="121"/>
      <c r="ED78" s="121"/>
      <c r="EE78" s="121"/>
      <c r="EF78" s="121"/>
      <c r="EG78" s="121"/>
      <c r="EH78" s="121"/>
      <c r="EI78" s="121"/>
      <c r="EJ78" s="121"/>
      <c r="EK78" s="121"/>
      <c r="EL78" s="121"/>
      <c r="EM78" s="121"/>
      <c r="EN78" s="121"/>
      <c r="EO78" s="121"/>
      <c r="EP78" s="121"/>
      <c r="EQ78" s="121"/>
      <c r="ER78" s="121"/>
      <c r="ES78" s="121"/>
      <c r="ET78" s="121"/>
      <c r="EU78" s="121"/>
      <c r="EV78" s="121"/>
      <c r="EW78" s="121"/>
      <c r="EX78" s="121"/>
      <c r="EY78" s="121"/>
      <c r="EZ78" s="121"/>
      <c r="FA78" s="121"/>
      <c r="FB78" s="121"/>
      <c r="FC78" s="121"/>
      <c r="FD78" s="121"/>
      <c r="FE78" s="121"/>
      <c r="FF78" s="121"/>
      <c r="FG78" s="121"/>
      <c r="FH78" s="121"/>
      <c r="FI78" s="121"/>
      <c r="FJ78" s="121"/>
      <c r="FK78" s="121"/>
      <c r="FL78" s="121"/>
      <c r="FM78" s="121"/>
      <c r="FN78" s="121"/>
      <c r="FO78" s="121"/>
      <c r="FP78" s="121"/>
      <c r="FQ78" s="121"/>
      <c r="FR78" s="121"/>
      <c r="FS78" s="21">
        <f t="shared" si="1"/>
        <v>1295999.9999999998</v>
      </c>
      <c r="FT78" s="121"/>
      <c r="FU78" s="121"/>
      <c r="FV78" s="121"/>
      <c r="FW78" s="122"/>
      <c r="FX78" s="120"/>
      <c r="FY78" s="120"/>
      <c r="FZ78" s="120"/>
      <c r="GA78" s="120"/>
      <c r="GB78" s="120"/>
      <c r="GC78" s="120"/>
    </row>
    <row r="79" spans="1:185" ht="16.5" x14ac:dyDescent="0.25">
      <c r="A79" s="120"/>
      <c r="B79" s="125" t="e">
        <f t="shared" si="2"/>
        <v>#REF!</v>
      </c>
      <c r="C79" s="240" t="s">
        <v>495</v>
      </c>
      <c r="D79" s="120"/>
      <c r="E79" s="120"/>
      <c r="F79" s="121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1">
        <f>Considerations!AA23</f>
        <v>18000</v>
      </c>
      <c r="R79" s="121"/>
      <c r="S79" s="121">
        <f t="shared" ref="S79:CC79" si="6">$Q$79</f>
        <v>18000</v>
      </c>
      <c r="T79" s="121"/>
      <c r="U79" s="121">
        <f t="shared" si="6"/>
        <v>18000</v>
      </c>
      <c r="V79" s="121"/>
      <c r="W79" s="121">
        <f t="shared" si="6"/>
        <v>18000</v>
      </c>
      <c r="X79" s="121"/>
      <c r="Y79" s="121">
        <f t="shared" si="6"/>
        <v>18000</v>
      </c>
      <c r="Z79" s="121"/>
      <c r="AA79" s="121">
        <f t="shared" si="6"/>
        <v>18000</v>
      </c>
      <c r="AB79" s="121"/>
      <c r="AC79" s="121">
        <f t="shared" si="6"/>
        <v>18000</v>
      </c>
      <c r="AD79" s="121"/>
      <c r="AE79" s="121">
        <f t="shared" si="6"/>
        <v>18000</v>
      </c>
      <c r="AF79" s="121"/>
      <c r="AG79" s="121">
        <f t="shared" si="6"/>
        <v>18000</v>
      </c>
      <c r="AH79" s="121"/>
      <c r="AI79" s="121">
        <f t="shared" si="6"/>
        <v>18000</v>
      </c>
      <c r="AJ79" s="121"/>
      <c r="AK79" s="121">
        <f t="shared" si="6"/>
        <v>18000</v>
      </c>
      <c r="AL79" s="121"/>
      <c r="AM79" s="121">
        <f t="shared" si="6"/>
        <v>18000</v>
      </c>
      <c r="AN79" s="121"/>
      <c r="AO79" s="121">
        <f t="shared" si="6"/>
        <v>18000</v>
      </c>
      <c r="AP79" s="121"/>
      <c r="AQ79" s="121">
        <f t="shared" si="6"/>
        <v>18000</v>
      </c>
      <c r="AR79" s="121"/>
      <c r="AS79" s="121">
        <f t="shared" si="6"/>
        <v>18000</v>
      </c>
      <c r="AT79" s="121"/>
      <c r="AU79" s="121">
        <f t="shared" si="6"/>
        <v>18000</v>
      </c>
      <c r="AV79" s="121"/>
      <c r="AW79" s="121">
        <f t="shared" si="6"/>
        <v>18000</v>
      </c>
      <c r="AX79" s="121"/>
      <c r="AY79" s="121">
        <f t="shared" si="6"/>
        <v>18000</v>
      </c>
      <c r="AZ79" s="121"/>
      <c r="BA79" s="121">
        <f t="shared" si="6"/>
        <v>18000</v>
      </c>
      <c r="BB79" s="121"/>
      <c r="BC79" s="121">
        <f t="shared" si="6"/>
        <v>18000</v>
      </c>
      <c r="BD79" s="121"/>
      <c r="BE79" s="121">
        <f t="shared" si="6"/>
        <v>18000</v>
      </c>
      <c r="BF79" s="121"/>
      <c r="BG79" s="121">
        <f t="shared" si="6"/>
        <v>18000</v>
      </c>
      <c r="BH79" s="121"/>
      <c r="BI79" s="121">
        <f t="shared" si="6"/>
        <v>18000</v>
      </c>
      <c r="BJ79" s="121"/>
      <c r="BK79" s="121">
        <f t="shared" si="6"/>
        <v>18000</v>
      </c>
      <c r="BL79" s="121"/>
      <c r="BM79" s="121">
        <f t="shared" si="6"/>
        <v>18000</v>
      </c>
      <c r="BN79" s="121"/>
      <c r="BO79" s="121">
        <f t="shared" si="6"/>
        <v>18000</v>
      </c>
      <c r="BP79" s="121"/>
      <c r="BQ79" s="121">
        <f t="shared" si="6"/>
        <v>18000</v>
      </c>
      <c r="BR79" s="121"/>
      <c r="BS79" s="121">
        <f t="shared" si="6"/>
        <v>18000</v>
      </c>
      <c r="BT79" s="121"/>
      <c r="BU79" s="121">
        <f t="shared" si="6"/>
        <v>18000</v>
      </c>
      <c r="BV79" s="121"/>
      <c r="BW79" s="121">
        <f t="shared" si="6"/>
        <v>18000</v>
      </c>
      <c r="BX79" s="121"/>
      <c r="BY79" s="121">
        <f t="shared" si="6"/>
        <v>18000</v>
      </c>
      <c r="BZ79" s="121"/>
      <c r="CA79" s="121">
        <f t="shared" si="6"/>
        <v>18000</v>
      </c>
      <c r="CB79" s="121"/>
      <c r="CC79" s="121">
        <f t="shared" si="6"/>
        <v>18000</v>
      </c>
      <c r="CD79" s="121"/>
      <c r="CE79" s="121">
        <f t="shared" ref="CE79:DG79" si="7">$Q$79</f>
        <v>18000</v>
      </c>
      <c r="CF79" s="121"/>
      <c r="CG79" s="121">
        <f t="shared" si="7"/>
        <v>18000</v>
      </c>
      <c r="CH79" s="121"/>
      <c r="CI79" s="121">
        <f t="shared" si="7"/>
        <v>18000</v>
      </c>
      <c r="CJ79" s="121"/>
      <c r="CK79" s="121">
        <f t="shared" si="7"/>
        <v>18000</v>
      </c>
      <c r="CL79" s="121"/>
      <c r="CM79" s="121">
        <f t="shared" si="7"/>
        <v>18000</v>
      </c>
      <c r="CN79" s="121"/>
      <c r="CO79" s="121">
        <f t="shared" si="7"/>
        <v>18000</v>
      </c>
      <c r="CP79" s="121"/>
      <c r="CQ79" s="121">
        <f t="shared" si="7"/>
        <v>18000</v>
      </c>
      <c r="CR79" s="121"/>
      <c r="CS79" s="121">
        <f t="shared" si="7"/>
        <v>18000</v>
      </c>
      <c r="CT79" s="121"/>
      <c r="CU79" s="121">
        <f t="shared" si="7"/>
        <v>18000</v>
      </c>
      <c r="CV79" s="121"/>
      <c r="CW79" s="121">
        <f t="shared" si="7"/>
        <v>18000</v>
      </c>
      <c r="CX79" s="121"/>
      <c r="CY79" s="121">
        <f t="shared" si="7"/>
        <v>18000</v>
      </c>
      <c r="CZ79" s="121"/>
      <c r="DA79" s="121">
        <f t="shared" si="7"/>
        <v>18000</v>
      </c>
      <c r="DB79" s="121"/>
      <c r="DC79" s="121">
        <f t="shared" si="7"/>
        <v>18000</v>
      </c>
      <c r="DD79" s="121"/>
      <c r="DE79" s="121">
        <f t="shared" si="7"/>
        <v>18000</v>
      </c>
      <c r="DF79" s="121"/>
      <c r="DG79" s="121">
        <f t="shared" si="7"/>
        <v>18000</v>
      </c>
      <c r="DH79" s="121"/>
      <c r="DI79" s="123"/>
      <c r="DJ79" s="123"/>
      <c r="DK79" s="123"/>
      <c r="DL79" s="123"/>
      <c r="DM79" s="123"/>
      <c r="DN79" s="123"/>
      <c r="DO79" s="123"/>
      <c r="DP79" s="123"/>
      <c r="DQ79" s="123"/>
      <c r="DR79" s="123"/>
      <c r="DS79" s="123"/>
      <c r="DT79" s="123"/>
      <c r="DU79" s="123"/>
      <c r="DV79" s="123"/>
      <c r="DW79" s="123"/>
      <c r="DX79" s="123"/>
      <c r="DY79" s="123"/>
      <c r="DZ79" s="123"/>
      <c r="EA79" s="123"/>
      <c r="EB79" s="123"/>
      <c r="EC79" s="123"/>
      <c r="ED79" s="123"/>
      <c r="EE79" s="123"/>
      <c r="EF79" s="123"/>
      <c r="EG79" s="123"/>
      <c r="EH79" s="123"/>
      <c r="EI79" s="123"/>
      <c r="EJ79" s="123"/>
      <c r="EK79" s="123"/>
      <c r="EL79" s="123"/>
      <c r="EM79" s="123"/>
      <c r="EN79" s="123"/>
      <c r="EO79" s="123"/>
      <c r="EP79" s="123"/>
      <c r="EQ79" s="123"/>
      <c r="ER79" s="123"/>
      <c r="ES79" s="123"/>
      <c r="ET79" s="123"/>
      <c r="EU79" s="123"/>
      <c r="EV79" s="123"/>
      <c r="EW79" s="123"/>
      <c r="EX79" s="123"/>
      <c r="EY79" s="123"/>
      <c r="EZ79" s="123"/>
      <c r="FA79" s="123"/>
      <c r="FB79" s="123"/>
      <c r="FC79" s="123"/>
      <c r="FD79" s="123"/>
      <c r="FE79" s="123"/>
      <c r="FF79" s="123"/>
      <c r="FG79" s="123"/>
      <c r="FH79" s="123"/>
      <c r="FI79" s="123"/>
      <c r="FJ79" s="123"/>
      <c r="FK79" s="123"/>
      <c r="FL79" s="123"/>
      <c r="FM79" s="123"/>
      <c r="FN79" s="123"/>
      <c r="FO79" s="123"/>
      <c r="FP79" s="123"/>
      <c r="FQ79" s="123"/>
      <c r="FR79" s="123"/>
      <c r="FS79" s="21">
        <f t="shared" si="1"/>
        <v>864000</v>
      </c>
      <c r="FT79" s="121"/>
      <c r="FU79" s="121"/>
      <c r="FV79" s="121"/>
      <c r="FW79" s="122"/>
      <c r="FX79" s="120"/>
      <c r="FY79" s="120"/>
      <c r="FZ79" s="120"/>
      <c r="GA79" s="120"/>
      <c r="GB79" s="120"/>
      <c r="GC79" s="120"/>
    </row>
    <row r="80" spans="1:185" ht="16.5" hidden="1" x14ac:dyDescent="0.25">
      <c r="A80" s="120"/>
      <c r="B80" s="125" t="e">
        <f t="shared" si="2"/>
        <v>#REF!</v>
      </c>
      <c r="C80" s="240" t="s">
        <v>157</v>
      </c>
      <c r="D80" s="120"/>
      <c r="E80" s="120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BP80" s="121"/>
      <c r="BQ80" s="121"/>
      <c r="BR80" s="121"/>
      <c r="BS80" s="121"/>
      <c r="BT80" s="121"/>
      <c r="BU80" s="121"/>
      <c r="BV80" s="121"/>
      <c r="BW80" s="121"/>
      <c r="BX80" s="121"/>
      <c r="BY80" s="121"/>
      <c r="BZ80" s="121"/>
      <c r="CA80" s="121"/>
      <c r="CB80" s="121"/>
      <c r="CC80" s="121"/>
      <c r="CD80" s="121"/>
      <c r="CE80" s="121"/>
      <c r="CF80" s="121"/>
      <c r="CG80" s="121"/>
      <c r="CH80" s="121"/>
      <c r="CI80" s="121"/>
      <c r="CJ80" s="121"/>
      <c r="CK80" s="121"/>
      <c r="CL80" s="121"/>
      <c r="CM80" s="121"/>
      <c r="CN80" s="121"/>
      <c r="CO80" s="121"/>
      <c r="CP80" s="121"/>
      <c r="CQ80" s="121"/>
      <c r="CR80" s="121"/>
      <c r="CS80" s="121"/>
      <c r="CT80" s="121"/>
      <c r="CU80" s="121"/>
      <c r="CV80" s="121"/>
      <c r="CW80" s="121"/>
      <c r="CX80" s="121"/>
      <c r="CY80" s="121"/>
      <c r="CZ80" s="121"/>
      <c r="DA80" s="121"/>
      <c r="DB80" s="121"/>
      <c r="DC80" s="121"/>
      <c r="DD80" s="121"/>
      <c r="DE80" s="121"/>
      <c r="DF80" s="121"/>
      <c r="DG80" s="121"/>
      <c r="DH80" s="121"/>
      <c r="DI80" s="121"/>
      <c r="DJ80" s="121"/>
      <c r="DK80" s="121"/>
      <c r="DL80" s="121"/>
      <c r="DM80" s="121"/>
      <c r="DN80" s="121"/>
      <c r="DO80" s="121"/>
      <c r="DP80" s="121"/>
      <c r="DQ80" s="121"/>
      <c r="DR80" s="121"/>
      <c r="DS80" s="121"/>
      <c r="DT80" s="121"/>
      <c r="DU80" s="121"/>
      <c r="DV80" s="121"/>
      <c r="DW80" s="121"/>
      <c r="DX80" s="121"/>
      <c r="DY80" s="121"/>
      <c r="DZ80" s="121"/>
      <c r="EA80" s="121"/>
      <c r="EB80" s="121"/>
      <c r="EC80" s="121"/>
      <c r="ED80" s="121"/>
      <c r="EE80" s="121"/>
      <c r="EF80" s="121"/>
      <c r="EG80" s="121"/>
      <c r="EH80" s="121"/>
      <c r="EI80" s="121"/>
      <c r="EJ80" s="121"/>
      <c r="EK80" s="121"/>
      <c r="EL80" s="121"/>
      <c r="EM80" s="121"/>
      <c r="EN80" s="121"/>
      <c r="EO80" s="121"/>
      <c r="EP80" s="121"/>
      <c r="EQ80" s="121"/>
      <c r="ER80" s="121"/>
      <c r="ES80" s="121"/>
      <c r="ET80" s="121"/>
      <c r="EU80" s="121"/>
      <c r="EV80" s="121"/>
      <c r="EW80" s="121"/>
      <c r="EX80" s="121"/>
      <c r="EY80" s="121"/>
      <c r="EZ80" s="121"/>
      <c r="FA80" s="121"/>
      <c r="FB80" s="121"/>
      <c r="FC80" s="121"/>
      <c r="FD80" s="121"/>
      <c r="FE80" s="121"/>
      <c r="FF80" s="121"/>
      <c r="FG80" s="121"/>
      <c r="FH80" s="121"/>
      <c r="FI80" s="121"/>
      <c r="FJ80" s="121"/>
      <c r="FK80" s="121"/>
      <c r="FL80" s="121"/>
      <c r="FM80" s="121"/>
      <c r="FN80" s="121"/>
      <c r="FO80" s="121"/>
      <c r="FP80" s="121"/>
      <c r="FQ80" s="121"/>
      <c r="FR80" s="121"/>
      <c r="FS80" s="21">
        <f t="shared" si="1"/>
        <v>0</v>
      </c>
      <c r="FT80" s="121"/>
      <c r="FU80" s="121"/>
      <c r="FV80" s="121"/>
      <c r="FW80" s="122"/>
      <c r="FX80" s="120"/>
      <c r="FY80" s="120"/>
      <c r="FZ80" s="120"/>
      <c r="GA80" s="120"/>
      <c r="GB80" s="120"/>
      <c r="GC80" s="120"/>
    </row>
    <row r="81" spans="1:185" ht="16.5" hidden="1" customHeight="1" x14ac:dyDescent="0.25">
      <c r="A81" s="5"/>
      <c r="B81" s="5" t="e">
        <f t="shared" si="2"/>
        <v>#REF!</v>
      </c>
      <c r="C81" s="5" t="s">
        <v>158</v>
      </c>
      <c r="D81" s="5" t="s">
        <v>375</v>
      </c>
      <c r="E81" s="5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1">
        <f t="shared" si="1"/>
        <v>0</v>
      </c>
      <c r="FT81" s="22"/>
      <c r="FU81" s="22"/>
      <c r="FV81" s="22"/>
      <c r="FW81" s="21"/>
      <c r="FX81" s="5"/>
      <c r="FY81" s="5"/>
      <c r="FZ81" s="5"/>
      <c r="GA81" s="5"/>
      <c r="GB81" s="5"/>
      <c r="GC81" s="5"/>
    </row>
    <row r="82" spans="1:185" ht="16.5" hidden="1" customHeight="1" x14ac:dyDescent="0.25">
      <c r="A82" s="5"/>
      <c r="B82" s="5" t="e">
        <f t="shared" si="2"/>
        <v>#REF!</v>
      </c>
      <c r="C82" s="5" t="s">
        <v>159</v>
      </c>
      <c r="D82" s="124" t="s">
        <v>376</v>
      </c>
      <c r="E82" s="5"/>
      <c r="F82" s="5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1">
        <f t="shared" si="1"/>
        <v>0</v>
      </c>
      <c r="FT82" s="22"/>
      <c r="FU82" s="22"/>
      <c r="FV82" s="22"/>
      <c r="FW82" s="21"/>
      <c r="FX82" s="5"/>
      <c r="FY82" s="5"/>
      <c r="FZ82" s="5"/>
      <c r="GA82" s="5"/>
      <c r="GB82" s="5"/>
      <c r="GC82" s="5"/>
    </row>
    <row r="83" spans="1:185" ht="16.5" customHeight="1" x14ac:dyDescent="0.25">
      <c r="A83" s="5"/>
      <c r="B83" s="5" t="e">
        <f t="shared" si="2"/>
        <v>#REF!</v>
      </c>
      <c r="C83" s="5" t="s">
        <v>161</v>
      </c>
      <c r="D83" s="124"/>
      <c r="E83" s="5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>
        <f>'Travel Cost'!F152</f>
        <v>78000</v>
      </c>
      <c r="R83" s="22"/>
      <c r="S83" s="22"/>
      <c r="T83" s="22">
        <f>'Travel Cost'!G152</f>
        <v>78000</v>
      </c>
      <c r="U83" s="22"/>
      <c r="V83" s="22">
        <f>'Travel Cost'!H152</f>
        <v>19500</v>
      </c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>
        <f>'Travel Cost'!T152</f>
        <v>97500</v>
      </c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>
        <f>'Travel Cost'!AF152</f>
        <v>97500</v>
      </c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>
        <f>'Travel Cost'!AR152</f>
        <v>97500</v>
      </c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1">
        <f t="shared" si="1"/>
        <v>468000</v>
      </c>
      <c r="FT83" s="22"/>
      <c r="FU83" s="22"/>
      <c r="FV83" s="22"/>
      <c r="FW83" s="21"/>
      <c r="FX83" s="5"/>
      <c r="FY83" s="5"/>
      <c r="FZ83" s="5"/>
      <c r="GA83" s="5"/>
      <c r="GB83" s="5"/>
      <c r="GC83" s="5"/>
    </row>
    <row r="84" spans="1:185" ht="16.5" hidden="1" customHeight="1" x14ac:dyDescent="0.25">
      <c r="A84" s="5"/>
      <c r="B84" s="5" t="e">
        <f t="shared" si="2"/>
        <v>#REF!</v>
      </c>
      <c r="C84" s="5" t="s">
        <v>411</v>
      </c>
      <c r="D84" s="124"/>
      <c r="E84" s="5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1">
        <f t="shared" si="1"/>
        <v>0</v>
      </c>
      <c r="FT84" s="22"/>
      <c r="FU84" s="22"/>
      <c r="FV84" s="22"/>
      <c r="FW84" s="21"/>
      <c r="FX84" s="5"/>
      <c r="FY84" s="5"/>
      <c r="FZ84" s="5"/>
      <c r="GA84" s="5"/>
      <c r="GB84" s="5"/>
      <c r="GC84" s="5"/>
    </row>
    <row r="85" spans="1:185" ht="16.5" customHeight="1" x14ac:dyDescent="0.25">
      <c r="A85" s="5"/>
      <c r="B85" s="5" t="e">
        <f t="shared" si="2"/>
        <v>#REF!</v>
      </c>
      <c r="C85" s="5" t="s">
        <v>162</v>
      </c>
      <c r="D85" s="124" t="s">
        <v>376</v>
      </c>
      <c r="E85" s="5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>
        <f>'Accomodation charges -HBT'!E14/2</f>
        <v>13020</v>
      </c>
      <c r="R85" s="22"/>
      <c r="S85" s="22"/>
      <c r="T85" s="22">
        <f>'Accomodation charges -HBT'!E14/2</f>
        <v>13020</v>
      </c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1">
        <f t="shared" si="1"/>
        <v>26040</v>
      </c>
      <c r="FT85" s="22"/>
      <c r="FU85" s="22"/>
      <c r="FV85" s="22"/>
      <c r="FW85" s="21"/>
      <c r="FX85" s="5"/>
      <c r="FY85" s="5"/>
      <c r="FZ85" s="5"/>
      <c r="GA85" s="5"/>
      <c r="GB85" s="5"/>
      <c r="GC85" s="5"/>
    </row>
    <row r="86" spans="1:185" ht="16.5" customHeight="1" x14ac:dyDescent="0.25">
      <c r="A86" s="5"/>
      <c r="B86" s="5" t="e">
        <f t="shared" si="2"/>
        <v>#REF!</v>
      </c>
      <c r="C86" s="5" t="s">
        <v>163</v>
      </c>
      <c r="D86" s="124" t="s">
        <v>376</v>
      </c>
      <c r="E86" s="5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1">
        <f t="shared" si="1"/>
        <v>0</v>
      </c>
      <c r="FT86" s="22"/>
      <c r="FU86" s="22"/>
      <c r="FV86" s="22"/>
      <c r="FW86" s="21"/>
      <c r="FX86" s="5"/>
      <c r="FY86" s="5"/>
      <c r="FZ86" s="5"/>
      <c r="GA86" s="5"/>
      <c r="GB86" s="5"/>
      <c r="GC86" s="5"/>
    </row>
    <row r="87" spans="1:185" ht="16.5" customHeight="1" x14ac:dyDescent="0.25">
      <c r="A87" s="5"/>
      <c r="B87" s="5" t="e">
        <f t="shared" si="2"/>
        <v>#REF!</v>
      </c>
      <c r="C87" s="5" t="s">
        <v>164</v>
      </c>
      <c r="D87" s="124" t="s">
        <v>376</v>
      </c>
      <c r="E87" s="5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>
        <f>'Accomodation charges -HBT'!F7/2</f>
        <v>45500</v>
      </c>
      <c r="R87" s="22"/>
      <c r="S87" s="22"/>
      <c r="T87" s="22">
        <f>'Accomodation charges -HBT'!F7/2</f>
        <v>45500</v>
      </c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>
        <f>'Accomodation charges -HBT'!F8+'Accomodation charges -HBT'!F9</f>
        <v>19500</v>
      </c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>
        <f>'Accomodation charges -HBT'!F8+'Accomodation charges -HBT'!F9</f>
        <v>19500</v>
      </c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>
        <f>'Accomodation charges -HBT'!F8+'Accomodation charges -HBT'!F9</f>
        <v>19500</v>
      </c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1">
        <f t="shared" si="1"/>
        <v>149500</v>
      </c>
      <c r="FT87" s="22"/>
      <c r="FU87" s="22"/>
      <c r="FV87" s="22"/>
      <c r="FW87" s="21"/>
      <c r="FX87" s="5"/>
      <c r="FY87" s="5"/>
      <c r="FZ87" s="5"/>
      <c r="GA87" s="5"/>
      <c r="GB87" s="5"/>
      <c r="GC87" s="5"/>
    </row>
    <row r="88" spans="1:185" ht="16.5" hidden="1" customHeight="1" x14ac:dyDescent="0.25">
      <c r="A88" s="5"/>
      <c r="B88" s="5" t="e">
        <f t="shared" si="2"/>
        <v>#REF!</v>
      </c>
      <c r="C88" s="5" t="s">
        <v>165</v>
      </c>
      <c r="D88" s="5" t="s">
        <v>376</v>
      </c>
      <c r="E88" s="5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1">
        <f t="shared" si="1"/>
        <v>0</v>
      </c>
      <c r="FT88" s="22"/>
      <c r="FU88" s="22"/>
      <c r="FV88" s="22"/>
      <c r="FW88" s="21"/>
      <c r="FX88" s="5"/>
      <c r="FY88" s="5"/>
      <c r="FZ88" s="5"/>
      <c r="GA88" s="5"/>
      <c r="GB88" s="5"/>
      <c r="GC88" s="5"/>
    </row>
    <row r="89" spans="1:185" ht="16.5" hidden="1" customHeight="1" x14ac:dyDescent="0.25">
      <c r="A89" s="5"/>
      <c r="B89" s="5" t="e">
        <f t="shared" si="2"/>
        <v>#REF!</v>
      </c>
      <c r="C89" s="5" t="s">
        <v>413</v>
      </c>
      <c r="D89" s="124" t="s">
        <v>376</v>
      </c>
      <c r="E89" s="5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1">
        <f t="shared" si="1"/>
        <v>0</v>
      </c>
      <c r="FT89" s="22"/>
      <c r="FU89" s="22"/>
      <c r="FV89" s="22"/>
      <c r="FW89" s="21"/>
      <c r="FX89" s="5"/>
      <c r="FY89" s="5"/>
      <c r="FZ89" s="5"/>
      <c r="GA89" s="5"/>
      <c r="GB89" s="5"/>
      <c r="GC89" s="5"/>
    </row>
    <row r="90" spans="1:185" ht="16.5" hidden="1" customHeight="1" x14ac:dyDescent="0.25">
      <c r="A90" s="5"/>
      <c r="B90" s="5" t="e">
        <f t="shared" si="2"/>
        <v>#REF!</v>
      </c>
      <c r="C90" s="5" t="s">
        <v>166</v>
      </c>
      <c r="D90" s="5" t="s">
        <v>376</v>
      </c>
      <c r="E90" s="5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1">
        <f t="shared" si="1"/>
        <v>0</v>
      </c>
      <c r="FT90" s="22"/>
      <c r="FU90" s="22"/>
      <c r="FV90" s="22"/>
      <c r="FW90" s="21"/>
      <c r="FX90" s="5"/>
      <c r="FY90" s="5"/>
      <c r="FZ90" s="5"/>
      <c r="GA90" s="5"/>
      <c r="GB90" s="5"/>
      <c r="GC90" s="5"/>
    </row>
    <row r="91" spans="1:185" ht="16.5" hidden="1" customHeight="1" x14ac:dyDescent="0.25">
      <c r="A91" s="5"/>
      <c r="B91" s="5" t="e">
        <f t="shared" si="2"/>
        <v>#REF!</v>
      </c>
      <c r="C91" s="5" t="s">
        <v>167</v>
      </c>
      <c r="D91" s="5" t="s">
        <v>376</v>
      </c>
      <c r="E91" s="125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1">
        <f t="shared" si="1"/>
        <v>0</v>
      </c>
      <c r="FT91" s="22"/>
      <c r="FU91" s="22"/>
      <c r="FV91" s="22"/>
      <c r="FW91" s="21"/>
      <c r="FX91" s="5"/>
      <c r="FY91" s="5"/>
      <c r="FZ91" s="5"/>
      <c r="GA91" s="5"/>
      <c r="GB91" s="5"/>
      <c r="GC91" s="5"/>
    </row>
    <row r="92" spans="1:185" ht="16.5" hidden="1" customHeight="1" x14ac:dyDescent="0.25">
      <c r="A92" s="5"/>
      <c r="B92" s="5" t="e">
        <f t="shared" si="2"/>
        <v>#REF!</v>
      </c>
      <c r="C92" s="5" t="s">
        <v>168</v>
      </c>
      <c r="D92" s="124" t="s">
        <v>376</v>
      </c>
      <c r="E92" s="5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1">
        <f t="shared" si="1"/>
        <v>0</v>
      </c>
      <c r="FT92" s="22"/>
      <c r="FU92" s="22"/>
      <c r="FV92" s="22"/>
      <c r="FW92" s="21"/>
      <c r="FX92" s="5"/>
      <c r="FY92" s="5"/>
      <c r="FZ92" s="5"/>
      <c r="GA92" s="5"/>
      <c r="GB92" s="5"/>
      <c r="GC92" s="5"/>
    </row>
    <row r="93" spans="1:185" ht="16.5" hidden="1" customHeight="1" x14ac:dyDescent="0.25">
      <c r="A93" s="5"/>
      <c r="B93" s="5" t="e">
        <f t="shared" si="2"/>
        <v>#REF!</v>
      </c>
      <c r="C93" s="5" t="s">
        <v>169</v>
      </c>
      <c r="D93" s="124" t="s">
        <v>376</v>
      </c>
      <c r="E93" s="5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1">
        <f t="shared" si="1"/>
        <v>0</v>
      </c>
      <c r="FT93" s="22"/>
      <c r="FU93" s="22"/>
      <c r="FV93" s="22"/>
      <c r="FW93" s="21"/>
      <c r="FX93" s="5"/>
      <c r="FY93" s="5"/>
      <c r="FZ93" s="5"/>
      <c r="GA93" s="5"/>
      <c r="GB93" s="5"/>
      <c r="GC93" s="5"/>
    </row>
    <row r="94" spans="1:185" ht="16.5" hidden="1" customHeight="1" x14ac:dyDescent="0.25">
      <c r="A94" s="5"/>
      <c r="B94" s="5" t="e">
        <f t="shared" si="2"/>
        <v>#REF!</v>
      </c>
      <c r="C94" s="5" t="s">
        <v>170</v>
      </c>
      <c r="D94" s="5" t="s">
        <v>376</v>
      </c>
      <c r="E94" s="5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1">
        <f t="shared" si="1"/>
        <v>0</v>
      </c>
      <c r="FT94" s="22"/>
      <c r="FU94" s="22"/>
      <c r="FV94" s="22"/>
      <c r="FW94" s="21"/>
      <c r="FX94" s="5"/>
      <c r="FY94" s="5"/>
      <c r="FZ94" s="5"/>
      <c r="GA94" s="5"/>
      <c r="GB94" s="5"/>
      <c r="GC94" s="5"/>
    </row>
    <row r="95" spans="1:185" ht="16.5" customHeight="1" x14ac:dyDescent="0.25">
      <c r="A95" s="5"/>
      <c r="B95" s="5" t="e">
        <f t="shared" si="2"/>
        <v>#REF!</v>
      </c>
      <c r="C95" s="5" t="s">
        <v>171</v>
      </c>
      <c r="D95" s="124" t="s">
        <v>376</v>
      </c>
      <c r="E95" s="5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>
        <v>20000</v>
      </c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>
        <v>20000</v>
      </c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>
        <v>20000</v>
      </c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>
        <v>20000</v>
      </c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1">
        <f t="shared" si="1"/>
        <v>80000</v>
      </c>
      <c r="FT95" s="22"/>
      <c r="FU95" s="22"/>
      <c r="FV95" s="22"/>
      <c r="FW95" s="21"/>
      <c r="FX95" s="5"/>
      <c r="FY95" s="5"/>
      <c r="FZ95" s="5"/>
      <c r="GA95" s="5"/>
      <c r="GB95" s="5"/>
      <c r="GC95" s="5"/>
    </row>
    <row r="96" spans="1:185" ht="16.5" customHeight="1" x14ac:dyDescent="0.25">
      <c r="A96" s="5"/>
      <c r="B96" s="5" t="e">
        <f t="shared" si="2"/>
        <v>#REF!</v>
      </c>
      <c r="C96" s="5" t="s">
        <v>173</v>
      </c>
      <c r="D96" s="124" t="s">
        <v>376</v>
      </c>
      <c r="E96" s="5"/>
      <c r="F96" s="22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>
        <f>45000*3</f>
        <v>135000</v>
      </c>
      <c r="S96" s="29"/>
      <c r="T96" s="29"/>
      <c r="U96" s="29"/>
      <c r="V96" s="29">
        <v>40000</v>
      </c>
      <c r="W96" s="29"/>
      <c r="X96" s="29"/>
      <c r="Y96" s="29"/>
      <c r="Z96" s="29"/>
      <c r="AA96" s="29">
        <v>40000</v>
      </c>
      <c r="AB96" s="29"/>
      <c r="AC96" s="29"/>
      <c r="AD96" s="29"/>
      <c r="AE96" s="29"/>
      <c r="AF96" s="29"/>
      <c r="AG96" s="29"/>
      <c r="AH96" s="29">
        <v>50000</v>
      </c>
      <c r="AI96" s="29"/>
      <c r="AJ96" s="29"/>
      <c r="AK96" s="29"/>
      <c r="AL96" s="29"/>
      <c r="AM96" s="29"/>
      <c r="AN96" s="29">
        <v>50000</v>
      </c>
      <c r="AO96" s="29"/>
      <c r="AP96" s="29"/>
      <c r="AQ96" s="29"/>
      <c r="AR96" s="29"/>
      <c r="AS96" s="29"/>
      <c r="AT96" s="29"/>
      <c r="AU96" s="29"/>
      <c r="AV96" s="29"/>
      <c r="AW96" s="29"/>
      <c r="AX96" s="29">
        <v>50000</v>
      </c>
      <c r="AY96" s="29"/>
      <c r="AZ96" s="29"/>
      <c r="BA96" s="29"/>
      <c r="BB96" s="29"/>
      <c r="BC96" s="29"/>
      <c r="BD96" s="29"/>
      <c r="BE96" s="29">
        <v>60000</v>
      </c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>
        <v>60000</v>
      </c>
      <c r="BQ96" s="29"/>
      <c r="BR96" s="29"/>
      <c r="BS96" s="29"/>
      <c r="BT96" s="29"/>
      <c r="BU96" s="29"/>
      <c r="BV96" s="29"/>
      <c r="BW96" s="29"/>
      <c r="BX96" s="29">
        <v>70000</v>
      </c>
      <c r="BY96" s="29"/>
      <c r="BZ96" s="29"/>
      <c r="CA96" s="29"/>
      <c r="CB96" s="29"/>
      <c r="CC96" s="29"/>
      <c r="CD96" s="29"/>
      <c r="CE96" s="29"/>
      <c r="CF96" s="29"/>
      <c r="CG96" s="29"/>
      <c r="CH96" s="29">
        <v>70000</v>
      </c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>
        <v>70000</v>
      </c>
      <c r="CU96" s="29"/>
      <c r="CV96" s="29"/>
      <c r="CW96" s="29"/>
      <c r="CX96" s="29"/>
      <c r="CY96" s="29"/>
      <c r="CZ96" s="29"/>
      <c r="DA96" s="29"/>
      <c r="DB96" s="29"/>
      <c r="DC96" s="29"/>
      <c r="DD96" s="29">
        <v>70000</v>
      </c>
      <c r="DE96" s="29"/>
      <c r="DF96" s="29"/>
      <c r="DG96" s="29"/>
      <c r="DH96" s="29"/>
      <c r="DI96" s="29"/>
      <c r="DJ96" s="29"/>
      <c r="DK96" s="29"/>
      <c r="DL96" s="29"/>
      <c r="DM96" s="29"/>
      <c r="DN96" s="29"/>
      <c r="DO96" s="29"/>
      <c r="DP96" s="29"/>
      <c r="DQ96" s="29"/>
      <c r="DR96" s="29"/>
      <c r="DS96" s="29"/>
      <c r="DT96" s="29"/>
      <c r="DU96" s="29"/>
      <c r="DV96" s="29"/>
      <c r="DW96" s="29"/>
      <c r="DX96" s="29"/>
      <c r="DY96" s="29"/>
      <c r="DZ96" s="29"/>
      <c r="EA96" s="29"/>
      <c r="EB96" s="29"/>
      <c r="EC96" s="29"/>
      <c r="ED96" s="29"/>
      <c r="EE96" s="29"/>
      <c r="EF96" s="29"/>
      <c r="EG96" s="29"/>
      <c r="EH96" s="29"/>
      <c r="EI96" s="29"/>
      <c r="EJ96" s="29"/>
      <c r="EK96" s="29"/>
      <c r="EL96" s="29"/>
      <c r="EM96" s="29"/>
      <c r="EN96" s="29"/>
      <c r="EO96" s="29"/>
      <c r="EP96" s="29"/>
      <c r="EQ96" s="29"/>
      <c r="ER96" s="29"/>
      <c r="ES96" s="29"/>
      <c r="ET96" s="29"/>
      <c r="EU96" s="29"/>
      <c r="EV96" s="29"/>
      <c r="EW96" s="29"/>
      <c r="EX96" s="29"/>
      <c r="EY96" s="29"/>
      <c r="EZ96" s="29"/>
      <c r="FA96" s="29"/>
      <c r="FB96" s="29"/>
      <c r="FC96" s="29"/>
      <c r="FD96" s="29"/>
      <c r="FE96" s="29"/>
      <c r="FF96" s="29"/>
      <c r="FG96" s="29"/>
      <c r="FH96" s="29"/>
      <c r="FI96" s="29"/>
      <c r="FJ96" s="29"/>
      <c r="FK96" s="29"/>
      <c r="FL96" s="29"/>
      <c r="FM96" s="29"/>
      <c r="FN96" s="29"/>
      <c r="FO96" s="29"/>
      <c r="FP96" s="29"/>
      <c r="FQ96" s="29"/>
      <c r="FR96" s="29"/>
      <c r="FS96" s="21">
        <f t="shared" si="1"/>
        <v>765000</v>
      </c>
      <c r="FT96" s="22"/>
      <c r="FU96" s="22"/>
      <c r="FV96" s="22"/>
      <c r="FW96" s="21"/>
      <c r="FX96" s="5"/>
      <c r="FY96" s="5"/>
      <c r="FZ96" s="5"/>
      <c r="GA96" s="5"/>
      <c r="GB96" s="5"/>
      <c r="GC96" s="5"/>
    </row>
    <row r="97" spans="1:185" ht="16.5" customHeight="1" x14ac:dyDescent="0.25">
      <c r="A97" s="5"/>
      <c r="B97" s="5" t="e">
        <f t="shared" si="2"/>
        <v>#REF!</v>
      </c>
      <c r="C97" s="5" t="s">
        <v>175</v>
      </c>
      <c r="D97" s="5" t="s">
        <v>376</v>
      </c>
      <c r="E97" s="6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>
        <f>'HBT Resource -ERP'!AA294</f>
        <v>6420.96</v>
      </c>
      <c r="R97" s="22">
        <f>'HBT Resource -ERP'!AB294</f>
        <v>6420.96</v>
      </c>
      <c r="S97" s="22">
        <f>'HBT Resource -ERP'!AC294</f>
        <v>5905.7584090909095</v>
      </c>
      <c r="T97" s="22">
        <f>'HBT Resource -ERP'!AD294</f>
        <v>5905.7584090909095</v>
      </c>
      <c r="U97" s="22">
        <f>'HBT Resource -ERP'!AE294</f>
        <v>2515.6321590909092</v>
      </c>
      <c r="V97" s="22">
        <f>'HBT Resource -ERP'!AF294</f>
        <v>2515.6321590909092</v>
      </c>
      <c r="W97" s="22">
        <f>'HBT Resource -ERP'!AG294</f>
        <v>2344.1321590909092</v>
      </c>
      <c r="X97" s="22">
        <f>'HBT Resource -ERP'!AH294</f>
        <v>2344.1321590909092</v>
      </c>
      <c r="Y97" s="22">
        <f>'HBT Resource -ERP'!AI294</f>
        <v>2858.6321590909097</v>
      </c>
      <c r="Z97" s="22">
        <f>'HBT Resource -ERP'!AJ294</f>
        <v>2344.1321590909092</v>
      </c>
      <c r="AA97" s="22">
        <f>'HBT Resource -ERP'!AK294</f>
        <v>2344.1321590909092</v>
      </c>
      <c r="AB97" s="22">
        <f>'HBT Resource -ERP'!AL294</f>
        <v>2344.1321590909092</v>
      </c>
      <c r="AC97" s="22">
        <f>'HBT Resource -ERP'!AM294</f>
        <v>2858.6321590909097</v>
      </c>
      <c r="AD97" s="22">
        <f>'HBT Resource -ERP'!AN294</f>
        <v>2344.1321590909092</v>
      </c>
      <c r="AE97" s="22">
        <f>'HBT Resource -ERP'!AO294</f>
        <v>2344.1321590909092</v>
      </c>
      <c r="AF97" s="22">
        <f>'HBT Resource -ERP'!AP294</f>
        <v>2344.1321590909092</v>
      </c>
      <c r="AG97" s="22">
        <f>'HBT Resource -ERP'!AQ294</f>
        <v>2344.1321590909092</v>
      </c>
      <c r="AH97" s="22">
        <f>'HBT Resource -ERP'!AR294</f>
        <v>3030.1321590909097</v>
      </c>
      <c r="AI97" s="22">
        <f>'HBT Resource -ERP'!AS294</f>
        <v>2344.1321590909092</v>
      </c>
      <c r="AJ97" s="22">
        <f>'HBT Resource -ERP'!AT294</f>
        <v>2344.1321590909092</v>
      </c>
      <c r="AK97" s="22">
        <f>'HBT Resource -ERP'!AU294</f>
        <v>2344.1321590909092</v>
      </c>
      <c r="AL97" s="22">
        <f>'HBT Resource -ERP'!AV294</f>
        <v>3030.1321590909097</v>
      </c>
      <c r="AM97" s="22">
        <f>'HBT Resource -ERP'!AW294</f>
        <v>2344.1321590909092</v>
      </c>
      <c r="AN97" s="22">
        <f>'HBT Resource -ERP'!AX294</f>
        <v>2344.1321590909092</v>
      </c>
      <c r="AO97" s="22">
        <f>'HBT Resource -ERP'!AY294</f>
        <v>2344.1321590909092</v>
      </c>
      <c r="AP97" s="22">
        <f>'HBT Resource -ERP'!AZ294</f>
        <v>3030.1321590909097</v>
      </c>
      <c r="AQ97" s="22">
        <f>'HBT Resource -ERP'!BA294</f>
        <v>2344.1321590909092</v>
      </c>
      <c r="AR97" s="22">
        <f>'HBT Resource -ERP'!BB294</f>
        <v>2344.1321590909092</v>
      </c>
      <c r="AS97" s="22">
        <f>'HBT Resource -ERP'!BC294</f>
        <v>2309.832159090909</v>
      </c>
      <c r="AT97" s="22">
        <f>'HBT Resource -ERP'!BD294</f>
        <v>2995.832159090909</v>
      </c>
      <c r="AU97" s="22">
        <f>'HBT Resource -ERP'!BE294</f>
        <v>2309.832159090909</v>
      </c>
      <c r="AV97" s="22">
        <f>'HBT Resource -ERP'!BF294</f>
        <v>2309.832159090909</v>
      </c>
      <c r="AW97" s="22">
        <f>'HBT Resource -ERP'!BG294</f>
        <v>2309.832159090909</v>
      </c>
      <c r="AX97" s="22">
        <f>'HBT Resource -ERP'!BH294</f>
        <v>2995.832159090909</v>
      </c>
      <c r="AY97" s="22">
        <f>'HBT Resource -ERP'!BI294</f>
        <v>2309.832159090909</v>
      </c>
      <c r="AZ97" s="22">
        <f>'HBT Resource -ERP'!BJ294</f>
        <v>2309.832159090909</v>
      </c>
      <c r="BA97" s="22">
        <f>'HBT Resource -ERP'!BK294</f>
        <v>2309.832159090909</v>
      </c>
      <c r="BB97" s="22">
        <f>'HBT Resource -ERP'!BL294</f>
        <v>2995.832159090909</v>
      </c>
      <c r="BC97" s="22">
        <f>'HBT Resource -ERP'!BM294</f>
        <v>2275.5321590909093</v>
      </c>
      <c r="BD97" s="22">
        <f>'HBT Resource -ERP'!BN294</f>
        <v>2275.5321590909093</v>
      </c>
      <c r="BE97" s="22">
        <f>'HBT Resource -ERP'!BO294</f>
        <v>2961.5321590909093</v>
      </c>
      <c r="BF97" s="22">
        <f>'HBT Resource -ERP'!BP294</f>
        <v>2275.5321590909093</v>
      </c>
      <c r="BG97" s="22">
        <f>'HBT Resource -ERP'!BQ294</f>
        <v>2275.5321590909093</v>
      </c>
      <c r="BH97" s="22">
        <f>'HBT Resource -ERP'!BR294</f>
        <v>2275.5321590909093</v>
      </c>
      <c r="BI97" s="22">
        <f>'HBT Resource -ERP'!BS294</f>
        <v>2961.5321590909093</v>
      </c>
      <c r="BJ97" s="22">
        <f>'HBT Resource -ERP'!BT294</f>
        <v>2275.5321590909093</v>
      </c>
      <c r="BK97" s="22">
        <f>'HBT Resource -ERP'!BU294</f>
        <v>2275.5321590909093</v>
      </c>
      <c r="BL97" s="22">
        <f>'HBT Resource -ERP'!BV294</f>
        <v>2275.5321590909093</v>
      </c>
      <c r="BM97" s="22">
        <f>'HBT Resource -ERP'!BW294</f>
        <v>2961.5321590909093</v>
      </c>
      <c r="BN97" s="22">
        <f>'HBT Resource -ERP'!BX294</f>
        <v>2275.5321590909093</v>
      </c>
      <c r="BO97" s="22">
        <f>'HBT Resource -ERP'!BY294</f>
        <v>2275.5321590909093</v>
      </c>
      <c r="BP97" s="22">
        <f>'HBT Resource -ERP'!BZ294</f>
        <v>2961.5321590909093</v>
      </c>
      <c r="BQ97" s="22">
        <f>'HBT Resource -ERP'!CA294</f>
        <v>2275.5321590909093</v>
      </c>
      <c r="BR97" s="22">
        <f>'HBT Resource -ERP'!CB294</f>
        <v>2275.5321590909093</v>
      </c>
      <c r="BS97" s="22">
        <f>'HBT Resource -ERP'!CC294</f>
        <v>2275.5321590909093</v>
      </c>
      <c r="BT97" s="22">
        <f>'HBT Resource -ERP'!CD294</f>
        <v>2275.5321590909093</v>
      </c>
      <c r="BU97" s="22">
        <f>'HBT Resource -ERP'!CE294</f>
        <v>2275.5321590909093</v>
      </c>
      <c r="BV97" s="22">
        <f>'HBT Resource -ERP'!CF294</f>
        <v>2961.5321590909093</v>
      </c>
      <c r="BW97" s="22">
        <f>'HBT Resource -ERP'!CG294</f>
        <v>2275.5321590909093</v>
      </c>
      <c r="BX97" s="22">
        <f>'HBT Resource -ERP'!CH294</f>
        <v>2275.5321590909093</v>
      </c>
      <c r="BY97" s="22">
        <f>'HBT Resource -ERP'!CI294</f>
        <v>2275.5321590909093</v>
      </c>
      <c r="BZ97" s="22">
        <f>'HBT Resource -ERP'!CJ294</f>
        <v>2961.5321590909093</v>
      </c>
      <c r="CA97" s="22">
        <f>'HBT Resource -ERP'!CK294</f>
        <v>2275.5321590909093</v>
      </c>
      <c r="CB97" s="22">
        <f>'HBT Resource -ERP'!CL294</f>
        <v>2275.5321590909093</v>
      </c>
      <c r="CC97" s="22">
        <f>'HBT Resource -ERP'!CM294</f>
        <v>2275.5321590909093</v>
      </c>
      <c r="CD97" s="22">
        <f>'HBT Resource -ERP'!CN294</f>
        <v>2961.5321590909093</v>
      </c>
      <c r="CE97" s="22">
        <f>'HBT Resource -ERP'!CO294</f>
        <v>2275.5321590909093</v>
      </c>
      <c r="CF97" s="22">
        <f>'HBT Resource -ERP'!CP294</f>
        <v>2275.5321590909093</v>
      </c>
      <c r="CG97" s="22">
        <f>'HBT Resource -ERP'!CQ294</f>
        <v>2275.5321590909093</v>
      </c>
      <c r="CH97" s="22">
        <f>'HBT Resource -ERP'!CR294</f>
        <v>2961.5321590909093</v>
      </c>
      <c r="CI97" s="22">
        <f>'HBT Resource -ERP'!CS294</f>
        <v>2275.5321590909093</v>
      </c>
      <c r="CJ97" s="22">
        <f>'HBT Resource -ERP'!CT294</f>
        <v>2275.5321590909093</v>
      </c>
      <c r="CK97" s="22">
        <f>'HBT Resource -ERP'!CU294</f>
        <v>2275.5321590909093</v>
      </c>
      <c r="CL97" s="22">
        <f>'HBT Resource -ERP'!CV294</f>
        <v>2961.5321590909093</v>
      </c>
      <c r="CM97" s="22">
        <f>'HBT Resource -ERP'!CW294</f>
        <v>2275.5321590909093</v>
      </c>
      <c r="CN97" s="22">
        <f>'HBT Resource -ERP'!CX294</f>
        <v>2275.5321590909093</v>
      </c>
      <c r="CO97" s="22">
        <f>'HBT Resource -ERP'!CY294</f>
        <v>2275.5321590909093</v>
      </c>
      <c r="CP97" s="22">
        <f>'HBT Resource -ERP'!CZ294</f>
        <v>2275.5321590909093</v>
      </c>
      <c r="CQ97" s="22">
        <f>'HBT Resource -ERP'!DA294</f>
        <v>2961.5321590909093</v>
      </c>
      <c r="CR97" s="22">
        <f>'HBT Resource -ERP'!DB294</f>
        <v>2275.5321590909093</v>
      </c>
      <c r="CS97" s="22">
        <f>'HBT Resource -ERP'!DC294</f>
        <v>2275.5321590909093</v>
      </c>
      <c r="CT97" s="22">
        <f>'HBT Resource -ERP'!DD294</f>
        <v>2275.5321590909093</v>
      </c>
      <c r="CU97" s="22">
        <f>'HBT Resource -ERP'!DE294</f>
        <v>2961.5321590909093</v>
      </c>
      <c r="CV97" s="22">
        <f>'HBT Resource -ERP'!DF294</f>
        <v>2275.5321590909093</v>
      </c>
      <c r="CW97" s="22">
        <f>'HBT Resource -ERP'!DG294</f>
        <v>2275.5321590909093</v>
      </c>
      <c r="CX97" s="22">
        <f>'HBT Resource -ERP'!DH294</f>
        <v>2275.5321590909093</v>
      </c>
      <c r="CY97" s="22">
        <f>'HBT Resource -ERP'!DI294</f>
        <v>2275.5321590909093</v>
      </c>
      <c r="CZ97" s="22">
        <f>'HBT Resource -ERP'!DJ294</f>
        <v>2961.5321590909093</v>
      </c>
      <c r="DA97" s="22">
        <f>'HBT Resource -ERP'!DK294</f>
        <v>2275.5321590909093</v>
      </c>
      <c r="DB97" s="22">
        <f>'HBT Resource -ERP'!DL294</f>
        <v>2275.5321590909093</v>
      </c>
      <c r="DC97" s="22">
        <f>'HBT Resource -ERP'!DM294</f>
        <v>2961.5321590909093</v>
      </c>
      <c r="DD97" s="22">
        <f>'HBT Resource -ERP'!DN294</f>
        <v>2275.5321590909093</v>
      </c>
      <c r="DE97" s="22">
        <f>'HBT Resource -ERP'!DO294</f>
        <v>2275.5321590909093</v>
      </c>
      <c r="DF97" s="22">
        <f>'HBT Resource -ERP'!DP294</f>
        <v>2961.5321590909093</v>
      </c>
      <c r="DG97" s="22">
        <f>'HBT Resource -ERP'!DQ294</f>
        <v>2275.5321590909093</v>
      </c>
      <c r="DH97" s="22">
        <f>'HBT Resource -ERP'!DR294</f>
        <v>2275.5321590909093</v>
      </c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1">
        <f t="shared" si="1"/>
        <v>251083.7954545457</v>
      </c>
      <c r="FT97" s="22"/>
      <c r="FU97" s="22"/>
      <c r="FV97" s="22"/>
      <c r="FW97" s="21"/>
      <c r="FX97" s="5"/>
      <c r="FY97" s="5"/>
      <c r="FZ97" s="5"/>
      <c r="GA97" s="5"/>
      <c r="GB97" s="5"/>
      <c r="GC97" s="5"/>
    </row>
    <row r="98" spans="1:185" ht="16.5" hidden="1" customHeight="1" x14ac:dyDescent="0.25">
      <c r="A98" s="5"/>
      <c r="B98" s="5" t="e">
        <f t="shared" si="2"/>
        <v>#REF!</v>
      </c>
      <c r="C98" s="38" t="s">
        <v>378</v>
      </c>
      <c r="D98" s="5"/>
      <c r="E98" s="5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1">
        <f t="shared" si="1"/>
        <v>0</v>
      </c>
      <c r="FT98" s="22"/>
      <c r="FU98" s="22"/>
      <c r="FV98" s="22"/>
      <c r="FW98" s="21"/>
      <c r="FX98" s="5"/>
      <c r="FY98" s="5"/>
      <c r="FZ98" s="5"/>
      <c r="GA98" s="5"/>
      <c r="GB98" s="5"/>
      <c r="GC98" s="5"/>
    </row>
    <row r="99" spans="1:185" ht="16.5" hidden="1" customHeight="1" x14ac:dyDescent="0.25">
      <c r="A99" s="5"/>
      <c r="B99" s="5" t="e">
        <f t="shared" si="2"/>
        <v>#REF!</v>
      </c>
      <c r="C99" s="5" t="s">
        <v>181</v>
      </c>
      <c r="D99" s="124"/>
      <c r="E99" s="5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1">
        <f t="shared" si="1"/>
        <v>0</v>
      </c>
      <c r="FT99" s="22"/>
      <c r="FU99" s="22"/>
      <c r="FV99" s="22"/>
      <c r="FW99" s="21"/>
      <c r="FX99" s="5"/>
      <c r="FY99" s="5"/>
      <c r="FZ99" s="5"/>
      <c r="GA99" s="5"/>
      <c r="GB99" s="5"/>
      <c r="GC99" s="5"/>
    </row>
    <row r="100" spans="1:185" ht="16.5" hidden="1" customHeight="1" x14ac:dyDescent="0.25">
      <c r="A100" s="5"/>
      <c r="B100" s="5" t="e">
        <f t="shared" si="2"/>
        <v>#REF!</v>
      </c>
      <c r="C100" s="38" t="s">
        <v>412</v>
      </c>
      <c r="D100" s="124"/>
      <c r="E100" s="5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1">
        <f t="shared" si="1"/>
        <v>0</v>
      </c>
      <c r="FT100" s="22"/>
      <c r="FU100" s="22"/>
      <c r="FV100" s="22"/>
      <c r="FW100" s="21"/>
      <c r="FX100" s="5"/>
      <c r="FY100" s="5"/>
      <c r="FZ100" s="5"/>
      <c r="GA100" s="5"/>
      <c r="GB100" s="5"/>
      <c r="GC100" s="5"/>
    </row>
    <row r="101" spans="1:185" ht="16.5" hidden="1" customHeight="1" x14ac:dyDescent="0.35">
      <c r="A101" s="5"/>
      <c r="B101" s="5" t="e">
        <f t="shared" si="2"/>
        <v>#REF!</v>
      </c>
      <c r="C101" s="5" t="s">
        <v>182</v>
      </c>
      <c r="D101" s="124" t="s">
        <v>376</v>
      </c>
      <c r="E101" s="5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174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1">
        <f t="shared" si="1"/>
        <v>0</v>
      </c>
      <c r="FT101" s="22"/>
      <c r="FU101" s="22"/>
      <c r="FV101" s="22"/>
      <c r="FW101" s="21"/>
      <c r="FX101" s="5"/>
      <c r="FY101" s="5"/>
      <c r="FZ101" s="5"/>
      <c r="GA101" s="5"/>
      <c r="GB101" s="5"/>
      <c r="GC101" s="5"/>
    </row>
    <row r="102" spans="1:185" ht="16.5" hidden="1" customHeight="1" x14ac:dyDescent="0.25">
      <c r="A102" s="5"/>
      <c r="B102" s="5"/>
      <c r="C102" s="5"/>
      <c r="D102" s="5"/>
      <c r="E102" s="5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1"/>
      <c r="FT102" s="22"/>
      <c r="FU102" s="22"/>
      <c r="FV102" s="22"/>
      <c r="FW102" s="21"/>
      <c r="FX102" s="5"/>
      <c r="FY102" s="5"/>
      <c r="FZ102" s="5"/>
      <c r="GA102" s="5"/>
      <c r="GB102" s="5"/>
      <c r="GC102" s="5"/>
    </row>
    <row r="103" spans="1:185" ht="16.5" hidden="1" customHeight="1" x14ac:dyDescent="0.25">
      <c r="A103" s="5"/>
      <c r="B103" s="5"/>
      <c r="C103" s="5"/>
      <c r="D103" s="5"/>
      <c r="E103" s="5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1"/>
      <c r="FT103" s="22"/>
      <c r="FU103" s="22"/>
      <c r="FV103" s="22"/>
      <c r="FW103" s="22"/>
      <c r="FX103" s="5"/>
      <c r="FY103" s="5"/>
      <c r="FZ103" s="5"/>
      <c r="GA103" s="5"/>
      <c r="GB103" s="5"/>
      <c r="GC103" s="5"/>
    </row>
    <row r="104" spans="1:185" ht="16.5" hidden="1" customHeight="1" x14ac:dyDescent="0.25">
      <c r="A104" s="5"/>
      <c r="B104" s="5"/>
      <c r="C104" s="5"/>
      <c r="D104" s="5"/>
      <c r="E104" s="5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1"/>
      <c r="FT104" s="22"/>
      <c r="FU104" s="22"/>
      <c r="FV104" s="22"/>
      <c r="FW104" s="22"/>
      <c r="FX104" s="5"/>
      <c r="FY104" s="5"/>
      <c r="FZ104" s="5"/>
      <c r="GA104" s="5"/>
      <c r="GB104" s="5"/>
      <c r="GC104" s="5"/>
    </row>
    <row r="105" spans="1:185" ht="16.5" customHeight="1" x14ac:dyDescent="0.25">
      <c r="A105" s="5"/>
      <c r="B105" s="5"/>
      <c r="C105" s="5"/>
      <c r="D105" s="5"/>
      <c r="E105" s="5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1"/>
      <c r="FT105" s="22"/>
      <c r="FU105" s="22"/>
      <c r="FV105" s="22"/>
      <c r="FW105" s="22"/>
      <c r="FX105" s="5"/>
      <c r="FY105" s="5"/>
      <c r="FZ105" s="5"/>
      <c r="GA105" s="5"/>
      <c r="GB105" s="5"/>
      <c r="GC105" s="5"/>
    </row>
    <row r="106" spans="1:185" ht="16.5" customHeight="1" x14ac:dyDescent="0.25">
      <c r="A106" s="5"/>
      <c r="B106" s="5"/>
      <c r="C106" s="5" t="s">
        <v>379</v>
      </c>
      <c r="D106" s="5"/>
      <c r="E106" s="5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>
        <v>588931.16666666663</v>
      </c>
      <c r="R106" s="126">
        <v>588931.16666666663</v>
      </c>
      <c r="S106" s="126">
        <v>588931.16666666663</v>
      </c>
      <c r="T106" s="126">
        <v>588931.16666666663</v>
      </c>
      <c r="U106" s="126">
        <v>588931.16666666663</v>
      </c>
      <c r="V106" s="126">
        <v>588931.16666666663</v>
      </c>
      <c r="W106" s="126">
        <v>588931.16666666663</v>
      </c>
      <c r="X106" s="126">
        <v>588931.16666666663</v>
      </c>
      <c r="Y106" s="126">
        <v>588931.16666666663</v>
      </c>
      <c r="Z106" s="126">
        <v>588931.16666666663</v>
      </c>
      <c r="AA106" s="126">
        <v>588931.16666666663</v>
      </c>
      <c r="AB106" s="126">
        <v>588931.16666666663</v>
      </c>
      <c r="AC106" s="126">
        <v>588931.16666666663</v>
      </c>
      <c r="AD106" s="126">
        <v>588931.16666666663</v>
      </c>
      <c r="AE106" s="126">
        <v>588931.16666666663</v>
      </c>
      <c r="AF106" s="126">
        <v>588931.16666666663</v>
      </c>
      <c r="AG106" s="126">
        <v>588931.16666666663</v>
      </c>
      <c r="AH106" s="126">
        <v>588931.16666666663</v>
      </c>
      <c r="AI106" s="126">
        <v>588931.16666666663</v>
      </c>
      <c r="AJ106" s="126">
        <v>588931.16666666663</v>
      </c>
      <c r="AK106" s="126">
        <v>588931.16666666663</v>
      </c>
      <c r="AL106" s="126">
        <v>588931.16666666663</v>
      </c>
      <c r="AM106" s="126">
        <v>588931.16666666663</v>
      </c>
      <c r="AN106" s="126">
        <v>588931.16666666663</v>
      </c>
      <c r="AO106" s="126">
        <f>(7889522/12)/2</f>
        <v>328730.08333333331</v>
      </c>
      <c r="AP106" s="126">
        <f t="shared" ref="AP106:BB106" si="8">(7889522/12)/2</f>
        <v>328730.08333333331</v>
      </c>
      <c r="AQ106" s="126">
        <f t="shared" si="8"/>
        <v>328730.08333333331</v>
      </c>
      <c r="AR106" s="126">
        <f t="shared" si="8"/>
        <v>328730.08333333331</v>
      </c>
      <c r="AS106" s="126">
        <f t="shared" si="8"/>
        <v>328730.08333333331</v>
      </c>
      <c r="AT106" s="126">
        <f t="shared" si="8"/>
        <v>328730.08333333331</v>
      </c>
      <c r="AU106" s="126">
        <f t="shared" si="8"/>
        <v>328730.08333333331</v>
      </c>
      <c r="AV106" s="126">
        <f t="shared" si="8"/>
        <v>328730.08333333331</v>
      </c>
      <c r="AW106" s="126">
        <f t="shared" si="8"/>
        <v>328730.08333333331</v>
      </c>
      <c r="AX106" s="126">
        <f t="shared" si="8"/>
        <v>328730.08333333331</v>
      </c>
      <c r="AY106" s="126">
        <f t="shared" si="8"/>
        <v>328730.08333333331</v>
      </c>
      <c r="AZ106" s="126">
        <f t="shared" si="8"/>
        <v>328730.08333333331</v>
      </c>
      <c r="BA106" s="126">
        <f t="shared" si="8"/>
        <v>328730.08333333331</v>
      </c>
      <c r="BB106" s="126">
        <f t="shared" si="8"/>
        <v>328730.08333333331</v>
      </c>
      <c r="BC106" s="126">
        <v>328730.08333333331</v>
      </c>
      <c r="BD106" s="126">
        <v>328730.08333333331</v>
      </c>
      <c r="BE106" s="126">
        <v>328730.08333333331</v>
      </c>
      <c r="BF106" s="126">
        <v>328730.08333333331</v>
      </c>
      <c r="BG106" s="126">
        <v>328730.08333333331</v>
      </c>
      <c r="BH106" s="126">
        <v>328730.08333333331</v>
      </c>
      <c r="BI106" s="126">
        <v>328730.08333333331</v>
      </c>
      <c r="BJ106" s="126">
        <v>328730.08333333331</v>
      </c>
      <c r="BK106" s="126">
        <v>328730.08333333331</v>
      </c>
      <c r="BL106" s="126">
        <v>328730.08333333331</v>
      </c>
      <c r="BM106" s="126">
        <v>279108.625</v>
      </c>
      <c r="BN106" s="126">
        <v>279108.625</v>
      </c>
      <c r="BO106" s="126">
        <v>279108.625</v>
      </c>
      <c r="BP106" s="126">
        <v>279108.625</v>
      </c>
      <c r="BQ106" s="126">
        <v>279108.625</v>
      </c>
      <c r="BR106" s="126">
        <v>279108.625</v>
      </c>
      <c r="BS106" s="126">
        <v>279108.625</v>
      </c>
      <c r="BT106" s="126">
        <v>279108.625</v>
      </c>
      <c r="BU106" s="126">
        <v>279108.625</v>
      </c>
      <c r="BV106" s="126">
        <v>279108.625</v>
      </c>
      <c r="BW106" s="126">
        <v>279108.625</v>
      </c>
      <c r="BX106" s="126">
        <v>279108.625</v>
      </c>
      <c r="BY106" s="126">
        <v>279108.625</v>
      </c>
      <c r="BZ106" s="126">
        <v>279108.625</v>
      </c>
      <c r="CA106" s="126">
        <v>279108.625</v>
      </c>
      <c r="CB106" s="126">
        <v>279108.625</v>
      </c>
      <c r="CC106" s="126">
        <v>279108.625</v>
      </c>
      <c r="CD106" s="126">
        <v>279108.625</v>
      </c>
      <c r="CE106" s="126">
        <v>279108.625</v>
      </c>
      <c r="CF106" s="126">
        <v>279108.625</v>
      </c>
      <c r="CG106" s="126">
        <v>279108.625</v>
      </c>
      <c r="CH106" s="126">
        <v>279108.625</v>
      </c>
      <c r="CI106" s="126">
        <v>279108.625</v>
      </c>
      <c r="CJ106" s="126">
        <v>279108.625</v>
      </c>
      <c r="CK106" s="126">
        <v>306649.08333333331</v>
      </c>
      <c r="CL106" s="126">
        <v>306649.08333333331</v>
      </c>
      <c r="CM106" s="126">
        <v>306649.08333333331</v>
      </c>
      <c r="CN106" s="126">
        <v>306649.08333333331</v>
      </c>
      <c r="CO106" s="126">
        <v>306649.08333333331</v>
      </c>
      <c r="CP106" s="126">
        <v>306649.08333333331</v>
      </c>
      <c r="CQ106" s="126">
        <v>306649.08333333331</v>
      </c>
      <c r="CR106" s="126">
        <v>306649.08333333331</v>
      </c>
      <c r="CS106" s="126">
        <v>306649.08333333331</v>
      </c>
      <c r="CT106" s="126">
        <v>306649.08333333331</v>
      </c>
      <c r="CU106" s="126">
        <v>306649.08333333331</v>
      </c>
      <c r="CV106" s="126">
        <v>306649.08333333331</v>
      </c>
      <c r="CW106" s="126">
        <v>306649.08333333331</v>
      </c>
      <c r="CX106" s="126">
        <v>306649.08333333331</v>
      </c>
      <c r="CY106" s="126">
        <v>306649.08333333331</v>
      </c>
      <c r="CZ106" s="126">
        <v>306649.08333333331</v>
      </c>
      <c r="DA106" s="126">
        <v>306649.08333333331</v>
      </c>
      <c r="DB106" s="126">
        <v>306649.08333333331</v>
      </c>
      <c r="DC106" s="126">
        <v>306649.08333333331</v>
      </c>
      <c r="DD106" s="126">
        <v>306649.08333333331</v>
      </c>
      <c r="DE106" s="126">
        <v>306649.08333333331</v>
      </c>
      <c r="DF106" s="126">
        <v>306649.08333333331</v>
      </c>
      <c r="DG106" s="126">
        <v>306649.08333333331</v>
      </c>
      <c r="DH106" s="126">
        <v>306649.08333333331</v>
      </c>
      <c r="DI106" s="126"/>
      <c r="DJ106" s="126"/>
      <c r="DK106" s="126"/>
      <c r="DL106" s="126"/>
      <c r="DM106" s="126"/>
      <c r="DN106" s="126"/>
      <c r="DO106" s="126"/>
      <c r="DP106" s="126"/>
      <c r="DQ106" s="126"/>
      <c r="DR106" s="126"/>
      <c r="DS106" s="126"/>
      <c r="DT106" s="126"/>
      <c r="DU106" s="126"/>
      <c r="DV106" s="126"/>
      <c r="DW106" s="126"/>
      <c r="DX106" s="126"/>
      <c r="DY106" s="126"/>
      <c r="DZ106" s="126"/>
      <c r="EA106" s="126"/>
      <c r="EB106" s="126"/>
      <c r="EC106" s="126"/>
      <c r="ED106" s="126"/>
      <c r="EE106" s="126"/>
      <c r="EF106" s="126"/>
      <c r="EG106" s="126"/>
      <c r="EH106" s="126"/>
      <c r="EI106" s="126"/>
      <c r="EJ106" s="126"/>
      <c r="EK106" s="126"/>
      <c r="EL106" s="126"/>
      <c r="EM106" s="126"/>
      <c r="EN106" s="126"/>
      <c r="EO106" s="126"/>
      <c r="EP106" s="126"/>
      <c r="EQ106" s="126"/>
      <c r="ER106" s="126"/>
      <c r="ES106" s="126"/>
      <c r="ET106" s="126"/>
      <c r="EU106" s="126"/>
      <c r="EV106" s="126"/>
      <c r="EW106" s="126"/>
      <c r="EX106" s="126"/>
      <c r="EY106" s="126"/>
      <c r="EZ106" s="126"/>
      <c r="FA106" s="126"/>
      <c r="FB106" s="126"/>
      <c r="FC106" s="126"/>
      <c r="FD106" s="126"/>
      <c r="FE106" s="126"/>
      <c r="FF106" s="126"/>
      <c r="FG106" s="126"/>
      <c r="FH106" s="126"/>
      <c r="FI106" s="126"/>
      <c r="FJ106" s="126"/>
      <c r="FK106" s="126"/>
      <c r="FL106" s="126"/>
      <c r="FM106" s="126"/>
      <c r="FN106" s="126"/>
      <c r="FO106" s="126"/>
      <c r="FP106" s="126"/>
      <c r="FQ106" s="126"/>
      <c r="FR106" s="126"/>
      <c r="FS106" s="126">
        <f>SUM(Q106:FR106)</f>
        <v>36082054.999999985</v>
      </c>
      <c r="FT106" s="126"/>
      <c r="FU106" s="126"/>
      <c r="FV106" s="126"/>
      <c r="FW106" s="126"/>
      <c r="FX106" s="22"/>
      <c r="FY106" s="5"/>
      <c r="FZ106" s="5"/>
      <c r="GA106" s="5"/>
      <c r="GB106" s="5"/>
      <c r="GC106" s="5"/>
    </row>
    <row r="107" spans="1:185" ht="16.5" customHeight="1" x14ac:dyDescent="0.25">
      <c r="A107" s="5"/>
      <c r="B107" s="5"/>
      <c r="C107" s="5" t="s">
        <v>380</v>
      </c>
      <c r="D107" s="5"/>
      <c r="E107" s="5"/>
      <c r="F107" s="126">
        <f t="shared" ref="F107:AK107" si="9">SUM(F6:F105)</f>
        <v>0</v>
      </c>
      <c r="G107" s="126">
        <f t="shared" si="9"/>
        <v>0</v>
      </c>
      <c r="H107" s="126">
        <f t="shared" si="9"/>
        <v>0</v>
      </c>
      <c r="I107" s="126">
        <f t="shared" si="9"/>
        <v>0</v>
      </c>
      <c r="J107" s="126">
        <f t="shared" si="9"/>
        <v>0</v>
      </c>
      <c r="K107" s="126">
        <f t="shared" si="9"/>
        <v>0</v>
      </c>
      <c r="L107" s="126">
        <f t="shared" si="9"/>
        <v>0</v>
      </c>
      <c r="M107" s="126">
        <f t="shared" si="9"/>
        <v>0</v>
      </c>
      <c r="N107" s="126">
        <f t="shared" si="9"/>
        <v>0</v>
      </c>
      <c r="O107" s="126">
        <f t="shared" si="9"/>
        <v>0</v>
      </c>
      <c r="P107" s="126">
        <f t="shared" si="9"/>
        <v>0</v>
      </c>
      <c r="Q107" s="126">
        <f t="shared" si="9"/>
        <v>648949.84679999994</v>
      </c>
      <c r="R107" s="126">
        <f t="shared" si="9"/>
        <v>602429.84679999994</v>
      </c>
      <c r="S107" s="126">
        <f t="shared" si="9"/>
        <v>452936.31322784087</v>
      </c>
      <c r="T107" s="126">
        <f t="shared" si="9"/>
        <v>564456.31322784082</v>
      </c>
      <c r="U107" s="126">
        <f t="shared" si="9"/>
        <v>216674.33093409092</v>
      </c>
      <c r="V107" s="126">
        <f t="shared" si="9"/>
        <v>231174.33093409092</v>
      </c>
      <c r="W107" s="126">
        <f t="shared" si="9"/>
        <v>194724.34343409093</v>
      </c>
      <c r="X107" s="126">
        <f t="shared" si="9"/>
        <v>149724.34343409093</v>
      </c>
      <c r="Y107" s="126">
        <f t="shared" si="9"/>
        <v>244848.54093409088</v>
      </c>
      <c r="Z107" s="126">
        <f t="shared" si="9"/>
        <v>149724.34343409093</v>
      </c>
      <c r="AA107" s="126">
        <f t="shared" si="9"/>
        <v>234724.34343409093</v>
      </c>
      <c r="AB107" s="126">
        <f t="shared" si="9"/>
        <v>149724.34343409093</v>
      </c>
      <c r="AC107" s="126">
        <f t="shared" si="9"/>
        <v>244848.54093409088</v>
      </c>
      <c r="AD107" s="126">
        <f t="shared" si="9"/>
        <v>149724.34343409093</v>
      </c>
      <c r="AE107" s="126">
        <f t="shared" si="9"/>
        <v>206195.82852096591</v>
      </c>
      <c r="AF107" s="126">
        <f t="shared" si="9"/>
        <v>161195.82852096591</v>
      </c>
      <c r="AG107" s="126">
        <f t="shared" si="9"/>
        <v>206195.82852096591</v>
      </c>
      <c r="AH107" s="126">
        <f t="shared" si="9"/>
        <v>281759.66127096594</v>
      </c>
      <c r="AI107" s="126">
        <f t="shared" si="9"/>
        <v>206195.82852096591</v>
      </c>
      <c r="AJ107" s="126">
        <f t="shared" si="9"/>
        <v>161195.82852096591</v>
      </c>
      <c r="AK107" s="126">
        <f t="shared" si="9"/>
        <v>206195.82852096591</v>
      </c>
      <c r="AL107" s="126">
        <f t="shared" ref="AL107:BQ107" si="10">SUM(AL6:AL105)</f>
        <v>231759.66127096597</v>
      </c>
      <c r="AM107" s="126">
        <f t="shared" si="10"/>
        <v>206195.82852096591</v>
      </c>
      <c r="AN107" s="126">
        <f t="shared" si="10"/>
        <v>211195.82852096591</v>
      </c>
      <c r="AO107" s="126">
        <f t="shared" si="10"/>
        <v>195089.60598284091</v>
      </c>
      <c r="AP107" s="126">
        <f t="shared" si="10"/>
        <v>220653.43873284096</v>
      </c>
      <c r="AQ107" s="126">
        <f t="shared" si="10"/>
        <v>195089.60598284091</v>
      </c>
      <c r="AR107" s="126">
        <f t="shared" si="10"/>
        <v>150089.60598284091</v>
      </c>
      <c r="AS107" s="126">
        <f t="shared" si="10"/>
        <v>190264.03873284088</v>
      </c>
      <c r="AT107" s="126">
        <f t="shared" si="10"/>
        <v>352827.87148284097</v>
      </c>
      <c r="AU107" s="126">
        <f t="shared" si="10"/>
        <v>190264.03873284088</v>
      </c>
      <c r="AV107" s="126">
        <f t="shared" si="10"/>
        <v>145264.03873284088</v>
      </c>
      <c r="AW107" s="126">
        <f t="shared" si="10"/>
        <v>190264.03873284088</v>
      </c>
      <c r="AX107" s="126">
        <f t="shared" si="10"/>
        <v>265827.87148284097</v>
      </c>
      <c r="AY107" s="126">
        <f t="shared" si="10"/>
        <v>190264.03873284088</v>
      </c>
      <c r="AZ107" s="126">
        <f t="shared" si="10"/>
        <v>145264.03873284088</v>
      </c>
      <c r="BA107" s="126">
        <f t="shared" si="10"/>
        <v>190264.03873284088</v>
      </c>
      <c r="BB107" s="126">
        <f t="shared" si="10"/>
        <v>215827.87148284094</v>
      </c>
      <c r="BC107" s="126">
        <f t="shared" si="10"/>
        <v>199254.76541521595</v>
      </c>
      <c r="BD107" s="126">
        <f t="shared" si="10"/>
        <v>154254.76541521595</v>
      </c>
      <c r="BE107" s="126">
        <f t="shared" si="10"/>
        <v>336806.38144021592</v>
      </c>
      <c r="BF107" s="126">
        <f t="shared" si="10"/>
        <v>154254.76541521595</v>
      </c>
      <c r="BG107" s="126">
        <f t="shared" si="10"/>
        <v>199254.76541521595</v>
      </c>
      <c r="BH107" s="126">
        <f t="shared" si="10"/>
        <v>154254.76541521595</v>
      </c>
      <c r="BI107" s="126">
        <f t="shared" si="10"/>
        <v>276806.38144021592</v>
      </c>
      <c r="BJ107" s="126">
        <f t="shared" si="10"/>
        <v>154254.76541521595</v>
      </c>
      <c r="BK107" s="126">
        <f t="shared" si="10"/>
        <v>199254.76541521595</v>
      </c>
      <c r="BL107" s="126">
        <f t="shared" si="10"/>
        <v>154254.76541521595</v>
      </c>
      <c r="BM107" s="126">
        <f t="shared" si="10"/>
        <v>276806.38144021592</v>
      </c>
      <c r="BN107" s="126">
        <f t="shared" si="10"/>
        <v>154254.76541521595</v>
      </c>
      <c r="BO107" s="126">
        <f t="shared" si="10"/>
        <v>194118.98628459091</v>
      </c>
      <c r="BP107" s="126">
        <f t="shared" si="10"/>
        <v>286670.60230959096</v>
      </c>
      <c r="BQ107" s="126">
        <f t="shared" si="10"/>
        <v>194118.98628459091</v>
      </c>
      <c r="BR107" s="126">
        <f t="shared" ref="BR107:CW107" si="11">SUM(BR6:BR105)</f>
        <v>286118.98628459091</v>
      </c>
      <c r="BS107" s="126">
        <f t="shared" si="11"/>
        <v>194118.98628459091</v>
      </c>
      <c r="BT107" s="126">
        <f t="shared" si="11"/>
        <v>149118.98628459091</v>
      </c>
      <c r="BU107" s="126">
        <f t="shared" si="11"/>
        <v>194118.98628459091</v>
      </c>
      <c r="BV107" s="126">
        <f t="shared" si="11"/>
        <v>226670.60230959093</v>
      </c>
      <c r="BW107" s="126">
        <f t="shared" si="11"/>
        <v>194118.98628459091</v>
      </c>
      <c r="BX107" s="126">
        <f t="shared" si="11"/>
        <v>219118.98628459091</v>
      </c>
      <c r="BY107" s="126">
        <f t="shared" si="11"/>
        <v>194118.98628459091</v>
      </c>
      <c r="BZ107" s="126">
        <f t="shared" si="11"/>
        <v>226670.60230959093</v>
      </c>
      <c r="CA107" s="126">
        <f t="shared" si="11"/>
        <v>208803.33169714097</v>
      </c>
      <c r="CB107" s="126">
        <f t="shared" si="11"/>
        <v>163803.33169714097</v>
      </c>
      <c r="CC107" s="126">
        <f t="shared" si="11"/>
        <v>208803.33169714097</v>
      </c>
      <c r="CD107" s="126">
        <f t="shared" si="11"/>
        <v>249041.509324641</v>
      </c>
      <c r="CE107" s="126">
        <f t="shared" si="11"/>
        <v>208803.33169714097</v>
      </c>
      <c r="CF107" s="126">
        <f t="shared" si="11"/>
        <v>163803.33169714097</v>
      </c>
      <c r="CG107" s="126">
        <f t="shared" si="11"/>
        <v>208803.33169714097</v>
      </c>
      <c r="CH107" s="126">
        <f t="shared" si="11"/>
        <v>319041.50932464103</v>
      </c>
      <c r="CI107" s="126">
        <f t="shared" si="11"/>
        <v>208803.33169714097</v>
      </c>
      <c r="CJ107" s="126">
        <f t="shared" si="11"/>
        <v>163803.33169714097</v>
      </c>
      <c r="CK107" s="126">
        <f t="shared" si="11"/>
        <v>165724.97839914722</v>
      </c>
      <c r="CL107" s="126">
        <f t="shared" si="11"/>
        <v>205963.15602664725</v>
      </c>
      <c r="CM107" s="126">
        <f t="shared" si="11"/>
        <v>160989.11269314724</v>
      </c>
      <c r="CN107" s="126">
        <f t="shared" si="11"/>
        <v>115989.11269314724</v>
      </c>
      <c r="CO107" s="126">
        <f t="shared" si="11"/>
        <v>160989.11269314724</v>
      </c>
      <c r="CP107" s="126">
        <f t="shared" si="11"/>
        <v>252989.11269314724</v>
      </c>
      <c r="CQ107" s="126">
        <f t="shared" si="11"/>
        <v>246227.29032064724</v>
      </c>
      <c r="CR107" s="126">
        <f t="shared" si="11"/>
        <v>115989.11269314724</v>
      </c>
      <c r="CS107" s="126">
        <f t="shared" si="11"/>
        <v>160989.11269314724</v>
      </c>
      <c r="CT107" s="126">
        <f t="shared" si="11"/>
        <v>185989.11269314724</v>
      </c>
      <c r="CU107" s="126">
        <f t="shared" si="11"/>
        <v>246227.29032064724</v>
      </c>
      <c r="CV107" s="126">
        <f t="shared" si="11"/>
        <v>115989.11269314724</v>
      </c>
      <c r="CW107" s="126">
        <f t="shared" si="11"/>
        <v>160989.11269314724</v>
      </c>
      <c r="CX107" s="126">
        <f t="shared" ref="CX107:DH107" si="12">SUM(CX6:CX105)</f>
        <v>115989.11269314724</v>
      </c>
      <c r="CY107" s="126">
        <f t="shared" si="12"/>
        <v>172360.47074655283</v>
      </c>
      <c r="CZ107" s="126">
        <f t="shared" si="12"/>
        <v>221053.86613680286</v>
      </c>
      <c r="DA107" s="126">
        <f t="shared" si="12"/>
        <v>172360.47074655283</v>
      </c>
      <c r="DB107" s="126">
        <f t="shared" si="12"/>
        <v>127360.47074655285</v>
      </c>
      <c r="DC107" s="126">
        <f t="shared" si="12"/>
        <v>266053.86613680288</v>
      </c>
      <c r="DD107" s="126">
        <f t="shared" si="12"/>
        <v>197360.47074655286</v>
      </c>
      <c r="DE107" s="126">
        <f t="shared" si="12"/>
        <v>172360.47074655283</v>
      </c>
      <c r="DF107" s="126">
        <f t="shared" si="12"/>
        <v>221053.86613680286</v>
      </c>
      <c r="DG107" s="126">
        <f t="shared" si="12"/>
        <v>172360.47074655283</v>
      </c>
      <c r="DH107" s="126">
        <f t="shared" si="12"/>
        <v>127360.47074655285</v>
      </c>
      <c r="DI107" s="126"/>
      <c r="DJ107" s="126"/>
      <c r="DK107" s="126"/>
      <c r="DL107" s="126"/>
      <c r="DM107" s="126"/>
      <c r="DN107" s="126"/>
      <c r="DO107" s="126"/>
      <c r="DP107" s="126"/>
      <c r="DQ107" s="126"/>
      <c r="DR107" s="126"/>
      <c r="DS107" s="126"/>
      <c r="DT107" s="126"/>
      <c r="DU107" s="126"/>
      <c r="DV107" s="126"/>
      <c r="DW107" s="126"/>
      <c r="DX107" s="126"/>
      <c r="DY107" s="126"/>
      <c r="DZ107" s="126"/>
      <c r="EA107" s="126"/>
      <c r="EB107" s="126"/>
      <c r="EC107" s="126"/>
      <c r="ED107" s="126"/>
      <c r="EE107" s="126"/>
      <c r="EF107" s="126"/>
      <c r="EG107" s="126"/>
      <c r="EH107" s="126"/>
      <c r="EI107" s="126"/>
      <c r="EJ107" s="126"/>
      <c r="EK107" s="126"/>
      <c r="EL107" s="126"/>
      <c r="EM107" s="126"/>
      <c r="EN107" s="126"/>
      <c r="EO107" s="126"/>
      <c r="EP107" s="126"/>
      <c r="EQ107" s="126"/>
      <c r="ER107" s="126"/>
      <c r="ES107" s="126"/>
      <c r="ET107" s="126"/>
      <c r="EU107" s="126"/>
      <c r="EV107" s="126"/>
      <c r="EW107" s="126"/>
      <c r="EX107" s="126"/>
      <c r="EY107" s="126"/>
      <c r="EZ107" s="126"/>
      <c r="FA107" s="126"/>
      <c r="FB107" s="126"/>
      <c r="FC107" s="126"/>
      <c r="FD107" s="126"/>
      <c r="FE107" s="126"/>
      <c r="FF107" s="126"/>
      <c r="FG107" s="126"/>
      <c r="FH107" s="126"/>
      <c r="FI107" s="126"/>
      <c r="FJ107" s="126"/>
      <c r="FK107" s="126"/>
      <c r="FL107" s="126"/>
      <c r="FM107" s="126"/>
      <c r="FN107" s="126"/>
      <c r="FO107" s="126"/>
      <c r="FP107" s="126"/>
      <c r="FQ107" s="126"/>
      <c r="FR107" s="126"/>
      <c r="FS107" s="126">
        <f>SUM(Q107:FR107)</f>
        <v>20487027.341774967</v>
      </c>
      <c r="FT107" s="126"/>
      <c r="FU107" s="126"/>
      <c r="FV107" s="126"/>
      <c r="FW107" s="126"/>
      <c r="FX107" s="22"/>
      <c r="FY107" s="5"/>
      <c r="FZ107" s="5"/>
      <c r="GA107" s="5"/>
      <c r="GB107" s="5"/>
      <c r="GC107" s="5"/>
    </row>
    <row r="108" spans="1:185" ht="16.5" customHeight="1" x14ac:dyDescent="0.25">
      <c r="A108" s="5"/>
      <c r="B108" s="5"/>
      <c r="C108" s="5" t="s">
        <v>382</v>
      </c>
      <c r="D108" s="5"/>
      <c r="E108" s="5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  <c r="AG108" s="126"/>
      <c r="AH108" s="126"/>
      <c r="AI108" s="126"/>
      <c r="AJ108" s="126"/>
      <c r="AK108" s="126"/>
      <c r="AL108" s="126"/>
      <c r="AM108" s="126"/>
      <c r="AN108" s="126"/>
      <c r="AO108" s="126"/>
      <c r="AP108" s="126"/>
      <c r="AQ108" s="126"/>
      <c r="AR108" s="126"/>
      <c r="AS108" s="126"/>
      <c r="AT108" s="126"/>
      <c r="AU108" s="126"/>
      <c r="AV108" s="126"/>
      <c r="AW108" s="126"/>
      <c r="AX108" s="126"/>
      <c r="AY108" s="126"/>
      <c r="AZ108" s="126"/>
      <c r="BA108" s="126"/>
      <c r="BB108" s="126"/>
      <c r="BC108" s="126"/>
      <c r="BD108" s="126"/>
      <c r="BE108" s="126"/>
      <c r="BF108" s="126"/>
      <c r="BG108" s="126"/>
      <c r="BH108" s="126"/>
      <c r="BI108" s="126"/>
      <c r="BJ108" s="126"/>
      <c r="BK108" s="126"/>
      <c r="BL108" s="126"/>
      <c r="BM108" s="126"/>
      <c r="BN108" s="126"/>
      <c r="BO108" s="126"/>
      <c r="BP108" s="126"/>
      <c r="BQ108" s="126"/>
      <c r="BR108" s="126"/>
      <c r="BS108" s="126"/>
      <c r="BT108" s="126"/>
      <c r="BU108" s="126"/>
      <c r="BV108" s="126"/>
      <c r="BW108" s="126"/>
      <c r="BX108" s="126"/>
      <c r="BY108" s="126"/>
      <c r="BZ108" s="126"/>
      <c r="CA108" s="126"/>
      <c r="CB108" s="126"/>
      <c r="CC108" s="126"/>
      <c r="CD108" s="126"/>
      <c r="CE108" s="126"/>
      <c r="CF108" s="126"/>
      <c r="CG108" s="126"/>
      <c r="CH108" s="126"/>
      <c r="CI108" s="126"/>
      <c r="CJ108" s="126"/>
      <c r="CK108" s="126"/>
      <c r="CL108" s="126"/>
      <c r="CM108" s="126"/>
      <c r="CN108" s="126"/>
      <c r="CO108" s="126"/>
      <c r="CP108" s="126"/>
      <c r="CQ108" s="126"/>
      <c r="CR108" s="126"/>
      <c r="CS108" s="126"/>
      <c r="CT108" s="126"/>
      <c r="CU108" s="126"/>
      <c r="CV108" s="126"/>
      <c r="CW108" s="126"/>
      <c r="CX108" s="126"/>
      <c r="CY108" s="126"/>
      <c r="CZ108" s="126"/>
      <c r="DA108" s="126"/>
      <c r="DB108" s="126"/>
      <c r="DC108" s="126"/>
      <c r="DD108" s="126"/>
      <c r="DE108" s="126"/>
      <c r="DF108" s="126"/>
      <c r="DG108" s="126"/>
      <c r="DH108" s="126"/>
      <c r="DI108" s="126"/>
      <c r="DJ108" s="126"/>
      <c r="DK108" s="126"/>
      <c r="DL108" s="126"/>
      <c r="DM108" s="126"/>
      <c r="DN108" s="126"/>
      <c r="DO108" s="126"/>
      <c r="DP108" s="126"/>
      <c r="DQ108" s="126"/>
      <c r="DR108" s="126"/>
      <c r="DS108" s="126"/>
      <c r="DT108" s="126"/>
      <c r="DU108" s="126"/>
      <c r="DV108" s="126"/>
      <c r="DW108" s="126"/>
      <c r="DX108" s="126"/>
      <c r="DY108" s="126"/>
      <c r="DZ108" s="126"/>
      <c r="EA108" s="126"/>
      <c r="EB108" s="126"/>
      <c r="EC108" s="126"/>
      <c r="ED108" s="126"/>
      <c r="EE108" s="126"/>
      <c r="EF108" s="126"/>
      <c r="EG108" s="126"/>
      <c r="EH108" s="126"/>
      <c r="EI108" s="126"/>
      <c r="EJ108" s="126"/>
      <c r="EK108" s="126"/>
      <c r="EL108" s="126"/>
      <c r="EM108" s="126"/>
      <c r="EN108" s="126"/>
      <c r="EO108" s="126"/>
      <c r="EP108" s="126"/>
      <c r="EQ108" s="126"/>
      <c r="ER108" s="126"/>
      <c r="ES108" s="126"/>
      <c r="ET108" s="126"/>
      <c r="EU108" s="126"/>
      <c r="EV108" s="126"/>
      <c r="EW108" s="126"/>
      <c r="EX108" s="126"/>
      <c r="EY108" s="126"/>
      <c r="EZ108" s="126"/>
      <c r="FA108" s="126"/>
      <c r="FB108" s="126"/>
      <c r="FC108" s="126"/>
      <c r="FD108" s="126"/>
      <c r="FE108" s="126"/>
      <c r="FF108" s="126"/>
      <c r="FG108" s="126"/>
      <c r="FH108" s="126"/>
      <c r="FI108" s="126"/>
      <c r="FJ108" s="126"/>
      <c r="FK108" s="126"/>
      <c r="FL108" s="126"/>
      <c r="FM108" s="126"/>
      <c r="FN108" s="126"/>
      <c r="FO108" s="126"/>
      <c r="FP108" s="126"/>
      <c r="FQ108" s="126"/>
      <c r="FR108" s="126"/>
      <c r="FS108" s="126">
        <f t="shared" ref="FS108:FS110" si="13">SUM(Q108:FR108)</f>
        <v>0</v>
      </c>
      <c r="FT108" s="126"/>
      <c r="FU108" s="126"/>
      <c r="FV108" s="126"/>
      <c r="FW108" s="126"/>
      <c r="FX108" s="5"/>
      <c r="FY108" s="5"/>
      <c r="FZ108" s="5"/>
      <c r="GA108" s="5"/>
      <c r="GB108" s="5"/>
      <c r="GC108" s="5"/>
    </row>
    <row r="109" spans="1:185" ht="16.5" customHeight="1" x14ac:dyDescent="0.25">
      <c r="A109" s="5"/>
      <c r="B109" s="5"/>
      <c r="C109" s="5" t="s">
        <v>383</v>
      </c>
      <c r="D109" s="5"/>
      <c r="E109" s="5"/>
      <c r="F109" s="126">
        <f t="shared" ref="F109:AV109" si="14">F107+F108</f>
        <v>0</v>
      </c>
      <c r="G109" s="126">
        <f t="shared" si="14"/>
        <v>0</v>
      </c>
      <c r="H109" s="126">
        <f t="shared" si="14"/>
        <v>0</v>
      </c>
      <c r="I109" s="126">
        <f t="shared" si="14"/>
        <v>0</v>
      </c>
      <c r="J109" s="126">
        <f t="shared" si="14"/>
        <v>0</v>
      </c>
      <c r="K109" s="126">
        <f t="shared" si="14"/>
        <v>0</v>
      </c>
      <c r="L109" s="126">
        <f t="shared" si="14"/>
        <v>0</v>
      </c>
      <c r="M109" s="126">
        <f t="shared" si="14"/>
        <v>0</v>
      </c>
      <c r="N109" s="126">
        <f t="shared" si="14"/>
        <v>0</v>
      </c>
      <c r="O109" s="126">
        <f t="shared" si="14"/>
        <v>0</v>
      </c>
      <c r="P109" s="126">
        <f t="shared" si="14"/>
        <v>0</v>
      </c>
      <c r="Q109" s="126">
        <f t="shared" si="14"/>
        <v>648949.84679999994</v>
      </c>
      <c r="R109" s="126">
        <f t="shared" si="14"/>
        <v>602429.84679999994</v>
      </c>
      <c r="S109" s="126">
        <f t="shared" si="14"/>
        <v>452936.31322784087</v>
      </c>
      <c r="T109" s="126">
        <f t="shared" si="14"/>
        <v>564456.31322784082</v>
      </c>
      <c r="U109" s="126">
        <f t="shared" si="14"/>
        <v>216674.33093409092</v>
      </c>
      <c r="V109" s="126">
        <f t="shared" si="14"/>
        <v>231174.33093409092</v>
      </c>
      <c r="W109" s="126">
        <f t="shared" si="14"/>
        <v>194724.34343409093</v>
      </c>
      <c r="X109" s="126">
        <f t="shared" si="14"/>
        <v>149724.34343409093</v>
      </c>
      <c r="Y109" s="126">
        <f t="shared" si="14"/>
        <v>244848.54093409088</v>
      </c>
      <c r="Z109" s="126">
        <f t="shared" si="14"/>
        <v>149724.34343409093</v>
      </c>
      <c r="AA109" s="126">
        <f t="shared" si="14"/>
        <v>234724.34343409093</v>
      </c>
      <c r="AB109" s="126">
        <f t="shared" si="14"/>
        <v>149724.34343409093</v>
      </c>
      <c r="AC109" s="126">
        <f t="shared" si="14"/>
        <v>244848.54093409088</v>
      </c>
      <c r="AD109" s="126">
        <f t="shared" si="14"/>
        <v>149724.34343409093</v>
      </c>
      <c r="AE109" s="126">
        <f t="shared" si="14"/>
        <v>206195.82852096591</v>
      </c>
      <c r="AF109" s="126">
        <f t="shared" si="14"/>
        <v>161195.82852096591</v>
      </c>
      <c r="AG109" s="126">
        <f t="shared" si="14"/>
        <v>206195.82852096591</v>
      </c>
      <c r="AH109" s="126">
        <f t="shared" si="14"/>
        <v>281759.66127096594</v>
      </c>
      <c r="AI109" s="126">
        <f t="shared" si="14"/>
        <v>206195.82852096591</v>
      </c>
      <c r="AJ109" s="126">
        <f t="shared" si="14"/>
        <v>161195.82852096591</v>
      </c>
      <c r="AK109" s="126">
        <f t="shared" si="14"/>
        <v>206195.82852096591</v>
      </c>
      <c r="AL109" s="126">
        <f t="shared" si="14"/>
        <v>231759.66127096597</v>
      </c>
      <c r="AM109" s="126">
        <f t="shared" si="14"/>
        <v>206195.82852096591</v>
      </c>
      <c r="AN109" s="126">
        <f t="shared" si="14"/>
        <v>211195.82852096591</v>
      </c>
      <c r="AO109" s="126">
        <f t="shared" si="14"/>
        <v>195089.60598284091</v>
      </c>
      <c r="AP109" s="126">
        <f t="shared" si="14"/>
        <v>220653.43873284096</v>
      </c>
      <c r="AQ109" s="126">
        <f t="shared" si="14"/>
        <v>195089.60598284091</v>
      </c>
      <c r="AR109" s="126">
        <f t="shared" si="14"/>
        <v>150089.60598284091</v>
      </c>
      <c r="AS109" s="126">
        <f t="shared" si="14"/>
        <v>190264.03873284088</v>
      </c>
      <c r="AT109" s="126">
        <f t="shared" si="14"/>
        <v>352827.87148284097</v>
      </c>
      <c r="AU109" s="126">
        <f t="shared" si="14"/>
        <v>190264.03873284088</v>
      </c>
      <c r="AV109" s="126">
        <f t="shared" si="14"/>
        <v>145264.03873284088</v>
      </c>
      <c r="AW109" s="126">
        <f t="shared" ref="AW109:DH109" si="15">AW107+AW108</f>
        <v>190264.03873284088</v>
      </c>
      <c r="AX109" s="126">
        <f t="shared" si="15"/>
        <v>265827.87148284097</v>
      </c>
      <c r="AY109" s="126">
        <f t="shared" si="15"/>
        <v>190264.03873284088</v>
      </c>
      <c r="AZ109" s="126">
        <f t="shared" si="15"/>
        <v>145264.03873284088</v>
      </c>
      <c r="BA109" s="126">
        <f t="shared" si="15"/>
        <v>190264.03873284088</v>
      </c>
      <c r="BB109" s="126">
        <f t="shared" si="15"/>
        <v>215827.87148284094</v>
      </c>
      <c r="BC109" s="126">
        <f t="shared" si="15"/>
        <v>199254.76541521595</v>
      </c>
      <c r="BD109" s="126">
        <f t="shared" si="15"/>
        <v>154254.76541521595</v>
      </c>
      <c r="BE109" s="126">
        <f t="shared" si="15"/>
        <v>336806.38144021592</v>
      </c>
      <c r="BF109" s="126">
        <f t="shared" si="15"/>
        <v>154254.76541521595</v>
      </c>
      <c r="BG109" s="126">
        <f t="shared" si="15"/>
        <v>199254.76541521595</v>
      </c>
      <c r="BH109" s="126">
        <f t="shared" si="15"/>
        <v>154254.76541521595</v>
      </c>
      <c r="BI109" s="126">
        <f t="shared" si="15"/>
        <v>276806.38144021592</v>
      </c>
      <c r="BJ109" s="126">
        <f t="shared" si="15"/>
        <v>154254.76541521595</v>
      </c>
      <c r="BK109" s="126">
        <f t="shared" si="15"/>
        <v>199254.76541521595</v>
      </c>
      <c r="BL109" s="126">
        <f t="shared" si="15"/>
        <v>154254.76541521595</v>
      </c>
      <c r="BM109" s="126">
        <f t="shared" si="15"/>
        <v>276806.38144021592</v>
      </c>
      <c r="BN109" s="126">
        <f t="shared" si="15"/>
        <v>154254.76541521595</v>
      </c>
      <c r="BO109" s="126">
        <f t="shared" si="15"/>
        <v>194118.98628459091</v>
      </c>
      <c r="BP109" s="126">
        <f t="shared" si="15"/>
        <v>286670.60230959096</v>
      </c>
      <c r="BQ109" s="126">
        <f t="shared" si="15"/>
        <v>194118.98628459091</v>
      </c>
      <c r="BR109" s="126">
        <f t="shared" si="15"/>
        <v>286118.98628459091</v>
      </c>
      <c r="BS109" s="126">
        <f t="shared" si="15"/>
        <v>194118.98628459091</v>
      </c>
      <c r="BT109" s="126">
        <f t="shared" si="15"/>
        <v>149118.98628459091</v>
      </c>
      <c r="BU109" s="126">
        <f t="shared" si="15"/>
        <v>194118.98628459091</v>
      </c>
      <c r="BV109" s="126">
        <f t="shared" si="15"/>
        <v>226670.60230959093</v>
      </c>
      <c r="BW109" s="126">
        <f t="shared" si="15"/>
        <v>194118.98628459091</v>
      </c>
      <c r="BX109" s="126">
        <f t="shared" si="15"/>
        <v>219118.98628459091</v>
      </c>
      <c r="BY109" s="126">
        <f t="shared" si="15"/>
        <v>194118.98628459091</v>
      </c>
      <c r="BZ109" s="126">
        <f t="shared" si="15"/>
        <v>226670.60230959093</v>
      </c>
      <c r="CA109" s="126">
        <f t="shared" si="15"/>
        <v>208803.33169714097</v>
      </c>
      <c r="CB109" s="126">
        <f t="shared" si="15"/>
        <v>163803.33169714097</v>
      </c>
      <c r="CC109" s="126">
        <f t="shared" si="15"/>
        <v>208803.33169714097</v>
      </c>
      <c r="CD109" s="126">
        <f t="shared" si="15"/>
        <v>249041.509324641</v>
      </c>
      <c r="CE109" s="126">
        <f t="shared" si="15"/>
        <v>208803.33169714097</v>
      </c>
      <c r="CF109" s="126">
        <f t="shared" si="15"/>
        <v>163803.33169714097</v>
      </c>
      <c r="CG109" s="126">
        <f t="shared" si="15"/>
        <v>208803.33169714097</v>
      </c>
      <c r="CH109" s="126">
        <f t="shared" si="15"/>
        <v>319041.50932464103</v>
      </c>
      <c r="CI109" s="126">
        <f t="shared" si="15"/>
        <v>208803.33169714097</v>
      </c>
      <c r="CJ109" s="126">
        <f t="shared" si="15"/>
        <v>163803.33169714097</v>
      </c>
      <c r="CK109" s="126">
        <f t="shared" si="15"/>
        <v>165724.97839914722</v>
      </c>
      <c r="CL109" s="126">
        <f t="shared" si="15"/>
        <v>205963.15602664725</v>
      </c>
      <c r="CM109" s="126">
        <f t="shared" si="15"/>
        <v>160989.11269314724</v>
      </c>
      <c r="CN109" s="126">
        <f t="shared" si="15"/>
        <v>115989.11269314724</v>
      </c>
      <c r="CO109" s="126">
        <f t="shared" si="15"/>
        <v>160989.11269314724</v>
      </c>
      <c r="CP109" s="126">
        <f t="shared" si="15"/>
        <v>252989.11269314724</v>
      </c>
      <c r="CQ109" s="126">
        <f t="shared" si="15"/>
        <v>246227.29032064724</v>
      </c>
      <c r="CR109" s="126">
        <f t="shared" si="15"/>
        <v>115989.11269314724</v>
      </c>
      <c r="CS109" s="126">
        <f t="shared" si="15"/>
        <v>160989.11269314724</v>
      </c>
      <c r="CT109" s="126">
        <f t="shared" si="15"/>
        <v>185989.11269314724</v>
      </c>
      <c r="CU109" s="126">
        <f t="shared" si="15"/>
        <v>246227.29032064724</v>
      </c>
      <c r="CV109" s="126">
        <f t="shared" si="15"/>
        <v>115989.11269314724</v>
      </c>
      <c r="CW109" s="126">
        <f t="shared" si="15"/>
        <v>160989.11269314724</v>
      </c>
      <c r="CX109" s="126">
        <f t="shared" si="15"/>
        <v>115989.11269314724</v>
      </c>
      <c r="CY109" s="126">
        <f t="shared" si="15"/>
        <v>172360.47074655283</v>
      </c>
      <c r="CZ109" s="126">
        <f t="shared" si="15"/>
        <v>221053.86613680286</v>
      </c>
      <c r="DA109" s="126">
        <f t="shared" si="15"/>
        <v>172360.47074655283</v>
      </c>
      <c r="DB109" s="126">
        <f t="shared" si="15"/>
        <v>127360.47074655285</v>
      </c>
      <c r="DC109" s="126">
        <f t="shared" si="15"/>
        <v>266053.86613680288</v>
      </c>
      <c r="DD109" s="126">
        <f t="shared" si="15"/>
        <v>197360.47074655286</v>
      </c>
      <c r="DE109" s="126">
        <f t="shared" si="15"/>
        <v>172360.47074655283</v>
      </c>
      <c r="DF109" s="126">
        <f t="shared" si="15"/>
        <v>221053.86613680286</v>
      </c>
      <c r="DG109" s="126">
        <f t="shared" si="15"/>
        <v>172360.47074655283</v>
      </c>
      <c r="DH109" s="126">
        <f t="shared" si="15"/>
        <v>127360.47074655285</v>
      </c>
      <c r="DI109" s="126"/>
      <c r="DJ109" s="126"/>
      <c r="DK109" s="126"/>
      <c r="DL109" s="126"/>
      <c r="DM109" s="126"/>
      <c r="DN109" s="126"/>
      <c r="DO109" s="126"/>
      <c r="DP109" s="126"/>
      <c r="DQ109" s="126"/>
      <c r="DR109" s="126"/>
      <c r="DS109" s="126"/>
      <c r="DT109" s="126"/>
      <c r="DU109" s="126"/>
      <c r="DV109" s="126"/>
      <c r="DW109" s="126"/>
      <c r="DX109" s="126"/>
      <c r="DY109" s="126"/>
      <c r="DZ109" s="126"/>
      <c r="EA109" s="126"/>
      <c r="EB109" s="126"/>
      <c r="EC109" s="126"/>
      <c r="ED109" s="126"/>
      <c r="EE109" s="126"/>
      <c r="EF109" s="126"/>
      <c r="EG109" s="126"/>
      <c r="EH109" s="126"/>
      <c r="EI109" s="126"/>
      <c r="EJ109" s="126"/>
      <c r="EK109" s="126"/>
      <c r="EL109" s="126"/>
      <c r="EM109" s="126"/>
      <c r="EN109" s="126"/>
      <c r="EO109" s="126"/>
      <c r="EP109" s="126"/>
      <c r="EQ109" s="126"/>
      <c r="ER109" s="126"/>
      <c r="ES109" s="126"/>
      <c r="ET109" s="126"/>
      <c r="EU109" s="126"/>
      <c r="EV109" s="126"/>
      <c r="EW109" s="126"/>
      <c r="EX109" s="126"/>
      <c r="EY109" s="126"/>
      <c r="EZ109" s="126"/>
      <c r="FA109" s="126"/>
      <c r="FB109" s="126"/>
      <c r="FC109" s="126"/>
      <c r="FD109" s="126"/>
      <c r="FE109" s="126"/>
      <c r="FF109" s="126"/>
      <c r="FG109" s="126"/>
      <c r="FH109" s="126"/>
      <c r="FI109" s="126"/>
      <c r="FJ109" s="126"/>
      <c r="FK109" s="126"/>
      <c r="FL109" s="126"/>
      <c r="FM109" s="126"/>
      <c r="FN109" s="126"/>
      <c r="FO109" s="126"/>
      <c r="FP109" s="126"/>
      <c r="FQ109" s="126"/>
      <c r="FR109" s="126"/>
      <c r="FS109" s="126">
        <f t="shared" si="13"/>
        <v>20487027.341774967</v>
      </c>
      <c r="FT109" s="126"/>
      <c r="FU109" s="126"/>
      <c r="FV109" s="126"/>
      <c r="FW109" s="126"/>
      <c r="FX109" s="5"/>
      <c r="FY109" s="5"/>
      <c r="FZ109" s="5"/>
      <c r="GA109" s="5"/>
      <c r="GB109" s="5"/>
      <c r="GC109" s="5"/>
    </row>
    <row r="110" spans="1:185" ht="16.5" customHeight="1" x14ac:dyDescent="0.25">
      <c r="A110" s="5"/>
      <c r="B110" s="5"/>
      <c r="C110" s="5" t="s">
        <v>384</v>
      </c>
      <c r="D110" s="5"/>
      <c r="E110" s="5"/>
      <c r="F110" s="126">
        <f t="shared" ref="F110:AV110" si="16">F106-F109</f>
        <v>0</v>
      </c>
      <c r="G110" s="126">
        <f t="shared" si="16"/>
        <v>0</v>
      </c>
      <c r="H110" s="126">
        <f t="shared" si="16"/>
        <v>0</v>
      </c>
      <c r="I110" s="126">
        <f t="shared" si="16"/>
        <v>0</v>
      </c>
      <c r="J110" s="126">
        <f t="shared" si="16"/>
        <v>0</v>
      </c>
      <c r="K110" s="126">
        <f t="shared" si="16"/>
        <v>0</v>
      </c>
      <c r="L110" s="126">
        <f t="shared" si="16"/>
        <v>0</v>
      </c>
      <c r="M110" s="126">
        <f t="shared" si="16"/>
        <v>0</v>
      </c>
      <c r="N110" s="126">
        <f t="shared" si="16"/>
        <v>0</v>
      </c>
      <c r="O110" s="126">
        <f t="shared" si="16"/>
        <v>0</v>
      </c>
      <c r="P110" s="126">
        <f t="shared" si="16"/>
        <v>0</v>
      </c>
      <c r="Q110" s="126">
        <f t="shared" si="16"/>
        <v>-60018.680133333313</v>
      </c>
      <c r="R110" s="126">
        <f t="shared" si="16"/>
        <v>-13498.680133333313</v>
      </c>
      <c r="S110" s="126">
        <f t="shared" si="16"/>
        <v>135994.85343882575</v>
      </c>
      <c r="T110" s="126">
        <f t="shared" si="16"/>
        <v>24474.853438825812</v>
      </c>
      <c r="U110" s="126">
        <f t="shared" si="16"/>
        <v>372256.83573257574</v>
      </c>
      <c r="V110" s="126">
        <f t="shared" si="16"/>
        <v>357756.83573257574</v>
      </c>
      <c r="W110" s="126">
        <f t="shared" si="16"/>
        <v>394206.82323257567</v>
      </c>
      <c r="X110" s="126">
        <f t="shared" si="16"/>
        <v>439206.82323257567</v>
      </c>
      <c r="Y110" s="126">
        <f t="shared" si="16"/>
        <v>344082.62573257578</v>
      </c>
      <c r="Z110" s="126">
        <f t="shared" si="16"/>
        <v>439206.82323257567</v>
      </c>
      <c r="AA110" s="126">
        <f t="shared" si="16"/>
        <v>354206.82323257567</v>
      </c>
      <c r="AB110" s="126">
        <f t="shared" si="16"/>
        <v>439206.82323257567</v>
      </c>
      <c r="AC110" s="126">
        <f t="shared" si="16"/>
        <v>344082.62573257578</v>
      </c>
      <c r="AD110" s="126">
        <f t="shared" si="16"/>
        <v>439206.82323257567</v>
      </c>
      <c r="AE110" s="126">
        <f t="shared" si="16"/>
        <v>382735.33814570075</v>
      </c>
      <c r="AF110" s="126">
        <f t="shared" si="16"/>
        <v>427735.33814570075</v>
      </c>
      <c r="AG110" s="126">
        <f t="shared" si="16"/>
        <v>382735.33814570075</v>
      </c>
      <c r="AH110" s="126">
        <f t="shared" si="16"/>
        <v>307171.50539570069</v>
      </c>
      <c r="AI110" s="126">
        <f t="shared" si="16"/>
        <v>382735.33814570075</v>
      </c>
      <c r="AJ110" s="126">
        <f t="shared" si="16"/>
        <v>427735.33814570075</v>
      </c>
      <c r="AK110" s="126">
        <f t="shared" si="16"/>
        <v>382735.33814570075</v>
      </c>
      <c r="AL110" s="126">
        <f t="shared" si="16"/>
        <v>357171.50539570069</v>
      </c>
      <c r="AM110" s="126">
        <f t="shared" si="16"/>
        <v>382735.33814570075</v>
      </c>
      <c r="AN110" s="126">
        <f t="shared" si="16"/>
        <v>377735.33814570075</v>
      </c>
      <c r="AO110" s="126">
        <f t="shared" si="16"/>
        <v>133640.47735049241</v>
      </c>
      <c r="AP110" s="126">
        <f t="shared" si="16"/>
        <v>108076.64460049235</v>
      </c>
      <c r="AQ110" s="126">
        <f t="shared" si="16"/>
        <v>133640.47735049241</v>
      </c>
      <c r="AR110" s="126">
        <f t="shared" si="16"/>
        <v>178640.47735049241</v>
      </c>
      <c r="AS110" s="126">
        <f t="shared" si="16"/>
        <v>138466.04460049243</v>
      </c>
      <c r="AT110" s="126">
        <f t="shared" si="16"/>
        <v>-24097.788149507658</v>
      </c>
      <c r="AU110" s="126">
        <f t="shared" si="16"/>
        <v>138466.04460049243</v>
      </c>
      <c r="AV110" s="126">
        <f t="shared" si="16"/>
        <v>183466.04460049243</v>
      </c>
      <c r="AW110" s="126">
        <f t="shared" ref="AW110:DH110" si="17">AW106-AW109</f>
        <v>138466.04460049243</v>
      </c>
      <c r="AX110" s="126">
        <f t="shared" si="17"/>
        <v>62902.211850492342</v>
      </c>
      <c r="AY110" s="126">
        <f t="shared" si="17"/>
        <v>138466.04460049243</v>
      </c>
      <c r="AZ110" s="126">
        <f t="shared" si="17"/>
        <v>183466.04460049243</v>
      </c>
      <c r="BA110" s="126">
        <f t="shared" si="17"/>
        <v>138466.04460049243</v>
      </c>
      <c r="BB110" s="126">
        <f t="shared" si="17"/>
        <v>112902.21185049237</v>
      </c>
      <c r="BC110" s="126">
        <f t="shared" si="17"/>
        <v>129475.31791811736</v>
      </c>
      <c r="BD110" s="126">
        <f t="shared" si="17"/>
        <v>174475.31791811736</v>
      </c>
      <c r="BE110" s="126">
        <f t="shared" si="17"/>
        <v>-8076.2981068826048</v>
      </c>
      <c r="BF110" s="126">
        <f t="shared" si="17"/>
        <v>174475.31791811736</v>
      </c>
      <c r="BG110" s="126">
        <f t="shared" si="17"/>
        <v>129475.31791811736</v>
      </c>
      <c r="BH110" s="126">
        <f t="shared" si="17"/>
        <v>174475.31791811736</v>
      </c>
      <c r="BI110" s="126">
        <f t="shared" si="17"/>
        <v>51923.701893117395</v>
      </c>
      <c r="BJ110" s="126">
        <f t="shared" si="17"/>
        <v>174475.31791811736</v>
      </c>
      <c r="BK110" s="126">
        <f t="shared" si="17"/>
        <v>129475.31791811736</v>
      </c>
      <c r="BL110" s="126">
        <f t="shared" si="17"/>
        <v>174475.31791811736</v>
      </c>
      <c r="BM110" s="126">
        <f t="shared" si="17"/>
        <v>2302.2435597840813</v>
      </c>
      <c r="BN110" s="126">
        <f t="shared" si="17"/>
        <v>124853.85958478405</v>
      </c>
      <c r="BO110" s="126">
        <f t="shared" si="17"/>
        <v>84989.638715409092</v>
      </c>
      <c r="BP110" s="126">
        <f t="shared" si="17"/>
        <v>-7561.9773095909622</v>
      </c>
      <c r="BQ110" s="126">
        <f t="shared" si="17"/>
        <v>84989.638715409092</v>
      </c>
      <c r="BR110" s="126">
        <f t="shared" si="17"/>
        <v>-7010.3612845909083</v>
      </c>
      <c r="BS110" s="126">
        <f t="shared" si="17"/>
        <v>84989.638715409092</v>
      </c>
      <c r="BT110" s="126">
        <f t="shared" si="17"/>
        <v>129989.63871540909</v>
      </c>
      <c r="BU110" s="126">
        <f t="shared" si="17"/>
        <v>84989.638715409092</v>
      </c>
      <c r="BV110" s="126">
        <f t="shared" si="17"/>
        <v>52438.022690409067</v>
      </c>
      <c r="BW110" s="126">
        <f t="shared" si="17"/>
        <v>84989.638715409092</v>
      </c>
      <c r="BX110" s="126">
        <f t="shared" si="17"/>
        <v>59989.638715409092</v>
      </c>
      <c r="BY110" s="126">
        <f t="shared" si="17"/>
        <v>84989.638715409092</v>
      </c>
      <c r="BZ110" s="126">
        <f t="shared" si="17"/>
        <v>52438.022690409067</v>
      </c>
      <c r="CA110" s="126">
        <f t="shared" si="17"/>
        <v>70305.293302859034</v>
      </c>
      <c r="CB110" s="126">
        <f t="shared" si="17"/>
        <v>115305.29330285903</v>
      </c>
      <c r="CC110" s="126">
        <f t="shared" si="17"/>
        <v>70305.293302859034</v>
      </c>
      <c r="CD110" s="126">
        <f t="shared" si="17"/>
        <v>30067.115675359004</v>
      </c>
      <c r="CE110" s="126">
        <f t="shared" si="17"/>
        <v>70305.293302859034</v>
      </c>
      <c r="CF110" s="126">
        <f t="shared" si="17"/>
        <v>115305.29330285903</v>
      </c>
      <c r="CG110" s="126">
        <f t="shared" si="17"/>
        <v>70305.293302859034</v>
      </c>
      <c r="CH110" s="126">
        <f t="shared" si="17"/>
        <v>-39932.884324641025</v>
      </c>
      <c r="CI110" s="126">
        <f t="shared" si="17"/>
        <v>70305.293302859034</v>
      </c>
      <c r="CJ110" s="126">
        <f t="shared" si="17"/>
        <v>115305.29330285903</v>
      </c>
      <c r="CK110" s="126">
        <f t="shared" si="17"/>
        <v>140924.10493418609</v>
      </c>
      <c r="CL110" s="126">
        <f t="shared" si="17"/>
        <v>100685.92730668606</v>
      </c>
      <c r="CM110" s="126">
        <f t="shared" si="17"/>
        <v>145659.97064018607</v>
      </c>
      <c r="CN110" s="126">
        <f t="shared" si="17"/>
        <v>190659.97064018607</v>
      </c>
      <c r="CO110" s="126">
        <f t="shared" si="17"/>
        <v>145659.97064018607</v>
      </c>
      <c r="CP110" s="126">
        <f t="shared" si="17"/>
        <v>53659.970640186075</v>
      </c>
      <c r="CQ110" s="126">
        <f t="shared" si="17"/>
        <v>60421.793012686074</v>
      </c>
      <c r="CR110" s="126">
        <f t="shared" si="17"/>
        <v>190659.97064018607</v>
      </c>
      <c r="CS110" s="126">
        <f t="shared" si="17"/>
        <v>145659.97064018607</v>
      </c>
      <c r="CT110" s="126">
        <f t="shared" si="17"/>
        <v>120659.97064018607</v>
      </c>
      <c r="CU110" s="126">
        <f t="shared" si="17"/>
        <v>60421.793012686074</v>
      </c>
      <c r="CV110" s="126">
        <f t="shared" si="17"/>
        <v>190659.97064018607</v>
      </c>
      <c r="CW110" s="126">
        <f t="shared" si="17"/>
        <v>145659.97064018607</v>
      </c>
      <c r="CX110" s="126">
        <f t="shared" si="17"/>
        <v>190659.97064018607</v>
      </c>
      <c r="CY110" s="126">
        <f t="shared" si="17"/>
        <v>134288.61258678048</v>
      </c>
      <c r="CZ110" s="126">
        <f t="shared" si="17"/>
        <v>85595.217196530459</v>
      </c>
      <c r="DA110" s="126">
        <f t="shared" si="17"/>
        <v>134288.61258678048</v>
      </c>
      <c r="DB110" s="126">
        <f t="shared" si="17"/>
        <v>179288.61258678045</v>
      </c>
      <c r="DC110" s="126">
        <f t="shared" si="17"/>
        <v>40595.21719653043</v>
      </c>
      <c r="DD110" s="126">
        <f t="shared" si="17"/>
        <v>109288.61258678045</v>
      </c>
      <c r="DE110" s="126">
        <f t="shared" si="17"/>
        <v>134288.61258678048</v>
      </c>
      <c r="DF110" s="126">
        <f t="shared" si="17"/>
        <v>85595.217196530459</v>
      </c>
      <c r="DG110" s="126">
        <f t="shared" si="17"/>
        <v>134288.61258678048</v>
      </c>
      <c r="DH110" s="126">
        <f t="shared" si="17"/>
        <v>179288.61258678045</v>
      </c>
      <c r="DI110" s="126"/>
      <c r="DJ110" s="126"/>
      <c r="DK110" s="126"/>
      <c r="DL110" s="126"/>
      <c r="DM110" s="126"/>
      <c r="DN110" s="126"/>
      <c r="DO110" s="126"/>
      <c r="DP110" s="126"/>
      <c r="DQ110" s="126"/>
      <c r="DR110" s="126"/>
      <c r="DS110" s="126"/>
      <c r="DT110" s="126"/>
      <c r="DU110" s="126"/>
      <c r="DV110" s="126"/>
      <c r="DW110" s="126"/>
      <c r="DX110" s="126"/>
      <c r="DY110" s="126"/>
      <c r="DZ110" s="126"/>
      <c r="EA110" s="126"/>
      <c r="EB110" s="126"/>
      <c r="EC110" s="126"/>
      <c r="ED110" s="126"/>
      <c r="EE110" s="126"/>
      <c r="EF110" s="126"/>
      <c r="EG110" s="126"/>
      <c r="EH110" s="126"/>
      <c r="EI110" s="126"/>
      <c r="EJ110" s="126"/>
      <c r="EK110" s="126"/>
      <c r="EL110" s="126"/>
      <c r="EM110" s="126"/>
      <c r="EN110" s="126"/>
      <c r="EO110" s="126"/>
      <c r="EP110" s="126"/>
      <c r="EQ110" s="126"/>
      <c r="ER110" s="126"/>
      <c r="ES110" s="126"/>
      <c r="ET110" s="126"/>
      <c r="EU110" s="126"/>
      <c r="EV110" s="126"/>
      <c r="EW110" s="126"/>
      <c r="EX110" s="126"/>
      <c r="EY110" s="126"/>
      <c r="EZ110" s="126"/>
      <c r="FA110" s="126"/>
      <c r="FB110" s="126"/>
      <c r="FC110" s="126"/>
      <c r="FD110" s="126"/>
      <c r="FE110" s="126"/>
      <c r="FF110" s="126"/>
      <c r="FG110" s="126"/>
      <c r="FH110" s="126"/>
      <c r="FI110" s="126"/>
      <c r="FJ110" s="126"/>
      <c r="FK110" s="126"/>
      <c r="FL110" s="126"/>
      <c r="FM110" s="126"/>
      <c r="FN110" s="126"/>
      <c r="FO110" s="126"/>
      <c r="FP110" s="126"/>
      <c r="FQ110" s="126"/>
      <c r="FR110" s="126"/>
      <c r="FS110" s="126">
        <f t="shared" si="13"/>
        <v>15595027.658225041</v>
      </c>
      <c r="FT110" s="126"/>
      <c r="FU110" s="126"/>
      <c r="FV110" s="126"/>
      <c r="FW110" s="126"/>
      <c r="FX110" s="5"/>
      <c r="FY110" s="5"/>
      <c r="FZ110" s="5"/>
      <c r="GA110" s="5"/>
      <c r="GB110" s="5"/>
      <c r="GC110" s="5"/>
    </row>
    <row r="111" spans="1:185" ht="16.5" customHeight="1" x14ac:dyDescent="0.25">
      <c r="A111" s="5"/>
      <c r="B111" s="5"/>
      <c r="C111" s="5" t="s">
        <v>385</v>
      </c>
      <c r="D111" s="5"/>
      <c r="E111" s="5"/>
      <c r="F111" s="130">
        <f t="shared" ref="F111:AV111" si="18">IFERROR(F110/F106,0)</f>
        <v>0</v>
      </c>
      <c r="G111" s="130">
        <f t="shared" si="18"/>
        <v>0</v>
      </c>
      <c r="H111" s="130">
        <f t="shared" si="18"/>
        <v>0</v>
      </c>
      <c r="I111" s="130">
        <f t="shared" si="18"/>
        <v>0</v>
      </c>
      <c r="J111" s="130">
        <f t="shared" si="18"/>
        <v>0</v>
      </c>
      <c r="K111" s="130">
        <f t="shared" si="18"/>
        <v>0</v>
      </c>
      <c r="L111" s="130">
        <f t="shared" si="18"/>
        <v>0</v>
      </c>
      <c r="M111" s="130">
        <f t="shared" si="18"/>
        <v>0</v>
      </c>
      <c r="N111" s="130">
        <f t="shared" si="18"/>
        <v>0</v>
      </c>
      <c r="O111" s="130">
        <f t="shared" si="18"/>
        <v>0</v>
      </c>
      <c r="P111" s="130">
        <f t="shared" si="18"/>
        <v>0</v>
      </c>
      <c r="Q111" s="130">
        <f t="shared" si="18"/>
        <v>-0.10191119697916025</v>
      </c>
      <c r="R111" s="130">
        <f t="shared" si="18"/>
        <v>-2.2920641489794898E-2</v>
      </c>
      <c r="S111" s="130">
        <f t="shared" si="18"/>
        <v>0.2309180786076456</v>
      </c>
      <c r="T111" s="130">
        <f t="shared" si="18"/>
        <v>4.1558088320155943E-2</v>
      </c>
      <c r="U111" s="130">
        <f t="shared" si="18"/>
        <v>0.63208887014680959</v>
      </c>
      <c r="V111" s="130">
        <f t="shared" si="18"/>
        <v>0.6074679962303049</v>
      </c>
      <c r="W111" s="130">
        <f t="shared" si="18"/>
        <v>0.66935975805759251</v>
      </c>
      <c r="X111" s="130">
        <f t="shared" si="18"/>
        <v>0.74576936676398631</v>
      </c>
      <c r="Y111" s="130">
        <f t="shared" si="18"/>
        <v>0.58424930655321483</v>
      </c>
      <c r="Z111" s="130">
        <f t="shared" si="18"/>
        <v>0.74576936676398631</v>
      </c>
      <c r="AA111" s="130">
        <f t="shared" si="18"/>
        <v>0.60144010587413133</v>
      </c>
      <c r="AB111" s="130">
        <f t="shared" si="18"/>
        <v>0.74576936676398631</v>
      </c>
      <c r="AC111" s="130">
        <f t="shared" si="18"/>
        <v>0.58424930655321483</v>
      </c>
      <c r="AD111" s="130">
        <f t="shared" si="18"/>
        <v>0.74576936676398631</v>
      </c>
      <c r="AE111" s="130">
        <f t="shared" si="18"/>
        <v>0.64988127612938484</v>
      </c>
      <c r="AF111" s="130">
        <f t="shared" si="18"/>
        <v>0.72629088483577864</v>
      </c>
      <c r="AG111" s="130">
        <f t="shared" si="18"/>
        <v>0.64988127612938484</v>
      </c>
      <c r="AH111" s="130">
        <f t="shared" si="18"/>
        <v>0.52157454517865398</v>
      </c>
      <c r="AI111" s="130">
        <f t="shared" si="18"/>
        <v>0.64988127612938484</v>
      </c>
      <c r="AJ111" s="130">
        <f t="shared" si="18"/>
        <v>0.72629088483577864</v>
      </c>
      <c r="AK111" s="130">
        <f t="shared" si="18"/>
        <v>0.64988127612938484</v>
      </c>
      <c r="AL111" s="130">
        <f t="shared" si="18"/>
        <v>0.60647411040798038</v>
      </c>
      <c r="AM111" s="130">
        <f t="shared" si="18"/>
        <v>0.64988127612938484</v>
      </c>
      <c r="AN111" s="130">
        <f t="shared" si="18"/>
        <v>0.64139131960645224</v>
      </c>
      <c r="AO111" s="130">
        <f t="shared" si="18"/>
        <v>0.4065355868722868</v>
      </c>
      <c r="AP111" s="130">
        <f t="shared" si="18"/>
        <v>0.32877016762382011</v>
      </c>
      <c r="AQ111" s="130">
        <f t="shared" si="18"/>
        <v>0.4065355868722868</v>
      </c>
      <c r="AR111" s="130">
        <f t="shared" si="18"/>
        <v>0.54342600938457586</v>
      </c>
      <c r="AS111" s="130">
        <f t="shared" si="18"/>
        <v>0.42121500775481946</v>
      </c>
      <c r="AT111" s="130">
        <f t="shared" si="18"/>
        <v>-7.3305697808838582E-2</v>
      </c>
      <c r="AU111" s="130">
        <f t="shared" si="18"/>
        <v>0.42121500775481946</v>
      </c>
      <c r="AV111" s="130">
        <f t="shared" si="18"/>
        <v>0.55810543026710857</v>
      </c>
      <c r="AW111" s="130">
        <f t="shared" ref="AW111:DH111" si="19">IFERROR(AW110/AW106,0)</f>
        <v>0.42121500775481946</v>
      </c>
      <c r="AX111" s="130">
        <f t="shared" si="19"/>
        <v>0.19134911904825366</v>
      </c>
      <c r="AY111" s="130">
        <f t="shared" si="19"/>
        <v>0.42121500775481946</v>
      </c>
      <c r="AZ111" s="130">
        <f t="shared" si="19"/>
        <v>0.55810543026710857</v>
      </c>
      <c r="BA111" s="130">
        <f t="shared" si="19"/>
        <v>0.42121500775481946</v>
      </c>
      <c r="BB111" s="130">
        <f t="shared" si="19"/>
        <v>0.34344958850635277</v>
      </c>
      <c r="BC111" s="130">
        <f t="shared" si="19"/>
        <v>0.39386513277164537</v>
      </c>
      <c r="BD111" s="130">
        <f t="shared" si="19"/>
        <v>0.53075555528393448</v>
      </c>
      <c r="BE111" s="130">
        <f t="shared" si="19"/>
        <v>-2.4568174670808008E-2</v>
      </c>
      <c r="BF111" s="130">
        <f t="shared" si="19"/>
        <v>0.53075555528393448</v>
      </c>
      <c r="BG111" s="130">
        <f t="shared" si="19"/>
        <v>0.39386513277164537</v>
      </c>
      <c r="BH111" s="130">
        <f t="shared" si="19"/>
        <v>0.53075555528393448</v>
      </c>
      <c r="BI111" s="130">
        <f t="shared" si="19"/>
        <v>0.15795238867891079</v>
      </c>
      <c r="BJ111" s="130">
        <f t="shared" si="19"/>
        <v>0.53075555528393448</v>
      </c>
      <c r="BK111" s="130">
        <f t="shared" si="19"/>
        <v>0.39386513277164537</v>
      </c>
      <c r="BL111" s="130">
        <f t="shared" si="19"/>
        <v>0.53075555528393448</v>
      </c>
      <c r="BM111" s="130">
        <f t="shared" si="19"/>
        <v>8.2485575635080476E-3</v>
      </c>
      <c r="BN111" s="130">
        <f t="shared" si="19"/>
        <v>0.44733071070370556</v>
      </c>
      <c r="BO111" s="130">
        <f t="shared" si="19"/>
        <v>0.30450380641375413</v>
      </c>
      <c r="BP111" s="130">
        <f t="shared" si="19"/>
        <v>-2.7093312897768611E-2</v>
      </c>
      <c r="BQ111" s="130">
        <f t="shared" si="19"/>
        <v>0.30450380641375413</v>
      </c>
      <c r="BR111" s="130">
        <f t="shared" si="19"/>
        <v>-2.511696399418294E-2</v>
      </c>
      <c r="BS111" s="130">
        <f t="shared" si="19"/>
        <v>0.30450380641375413</v>
      </c>
      <c r="BT111" s="130">
        <f t="shared" si="19"/>
        <v>0.46573135715676678</v>
      </c>
      <c r="BU111" s="130">
        <f t="shared" si="19"/>
        <v>0.30450380641375413</v>
      </c>
      <c r="BV111" s="130">
        <f t="shared" si="19"/>
        <v>0.18787675475958174</v>
      </c>
      <c r="BW111" s="130">
        <f t="shared" si="19"/>
        <v>0.30450380641375413</v>
      </c>
      <c r="BX111" s="130">
        <f t="shared" si="19"/>
        <v>0.21493294488985817</v>
      </c>
      <c r="BY111" s="130">
        <f t="shared" si="19"/>
        <v>0.30450380641375413</v>
      </c>
      <c r="BZ111" s="130">
        <f t="shared" si="19"/>
        <v>0.18787675475958174</v>
      </c>
      <c r="CA111" s="130">
        <f t="shared" si="19"/>
        <v>0.25189222763309099</v>
      </c>
      <c r="CB111" s="130">
        <f t="shared" si="19"/>
        <v>0.4131197783761037</v>
      </c>
      <c r="CC111" s="130">
        <f t="shared" si="19"/>
        <v>0.25189222763309099</v>
      </c>
      <c r="CD111" s="130">
        <f t="shared" si="19"/>
        <v>0.10772549818322169</v>
      </c>
      <c r="CE111" s="130">
        <f t="shared" si="19"/>
        <v>0.25189222763309099</v>
      </c>
      <c r="CF111" s="130">
        <f t="shared" si="19"/>
        <v>0.4131197783761037</v>
      </c>
      <c r="CG111" s="130">
        <f t="shared" si="19"/>
        <v>0.25189222763309099</v>
      </c>
      <c r="CH111" s="130">
        <f t="shared" si="19"/>
        <v>-0.14307291408368705</v>
      </c>
      <c r="CI111" s="130">
        <f t="shared" si="19"/>
        <v>0.25189222763309099</v>
      </c>
      <c r="CJ111" s="130">
        <f t="shared" si="19"/>
        <v>0.4131197783761037</v>
      </c>
      <c r="CK111" s="130">
        <f t="shared" si="19"/>
        <v>0.45956147464168007</v>
      </c>
      <c r="CL111" s="130">
        <f t="shared" si="19"/>
        <v>0.32834250215983385</v>
      </c>
      <c r="CM111" s="130">
        <f t="shared" si="19"/>
        <v>0.47500540049503737</v>
      </c>
      <c r="CN111" s="130">
        <f t="shared" si="19"/>
        <v>0.62175294498739819</v>
      </c>
      <c r="CO111" s="130">
        <f t="shared" si="19"/>
        <v>0.47500540049503737</v>
      </c>
      <c r="CP111" s="130">
        <f t="shared" si="19"/>
        <v>0.17498819842176627</v>
      </c>
      <c r="CQ111" s="130">
        <f t="shared" si="19"/>
        <v>0.19703888352083038</v>
      </c>
      <c r="CR111" s="130">
        <f t="shared" si="19"/>
        <v>0.62175294498739819</v>
      </c>
      <c r="CS111" s="130">
        <f t="shared" si="19"/>
        <v>0.47500540049503737</v>
      </c>
      <c r="CT111" s="130">
        <f t="shared" si="19"/>
        <v>0.39347898688817023</v>
      </c>
      <c r="CU111" s="130">
        <f t="shared" si="19"/>
        <v>0.19703888352083038</v>
      </c>
      <c r="CV111" s="130">
        <f t="shared" si="19"/>
        <v>0.62175294498739819</v>
      </c>
      <c r="CW111" s="130">
        <f t="shared" si="19"/>
        <v>0.47500540049503737</v>
      </c>
      <c r="CX111" s="130">
        <f t="shared" si="19"/>
        <v>0.62175294498739819</v>
      </c>
      <c r="CY111" s="130">
        <f t="shared" si="19"/>
        <v>0.43792275889768839</v>
      </c>
      <c r="CZ111" s="130">
        <f t="shared" si="19"/>
        <v>0.27913084319735876</v>
      </c>
      <c r="DA111" s="130">
        <f t="shared" si="19"/>
        <v>0.43792275889768839</v>
      </c>
      <c r="DB111" s="130">
        <f t="shared" si="19"/>
        <v>0.58467030339004911</v>
      </c>
      <c r="DC111" s="130">
        <f t="shared" si="19"/>
        <v>0.13238329870499782</v>
      </c>
      <c r="DD111" s="130">
        <f t="shared" si="19"/>
        <v>0.35639634529082115</v>
      </c>
      <c r="DE111" s="130">
        <f t="shared" si="19"/>
        <v>0.43792275889768839</v>
      </c>
      <c r="DF111" s="130">
        <f t="shared" si="19"/>
        <v>0.27913084319735876</v>
      </c>
      <c r="DG111" s="130">
        <f t="shared" si="19"/>
        <v>0.43792275889768839</v>
      </c>
      <c r="DH111" s="130">
        <f t="shared" si="19"/>
        <v>0.58467030339004911</v>
      </c>
      <c r="DI111" s="130"/>
      <c r="DJ111" s="130"/>
      <c r="DK111" s="130"/>
      <c r="DL111" s="130"/>
      <c r="DM111" s="130"/>
      <c r="DN111" s="130"/>
      <c r="DO111" s="130"/>
      <c r="DP111" s="130"/>
      <c r="DQ111" s="130"/>
      <c r="DR111" s="130"/>
      <c r="DS111" s="130"/>
      <c r="DT111" s="130"/>
      <c r="DU111" s="130"/>
      <c r="DV111" s="130"/>
      <c r="DW111" s="130"/>
      <c r="DX111" s="130"/>
      <c r="DY111" s="130"/>
      <c r="DZ111" s="130"/>
      <c r="EA111" s="130"/>
      <c r="EB111" s="130"/>
      <c r="EC111" s="130"/>
      <c r="ED111" s="130"/>
      <c r="EE111" s="130"/>
      <c r="EF111" s="130"/>
      <c r="EG111" s="130"/>
      <c r="EH111" s="130"/>
      <c r="EI111" s="130"/>
      <c r="EJ111" s="130"/>
      <c r="EK111" s="130"/>
      <c r="EL111" s="130"/>
      <c r="EM111" s="130"/>
      <c r="EN111" s="130"/>
      <c r="EO111" s="130"/>
      <c r="EP111" s="130"/>
      <c r="EQ111" s="130"/>
      <c r="ER111" s="130"/>
      <c r="ES111" s="130"/>
      <c r="ET111" s="130"/>
      <c r="EU111" s="130"/>
      <c r="EV111" s="130"/>
      <c r="EW111" s="130"/>
      <c r="EX111" s="130"/>
      <c r="EY111" s="130"/>
      <c r="EZ111" s="130"/>
      <c r="FA111" s="130"/>
      <c r="FB111" s="130"/>
      <c r="FC111" s="130"/>
      <c r="FD111" s="130"/>
      <c r="FE111" s="130"/>
      <c r="FF111" s="130"/>
      <c r="FG111" s="130"/>
      <c r="FH111" s="130"/>
      <c r="FI111" s="130"/>
      <c r="FJ111" s="130"/>
      <c r="FK111" s="130"/>
      <c r="FL111" s="130"/>
      <c r="FM111" s="130"/>
      <c r="FN111" s="130"/>
      <c r="FO111" s="130"/>
      <c r="FP111" s="130"/>
      <c r="FQ111" s="130"/>
      <c r="FR111" s="130"/>
      <c r="FS111" s="130">
        <f>IFERROR(FS110/FS106,0)</f>
        <v>0.43221007390585287</v>
      </c>
      <c r="FT111" s="126"/>
      <c r="FU111" s="126"/>
      <c r="FV111" s="126"/>
      <c r="FW111" s="131"/>
      <c r="FX111" s="5"/>
      <c r="FY111" s="5"/>
      <c r="FZ111" s="5"/>
      <c r="GA111" s="5"/>
      <c r="GB111" s="5"/>
      <c r="GC111" s="5"/>
    </row>
    <row r="112" spans="1:185" ht="16.5" customHeight="1" x14ac:dyDescent="0.25">
      <c r="A112" s="5"/>
      <c r="B112" s="5"/>
      <c r="C112" s="5"/>
      <c r="D112" s="5"/>
      <c r="E112" s="5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  <c r="DW112" s="21"/>
      <c r="DX112" s="21"/>
      <c r="DY112" s="21"/>
      <c r="DZ112" s="21"/>
      <c r="EA112" s="21"/>
      <c r="EB112" s="21"/>
      <c r="EC112" s="21"/>
      <c r="ED112" s="21"/>
      <c r="EE112" s="21"/>
      <c r="EF112" s="21"/>
      <c r="EG112" s="21"/>
      <c r="EH112" s="21"/>
      <c r="EI112" s="21"/>
      <c r="EJ112" s="21"/>
      <c r="EK112" s="21"/>
      <c r="EL112" s="21"/>
      <c r="EM112" s="21"/>
      <c r="EN112" s="21"/>
      <c r="EO112" s="21"/>
      <c r="EP112" s="21"/>
      <c r="EQ112" s="21"/>
      <c r="ER112" s="21"/>
      <c r="ES112" s="21"/>
      <c r="ET112" s="21"/>
      <c r="EU112" s="21"/>
      <c r="EV112" s="21"/>
      <c r="EW112" s="21"/>
      <c r="EX112" s="21"/>
      <c r="EY112" s="21"/>
      <c r="EZ112" s="21"/>
      <c r="FA112" s="21"/>
      <c r="FB112" s="21"/>
      <c r="FC112" s="21"/>
      <c r="FD112" s="21"/>
      <c r="FE112" s="21"/>
      <c r="FF112" s="21"/>
      <c r="FG112" s="21"/>
      <c r="FH112" s="21"/>
      <c r="FI112" s="21"/>
      <c r="FJ112" s="21"/>
      <c r="FK112" s="21"/>
      <c r="FL112" s="21"/>
      <c r="FM112" s="21"/>
      <c r="FN112" s="21"/>
      <c r="FO112" s="21"/>
      <c r="FP112" s="21"/>
      <c r="FQ112" s="21"/>
      <c r="FR112" s="21"/>
      <c r="FS112" s="21"/>
      <c r="FT112" s="21"/>
      <c r="FU112" s="21"/>
      <c r="FV112" s="21"/>
      <c r="FW112" s="21"/>
      <c r="FX112" s="5"/>
      <c r="FY112" s="5"/>
      <c r="FZ112" s="5"/>
      <c r="GA112" s="5"/>
      <c r="GB112" s="5"/>
      <c r="GC112" s="5"/>
    </row>
    <row r="113" spans="1:185" ht="16.5" customHeight="1" x14ac:dyDescent="0.25">
      <c r="A113" s="5"/>
      <c r="B113" s="5"/>
      <c r="C113" s="5" t="s">
        <v>386</v>
      </c>
      <c r="D113" s="5"/>
      <c r="E113" s="5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1"/>
      <c r="FH113" s="21"/>
      <c r="FI113" s="21"/>
      <c r="FJ113" s="21"/>
      <c r="FK113" s="21"/>
      <c r="FL113" s="21"/>
      <c r="FM113" s="21"/>
      <c r="FN113" s="21"/>
      <c r="FO113" s="21"/>
      <c r="FP113" s="21"/>
      <c r="FQ113" s="21"/>
      <c r="FR113" s="21"/>
      <c r="FS113" s="21"/>
      <c r="FT113" s="21"/>
      <c r="FU113" s="21"/>
      <c r="FV113" s="21"/>
      <c r="FW113" s="21"/>
      <c r="FX113" s="5"/>
      <c r="FY113" s="5"/>
      <c r="FZ113" s="5"/>
      <c r="GA113" s="5"/>
      <c r="GB113" s="5"/>
      <c r="GC113" s="5"/>
    </row>
    <row r="114" spans="1:185" ht="16.5" customHeight="1" x14ac:dyDescent="0.25">
      <c r="A114" s="5"/>
      <c r="B114" s="5"/>
      <c r="C114" s="5" t="s">
        <v>387</v>
      </c>
      <c r="D114" s="5"/>
      <c r="E114" s="5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5"/>
      <c r="FY114" s="5"/>
      <c r="FZ114" s="5"/>
      <c r="GA114" s="5"/>
      <c r="GB114" s="5"/>
      <c r="GC114" s="5"/>
    </row>
    <row r="115" spans="1:185" ht="16.5" customHeight="1" x14ac:dyDescent="0.25">
      <c r="A115" s="5"/>
      <c r="B115" s="5"/>
      <c r="C115" s="5" t="s">
        <v>388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26"/>
      <c r="FX115" s="5"/>
      <c r="FY115" s="5"/>
      <c r="FZ115" s="5"/>
      <c r="GA115" s="5"/>
      <c r="GB115" s="5"/>
      <c r="GC115" s="5"/>
    </row>
    <row r="116" spans="1:185" ht="16.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</row>
    <row r="117" spans="1:185" ht="16.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</row>
    <row r="118" spans="1:185" ht="16.5" customHeight="1" x14ac:dyDescent="0.25">
      <c r="A118" s="5"/>
      <c r="B118" s="5"/>
      <c r="C118" s="19"/>
      <c r="D118" s="19"/>
      <c r="E118" s="19"/>
      <c r="F118" s="19"/>
      <c r="G118" s="19"/>
      <c r="H118" s="19"/>
      <c r="I118" s="19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</row>
    <row r="119" spans="1:185" ht="16.5" customHeight="1" x14ac:dyDescent="0.25">
      <c r="A119" s="5"/>
      <c r="B119" s="5"/>
      <c r="C119" s="5"/>
      <c r="D119" s="5"/>
      <c r="E119" s="100"/>
      <c r="F119" s="5"/>
      <c r="G119" s="26"/>
      <c r="H119" s="22"/>
      <c r="I119" s="22"/>
      <c r="J119" s="26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</row>
    <row r="120" spans="1:185" ht="16.5" customHeight="1" x14ac:dyDescent="0.25">
      <c r="A120" s="5"/>
      <c r="B120" s="5"/>
      <c r="C120" s="5"/>
      <c r="D120" s="5"/>
      <c r="E120" s="100"/>
      <c r="F120" s="5"/>
      <c r="G120" s="26"/>
      <c r="H120" s="22"/>
      <c r="I120" s="22"/>
      <c r="J120" s="26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</row>
    <row r="121" spans="1:185" ht="16.5" customHeight="1" x14ac:dyDescent="0.25">
      <c r="A121" s="5"/>
      <c r="B121" s="5"/>
      <c r="C121" s="5"/>
      <c r="D121" s="5"/>
      <c r="E121" s="100"/>
      <c r="F121" s="5"/>
      <c r="G121" s="26"/>
      <c r="H121" s="22"/>
      <c r="I121" s="22"/>
      <c r="J121" s="26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</row>
    <row r="122" spans="1:185" ht="16.5" customHeight="1" x14ac:dyDescent="0.25">
      <c r="A122" s="5"/>
      <c r="B122" s="5"/>
      <c r="C122" s="5"/>
      <c r="D122" s="5"/>
      <c r="E122" s="5"/>
      <c r="F122" s="5"/>
      <c r="G122" s="26"/>
      <c r="H122" s="22"/>
      <c r="I122" s="22"/>
      <c r="J122" s="26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</row>
    <row r="123" spans="1:185" ht="16.5" customHeight="1" x14ac:dyDescent="0.25">
      <c r="A123" s="5"/>
      <c r="B123" s="5"/>
      <c r="C123" s="5"/>
      <c r="D123" s="5"/>
      <c r="E123" s="5"/>
      <c r="F123" s="5"/>
      <c r="G123" s="26"/>
      <c r="H123" s="22"/>
      <c r="I123" s="22"/>
      <c r="J123" s="26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</row>
    <row r="124" spans="1:185" ht="16.5" customHeight="1" x14ac:dyDescent="0.25">
      <c r="A124" s="5"/>
      <c r="B124" s="5"/>
      <c r="C124" s="5"/>
      <c r="D124" s="5"/>
      <c r="E124" s="100"/>
      <c r="F124" s="5"/>
      <c r="G124" s="26"/>
      <c r="H124" s="22"/>
      <c r="I124" s="22"/>
      <c r="J124" s="26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</row>
    <row r="125" spans="1:185" ht="16.5" customHeight="1" x14ac:dyDescent="0.25">
      <c r="A125" s="5"/>
      <c r="B125" s="5"/>
      <c r="C125" s="5"/>
      <c r="D125" s="5"/>
      <c r="E125" s="5"/>
      <c r="F125" s="5"/>
      <c r="G125" s="26"/>
      <c r="H125" s="22"/>
      <c r="I125" s="22"/>
      <c r="J125" s="26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</row>
    <row r="126" spans="1:185" ht="16.5" customHeight="1" x14ac:dyDescent="0.25">
      <c r="A126" s="5"/>
      <c r="B126" s="5"/>
      <c r="C126" s="5"/>
      <c r="D126" s="5"/>
      <c r="E126" s="5"/>
      <c r="F126" s="5"/>
      <c r="G126" s="26"/>
      <c r="H126" s="22"/>
      <c r="I126" s="22"/>
      <c r="J126" s="26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</row>
    <row r="127" spans="1:185" ht="16.5" customHeight="1" x14ac:dyDescent="0.25">
      <c r="A127" s="5"/>
      <c r="B127" s="5"/>
      <c r="C127" s="5"/>
      <c r="D127" s="5"/>
      <c r="E127" s="5"/>
      <c r="F127" s="5"/>
      <c r="G127" s="26"/>
      <c r="H127" s="22"/>
      <c r="I127" s="22"/>
      <c r="J127" s="26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</row>
    <row r="128" spans="1:185" ht="16.5" customHeight="1" x14ac:dyDescent="0.25">
      <c r="A128" s="5"/>
      <c r="B128" s="5"/>
      <c r="C128" s="5"/>
      <c r="D128" s="5"/>
      <c r="E128" s="5"/>
      <c r="F128" s="5"/>
      <c r="G128" s="26"/>
      <c r="H128" s="22"/>
      <c r="I128" s="22"/>
      <c r="J128" s="26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</row>
    <row r="129" spans="1:185" ht="16.5" customHeight="1" x14ac:dyDescent="0.25">
      <c r="A129" s="5"/>
      <c r="B129" s="5"/>
      <c r="C129" s="5"/>
      <c r="D129" s="5"/>
      <c r="E129" s="5"/>
      <c r="F129" s="5"/>
      <c r="G129" s="26"/>
      <c r="H129" s="22"/>
      <c r="I129" s="22"/>
      <c r="J129" s="26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</row>
    <row r="130" spans="1:185" ht="16.5" customHeight="1" x14ac:dyDescent="0.25">
      <c r="A130" s="5"/>
      <c r="B130" s="5"/>
      <c r="C130" s="5"/>
      <c r="D130" s="5"/>
      <c r="E130" s="100"/>
      <c r="F130" s="5"/>
      <c r="G130" s="26"/>
      <c r="H130" s="22"/>
      <c r="I130" s="22"/>
      <c r="J130" s="26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</row>
    <row r="131" spans="1:185" ht="16.5" customHeight="1" x14ac:dyDescent="0.25">
      <c r="A131" s="5"/>
      <c r="B131" s="5"/>
      <c r="C131" s="5"/>
      <c r="D131" s="5"/>
      <c r="E131" s="5"/>
      <c r="F131" s="5"/>
      <c r="G131" s="26"/>
      <c r="H131" s="22"/>
      <c r="I131" s="22"/>
      <c r="J131" s="26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</row>
    <row r="132" spans="1:185" ht="16.5" customHeight="1" x14ac:dyDescent="0.25">
      <c r="A132" s="5"/>
      <c r="B132" s="5"/>
      <c r="C132" s="5"/>
      <c r="D132" s="5"/>
      <c r="E132" s="100"/>
      <c r="F132" s="5"/>
      <c r="G132" s="26"/>
      <c r="H132" s="22"/>
      <c r="I132" s="22"/>
      <c r="J132" s="26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</row>
    <row r="133" spans="1:185" ht="16.5" customHeight="1" x14ac:dyDescent="0.25">
      <c r="A133" s="5"/>
      <c r="B133" s="5"/>
      <c r="C133" s="5"/>
      <c r="D133" s="5"/>
      <c r="E133" s="5"/>
      <c r="F133" s="5"/>
      <c r="G133" s="26"/>
      <c r="H133" s="22"/>
      <c r="I133" s="22"/>
      <c r="J133" s="26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</row>
    <row r="134" spans="1:185" ht="16.5" customHeight="1" x14ac:dyDescent="0.25">
      <c r="A134" s="5"/>
      <c r="B134" s="5"/>
      <c r="C134" s="5"/>
      <c r="D134" s="5"/>
      <c r="E134" s="5"/>
      <c r="F134" s="5"/>
      <c r="G134" s="26"/>
      <c r="H134" s="22"/>
      <c r="I134" s="22"/>
      <c r="J134" s="26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</row>
    <row r="135" spans="1:185" ht="16.5" customHeight="1" x14ac:dyDescent="0.25">
      <c r="A135" s="5"/>
      <c r="B135" s="5"/>
      <c r="C135" s="5"/>
      <c r="D135" s="5"/>
      <c r="E135" s="5"/>
      <c r="F135" s="5"/>
      <c r="G135" s="26"/>
      <c r="H135" s="22"/>
      <c r="I135" s="22"/>
      <c r="J135" s="26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</row>
    <row r="136" spans="1:185" ht="16.5" customHeight="1" x14ac:dyDescent="0.25">
      <c r="A136" s="5"/>
      <c r="B136" s="5"/>
      <c r="C136" s="5"/>
      <c r="D136" s="5"/>
      <c r="E136" s="5"/>
      <c r="F136" s="5"/>
      <c r="G136" s="26"/>
      <c r="H136" s="22"/>
      <c r="I136" s="22"/>
      <c r="J136" s="26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</row>
    <row r="137" spans="1:185" ht="16.5" customHeight="1" x14ac:dyDescent="0.25">
      <c r="A137" s="5"/>
      <c r="B137" s="5"/>
      <c r="C137" s="5"/>
      <c r="D137" s="5"/>
      <c r="E137" s="100"/>
      <c r="F137" s="5"/>
      <c r="G137" s="26"/>
      <c r="H137" s="22"/>
      <c r="I137" s="22"/>
      <c r="J137" s="26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</row>
    <row r="138" spans="1:185" ht="16.5" customHeight="1" x14ac:dyDescent="0.25">
      <c r="A138" s="5"/>
      <c r="B138" s="5"/>
      <c r="C138" s="5"/>
      <c r="D138" s="5"/>
      <c r="E138" s="100"/>
      <c r="F138" s="5"/>
      <c r="G138" s="26"/>
      <c r="H138" s="22"/>
      <c r="I138" s="22"/>
      <c r="J138" s="26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</row>
    <row r="139" spans="1:185" ht="16.5" customHeight="1" x14ac:dyDescent="0.25">
      <c r="A139" s="5"/>
      <c r="B139" s="5"/>
      <c r="C139" s="5"/>
      <c r="D139" s="5"/>
      <c r="E139" s="5"/>
      <c r="F139" s="5"/>
      <c r="G139" s="26"/>
      <c r="H139" s="22"/>
      <c r="I139" s="22"/>
      <c r="J139" s="26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</row>
    <row r="140" spans="1:185" ht="16.5" customHeight="1" x14ac:dyDescent="0.25">
      <c r="A140" s="5"/>
      <c r="B140" s="5"/>
      <c r="C140" s="5"/>
      <c r="D140" s="5"/>
      <c r="E140" s="5"/>
      <c r="F140" s="5"/>
      <c r="G140" s="26"/>
      <c r="H140" s="22"/>
      <c r="I140" s="22"/>
      <c r="J140" s="26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</row>
    <row r="141" spans="1:185" ht="16.5" customHeight="1" x14ac:dyDescent="0.25">
      <c r="A141" s="5"/>
      <c r="B141" s="5"/>
      <c r="C141" s="5"/>
      <c r="D141" s="5"/>
      <c r="E141" s="5"/>
      <c r="F141" s="5"/>
      <c r="G141" s="26"/>
      <c r="H141" s="22"/>
      <c r="I141" s="22"/>
      <c r="J141" s="26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</row>
    <row r="142" spans="1:185" ht="16.5" customHeight="1" x14ac:dyDescent="0.25">
      <c r="A142" s="5"/>
      <c r="B142" s="5"/>
      <c r="C142" s="5"/>
      <c r="D142" s="5"/>
      <c r="E142" s="5"/>
      <c r="F142" s="5"/>
      <c r="G142" s="26"/>
      <c r="H142" s="22"/>
      <c r="I142" s="22"/>
      <c r="J142" s="26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</row>
    <row r="143" spans="1:185" ht="16.5" customHeight="1" x14ac:dyDescent="0.25">
      <c r="A143" s="5"/>
      <c r="B143" s="5"/>
      <c r="C143" s="5"/>
      <c r="D143" s="5"/>
      <c r="E143" s="5"/>
      <c r="F143" s="5"/>
      <c r="G143" s="26"/>
      <c r="H143" s="22"/>
      <c r="I143" s="22"/>
      <c r="J143" s="26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</row>
    <row r="144" spans="1:185" ht="16.5" customHeight="1" x14ac:dyDescent="0.25">
      <c r="A144" s="5"/>
      <c r="B144" s="5"/>
      <c r="C144" s="100"/>
      <c r="D144" s="5"/>
      <c r="E144" s="5"/>
      <c r="F144" s="5"/>
      <c r="G144" s="26"/>
      <c r="H144" s="22"/>
      <c r="I144" s="22"/>
      <c r="J144" s="26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</row>
    <row r="145" spans="1:185" ht="16.5" customHeight="1" x14ac:dyDescent="0.25">
      <c r="A145" s="5"/>
      <c r="B145" s="5"/>
      <c r="C145" s="100"/>
      <c r="D145" s="5"/>
      <c r="E145" s="5"/>
      <c r="F145" s="5"/>
      <c r="G145" s="26"/>
      <c r="H145" s="22"/>
      <c r="I145" s="22"/>
      <c r="J145" s="26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</row>
    <row r="146" spans="1:185" ht="16.5" customHeight="1" x14ac:dyDescent="0.25">
      <c r="A146" s="5"/>
      <c r="B146" s="5"/>
      <c r="C146" s="5"/>
      <c r="D146" s="5"/>
      <c r="E146" s="100"/>
      <c r="F146" s="5"/>
      <c r="G146" s="26"/>
      <c r="H146" s="22"/>
      <c r="I146" s="22"/>
      <c r="J146" s="26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</row>
    <row r="147" spans="1:185" ht="16.5" customHeight="1" x14ac:dyDescent="0.25">
      <c r="A147" s="5"/>
      <c r="B147" s="5"/>
      <c r="C147" s="5"/>
      <c r="D147" s="5"/>
      <c r="E147" s="5"/>
      <c r="F147" s="21"/>
      <c r="G147" s="19"/>
      <c r="H147" s="21"/>
      <c r="I147" s="21"/>
      <c r="J147" s="5"/>
      <c r="K147" s="21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</row>
    <row r="148" spans="1:185" ht="16.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</row>
    <row r="149" spans="1:185" ht="16.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19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</row>
    <row r="150" spans="1:185" ht="16.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</row>
    <row r="151" spans="1:185" ht="16.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21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</row>
    <row r="152" spans="1:185" ht="16.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</row>
  </sheetData>
  <mergeCells count="252">
    <mergeCell ref="AQ1:AR1"/>
    <mergeCell ref="AS1:AT1"/>
    <mergeCell ref="AU1:AV1"/>
    <mergeCell ref="AU2:AV2"/>
    <mergeCell ref="AS2:AT2"/>
    <mergeCell ref="AY1:AZ1"/>
    <mergeCell ref="AW1:AX1"/>
    <mergeCell ref="AA1:AB1"/>
    <mergeCell ref="AE3:AF3"/>
    <mergeCell ref="AA3:AB3"/>
    <mergeCell ref="AS3:AT3"/>
    <mergeCell ref="AQ3:AR3"/>
    <mergeCell ref="AK2:AL2"/>
    <mergeCell ref="AO2:AP2"/>
    <mergeCell ref="AM2:AN2"/>
    <mergeCell ref="AY2:AZ2"/>
    <mergeCell ref="AW2:AX2"/>
    <mergeCell ref="AO1:AP1"/>
    <mergeCell ref="AM1:AN1"/>
    <mergeCell ref="AK1:AL1"/>
    <mergeCell ref="Y1:Z1"/>
    <mergeCell ref="AI1:AJ1"/>
    <mergeCell ref="AG1:AH1"/>
    <mergeCell ref="AC1:AD1"/>
    <mergeCell ref="AE1:AF1"/>
    <mergeCell ref="AE2:AF2"/>
    <mergeCell ref="AG2:AH2"/>
    <mergeCell ref="AI2:AJ2"/>
    <mergeCell ref="AA2:AB2"/>
    <mergeCell ref="Y2:Z2"/>
    <mergeCell ref="CU2:CV2"/>
    <mergeCell ref="CM2:CN2"/>
    <mergeCell ref="CO2:CP2"/>
    <mergeCell ref="CS2:CT2"/>
    <mergeCell ref="CQ2:CR2"/>
    <mergeCell ref="CG2:CH2"/>
    <mergeCell ref="BG3:BH3"/>
    <mergeCell ref="BI3:BJ3"/>
    <mergeCell ref="BQ3:BR3"/>
    <mergeCell ref="BK3:BL3"/>
    <mergeCell ref="BU2:BV2"/>
    <mergeCell ref="BI2:BJ2"/>
    <mergeCell ref="BG2:BH2"/>
    <mergeCell ref="BQ2:BR2"/>
    <mergeCell ref="BM2:BN2"/>
    <mergeCell ref="BO2:BP2"/>
    <mergeCell ref="BK2:BL2"/>
    <mergeCell ref="BY3:BZ3"/>
    <mergeCell ref="BW3:BX3"/>
    <mergeCell ref="CA3:CB3"/>
    <mergeCell ref="BS2:BT2"/>
    <mergeCell ref="CC3:CD3"/>
    <mergeCell ref="CE3:CF3"/>
    <mergeCell ref="BW2:BX2"/>
    <mergeCell ref="FI3:FJ3"/>
    <mergeCell ref="FI2:FJ2"/>
    <mergeCell ref="FG2:FH2"/>
    <mergeCell ref="FE2:FF2"/>
    <mergeCell ref="FO3:FP3"/>
    <mergeCell ref="FG3:FH3"/>
    <mergeCell ref="FK3:FL3"/>
    <mergeCell ref="FM3:FN3"/>
    <mergeCell ref="FQ3:FR3"/>
    <mergeCell ref="FK2:FL2"/>
    <mergeCell ref="FM2:FN2"/>
    <mergeCell ref="G1:H1"/>
    <mergeCell ref="I1:J1"/>
    <mergeCell ref="K1:L1"/>
    <mergeCell ref="M1:N1"/>
    <mergeCell ref="O1:P1"/>
    <mergeCell ref="S1:T1"/>
    <mergeCell ref="Q1:R1"/>
    <mergeCell ref="U3:V3"/>
    <mergeCell ref="W3:X3"/>
    <mergeCell ref="Q3:R3"/>
    <mergeCell ref="O2:P2"/>
    <mergeCell ref="Q2:R2"/>
    <mergeCell ref="O3:P3"/>
    <mergeCell ref="K2:L2"/>
    <mergeCell ref="M2:N2"/>
    <mergeCell ref="I2:J2"/>
    <mergeCell ref="G2:H2"/>
    <mergeCell ref="W2:X2"/>
    <mergeCell ref="CW2:CX2"/>
    <mergeCell ref="EO2:EP2"/>
    <mergeCell ref="ES2:ET2"/>
    <mergeCell ref="DO3:DP3"/>
    <mergeCell ref="DO2:DP2"/>
    <mergeCell ref="DQ2:DR2"/>
    <mergeCell ref="DU2:DV2"/>
    <mergeCell ref="U1:V1"/>
    <mergeCell ref="W1:X1"/>
    <mergeCell ref="U2:V2"/>
    <mergeCell ref="CI3:CJ3"/>
    <mergeCell ref="CK3:CL3"/>
    <mergeCell ref="CS3:CT3"/>
    <mergeCell ref="CU3:CV3"/>
    <mergeCell ref="CY3:CZ3"/>
    <mergeCell ref="CW3:CX3"/>
    <mergeCell ref="DA3:DB3"/>
    <mergeCell ref="CO3:CP3"/>
    <mergeCell ref="CQ3:CR3"/>
    <mergeCell ref="CM3:CN3"/>
    <mergeCell ref="CI2:CJ2"/>
    <mergeCell ref="CK2:CL2"/>
    <mergeCell ref="CK1:CL1"/>
    <mergeCell ref="CI1:CJ1"/>
    <mergeCell ref="EI3:EJ3"/>
    <mergeCell ref="EG3:EH3"/>
    <mergeCell ref="EA3:EB3"/>
    <mergeCell ref="DU3:DV3"/>
    <mergeCell ref="DS2:DT2"/>
    <mergeCell ref="DC2:DD2"/>
    <mergeCell ref="DA2:DB2"/>
    <mergeCell ref="CY2:CZ2"/>
    <mergeCell ref="DG2:DH2"/>
    <mergeCell ref="DE2:DF2"/>
    <mergeCell ref="DI3:DJ3"/>
    <mergeCell ref="EE3:EF3"/>
    <mergeCell ref="EC3:ED3"/>
    <mergeCell ref="DG3:DH3"/>
    <mergeCell ref="DM3:DN3"/>
    <mergeCell ref="DK3:DL3"/>
    <mergeCell ref="DW3:DX3"/>
    <mergeCell ref="DY3:DZ3"/>
    <mergeCell ref="DE3:DF3"/>
    <mergeCell ref="DC3:DD3"/>
    <mergeCell ref="DK2:DL2"/>
    <mergeCell ref="DM2:DN2"/>
    <mergeCell ref="EK3:EL3"/>
    <mergeCell ref="DQ3:DR3"/>
    <mergeCell ref="DS3:DT3"/>
    <mergeCell ref="EW2:EX2"/>
    <mergeCell ref="EW3:EX3"/>
    <mergeCell ref="DW1:DX1"/>
    <mergeCell ref="DU1:DV1"/>
    <mergeCell ref="DW2:DX2"/>
    <mergeCell ref="DS1:DT1"/>
    <mergeCell ref="DQ1:DR1"/>
    <mergeCell ref="EQ2:ER2"/>
    <mergeCell ref="EU2:EV2"/>
    <mergeCell ref="EU3:EV3"/>
    <mergeCell ref="ES3:ET3"/>
    <mergeCell ref="EQ3:ER3"/>
    <mergeCell ref="EM3:EN3"/>
    <mergeCell ref="EO3:EP3"/>
    <mergeCell ref="EK1:EL1"/>
    <mergeCell ref="EI1:EJ1"/>
    <mergeCell ref="EM1:EN1"/>
    <mergeCell ref="EQ1:ER1"/>
    <mergeCell ref="EO1:EP1"/>
    <mergeCell ref="ES1:ET1"/>
    <mergeCell ref="EU1:EV1"/>
    <mergeCell ref="FC3:FD3"/>
    <mergeCell ref="FC2:FD2"/>
    <mergeCell ref="EW1:EX1"/>
    <mergeCell ref="EY1:EZ1"/>
    <mergeCell ref="FA1:FB1"/>
    <mergeCell ref="FC1:FD1"/>
    <mergeCell ref="FA2:FB2"/>
    <mergeCell ref="FE3:FF3"/>
    <mergeCell ref="FA3:FB3"/>
    <mergeCell ref="FE1:FF1"/>
    <mergeCell ref="EY2:EZ2"/>
    <mergeCell ref="EY3:EZ3"/>
    <mergeCell ref="FO1:FP1"/>
    <mergeCell ref="FQ1:FR1"/>
    <mergeCell ref="FK1:FL1"/>
    <mergeCell ref="FG1:FH1"/>
    <mergeCell ref="FO2:FP2"/>
    <mergeCell ref="FQ2:FR2"/>
    <mergeCell ref="DI2:DJ2"/>
    <mergeCell ref="EC1:ED1"/>
    <mergeCell ref="EA1:EB1"/>
    <mergeCell ref="DY1:DZ1"/>
    <mergeCell ref="EE1:EF1"/>
    <mergeCell ref="EG1:EH1"/>
    <mergeCell ref="EE2:EF2"/>
    <mergeCell ref="EI2:EJ2"/>
    <mergeCell ref="EG2:EH2"/>
    <mergeCell ref="EA2:EB2"/>
    <mergeCell ref="EC2:ED2"/>
    <mergeCell ref="DY2:DZ2"/>
    <mergeCell ref="DK1:DL1"/>
    <mergeCell ref="DM1:DN1"/>
    <mergeCell ref="DO1:DP1"/>
    <mergeCell ref="DI1:DJ1"/>
    <mergeCell ref="EK2:EL2"/>
    <mergeCell ref="EM2:EN2"/>
    <mergeCell ref="FI1:FJ1"/>
    <mergeCell ref="FM1:FN1"/>
    <mergeCell ref="DG1:DH1"/>
    <mergeCell ref="DE1:DF1"/>
    <mergeCell ref="DC1:DD1"/>
    <mergeCell ref="CW1:CX1"/>
    <mergeCell ref="BA1:BB1"/>
    <mergeCell ref="CA1:CB1"/>
    <mergeCell ref="CC1:CD1"/>
    <mergeCell ref="CE1:CF1"/>
    <mergeCell ref="CM1:CN1"/>
    <mergeCell ref="CQ1:CR1"/>
    <mergeCell ref="CO1:CP1"/>
    <mergeCell ref="CG1:CH1"/>
    <mergeCell ref="DA1:DB1"/>
    <mergeCell ref="CY1:CZ1"/>
    <mergeCell ref="CS1:CT1"/>
    <mergeCell ref="CU1:CV1"/>
    <mergeCell ref="BK1:BL1"/>
    <mergeCell ref="BI1:BJ1"/>
    <mergeCell ref="BY1:BZ1"/>
    <mergeCell ref="BC1:BD1"/>
    <mergeCell ref="BG1:BH1"/>
    <mergeCell ref="BE1:BF1"/>
    <mergeCell ref="BM1:BN1"/>
    <mergeCell ref="BQ1:BR1"/>
    <mergeCell ref="BO1:BP1"/>
    <mergeCell ref="CG3:CH3"/>
    <mergeCell ref="BC3:BD3"/>
    <mergeCell ref="BE3:BF3"/>
    <mergeCell ref="CC2:CD2"/>
    <mergeCell ref="CA2:CB2"/>
    <mergeCell ref="CE2:CF2"/>
    <mergeCell ref="BY2:BZ2"/>
    <mergeCell ref="BU1:BV1"/>
    <mergeCell ref="BW1:BX1"/>
    <mergeCell ref="BS1:BT1"/>
    <mergeCell ref="BE2:BF2"/>
    <mergeCell ref="BC2:BD2"/>
    <mergeCell ref="BA3:BB3"/>
    <mergeCell ref="BU3:BV3"/>
    <mergeCell ref="BS3:BT3"/>
    <mergeCell ref="I3:J3"/>
    <mergeCell ref="G3:H3"/>
    <mergeCell ref="AQ2:AR2"/>
    <mergeCell ref="AC3:AD3"/>
    <mergeCell ref="AI3:AJ3"/>
    <mergeCell ref="AK3:AL3"/>
    <mergeCell ref="BO3:BP3"/>
    <mergeCell ref="BM3:BN3"/>
    <mergeCell ref="S2:T2"/>
    <mergeCell ref="S3:T3"/>
    <mergeCell ref="K3:L3"/>
    <mergeCell ref="M3:N3"/>
    <mergeCell ref="AC2:AD2"/>
    <mergeCell ref="AG3:AH3"/>
    <mergeCell ref="AO3:AP3"/>
    <mergeCell ref="AM3:AN3"/>
    <mergeCell ref="AU3:AV3"/>
    <mergeCell ref="AW3:AX3"/>
    <mergeCell ref="AY3:AZ3"/>
    <mergeCell ref="Y3:Z3"/>
    <mergeCell ref="BA2:BB2"/>
  </mergeCells>
  <pageMargins left="0.7" right="0.7" top="0.75" bottom="0.75" header="0.3" footer="0.3"/>
  <ignoredErrors>
    <ignoredError sqref="G4" twoDigitTextYear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N303"/>
  <sheetViews>
    <sheetView topLeftCell="D20" zoomScale="80" zoomScaleNormal="80" workbookViewId="0">
      <pane xSplit="12" ySplit="3" topLeftCell="GD83" activePane="bottomRight" state="frozen"/>
      <selection activeCell="D20" sqref="D20"/>
      <selection pane="topRight" activeCell="P20" sqref="P20"/>
      <selection pane="bottomLeft" activeCell="D23" sqref="D23"/>
      <selection pane="bottomRight" activeCell="GD85" sqref="GD85"/>
    </sheetView>
  </sheetViews>
  <sheetFormatPr defaultColWidth="12.5703125" defaultRowHeight="15" customHeight="1" x14ac:dyDescent="0.25"/>
  <cols>
    <col min="1" max="1" width="6.42578125" customWidth="1"/>
    <col min="2" max="2" width="5" customWidth="1"/>
    <col min="3" max="4" width="3.28515625" customWidth="1"/>
    <col min="5" max="5" width="3" customWidth="1"/>
    <col min="6" max="6" width="54.28515625" customWidth="1"/>
    <col min="7" max="7" width="15.85546875" bestFit="1" customWidth="1"/>
    <col min="8" max="8" width="11.28515625" customWidth="1"/>
    <col min="9" max="9" width="12.5703125" customWidth="1"/>
    <col min="10" max="10" width="11.28515625" customWidth="1"/>
    <col min="11" max="11" width="12" customWidth="1"/>
    <col min="12" max="13" width="10.140625" customWidth="1"/>
    <col min="14" max="15" width="12.7109375" customWidth="1"/>
    <col min="16" max="16" width="10.5703125" hidden="1" customWidth="1"/>
    <col min="17" max="17" width="12.42578125" hidden="1" customWidth="1"/>
    <col min="18" max="18" width="11.5703125" hidden="1" customWidth="1"/>
    <col min="19" max="26" width="13.42578125" hidden="1" customWidth="1"/>
    <col min="27" max="29" width="13.42578125" customWidth="1"/>
    <col min="30" max="30" width="12.42578125" bestFit="1" customWidth="1"/>
    <col min="31" max="32" width="13.42578125" customWidth="1"/>
    <col min="33" max="40" width="13.140625" customWidth="1"/>
    <col min="41" max="44" width="13.42578125" customWidth="1"/>
    <col min="45" max="48" width="13.140625" customWidth="1"/>
    <col min="49" max="49" width="14.28515625" bestFit="1" customWidth="1"/>
    <col min="50" max="52" width="13.42578125" customWidth="1"/>
    <col min="53" max="58" width="14.28515625" bestFit="1" customWidth="1"/>
    <col min="59" max="64" width="12.7109375" customWidth="1"/>
    <col min="65" max="76" width="13.140625" customWidth="1"/>
    <col min="77" max="82" width="12.7109375" customWidth="1"/>
    <col min="83" max="119" width="13.42578125" customWidth="1"/>
    <col min="120" max="122" width="11.28515625" bestFit="1" customWidth="1"/>
    <col min="123" max="130" width="10.42578125" hidden="1" customWidth="1"/>
    <col min="131" max="184" width="10" hidden="1" customWidth="1"/>
    <col min="185" max="185" width="16.85546875" bestFit="1" customWidth="1"/>
    <col min="186" max="186" width="17.42578125" bestFit="1" customWidth="1"/>
    <col min="187" max="187" width="32.140625" customWidth="1"/>
    <col min="188" max="189" width="7" customWidth="1"/>
    <col min="191" max="191" width="19.140625" bestFit="1" customWidth="1"/>
    <col min="193" max="194" width="14.140625" style="361" bestFit="1" customWidth="1"/>
  </cols>
  <sheetData>
    <row r="1" spans="1:189" ht="16.5" customHeight="1" x14ac:dyDescent="0.25">
      <c r="A1" s="24"/>
      <c r="B1" s="24"/>
      <c r="C1" s="24"/>
      <c r="D1" s="24"/>
      <c r="E1" s="24"/>
      <c r="F1" s="24" t="s">
        <v>135</v>
      </c>
      <c r="G1" s="24" t="s">
        <v>136</v>
      </c>
      <c r="H1" s="24" t="s">
        <v>137</v>
      </c>
      <c r="I1" s="24" t="s">
        <v>138</v>
      </c>
      <c r="J1" s="24" t="s">
        <v>139</v>
      </c>
      <c r="K1" s="24" t="s">
        <v>140</v>
      </c>
      <c r="L1" s="143" t="s">
        <v>396</v>
      </c>
      <c r="M1" s="24" t="s">
        <v>402</v>
      </c>
      <c r="N1" s="166" t="s">
        <v>393</v>
      </c>
      <c r="O1" s="144" t="s">
        <v>393</v>
      </c>
      <c r="P1" s="166" t="s">
        <v>394</v>
      </c>
      <c r="Q1" s="144" t="s">
        <v>395</v>
      </c>
      <c r="R1" s="24"/>
      <c r="S1" s="24"/>
      <c r="T1" s="24"/>
      <c r="U1" s="24"/>
      <c r="V1" s="25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</row>
    <row r="2" spans="1:189" ht="16.5" customHeight="1" x14ac:dyDescent="0.25">
      <c r="A2" s="5"/>
      <c r="B2" s="24"/>
      <c r="C2" s="24"/>
      <c r="D2" s="24"/>
      <c r="E2" s="5"/>
      <c r="F2" s="24" t="s">
        <v>141</v>
      </c>
      <c r="G2" s="22">
        <v>42412.972799999996</v>
      </c>
      <c r="H2" s="26"/>
      <c r="I2" s="27">
        <f t="shared" ref="I2:I17" si="0">G2*12</f>
        <v>508955.67359999998</v>
      </c>
      <c r="J2" s="22">
        <f t="shared" ref="J2:J17" si="1">I2/12</f>
        <v>42412.972799999996</v>
      </c>
      <c r="K2" s="148">
        <f>P2</f>
        <v>22693.550000000003</v>
      </c>
      <c r="L2" s="6">
        <v>21206.486399999998</v>
      </c>
      <c r="M2" s="5">
        <v>1705</v>
      </c>
      <c r="N2" s="166">
        <f>M2+(M2*$S$2)</f>
        <v>2063.0500000000002</v>
      </c>
      <c r="O2" s="145">
        <f>N2*22/30</f>
        <v>1512.9033333333334</v>
      </c>
      <c r="P2" s="168">
        <f>O2*15</f>
        <v>22693.550000000003</v>
      </c>
      <c r="Q2" s="145">
        <f>P2*2</f>
        <v>45387.100000000006</v>
      </c>
      <c r="R2" s="5"/>
      <c r="S2" s="26">
        <v>0.21</v>
      </c>
      <c r="T2" s="5"/>
      <c r="U2" s="5"/>
      <c r="V2" s="5"/>
      <c r="W2" s="5"/>
      <c r="X2" s="5"/>
      <c r="Y2" s="5"/>
      <c r="Z2" s="5"/>
      <c r="AA2" s="5">
        <f>482</f>
        <v>482</v>
      </c>
      <c r="AB2" s="5">
        <f>AA2/2</f>
        <v>241</v>
      </c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</row>
    <row r="3" spans="1:189" ht="16.5" customHeight="1" x14ac:dyDescent="0.25">
      <c r="A3" s="5"/>
      <c r="B3" s="24"/>
      <c r="C3" s="24"/>
      <c r="D3" s="24"/>
      <c r="E3" s="5"/>
      <c r="F3" s="24" t="s">
        <v>142</v>
      </c>
      <c r="G3" s="22">
        <v>79485.436799999996</v>
      </c>
      <c r="H3" s="26"/>
      <c r="I3" s="27">
        <f t="shared" si="0"/>
        <v>953825.24159999995</v>
      </c>
      <c r="J3" s="22">
        <f t="shared" si="1"/>
        <v>79485.436799999996</v>
      </c>
      <c r="K3" s="148">
        <f t="shared" ref="K3:K8" si="2">P3</f>
        <v>35045.229999999996</v>
      </c>
      <c r="L3" s="6">
        <v>39742.718399999998</v>
      </c>
      <c r="M3" s="5">
        <v>2633</v>
      </c>
      <c r="N3" s="166">
        <f t="shared" ref="N3:N17" si="3">M3+(M3*$S$2)</f>
        <v>3185.93</v>
      </c>
      <c r="O3" s="145">
        <f t="shared" ref="O3:O17" si="4">N3*22/30</f>
        <v>2336.3486666666663</v>
      </c>
      <c r="P3" s="168">
        <f t="shared" ref="P3:P17" si="5">O3*15</f>
        <v>35045.229999999996</v>
      </c>
      <c r="Q3" s="145">
        <f t="shared" ref="Q3:Q17" si="6">P3*2</f>
        <v>70090.459999999992</v>
      </c>
      <c r="R3" s="5"/>
      <c r="S3" s="5"/>
      <c r="T3" s="5"/>
      <c r="U3" s="5"/>
      <c r="V3" s="5"/>
      <c r="W3" s="5"/>
      <c r="X3" s="5"/>
      <c r="Y3" s="5"/>
      <c r="Z3" s="5"/>
      <c r="AA3" s="5"/>
      <c r="AB3" s="5">
        <v>286</v>
      </c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</row>
    <row r="4" spans="1:189" ht="16.5" customHeight="1" x14ac:dyDescent="0.25">
      <c r="A4" s="5"/>
      <c r="B4" s="24"/>
      <c r="C4" s="24"/>
      <c r="D4" s="24"/>
      <c r="E4" s="5"/>
      <c r="F4" s="24" t="s">
        <v>143</v>
      </c>
      <c r="G4" s="22">
        <v>120031.82399999998</v>
      </c>
      <c r="H4" s="26"/>
      <c r="I4" s="27">
        <f t="shared" si="0"/>
        <v>1440381.8879999998</v>
      </c>
      <c r="J4" s="22">
        <f t="shared" si="1"/>
        <v>120031.82399999998</v>
      </c>
      <c r="K4" s="148">
        <f t="shared" si="2"/>
        <v>55662.420000000006</v>
      </c>
      <c r="L4" s="6">
        <v>60015.911999999989</v>
      </c>
      <c r="M4" s="5">
        <v>4182</v>
      </c>
      <c r="N4" s="166">
        <f t="shared" si="3"/>
        <v>5060.22</v>
      </c>
      <c r="O4" s="145">
        <f t="shared" si="4"/>
        <v>3710.8280000000004</v>
      </c>
      <c r="P4" s="168">
        <f t="shared" si="5"/>
        <v>55662.420000000006</v>
      </c>
      <c r="Q4" s="145">
        <f t="shared" si="6"/>
        <v>111324.84000000001</v>
      </c>
      <c r="R4" s="5"/>
      <c r="S4" s="5"/>
      <c r="T4" s="5"/>
      <c r="U4" s="5"/>
      <c r="V4" s="5"/>
      <c r="W4" s="5"/>
      <c r="X4" s="5"/>
      <c r="Y4" s="5"/>
      <c r="Z4" s="5"/>
      <c r="AA4" s="5"/>
      <c r="AB4" s="5">
        <f>AB3-AB2</f>
        <v>45</v>
      </c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</row>
    <row r="5" spans="1:189" ht="16.5" customHeight="1" x14ac:dyDescent="0.25">
      <c r="A5" s="5"/>
      <c r="B5" s="24"/>
      <c r="C5" s="24"/>
      <c r="D5" s="24"/>
      <c r="E5" s="5"/>
      <c r="F5" s="24" t="s">
        <v>144</v>
      </c>
      <c r="G5" s="22">
        <v>179555.1648</v>
      </c>
      <c r="H5" s="26"/>
      <c r="I5" s="27">
        <f t="shared" si="0"/>
        <v>2154661.9775999999</v>
      </c>
      <c r="J5" s="22">
        <f t="shared" si="1"/>
        <v>179555.1648</v>
      </c>
      <c r="K5" s="148">
        <f t="shared" si="2"/>
        <v>87113.95</v>
      </c>
      <c r="L5" s="6">
        <v>89777.582399999999</v>
      </c>
      <c r="M5" s="5">
        <v>6545</v>
      </c>
      <c r="N5" s="166">
        <f t="shared" si="3"/>
        <v>7919.45</v>
      </c>
      <c r="O5" s="145">
        <f t="shared" si="4"/>
        <v>5807.5966666666664</v>
      </c>
      <c r="P5" s="168">
        <f t="shared" si="5"/>
        <v>87113.95</v>
      </c>
      <c r="Q5" s="145">
        <f t="shared" si="6"/>
        <v>174227.9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</row>
    <row r="6" spans="1:189" ht="16.5" customHeight="1" x14ac:dyDescent="0.25">
      <c r="A6" s="5"/>
      <c r="B6" s="24"/>
      <c r="C6" s="24"/>
      <c r="D6" s="24"/>
      <c r="E6" s="5"/>
      <c r="F6" s="24" t="s">
        <v>145</v>
      </c>
      <c r="G6" s="22">
        <v>251911.28159999996</v>
      </c>
      <c r="H6" s="26"/>
      <c r="I6" s="27">
        <f t="shared" si="0"/>
        <v>3022935.3791999994</v>
      </c>
      <c r="J6" s="22">
        <f t="shared" si="1"/>
        <v>251911.28159999996</v>
      </c>
      <c r="K6" s="148">
        <f t="shared" si="2"/>
        <v>106426.76</v>
      </c>
      <c r="L6" s="6">
        <v>125955.64079999998</v>
      </c>
      <c r="M6" s="5">
        <v>7996</v>
      </c>
      <c r="N6" s="166">
        <f t="shared" si="3"/>
        <v>9675.16</v>
      </c>
      <c r="O6" s="145">
        <f t="shared" si="4"/>
        <v>7095.1173333333327</v>
      </c>
      <c r="P6" s="168">
        <f t="shared" si="5"/>
        <v>106426.76</v>
      </c>
      <c r="Q6" s="145">
        <f t="shared" si="6"/>
        <v>212853.52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</row>
    <row r="7" spans="1:189" ht="16.5" customHeight="1" x14ac:dyDescent="0.25">
      <c r="A7" s="5"/>
      <c r="B7" s="24"/>
      <c r="C7" s="24"/>
      <c r="D7" s="24"/>
      <c r="E7" s="5"/>
      <c r="F7" s="24" t="s">
        <v>146</v>
      </c>
      <c r="G7" s="22">
        <v>266273.62079999998</v>
      </c>
      <c r="H7" s="26"/>
      <c r="I7" s="27">
        <f t="shared" si="0"/>
        <v>3195283.4495999999</v>
      </c>
      <c r="J7" s="22">
        <f t="shared" si="1"/>
        <v>266273.62079999998</v>
      </c>
      <c r="K7" s="148">
        <f t="shared" si="2"/>
        <v>143907.72</v>
      </c>
      <c r="L7" s="6">
        <v>133136.81039999999</v>
      </c>
      <c r="M7" s="5">
        <v>10812</v>
      </c>
      <c r="N7" s="166">
        <f t="shared" si="3"/>
        <v>13082.52</v>
      </c>
      <c r="O7" s="145">
        <f t="shared" si="4"/>
        <v>9593.848</v>
      </c>
      <c r="P7" s="168">
        <f t="shared" si="5"/>
        <v>143907.72</v>
      </c>
      <c r="Q7" s="145">
        <f t="shared" si="6"/>
        <v>287815.44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</row>
    <row r="8" spans="1:189" ht="16.5" customHeight="1" x14ac:dyDescent="0.25">
      <c r="A8" s="5"/>
      <c r="B8" s="24"/>
      <c r="C8" s="24"/>
      <c r="D8" s="24"/>
      <c r="E8" s="5"/>
      <c r="F8" s="24" t="s">
        <v>147</v>
      </c>
      <c r="G8" s="22">
        <v>362376.85440000001</v>
      </c>
      <c r="H8" s="26"/>
      <c r="I8" s="27">
        <f t="shared" si="0"/>
        <v>4348522.2527999999</v>
      </c>
      <c r="J8" s="22">
        <f t="shared" si="1"/>
        <v>362376.85440000001</v>
      </c>
      <c r="K8" s="148">
        <f t="shared" si="2"/>
        <v>216300.81</v>
      </c>
      <c r="L8" s="6">
        <v>181188.42720000001</v>
      </c>
      <c r="M8" s="5">
        <v>16251</v>
      </c>
      <c r="N8" s="166">
        <f t="shared" si="3"/>
        <v>19663.71</v>
      </c>
      <c r="O8" s="145">
        <f t="shared" si="4"/>
        <v>14420.054</v>
      </c>
      <c r="P8" s="168">
        <f t="shared" si="5"/>
        <v>216300.81</v>
      </c>
      <c r="Q8" s="145">
        <f t="shared" si="6"/>
        <v>432601.62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</row>
    <row r="9" spans="1:189" ht="16.5" customHeight="1" x14ac:dyDescent="0.25">
      <c r="A9" s="5"/>
      <c r="B9" s="24"/>
      <c r="C9" s="24"/>
      <c r="D9" s="24"/>
      <c r="E9" s="5"/>
      <c r="F9" s="24" t="s">
        <v>148</v>
      </c>
      <c r="G9" s="22">
        <v>420000</v>
      </c>
      <c r="H9" s="26"/>
      <c r="I9" s="27">
        <f t="shared" si="0"/>
        <v>5040000</v>
      </c>
      <c r="J9" s="22">
        <f t="shared" si="1"/>
        <v>420000</v>
      </c>
      <c r="K9" s="6">
        <f t="shared" ref="K9:K10" si="7">J9/2</f>
        <v>210000</v>
      </c>
      <c r="L9" s="6">
        <v>210000</v>
      </c>
      <c r="M9" s="5">
        <v>16251</v>
      </c>
      <c r="N9" s="166">
        <f t="shared" si="3"/>
        <v>19663.71</v>
      </c>
      <c r="O9" s="145">
        <f t="shared" si="4"/>
        <v>14420.054</v>
      </c>
      <c r="P9" s="168">
        <f t="shared" si="5"/>
        <v>216300.81</v>
      </c>
      <c r="Q9" s="145">
        <f t="shared" si="6"/>
        <v>432601.62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</row>
    <row r="10" spans="1:189" ht="16.5" customHeight="1" x14ac:dyDescent="0.25">
      <c r="A10" s="5"/>
      <c r="B10" s="24"/>
      <c r="C10" s="24"/>
      <c r="D10" s="24"/>
      <c r="E10" s="5"/>
      <c r="F10" s="24" t="s">
        <v>149</v>
      </c>
      <c r="G10" s="22">
        <v>540000</v>
      </c>
      <c r="H10" s="26"/>
      <c r="I10" s="27">
        <f t="shared" si="0"/>
        <v>6480000</v>
      </c>
      <c r="J10" s="22">
        <f t="shared" si="1"/>
        <v>540000</v>
      </c>
      <c r="K10" s="6">
        <f t="shared" si="7"/>
        <v>270000</v>
      </c>
      <c r="L10" s="6">
        <v>270000</v>
      </c>
      <c r="M10" s="5">
        <v>16251</v>
      </c>
      <c r="N10" s="166">
        <f t="shared" si="3"/>
        <v>19663.71</v>
      </c>
      <c r="O10" s="145">
        <f t="shared" si="4"/>
        <v>14420.054</v>
      </c>
      <c r="P10" s="168">
        <f t="shared" si="5"/>
        <v>216300.81</v>
      </c>
      <c r="Q10" s="145">
        <f t="shared" si="6"/>
        <v>432601.62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</row>
    <row r="11" spans="1:189" ht="16.5" customHeight="1" x14ac:dyDescent="0.25">
      <c r="A11" s="5"/>
      <c r="B11" s="24"/>
      <c r="C11" s="24"/>
      <c r="D11" s="24"/>
      <c r="E11" s="5"/>
      <c r="F11" s="24" t="s">
        <v>150</v>
      </c>
      <c r="G11" s="22">
        <v>44849.903999999995</v>
      </c>
      <c r="H11" s="26"/>
      <c r="I11" s="27">
        <f t="shared" si="0"/>
        <v>538198.848</v>
      </c>
      <c r="J11" s="22">
        <f t="shared" si="1"/>
        <v>44849.904000000002</v>
      </c>
      <c r="K11" s="148">
        <f t="shared" ref="K11:K17" si="8">P11</f>
        <v>21176.210000000003</v>
      </c>
      <c r="L11" s="6">
        <v>22424.952000000001</v>
      </c>
      <c r="M11" s="5">
        <v>1591</v>
      </c>
      <c r="N11" s="166">
        <f t="shared" si="3"/>
        <v>1925.1100000000001</v>
      </c>
      <c r="O11" s="145">
        <f t="shared" si="4"/>
        <v>1411.7473333333335</v>
      </c>
      <c r="P11" s="168">
        <f t="shared" si="5"/>
        <v>21176.210000000003</v>
      </c>
      <c r="Q11" s="145">
        <f t="shared" si="6"/>
        <v>42352.420000000006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</row>
    <row r="12" spans="1:189" ht="16.5" customHeight="1" x14ac:dyDescent="0.25">
      <c r="A12" s="5"/>
      <c r="B12" s="24"/>
      <c r="C12" s="24"/>
      <c r="D12" s="24"/>
      <c r="E12" s="5"/>
      <c r="F12" s="24" t="s">
        <v>151</v>
      </c>
      <c r="G12" s="22">
        <v>76426.310400000002</v>
      </c>
      <c r="H12" s="26"/>
      <c r="I12" s="27">
        <f t="shared" si="0"/>
        <v>917115.72479999997</v>
      </c>
      <c r="J12" s="22">
        <f t="shared" si="1"/>
        <v>76426.310400000002</v>
      </c>
      <c r="K12" s="148">
        <f t="shared" si="8"/>
        <v>35910.379999999997</v>
      </c>
      <c r="L12" s="6">
        <v>38213.155200000001</v>
      </c>
      <c r="M12" s="5">
        <v>2698</v>
      </c>
      <c r="N12" s="166">
        <f t="shared" si="3"/>
        <v>3264.58</v>
      </c>
      <c r="O12" s="145">
        <f t="shared" si="4"/>
        <v>2394.025333333333</v>
      </c>
      <c r="P12" s="168">
        <f t="shared" si="5"/>
        <v>35910.379999999997</v>
      </c>
      <c r="Q12" s="145">
        <f t="shared" si="6"/>
        <v>71820.759999999995</v>
      </c>
      <c r="R12" s="5"/>
      <c r="S12" s="5"/>
      <c r="T12" s="5"/>
      <c r="U12" s="5">
        <f>35045*2</f>
        <v>70090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</row>
    <row r="13" spans="1:189" ht="16.5" customHeight="1" x14ac:dyDescent="0.25">
      <c r="A13" s="5"/>
      <c r="B13" s="24"/>
      <c r="C13" s="24"/>
      <c r="D13" s="24"/>
      <c r="E13" s="5"/>
      <c r="F13" s="24" t="s">
        <v>152</v>
      </c>
      <c r="G13" s="22">
        <v>119176.30559999999</v>
      </c>
      <c r="H13" s="26"/>
      <c r="I13" s="27">
        <f t="shared" si="0"/>
        <v>1430115.6672</v>
      </c>
      <c r="J13" s="22">
        <f t="shared" si="1"/>
        <v>119176.30560000001</v>
      </c>
      <c r="K13" s="148">
        <f t="shared" si="8"/>
        <v>49073.97</v>
      </c>
      <c r="L13" s="6">
        <v>59588.152800000003</v>
      </c>
      <c r="M13" s="5">
        <v>3687</v>
      </c>
      <c r="N13" s="166">
        <f t="shared" si="3"/>
        <v>4461.2700000000004</v>
      </c>
      <c r="O13" s="145">
        <f t="shared" si="4"/>
        <v>3271.598</v>
      </c>
      <c r="P13" s="168">
        <f t="shared" si="5"/>
        <v>49073.97</v>
      </c>
      <c r="Q13" s="145">
        <f t="shared" si="6"/>
        <v>98147.94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</row>
    <row r="14" spans="1:189" ht="16.5" customHeight="1" x14ac:dyDescent="0.25">
      <c r="A14" s="5"/>
      <c r="B14" s="24"/>
      <c r="C14" s="24"/>
      <c r="D14" s="24"/>
      <c r="E14" s="5"/>
      <c r="F14" s="24" t="s">
        <v>153</v>
      </c>
      <c r="G14" s="22">
        <v>179347.76639999996</v>
      </c>
      <c r="H14" s="26"/>
      <c r="I14" s="27">
        <f t="shared" si="0"/>
        <v>2152173.1967999996</v>
      </c>
      <c r="J14" s="22">
        <f t="shared" si="1"/>
        <v>179347.76639999996</v>
      </c>
      <c r="K14" s="148">
        <f t="shared" si="8"/>
        <v>65658.23000000001</v>
      </c>
      <c r="L14" s="6">
        <v>89673.883199999982</v>
      </c>
      <c r="M14" s="5">
        <v>4933</v>
      </c>
      <c r="N14" s="166">
        <f t="shared" si="3"/>
        <v>5968.93</v>
      </c>
      <c r="O14" s="145">
        <f t="shared" si="4"/>
        <v>4377.2153333333345</v>
      </c>
      <c r="P14" s="168">
        <f t="shared" si="5"/>
        <v>65658.23000000001</v>
      </c>
      <c r="Q14" s="145">
        <f t="shared" si="6"/>
        <v>131316.46000000002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</row>
    <row r="15" spans="1:189" ht="16.5" customHeight="1" x14ac:dyDescent="0.25">
      <c r="A15" s="5"/>
      <c r="B15" s="24"/>
      <c r="C15" s="24"/>
      <c r="D15" s="24"/>
      <c r="E15" s="5"/>
      <c r="F15" s="24" t="s">
        <v>154</v>
      </c>
      <c r="G15" s="22">
        <v>210301.97759999998</v>
      </c>
      <c r="H15" s="26"/>
      <c r="I15" s="27">
        <f t="shared" si="0"/>
        <v>2523623.7311999998</v>
      </c>
      <c r="J15" s="22">
        <f t="shared" si="1"/>
        <v>210301.97759999998</v>
      </c>
      <c r="K15" s="148">
        <f t="shared" si="8"/>
        <v>117820.12</v>
      </c>
      <c r="L15" s="6">
        <v>105150.98879999999</v>
      </c>
      <c r="M15" s="5">
        <v>8852</v>
      </c>
      <c r="N15" s="166">
        <f t="shared" si="3"/>
        <v>10710.92</v>
      </c>
      <c r="O15" s="145">
        <f t="shared" si="4"/>
        <v>7854.6746666666668</v>
      </c>
      <c r="P15" s="168">
        <f t="shared" si="5"/>
        <v>117820.12</v>
      </c>
      <c r="Q15" s="145">
        <f t="shared" si="6"/>
        <v>235640.24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</row>
    <row r="16" spans="1:189" ht="16.5" customHeight="1" x14ac:dyDescent="0.25">
      <c r="A16" s="5"/>
      <c r="B16" s="24"/>
      <c r="C16" s="24"/>
      <c r="D16" s="24"/>
      <c r="E16" s="5"/>
      <c r="F16" s="24" t="s">
        <v>155</v>
      </c>
      <c r="G16" s="22">
        <v>266273.62079999998</v>
      </c>
      <c r="H16" s="26"/>
      <c r="I16" s="27">
        <f t="shared" si="0"/>
        <v>3195283.4495999999</v>
      </c>
      <c r="J16" s="22">
        <f t="shared" si="1"/>
        <v>266273.62079999998</v>
      </c>
      <c r="K16" s="148">
        <f t="shared" si="8"/>
        <v>135043.26</v>
      </c>
      <c r="L16" s="6">
        <v>133136.81039999999</v>
      </c>
      <c r="M16" s="5">
        <v>10146</v>
      </c>
      <c r="N16" s="166">
        <f t="shared" si="3"/>
        <v>12276.66</v>
      </c>
      <c r="O16" s="145">
        <f t="shared" si="4"/>
        <v>9002.884</v>
      </c>
      <c r="P16" s="168">
        <f t="shared" si="5"/>
        <v>135043.26</v>
      </c>
      <c r="Q16" s="145">
        <f t="shared" si="6"/>
        <v>270086.52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</row>
    <row r="17" spans="1:195" ht="16.5" customHeight="1" x14ac:dyDescent="0.25">
      <c r="A17" s="5"/>
      <c r="B17" s="24"/>
      <c r="C17" s="24"/>
      <c r="D17" s="24"/>
      <c r="E17" s="5"/>
      <c r="F17" s="24" t="s">
        <v>156</v>
      </c>
      <c r="G17" s="22">
        <v>362376.85440000001</v>
      </c>
      <c r="H17" s="26"/>
      <c r="I17" s="27">
        <f t="shared" si="0"/>
        <v>4348522.2527999999</v>
      </c>
      <c r="J17" s="22">
        <f t="shared" si="1"/>
        <v>362376.85440000001</v>
      </c>
      <c r="K17" s="148">
        <f t="shared" si="8"/>
        <v>216300.81</v>
      </c>
      <c r="L17" s="6">
        <v>181188.42720000001</v>
      </c>
      <c r="M17" s="5">
        <v>16251</v>
      </c>
      <c r="N17" s="166">
        <f t="shared" si="3"/>
        <v>19663.71</v>
      </c>
      <c r="O17" s="145">
        <f t="shared" si="4"/>
        <v>14420.054</v>
      </c>
      <c r="P17" s="168">
        <f t="shared" si="5"/>
        <v>216300.81</v>
      </c>
      <c r="Q17" s="145">
        <f t="shared" si="6"/>
        <v>432601.62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</row>
    <row r="18" spans="1:195" ht="16.5" customHeight="1" x14ac:dyDescent="0.25">
      <c r="A18" s="5"/>
      <c r="B18" s="24"/>
      <c r="C18" s="24"/>
      <c r="D18" s="24"/>
      <c r="E18" s="5"/>
      <c r="F18" s="5"/>
      <c r="G18" s="22"/>
      <c r="H18" s="26"/>
      <c r="I18" s="28"/>
      <c r="J18" s="29"/>
      <c r="K18" s="6"/>
      <c r="L18" s="5"/>
      <c r="M18" s="5"/>
      <c r="N18" s="167"/>
      <c r="O18" s="5"/>
      <c r="P18" s="5"/>
      <c r="Q18" s="6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</row>
    <row r="19" spans="1:195" ht="16.5" customHeight="1" x14ac:dyDescent="0.25">
      <c r="A19" s="5"/>
      <c r="B19" s="24"/>
      <c r="C19" s="24"/>
      <c r="D19" s="24"/>
      <c r="E19" s="5"/>
      <c r="F19" s="26"/>
      <c r="G19" s="6">
        <f>1000/22+(1000/22*9/12)</f>
        <v>79.545454545454533</v>
      </c>
      <c r="H19" s="6"/>
      <c r="I19" s="6"/>
      <c r="J19" s="6"/>
      <c r="K19" s="6"/>
      <c r="L19" s="6"/>
      <c r="M19" s="6"/>
      <c r="N19" s="6"/>
      <c r="O19" s="6"/>
      <c r="P19" s="6"/>
      <c r="Q19" s="402" t="s">
        <v>15</v>
      </c>
      <c r="R19" s="400"/>
      <c r="S19" s="402" t="s">
        <v>15</v>
      </c>
      <c r="T19" s="400"/>
      <c r="U19" s="402" t="s">
        <v>15</v>
      </c>
      <c r="V19" s="400"/>
      <c r="W19" s="402" t="s">
        <v>15</v>
      </c>
      <c r="X19" s="400"/>
      <c r="Y19" s="402" t="s">
        <v>15</v>
      </c>
      <c r="Z19" s="400"/>
      <c r="AA19" s="402" t="s">
        <v>15</v>
      </c>
      <c r="AB19" s="400"/>
      <c r="AC19" s="402" t="s">
        <v>15</v>
      </c>
      <c r="AD19" s="400"/>
      <c r="AE19" s="402" t="s">
        <v>15</v>
      </c>
      <c r="AF19" s="400"/>
      <c r="AG19" s="402" t="s">
        <v>15</v>
      </c>
      <c r="AH19" s="400"/>
      <c r="AI19" s="402" t="s">
        <v>15</v>
      </c>
      <c r="AJ19" s="400"/>
      <c r="AK19" s="402" t="s">
        <v>15</v>
      </c>
      <c r="AL19" s="400"/>
      <c r="AM19" s="402" t="s">
        <v>15</v>
      </c>
      <c r="AN19" s="400"/>
      <c r="AO19" s="403" t="s">
        <v>17</v>
      </c>
      <c r="AP19" s="400"/>
      <c r="AQ19" s="403" t="s">
        <v>17</v>
      </c>
      <c r="AR19" s="400"/>
      <c r="AS19" s="403" t="s">
        <v>17</v>
      </c>
      <c r="AT19" s="400"/>
      <c r="AU19" s="403" t="s">
        <v>17</v>
      </c>
      <c r="AV19" s="400"/>
      <c r="AW19" s="403" t="s">
        <v>17</v>
      </c>
      <c r="AX19" s="400"/>
      <c r="AY19" s="403" t="s">
        <v>17</v>
      </c>
      <c r="AZ19" s="400"/>
      <c r="BA19" s="403" t="s">
        <v>17</v>
      </c>
      <c r="BB19" s="400"/>
      <c r="BC19" s="403" t="s">
        <v>17</v>
      </c>
      <c r="BD19" s="400"/>
      <c r="BE19" s="403" t="s">
        <v>17</v>
      </c>
      <c r="BF19" s="400"/>
      <c r="BG19" s="403" t="s">
        <v>17</v>
      </c>
      <c r="BH19" s="400"/>
      <c r="BI19" s="403" t="s">
        <v>17</v>
      </c>
      <c r="BJ19" s="400"/>
      <c r="BK19" s="403" t="s">
        <v>17</v>
      </c>
      <c r="BL19" s="400"/>
      <c r="BM19" s="402" t="s">
        <v>18</v>
      </c>
      <c r="BN19" s="400"/>
      <c r="BO19" s="402" t="s">
        <v>18</v>
      </c>
      <c r="BP19" s="400"/>
      <c r="BQ19" s="402" t="s">
        <v>18</v>
      </c>
      <c r="BR19" s="400"/>
      <c r="BS19" s="402" t="s">
        <v>18</v>
      </c>
      <c r="BT19" s="400"/>
      <c r="BU19" s="402" t="s">
        <v>18</v>
      </c>
      <c r="BV19" s="400"/>
      <c r="BW19" s="402" t="s">
        <v>18</v>
      </c>
      <c r="BX19" s="400"/>
      <c r="BY19" s="402" t="s">
        <v>18</v>
      </c>
      <c r="BZ19" s="400"/>
      <c r="CA19" s="402" t="s">
        <v>18</v>
      </c>
      <c r="CB19" s="400"/>
      <c r="CC19" s="402" t="s">
        <v>18</v>
      </c>
      <c r="CD19" s="400"/>
      <c r="CE19" s="402" t="s">
        <v>18</v>
      </c>
      <c r="CF19" s="400"/>
      <c r="CG19" s="402" t="s">
        <v>18</v>
      </c>
      <c r="CH19" s="400"/>
      <c r="CI19" s="402" t="s">
        <v>18</v>
      </c>
      <c r="CJ19" s="400"/>
      <c r="CK19" s="403" t="s">
        <v>19</v>
      </c>
      <c r="CL19" s="400"/>
      <c r="CM19" s="403" t="s">
        <v>19</v>
      </c>
      <c r="CN19" s="400"/>
      <c r="CO19" s="403" t="s">
        <v>19</v>
      </c>
      <c r="CP19" s="400"/>
      <c r="CQ19" s="403" t="s">
        <v>19</v>
      </c>
      <c r="CR19" s="400"/>
      <c r="CS19" s="403" t="s">
        <v>19</v>
      </c>
      <c r="CT19" s="400"/>
      <c r="CU19" s="403" t="s">
        <v>19</v>
      </c>
      <c r="CV19" s="400"/>
      <c r="CW19" s="403" t="s">
        <v>19</v>
      </c>
      <c r="CX19" s="400"/>
      <c r="CY19" s="403" t="s">
        <v>19</v>
      </c>
      <c r="CZ19" s="400"/>
      <c r="DA19" s="403" t="s">
        <v>19</v>
      </c>
      <c r="DB19" s="400"/>
      <c r="DC19" s="403" t="s">
        <v>19</v>
      </c>
      <c r="DD19" s="400"/>
      <c r="DE19" s="403" t="s">
        <v>19</v>
      </c>
      <c r="DF19" s="400"/>
      <c r="DG19" s="403" t="s">
        <v>19</v>
      </c>
      <c r="DH19" s="400"/>
      <c r="DI19" s="402" t="s">
        <v>20</v>
      </c>
      <c r="DJ19" s="400"/>
      <c r="DK19" s="402" t="s">
        <v>20</v>
      </c>
      <c r="DL19" s="400"/>
      <c r="DM19" s="402" t="s">
        <v>20</v>
      </c>
      <c r="DN19" s="400"/>
      <c r="DO19" s="402" t="s">
        <v>20</v>
      </c>
      <c r="DP19" s="400"/>
      <c r="DQ19" s="402" t="s">
        <v>20</v>
      </c>
      <c r="DR19" s="400"/>
      <c r="DS19" s="402" t="s">
        <v>20</v>
      </c>
      <c r="DT19" s="400"/>
      <c r="DU19" s="402" t="s">
        <v>20</v>
      </c>
      <c r="DV19" s="400"/>
      <c r="DW19" s="402" t="s">
        <v>20</v>
      </c>
      <c r="DX19" s="400"/>
      <c r="DY19" s="402" t="s">
        <v>20</v>
      </c>
      <c r="DZ19" s="400"/>
      <c r="EA19" s="402" t="s">
        <v>20</v>
      </c>
      <c r="EB19" s="400"/>
      <c r="EC19" s="402" t="s">
        <v>20</v>
      </c>
      <c r="ED19" s="400"/>
      <c r="EE19" s="402" t="s">
        <v>20</v>
      </c>
      <c r="EF19" s="400"/>
      <c r="EG19" s="403" t="s">
        <v>21</v>
      </c>
      <c r="EH19" s="400"/>
      <c r="EI19" s="403" t="s">
        <v>21</v>
      </c>
      <c r="EJ19" s="400"/>
      <c r="EK19" s="403" t="s">
        <v>21</v>
      </c>
      <c r="EL19" s="400"/>
      <c r="EM19" s="403" t="s">
        <v>21</v>
      </c>
      <c r="EN19" s="400"/>
      <c r="EO19" s="403" t="s">
        <v>21</v>
      </c>
      <c r="EP19" s="400"/>
      <c r="EQ19" s="403" t="s">
        <v>21</v>
      </c>
      <c r="ER19" s="400"/>
      <c r="ES19" s="403" t="s">
        <v>21</v>
      </c>
      <c r="ET19" s="400"/>
      <c r="EU19" s="403" t="s">
        <v>21</v>
      </c>
      <c r="EV19" s="400"/>
      <c r="EW19" s="403" t="s">
        <v>21</v>
      </c>
      <c r="EX19" s="400"/>
      <c r="EY19" s="403" t="s">
        <v>21</v>
      </c>
      <c r="EZ19" s="400"/>
      <c r="FA19" s="403" t="s">
        <v>21</v>
      </c>
      <c r="FB19" s="400"/>
      <c r="FC19" s="403" t="s">
        <v>21</v>
      </c>
      <c r="FD19" s="400"/>
      <c r="FE19" s="402" t="s">
        <v>22</v>
      </c>
      <c r="FF19" s="400"/>
      <c r="FG19" s="402" t="s">
        <v>22</v>
      </c>
      <c r="FH19" s="400"/>
      <c r="FI19" s="402" t="s">
        <v>22</v>
      </c>
      <c r="FJ19" s="400"/>
      <c r="FK19" s="402" t="s">
        <v>22</v>
      </c>
      <c r="FL19" s="400"/>
      <c r="FM19" s="402" t="s">
        <v>22</v>
      </c>
      <c r="FN19" s="400"/>
      <c r="FO19" s="402" t="s">
        <v>22</v>
      </c>
      <c r="FP19" s="400"/>
      <c r="FQ19" s="402" t="s">
        <v>22</v>
      </c>
      <c r="FR19" s="400"/>
      <c r="FS19" s="402" t="s">
        <v>22</v>
      </c>
      <c r="FT19" s="400"/>
      <c r="FU19" s="402" t="s">
        <v>22</v>
      </c>
      <c r="FV19" s="400"/>
      <c r="FW19" s="402" t="s">
        <v>22</v>
      </c>
      <c r="FX19" s="400"/>
      <c r="FY19" s="402" t="s">
        <v>22</v>
      </c>
      <c r="FZ19" s="400"/>
      <c r="GA19" s="402" t="s">
        <v>22</v>
      </c>
      <c r="GB19" s="400"/>
      <c r="GC19" s="5"/>
      <c r="GD19" s="5">
        <f>88-21</f>
        <v>67</v>
      </c>
      <c r="GE19" s="5"/>
      <c r="GF19" s="5"/>
      <c r="GG19" s="5"/>
    </row>
    <row r="20" spans="1:195" ht="16.5" customHeight="1" x14ac:dyDescent="0.25">
      <c r="A20" s="5"/>
      <c r="B20" s="24"/>
      <c r="C20" s="24"/>
      <c r="D20" s="24"/>
      <c r="E20" s="5"/>
      <c r="F20" s="30" t="s">
        <v>160</v>
      </c>
      <c r="G20" s="5"/>
      <c r="H20" s="5"/>
      <c r="I20" s="5"/>
      <c r="J20" s="5"/>
      <c r="K20" s="5"/>
      <c r="L20" s="5"/>
      <c r="M20" s="5"/>
      <c r="N20" s="5"/>
      <c r="O20" s="5"/>
      <c r="P20" s="15" t="s">
        <v>23</v>
      </c>
      <c r="Q20" s="401" t="s">
        <v>24</v>
      </c>
      <c r="R20" s="400"/>
      <c r="S20" s="401" t="s">
        <v>25</v>
      </c>
      <c r="T20" s="400"/>
      <c r="U20" s="401" t="s">
        <v>27</v>
      </c>
      <c r="V20" s="400"/>
      <c r="W20" s="401" t="s">
        <v>28</v>
      </c>
      <c r="X20" s="400"/>
      <c r="Y20" s="401" t="s">
        <v>29</v>
      </c>
      <c r="Z20" s="400"/>
      <c r="AA20" s="401" t="s">
        <v>30</v>
      </c>
      <c r="AB20" s="400"/>
      <c r="AC20" s="401" t="s">
        <v>31</v>
      </c>
      <c r="AD20" s="400"/>
      <c r="AE20" s="401" t="s">
        <v>32</v>
      </c>
      <c r="AF20" s="400"/>
      <c r="AG20" s="401" t="s">
        <v>33</v>
      </c>
      <c r="AH20" s="400"/>
      <c r="AI20" s="401" t="s">
        <v>34</v>
      </c>
      <c r="AJ20" s="400"/>
      <c r="AK20" s="401" t="s">
        <v>35</v>
      </c>
      <c r="AL20" s="400"/>
      <c r="AM20" s="401" t="s">
        <v>36</v>
      </c>
      <c r="AN20" s="400"/>
      <c r="AO20" s="401" t="s">
        <v>37</v>
      </c>
      <c r="AP20" s="400"/>
      <c r="AQ20" s="401" t="s">
        <v>38</v>
      </c>
      <c r="AR20" s="400"/>
      <c r="AS20" s="401" t="s">
        <v>39</v>
      </c>
      <c r="AT20" s="400"/>
      <c r="AU20" s="401" t="s">
        <v>40</v>
      </c>
      <c r="AV20" s="400"/>
      <c r="AW20" s="401" t="s">
        <v>41</v>
      </c>
      <c r="AX20" s="400"/>
      <c r="AY20" s="401" t="s">
        <v>42</v>
      </c>
      <c r="AZ20" s="400"/>
      <c r="BA20" s="401" t="s">
        <v>43</v>
      </c>
      <c r="BB20" s="400"/>
      <c r="BC20" s="401" t="s">
        <v>44</v>
      </c>
      <c r="BD20" s="400"/>
      <c r="BE20" s="401" t="s">
        <v>45</v>
      </c>
      <c r="BF20" s="400"/>
      <c r="BG20" s="401" t="s">
        <v>46</v>
      </c>
      <c r="BH20" s="400"/>
      <c r="BI20" s="401" t="s">
        <v>47</v>
      </c>
      <c r="BJ20" s="400"/>
      <c r="BK20" s="401" t="s">
        <v>48</v>
      </c>
      <c r="BL20" s="400"/>
      <c r="BM20" s="407" t="s">
        <v>49</v>
      </c>
      <c r="BN20" s="408"/>
      <c r="BO20" s="407" t="s">
        <v>50</v>
      </c>
      <c r="BP20" s="408"/>
      <c r="BQ20" s="407" t="s">
        <v>51</v>
      </c>
      <c r="BR20" s="408"/>
      <c r="BS20" s="407" t="s">
        <v>52</v>
      </c>
      <c r="BT20" s="408"/>
      <c r="BU20" s="407" t="s">
        <v>53</v>
      </c>
      <c r="BV20" s="408"/>
      <c r="BW20" s="407" t="s">
        <v>54</v>
      </c>
      <c r="BX20" s="408"/>
      <c r="BY20" s="407" t="s">
        <v>56</v>
      </c>
      <c r="BZ20" s="408"/>
      <c r="CA20" s="407" t="s">
        <v>57</v>
      </c>
      <c r="CB20" s="408"/>
      <c r="CC20" s="407" t="s">
        <v>58</v>
      </c>
      <c r="CD20" s="408"/>
      <c r="CE20" s="407" t="s">
        <v>59</v>
      </c>
      <c r="CF20" s="408"/>
      <c r="CG20" s="407" t="s">
        <v>60</v>
      </c>
      <c r="CH20" s="408"/>
      <c r="CI20" s="407" t="s">
        <v>61</v>
      </c>
      <c r="CJ20" s="408"/>
      <c r="CK20" s="401" t="s">
        <v>62</v>
      </c>
      <c r="CL20" s="400"/>
      <c r="CM20" s="401" t="s">
        <v>63</v>
      </c>
      <c r="CN20" s="400"/>
      <c r="CO20" s="401" t="s">
        <v>64</v>
      </c>
      <c r="CP20" s="400"/>
      <c r="CQ20" s="401" t="s">
        <v>65</v>
      </c>
      <c r="CR20" s="400"/>
      <c r="CS20" s="401" t="s">
        <v>66</v>
      </c>
      <c r="CT20" s="400"/>
      <c r="CU20" s="401" t="s">
        <v>67</v>
      </c>
      <c r="CV20" s="400"/>
      <c r="CW20" s="401" t="s">
        <v>68</v>
      </c>
      <c r="CX20" s="400"/>
      <c r="CY20" s="401" t="s">
        <v>69</v>
      </c>
      <c r="CZ20" s="400"/>
      <c r="DA20" s="401" t="s">
        <v>70</v>
      </c>
      <c r="DB20" s="400"/>
      <c r="DC20" s="401" t="s">
        <v>71</v>
      </c>
      <c r="DD20" s="400"/>
      <c r="DE20" s="401" t="s">
        <v>72</v>
      </c>
      <c r="DF20" s="400"/>
      <c r="DG20" s="401" t="s">
        <v>73</v>
      </c>
      <c r="DH20" s="400"/>
      <c r="DI20" s="401" t="s">
        <v>74</v>
      </c>
      <c r="DJ20" s="400"/>
      <c r="DK20" s="401" t="s">
        <v>75</v>
      </c>
      <c r="DL20" s="400"/>
      <c r="DM20" s="401" t="s">
        <v>76</v>
      </c>
      <c r="DN20" s="400"/>
      <c r="DO20" s="401" t="s">
        <v>77</v>
      </c>
      <c r="DP20" s="400"/>
      <c r="DQ20" s="401" t="s">
        <v>78</v>
      </c>
      <c r="DR20" s="400"/>
      <c r="DS20" s="401" t="s">
        <v>79</v>
      </c>
      <c r="DT20" s="400"/>
      <c r="DU20" s="401" t="s">
        <v>80</v>
      </c>
      <c r="DV20" s="400"/>
      <c r="DW20" s="401" t="s">
        <v>81</v>
      </c>
      <c r="DX20" s="400"/>
      <c r="DY20" s="401" t="s">
        <v>82</v>
      </c>
      <c r="DZ20" s="400"/>
      <c r="EA20" s="401" t="s">
        <v>83</v>
      </c>
      <c r="EB20" s="400"/>
      <c r="EC20" s="401" t="s">
        <v>84</v>
      </c>
      <c r="ED20" s="400"/>
      <c r="EE20" s="401" t="s">
        <v>85</v>
      </c>
      <c r="EF20" s="400"/>
      <c r="EG20" s="401" t="s">
        <v>86</v>
      </c>
      <c r="EH20" s="400"/>
      <c r="EI20" s="401" t="s">
        <v>87</v>
      </c>
      <c r="EJ20" s="400"/>
      <c r="EK20" s="401" t="s">
        <v>88</v>
      </c>
      <c r="EL20" s="400"/>
      <c r="EM20" s="401" t="s">
        <v>89</v>
      </c>
      <c r="EN20" s="400"/>
      <c r="EO20" s="401" t="s">
        <v>90</v>
      </c>
      <c r="EP20" s="400"/>
      <c r="EQ20" s="401" t="s">
        <v>91</v>
      </c>
      <c r="ER20" s="400"/>
      <c r="ES20" s="401" t="s">
        <v>92</v>
      </c>
      <c r="ET20" s="400"/>
      <c r="EU20" s="401" t="s">
        <v>93</v>
      </c>
      <c r="EV20" s="400"/>
      <c r="EW20" s="401" t="s">
        <v>94</v>
      </c>
      <c r="EX20" s="400"/>
      <c r="EY20" s="401" t="s">
        <v>95</v>
      </c>
      <c r="EZ20" s="400"/>
      <c r="FA20" s="401" t="s">
        <v>96</v>
      </c>
      <c r="FB20" s="400"/>
      <c r="FC20" s="401" t="s">
        <v>97</v>
      </c>
      <c r="FD20" s="400"/>
      <c r="FE20" s="401" t="s">
        <v>98</v>
      </c>
      <c r="FF20" s="400"/>
      <c r="FG20" s="401" t="s">
        <v>99</v>
      </c>
      <c r="FH20" s="400"/>
      <c r="FI20" s="401" t="s">
        <v>100</v>
      </c>
      <c r="FJ20" s="400"/>
      <c r="FK20" s="401" t="s">
        <v>101</v>
      </c>
      <c r="FL20" s="400"/>
      <c r="FM20" s="401" t="s">
        <v>102</v>
      </c>
      <c r="FN20" s="400"/>
      <c r="FO20" s="401" t="s">
        <v>103</v>
      </c>
      <c r="FP20" s="400"/>
      <c r="FQ20" s="401" t="s">
        <v>104</v>
      </c>
      <c r="FR20" s="400"/>
      <c r="FS20" s="401" t="s">
        <v>105</v>
      </c>
      <c r="FT20" s="400"/>
      <c r="FU20" s="401" t="s">
        <v>106</v>
      </c>
      <c r="FV20" s="400"/>
      <c r="FW20" s="401" t="s">
        <v>107</v>
      </c>
      <c r="FX20" s="400"/>
      <c r="FY20" s="401" t="s">
        <v>108</v>
      </c>
      <c r="FZ20" s="400"/>
      <c r="GA20" s="401" t="s">
        <v>109</v>
      </c>
      <c r="GB20" s="400"/>
      <c r="GC20" s="5"/>
      <c r="GD20" s="184"/>
      <c r="GE20" s="185"/>
      <c r="GF20" s="5"/>
      <c r="GG20" s="5"/>
    </row>
    <row r="21" spans="1:195" ht="35.25" customHeight="1" x14ac:dyDescent="0.25">
      <c r="A21" s="31"/>
      <c r="B21" s="31"/>
      <c r="C21" s="31"/>
      <c r="D21" s="31"/>
      <c r="E21" s="31"/>
      <c r="F21" s="32">
        <f>(123.3*22)/2</f>
        <v>1356.3</v>
      </c>
      <c r="G21" s="33"/>
      <c r="H21" s="34" t="s">
        <v>403</v>
      </c>
      <c r="I21" s="35" t="s">
        <v>12</v>
      </c>
      <c r="J21" s="35" t="s">
        <v>13</v>
      </c>
      <c r="K21" s="35" t="s">
        <v>479</v>
      </c>
      <c r="L21" s="35" t="s">
        <v>480</v>
      </c>
      <c r="M21" s="35" t="s">
        <v>481</v>
      </c>
      <c r="N21" s="35" t="s">
        <v>482</v>
      </c>
      <c r="O21" s="35" t="s">
        <v>483</v>
      </c>
      <c r="P21" s="18"/>
      <c r="Q21" s="399">
        <v>44652</v>
      </c>
      <c r="R21" s="400"/>
      <c r="S21" s="399">
        <v>44682</v>
      </c>
      <c r="T21" s="400"/>
      <c r="U21" s="399">
        <v>44713</v>
      </c>
      <c r="V21" s="400"/>
      <c r="W21" s="399">
        <v>44743</v>
      </c>
      <c r="X21" s="400"/>
      <c r="Y21" s="399">
        <v>44774</v>
      </c>
      <c r="Z21" s="400"/>
      <c r="AA21" s="399">
        <v>44835</v>
      </c>
      <c r="AB21" s="400"/>
      <c r="AC21" s="399">
        <v>44866</v>
      </c>
      <c r="AD21" s="400"/>
      <c r="AE21" s="399">
        <v>44896</v>
      </c>
      <c r="AF21" s="404"/>
      <c r="AG21" s="399">
        <v>44927</v>
      </c>
      <c r="AH21" s="404"/>
      <c r="AI21" s="399">
        <v>44958</v>
      </c>
      <c r="AJ21" s="404"/>
      <c r="AK21" s="399">
        <v>44986</v>
      </c>
      <c r="AL21" s="404"/>
      <c r="AM21" s="399">
        <v>45017</v>
      </c>
      <c r="AN21" s="404"/>
      <c r="AO21" s="399">
        <v>45047</v>
      </c>
      <c r="AP21" s="404"/>
      <c r="AQ21" s="399">
        <v>45078</v>
      </c>
      <c r="AR21" s="404"/>
      <c r="AS21" s="399">
        <v>45108</v>
      </c>
      <c r="AT21" s="404"/>
      <c r="AU21" s="399">
        <v>45139</v>
      </c>
      <c r="AV21" s="404"/>
      <c r="AW21" s="399">
        <v>45170</v>
      </c>
      <c r="AX21" s="404"/>
      <c r="AY21" s="399">
        <v>45200</v>
      </c>
      <c r="AZ21" s="404"/>
      <c r="BA21" s="399">
        <v>45231</v>
      </c>
      <c r="BB21" s="404"/>
      <c r="BC21" s="399">
        <v>45261</v>
      </c>
      <c r="BD21" s="404"/>
      <c r="BE21" s="399">
        <v>45292</v>
      </c>
      <c r="BF21" s="404"/>
      <c r="BG21" s="399">
        <v>45323</v>
      </c>
      <c r="BH21" s="404"/>
      <c r="BI21" s="399">
        <v>45352</v>
      </c>
      <c r="BJ21" s="404"/>
      <c r="BK21" s="399">
        <v>45383</v>
      </c>
      <c r="BL21" s="404"/>
      <c r="BM21" s="399">
        <v>45413</v>
      </c>
      <c r="BN21" s="404"/>
      <c r="BO21" s="399">
        <v>45444</v>
      </c>
      <c r="BP21" s="404"/>
      <c r="BQ21" s="399">
        <v>45474</v>
      </c>
      <c r="BR21" s="404"/>
      <c r="BS21" s="399">
        <v>45505</v>
      </c>
      <c r="BT21" s="404"/>
      <c r="BU21" s="399">
        <v>45536</v>
      </c>
      <c r="BV21" s="404"/>
      <c r="BW21" s="399">
        <v>45566</v>
      </c>
      <c r="BX21" s="404"/>
      <c r="BY21" s="399">
        <v>45597</v>
      </c>
      <c r="BZ21" s="404"/>
      <c r="CA21" s="399">
        <v>45627</v>
      </c>
      <c r="CB21" s="404"/>
      <c r="CC21" s="399">
        <v>45962</v>
      </c>
      <c r="CD21" s="404"/>
      <c r="CE21" s="399">
        <v>45689</v>
      </c>
      <c r="CF21" s="404"/>
      <c r="CG21" s="399">
        <v>45717</v>
      </c>
      <c r="CH21" s="404"/>
      <c r="CI21" s="399">
        <v>45748</v>
      </c>
      <c r="CJ21" s="404"/>
      <c r="CK21" s="399">
        <v>45778</v>
      </c>
      <c r="CL21" s="404"/>
      <c r="CM21" s="399">
        <v>45809</v>
      </c>
      <c r="CN21" s="404"/>
      <c r="CO21" s="399">
        <v>45839</v>
      </c>
      <c r="CP21" s="404"/>
      <c r="CQ21" s="399">
        <v>45870</v>
      </c>
      <c r="CR21" s="404"/>
      <c r="CS21" s="399">
        <v>45901</v>
      </c>
      <c r="CT21" s="404"/>
      <c r="CU21" s="399">
        <v>45931</v>
      </c>
      <c r="CV21" s="404"/>
      <c r="CW21" s="399">
        <v>45962</v>
      </c>
      <c r="CX21" s="404"/>
      <c r="CY21" s="399">
        <v>45992</v>
      </c>
      <c r="CZ21" s="404"/>
      <c r="DA21" s="399">
        <v>46023</v>
      </c>
      <c r="DB21" s="404"/>
      <c r="DC21" s="399">
        <v>46054</v>
      </c>
      <c r="DD21" s="404"/>
      <c r="DE21" s="399">
        <v>46082</v>
      </c>
      <c r="DF21" s="404"/>
      <c r="DG21" s="399">
        <v>46113</v>
      </c>
      <c r="DH21" s="404"/>
      <c r="DI21" s="399">
        <v>46143</v>
      </c>
      <c r="DJ21" s="404"/>
      <c r="DK21" s="399">
        <v>46174</v>
      </c>
      <c r="DL21" s="404"/>
      <c r="DM21" s="399">
        <v>46204</v>
      </c>
      <c r="DN21" s="404"/>
      <c r="DO21" s="399">
        <v>46235</v>
      </c>
      <c r="DP21" s="404"/>
      <c r="DQ21" s="399">
        <v>46266</v>
      </c>
      <c r="DR21" s="404"/>
      <c r="DS21" s="399">
        <v>46266</v>
      </c>
      <c r="DT21" s="400"/>
      <c r="DU21" s="399">
        <v>44652</v>
      </c>
      <c r="DV21" s="400"/>
      <c r="DW21" s="399">
        <v>44682</v>
      </c>
      <c r="DX21" s="400"/>
      <c r="DY21" s="399">
        <v>44713</v>
      </c>
      <c r="DZ21" s="400"/>
      <c r="EA21" s="399">
        <v>44743</v>
      </c>
      <c r="EB21" s="400"/>
      <c r="EC21" s="399">
        <v>44774</v>
      </c>
      <c r="ED21" s="400"/>
      <c r="EE21" s="399">
        <v>44805</v>
      </c>
      <c r="EF21" s="400"/>
      <c r="EG21" s="399">
        <v>44835</v>
      </c>
      <c r="EH21" s="400"/>
      <c r="EI21" s="399">
        <v>44866</v>
      </c>
      <c r="EJ21" s="400"/>
      <c r="EK21" s="399">
        <v>44896</v>
      </c>
      <c r="EL21" s="400"/>
      <c r="EM21" s="399">
        <v>44927</v>
      </c>
      <c r="EN21" s="400"/>
      <c r="EO21" s="399">
        <v>44958</v>
      </c>
      <c r="EP21" s="400"/>
      <c r="EQ21" s="399">
        <v>44986</v>
      </c>
      <c r="ER21" s="400"/>
      <c r="ES21" s="399">
        <v>45017</v>
      </c>
      <c r="ET21" s="400"/>
      <c r="EU21" s="399">
        <v>45047</v>
      </c>
      <c r="EV21" s="400"/>
      <c r="EW21" s="399">
        <v>45078</v>
      </c>
      <c r="EX21" s="400"/>
      <c r="EY21" s="399">
        <v>45108</v>
      </c>
      <c r="EZ21" s="400"/>
      <c r="FA21" s="399">
        <v>45139</v>
      </c>
      <c r="FB21" s="400"/>
      <c r="FC21" s="399">
        <v>45170</v>
      </c>
      <c r="FD21" s="400"/>
      <c r="FE21" s="399">
        <v>45200</v>
      </c>
      <c r="FF21" s="400"/>
      <c r="FG21" s="399">
        <v>45231</v>
      </c>
      <c r="FH21" s="400"/>
      <c r="FI21" s="399">
        <v>45261</v>
      </c>
      <c r="FJ21" s="400"/>
      <c r="FK21" s="399">
        <v>45292</v>
      </c>
      <c r="FL21" s="400"/>
      <c r="FM21" s="399">
        <v>45323</v>
      </c>
      <c r="FN21" s="400"/>
      <c r="FO21" s="399">
        <v>45352</v>
      </c>
      <c r="FP21" s="400"/>
      <c r="FQ21" s="399">
        <v>45383</v>
      </c>
      <c r="FR21" s="400"/>
      <c r="FS21" s="399">
        <v>45413</v>
      </c>
      <c r="FT21" s="400"/>
      <c r="FU21" s="399">
        <v>45444</v>
      </c>
      <c r="FV21" s="400"/>
      <c r="FW21" s="399">
        <v>45474</v>
      </c>
      <c r="FX21" s="400"/>
      <c r="FY21" s="399">
        <v>45505</v>
      </c>
      <c r="FZ21" s="400"/>
      <c r="GA21" s="399">
        <v>45536</v>
      </c>
      <c r="GB21" s="400"/>
      <c r="GC21" s="20" t="s">
        <v>14</v>
      </c>
      <c r="GD21" s="186"/>
      <c r="GE21" s="31"/>
      <c r="GF21" s="405"/>
      <c r="GG21" s="406"/>
      <c r="GI21" s="135"/>
    </row>
    <row r="22" spans="1:195" ht="16.5" customHeight="1" x14ac:dyDescent="0.25">
      <c r="A22" s="24"/>
      <c r="B22" s="24"/>
      <c r="C22" s="24"/>
      <c r="D22" s="24"/>
      <c r="E22" s="24"/>
      <c r="F22" s="36" t="s">
        <v>172</v>
      </c>
      <c r="G22" s="37" t="s">
        <v>174</v>
      </c>
      <c r="H22" s="36"/>
      <c r="I22" s="36"/>
      <c r="J22" s="36"/>
      <c r="K22" s="36"/>
      <c r="L22" s="36"/>
      <c r="M22" s="36"/>
      <c r="N22" s="36"/>
      <c r="O22" s="36"/>
      <c r="P22" s="20"/>
      <c r="Q22" s="20" t="s">
        <v>116</v>
      </c>
      <c r="R22" s="20" t="s">
        <v>115</v>
      </c>
      <c r="S22" s="20" t="str">
        <f t="shared" ref="S22:GB22" si="9">Q22</f>
        <v>01-15</v>
      </c>
      <c r="T22" s="20" t="str">
        <f t="shared" si="9"/>
        <v>15-30</v>
      </c>
      <c r="U22" s="20" t="str">
        <f t="shared" si="9"/>
        <v>01-15</v>
      </c>
      <c r="V22" s="20" t="str">
        <f t="shared" si="9"/>
        <v>15-30</v>
      </c>
      <c r="W22" s="20" t="str">
        <f t="shared" si="9"/>
        <v>01-15</v>
      </c>
      <c r="X22" s="20" t="str">
        <f t="shared" si="9"/>
        <v>15-30</v>
      </c>
      <c r="Y22" s="20" t="str">
        <f t="shared" si="9"/>
        <v>01-15</v>
      </c>
      <c r="Z22" s="20" t="str">
        <f t="shared" si="9"/>
        <v>15-30</v>
      </c>
      <c r="AA22" s="20" t="str">
        <f t="shared" si="9"/>
        <v>01-15</v>
      </c>
      <c r="AB22" s="20" t="str">
        <f t="shared" si="9"/>
        <v>15-30</v>
      </c>
      <c r="AC22" s="20" t="str">
        <f t="shared" si="9"/>
        <v>01-15</v>
      </c>
      <c r="AD22" s="20" t="str">
        <f t="shared" si="9"/>
        <v>15-30</v>
      </c>
      <c r="AE22" s="20" t="str">
        <f t="shared" si="9"/>
        <v>01-15</v>
      </c>
      <c r="AF22" s="20" t="str">
        <f t="shared" si="9"/>
        <v>15-30</v>
      </c>
      <c r="AG22" s="20" t="str">
        <f t="shared" si="9"/>
        <v>01-15</v>
      </c>
      <c r="AH22" s="20" t="str">
        <f t="shared" si="9"/>
        <v>15-30</v>
      </c>
      <c r="AI22" s="20" t="str">
        <f t="shared" si="9"/>
        <v>01-15</v>
      </c>
      <c r="AJ22" s="20" t="str">
        <f t="shared" si="9"/>
        <v>15-30</v>
      </c>
      <c r="AK22" s="20" t="str">
        <f t="shared" si="9"/>
        <v>01-15</v>
      </c>
      <c r="AL22" s="20" t="str">
        <f t="shared" si="9"/>
        <v>15-30</v>
      </c>
      <c r="AM22" s="20" t="str">
        <f t="shared" si="9"/>
        <v>01-15</v>
      </c>
      <c r="AN22" s="20" t="str">
        <f t="shared" si="9"/>
        <v>15-30</v>
      </c>
      <c r="AO22" s="20" t="str">
        <f t="shared" si="9"/>
        <v>01-15</v>
      </c>
      <c r="AP22" s="20" t="str">
        <f t="shared" si="9"/>
        <v>15-30</v>
      </c>
      <c r="AQ22" s="20" t="str">
        <f t="shared" si="9"/>
        <v>01-15</v>
      </c>
      <c r="AR22" s="20" t="str">
        <f t="shared" si="9"/>
        <v>15-30</v>
      </c>
      <c r="AS22" s="20" t="str">
        <f t="shared" si="9"/>
        <v>01-15</v>
      </c>
      <c r="AT22" s="20" t="str">
        <f t="shared" si="9"/>
        <v>15-30</v>
      </c>
      <c r="AU22" s="20" t="str">
        <f t="shared" si="9"/>
        <v>01-15</v>
      </c>
      <c r="AV22" s="20" t="str">
        <f t="shared" si="9"/>
        <v>15-30</v>
      </c>
      <c r="AW22" s="20" t="str">
        <f t="shared" si="9"/>
        <v>01-15</v>
      </c>
      <c r="AX22" s="20" t="str">
        <f t="shared" si="9"/>
        <v>15-30</v>
      </c>
      <c r="AY22" s="20" t="str">
        <f t="shared" si="9"/>
        <v>01-15</v>
      </c>
      <c r="AZ22" s="20" t="str">
        <f t="shared" si="9"/>
        <v>15-30</v>
      </c>
      <c r="BA22" s="20" t="str">
        <f t="shared" si="9"/>
        <v>01-15</v>
      </c>
      <c r="BB22" s="20" t="str">
        <f t="shared" si="9"/>
        <v>15-30</v>
      </c>
      <c r="BC22" s="20" t="str">
        <f t="shared" si="9"/>
        <v>01-15</v>
      </c>
      <c r="BD22" s="20" t="str">
        <f t="shared" si="9"/>
        <v>15-30</v>
      </c>
      <c r="BE22" s="20" t="str">
        <f t="shared" si="9"/>
        <v>01-15</v>
      </c>
      <c r="BF22" s="20" t="str">
        <f t="shared" si="9"/>
        <v>15-30</v>
      </c>
      <c r="BG22" s="20" t="str">
        <f t="shared" si="9"/>
        <v>01-15</v>
      </c>
      <c r="BH22" s="20" t="str">
        <f t="shared" si="9"/>
        <v>15-30</v>
      </c>
      <c r="BI22" s="20" t="str">
        <f t="shared" si="9"/>
        <v>01-15</v>
      </c>
      <c r="BJ22" s="20" t="str">
        <f t="shared" si="9"/>
        <v>15-30</v>
      </c>
      <c r="BK22" s="20" t="str">
        <f t="shared" si="9"/>
        <v>01-15</v>
      </c>
      <c r="BL22" s="20" t="str">
        <f t="shared" si="9"/>
        <v>15-30</v>
      </c>
      <c r="BM22" s="20" t="str">
        <f t="shared" si="9"/>
        <v>01-15</v>
      </c>
      <c r="BN22" s="20" t="str">
        <f t="shared" si="9"/>
        <v>15-30</v>
      </c>
      <c r="BO22" s="20" t="str">
        <f t="shared" si="9"/>
        <v>01-15</v>
      </c>
      <c r="BP22" s="20" t="str">
        <f t="shared" si="9"/>
        <v>15-30</v>
      </c>
      <c r="BQ22" s="20" t="str">
        <f t="shared" si="9"/>
        <v>01-15</v>
      </c>
      <c r="BR22" s="20" t="str">
        <f t="shared" si="9"/>
        <v>15-30</v>
      </c>
      <c r="BS22" s="20" t="str">
        <f t="shared" si="9"/>
        <v>01-15</v>
      </c>
      <c r="BT22" s="20" t="str">
        <f t="shared" si="9"/>
        <v>15-30</v>
      </c>
      <c r="BU22" s="20" t="str">
        <f t="shared" si="9"/>
        <v>01-15</v>
      </c>
      <c r="BV22" s="20" t="str">
        <f t="shared" si="9"/>
        <v>15-30</v>
      </c>
      <c r="BW22" s="20" t="str">
        <f t="shared" si="9"/>
        <v>01-15</v>
      </c>
      <c r="BX22" s="20" t="str">
        <f t="shared" si="9"/>
        <v>15-30</v>
      </c>
      <c r="BY22" s="20" t="str">
        <f t="shared" si="9"/>
        <v>01-15</v>
      </c>
      <c r="BZ22" s="20" t="str">
        <f t="shared" si="9"/>
        <v>15-30</v>
      </c>
      <c r="CA22" s="20" t="str">
        <f t="shared" si="9"/>
        <v>01-15</v>
      </c>
      <c r="CB22" s="20" t="str">
        <f t="shared" si="9"/>
        <v>15-30</v>
      </c>
      <c r="CC22" s="20" t="str">
        <f t="shared" si="9"/>
        <v>01-15</v>
      </c>
      <c r="CD22" s="20" t="str">
        <f t="shared" si="9"/>
        <v>15-30</v>
      </c>
      <c r="CE22" s="20" t="str">
        <f t="shared" si="9"/>
        <v>01-15</v>
      </c>
      <c r="CF22" s="20" t="str">
        <f t="shared" si="9"/>
        <v>15-30</v>
      </c>
      <c r="CG22" s="20" t="str">
        <f t="shared" si="9"/>
        <v>01-15</v>
      </c>
      <c r="CH22" s="20" t="str">
        <f t="shared" si="9"/>
        <v>15-30</v>
      </c>
      <c r="CI22" s="20" t="str">
        <f t="shared" si="9"/>
        <v>01-15</v>
      </c>
      <c r="CJ22" s="20" t="str">
        <f t="shared" si="9"/>
        <v>15-30</v>
      </c>
      <c r="CK22" s="20" t="str">
        <f t="shared" si="9"/>
        <v>01-15</v>
      </c>
      <c r="CL22" s="20" t="str">
        <f t="shared" si="9"/>
        <v>15-30</v>
      </c>
      <c r="CM22" s="20" t="str">
        <f t="shared" si="9"/>
        <v>01-15</v>
      </c>
      <c r="CN22" s="20" t="str">
        <f t="shared" si="9"/>
        <v>15-30</v>
      </c>
      <c r="CO22" s="20" t="str">
        <f t="shared" si="9"/>
        <v>01-15</v>
      </c>
      <c r="CP22" s="20" t="str">
        <f t="shared" si="9"/>
        <v>15-30</v>
      </c>
      <c r="CQ22" s="20" t="str">
        <f t="shared" si="9"/>
        <v>01-15</v>
      </c>
      <c r="CR22" s="20" t="str">
        <f t="shared" si="9"/>
        <v>15-30</v>
      </c>
      <c r="CS22" s="20" t="str">
        <f t="shared" si="9"/>
        <v>01-15</v>
      </c>
      <c r="CT22" s="20" t="str">
        <f t="shared" si="9"/>
        <v>15-30</v>
      </c>
      <c r="CU22" s="20" t="str">
        <f t="shared" si="9"/>
        <v>01-15</v>
      </c>
      <c r="CV22" s="20" t="str">
        <f t="shared" si="9"/>
        <v>15-30</v>
      </c>
      <c r="CW22" s="20" t="str">
        <f t="shared" si="9"/>
        <v>01-15</v>
      </c>
      <c r="CX22" s="20" t="str">
        <f t="shared" si="9"/>
        <v>15-30</v>
      </c>
      <c r="CY22" s="20" t="str">
        <f t="shared" si="9"/>
        <v>01-15</v>
      </c>
      <c r="CZ22" s="20" t="str">
        <f t="shared" si="9"/>
        <v>15-30</v>
      </c>
      <c r="DA22" s="20" t="str">
        <f t="shared" si="9"/>
        <v>01-15</v>
      </c>
      <c r="DB22" s="20" t="str">
        <f t="shared" si="9"/>
        <v>15-30</v>
      </c>
      <c r="DC22" s="20" t="str">
        <f t="shared" si="9"/>
        <v>01-15</v>
      </c>
      <c r="DD22" s="20" t="str">
        <f t="shared" si="9"/>
        <v>15-30</v>
      </c>
      <c r="DE22" s="20" t="str">
        <f t="shared" si="9"/>
        <v>01-15</v>
      </c>
      <c r="DF22" s="20" t="str">
        <f t="shared" si="9"/>
        <v>15-30</v>
      </c>
      <c r="DG22" s="20" t="str">
        <f t="shared" si="9"/>
        <v>01-15</v>
      </c>
      <c r="DH22" s="20" t="str">
        <f t="shared" si="9"/>
        <v>15-30</v>
      </c>
      <c r="DI22" s="20" t="str">
        <f t="shared" si="9"/>
        <v>01-15</v>
      </c>
      <c r="DJ22" s="20" t="str">
        <f t="shared" si="9"/>
        <v>15-30</v>
      </c>
      <c r="DK22" s="20" t="str">
        <f t="shared" si="9"/>
        <v>01-15</v>
      </c>
      <c r="DL22" s="20" t="str">
        <f t="shared" si="9"/>
        <v>15-30</v>
      </c>
      <c r="DM22" s="20" t="str">
        <f t="shared" si="9"/>
        <v>01-15</v>
      </c>
      <c r="DN22" s="20" t="str">
        <f t="shared" si="9"/>
        <v>15-30</v>
      </c>
      <c r="DO22" s="20" t="str">
        <f t="shared" si="9"/>
        <v>01-15</v>
      </c>
      <c r="DP22" s="20" t="str">
        <f t="shared" si="9"/>
        <v>15-30</v>
      </c>
      <c r="DQ22" s="20" t="str">
        <f t="shared" si="9"/>
        <v>01-15</v>
      </c>
      <c r="DR22" s="20" t="str">
        <f t="shared" si="9"/>
        <v>15-30</v>
      </c>
      <c r="DS22" s="20" t="str">
        <f t="shared" si="9"/>
        <v>01-15</v>
      </c>
      <c r="DT22" s="20" t="str">
        <f t="shared" si="9"/>
        <v>15-30</v>
      </c>
      <c r="DU22" s="20" t="str">
        <f t="shared" si="9"/>
        <v>01-15</v>
      </c>
      <c r="DV22" s="20" t="str">
        <f t="shared" si="9"/>
        <v>15-30</v>
      </c>
      <c r="DW22" s="20" t="str">
        <f t="shared" si="9"/>
        <v>01-15</v>
      </c>
      <c r="DX22" s="20" t="str">
        <f t="shared" si="9"/>
        <v>15-30</v>
      </c>
      <c r="DY22" s="20" t="str">
        <f t="shared" si="9"/>
        <v>01-15</v>
      </c>
      <c r="DZ22" s="20" t="str">
        <f t="shared" si="9"/>
        <v>15-30</v>
      </c>
      <c r="EA22" s="20" t="str">
        <f t="shared" si="9"/>
        <v>01-15</v>
      </c>
      <c r="EB22" s="20" t="str">
        <f t="shared" si="9"/>
        <v>15-30</v>
      </c>
      <c r="EC22" s="20" t="str">
        <f t="shared" si="9"/>
        <v>01-15</v>
      </c>
      <c r="ED22" s="20" t="str">
        <f t="shared" si="9"/>
        <v>15-30</v>
      </c>
      <c r="EE22" s="20" t="str">
        <f t="shared" si="9"/>
        <v>01-15</v>
      </c>
      <c r="EF22" s="20" t="str">
        <f t="shared" si="9"/>
        <v>15-30</v>
      </c>
      <c r="EG22" s="20" t="str">
        <f t="shared" si="9"/>
        <v>01-15</v>
      </c>
      <c r="EH22" s="20" t="str">
        <f t="shared" si="9"/>
        <v>15-30</v>
      </c>
      <c r="EI22" s="20" t="str">
        <f t="shared" si="9"/>
        <v>01-15</v>
      </c>
      <c r="EJ22" s="20" t="str">
        <f t="shared" si="9"/>
        <v>15-30</v>
      </c>
      <c r="EK22" s="20" t="str">
        <f t="shared" si="9"/>
        <v>01-15</v>
      </c>
      <c r="EL22" s="20" t="str">
        <f t="shared" si="9"/>
        <v>15-30</v>
      </c>
      <c r="EM22" s="20" t="str">
        <f t="shared" si="9"/>
        <v>01-15</v>
      </c>
      <c r="EN22" s="20" t="str">
        <f t="shared" si="9"/>
        <v>15-30</v>
      </c>
      <c r="EO22" s="20" t="str">
        <f t="shared" si="9"/>
        <v>01-15</v>
      </c>
      <c r="EP22" s="20" t="str">
        <f t="shared" si="9"/>
        <v>15-30</v>
      </c>
      <c r="EQ22" s="20" t="str">
        <f t="shared" si="9"/>
        <v>01-15</v>
      </c>
      <c r="ER22" s="20" t="str">
        <f t="shared" si="9"/>
        <v>15-30</v>
      </c>
      <c r="ES22" s="20" t="str">
        <f t="shared" si="9"/>
        <v>01-15</v>
      </c>
      <c r="ET22" s="20" t="str">
        <f t="shared" si="9"/>
        <v>15-30</v>
      </c>
      <c r="EU22" s="20" t="str">
        <f t="shared" si="9"/>
        <v>01-15</v>
      </c>
      <c r="EV22" s="20" t="str">
        <f t="shared" si="9"/>
        <v>15-30</v>
      </c>
      <c r="EW22" s="20" t="str">
        <f t="shared" si="9"/>
        <v>01-15</v>
      </c>
      <c r="EX22" s="20" t="str">
        <f t="shared" si="9"/>
        <v>15-30</v>
      </c>
      <c r="EY22" s="20" t="str">
        <f t="shared" si="9"/>
        <v>01-15</v>
      </c>
      <c r="EZ22" s="20" t="str">
        <f t="shared" si="9"/>
        <v>15-30</v>
      </c>
      <c r="FA22" s="20" t="str">
        <f t="shared" si="9"/>
        <v>01-15</v>
      </c>
      <c r="FB22" s="20" t="str">
        <f t="shared" si="9"/>
        <v>15-30</v>
      </c>
      <c r="FC22" s="20" t="str">
        <f t="shared" si="9"/>
        <v>01-15</v>
      </c>
      <c r="FD22" s="20" t="str">
        <f t="shared" si="9"/>
        <v>15-30</v>
      </c>
      <c r="FE22" s="20" t="str">
        <f t="shared" si="9"/>
        <v>01-15</v>
      </c>
      <c r="FF22" s="20" t="str">
        <f t="shared" si="9"/>
        <v>15-30</v>
      </c>
      <c r="FG22" s="20" t="str">
        <f t="shared" si="9"/>
        <v>01-15</v>
      </c>
      <c r="FH22" s="20" t="str">
        <f t="shared" si="9"/>
        <v>15-30</v>
      </c>
      <c r="FI22" s="20" t="str">
        <f t="shared" si="9"/>
        <v>01-15</v>
      </c>
      <c r="FJ22" s="20" t="str">
        <f t="shared" si="9"/>
        <v>15-30</v>
      </c>
      <c r="FK22" s="20" t="str">
        <f t="shared" si="9"/>
        <v>01-15</v>
      </c>
      <c r="FL22" s="20" t="str">
        <f t="shared" si="9"/>
        <v>15-30</v>
      </c>
      <c r="FM22" s="20" t="str">
        <f t="shared" si="9"/>
        <v>01-15</v>
      </c>
      <c r="FN22" s="20" t="str">
        <f t="shared" si="9"/>
        <v>15-30</v>
      </c>
      <c r="FO22" s="20" t="str">
        <f t="shared" si="9"/>
        <v>01-15</v>
      </c>
      <c r="FP22" s="20" t="str">
        <f t="shared" si="9"/>
        <v>15-30</v>
      </c>
      <c r="FQ22" s="20" t="str">
        <f t="shared" si="9"/>
        <v>01-15</v>
      </c>
      <c r="FR22" s="20" t="str">
        <f t="shared" si="9"/>
        <v>15-30</v>
      </c>
      <c r="FS22" s="20" t="str">
        <f t="shared" si="9"/>
        <v>01-15</v>
      </c>
      <c r="FT22" s="20" t="str">
        <f t="shared" si="9"/>
        <v>15-30</v>
      </c>
      <c r="FU22" s="20" t="str">
        <f t="shared" si="9"/>
        <v>01-15</v>
      </c>
      <c r="FV22" s="20" t="str">
        <f t="shared" si="9"/>
        <v>15-30</v>
      </c>
      <c r="FW22" s="20" t="str">
        <f t="shared" si="9"/>
        <v>01-15</v>
      </c>
      <c r="FX22" s="20" t="str">
        <f t="shared" si="9"/>
        <v>15-30</v>
      </c>
      <c r="FY22" s="20" t="str">
        <f t="shared" si="9"/>
        <v>01-15</v>
      </c>
      <c r="FZ22" s="20" t="str">
        <f t="shared" si="9"/>
        <v>15-30</v>
      </c>
      <c r="GA22" s="20" t="str">
        <f t="shared" si="9"/>
        <v>01-15</v>
      </c>
      <c r="GB22" s="20" t="str">
        <f t="shared" si="9"/>
        <v>15-30</v>
      </c>
      <c r="GC22" s="20" t="s">
        <v>14</v>
      </c>
      <c r="GD22" s="20" t="s">
        <v>176</v>
      </c>
      <c r="GE22" s="20" t="s">
        <v>177</v>
      </c>
      <c r="GF22" s="24"/>
      <c r="GG22" s="24"/>
      <c r="GH22" s="136" t="s">
        <v>389</v>
      </c>
      <c r="GI22" s="136" t="s">
        <v>392</v>
      </c>
    </row>
    <row r="23" spans="1:195" ht="16.5" customHeight="1" x14ac:dyDescent="0.25">
      <c r="A23" s="39" t="str">
        <f t="shared" ref="A23" si="10">TRIM(B23)</f>
        <v>Off</v>
      </c>
      <c r="B23" s="40" t="s">
        <v>186</v>
      </c>
      <c r="C23" s="24" t="s">
        <v>179</v>
      </c>
      <c r="D23" s="24" t="s">
        <v>180</v>
      </c>
      <c r="E23" s="5">
        <v>1</v>
      </c>
      <c r="F23" s="227" t="s">
        <v>353</v>
      </c>
      <c r="G23" s="17" t="s">
        <v>147</v>
      </c>
      <c r="H23" s="41">
        <f t="shared" ref="H23:H108" si="11">IF(G23="I",$K$2,IF(G23="II",$K$3,IF(G23="III",$K$4,IF(G23="IV",$K$5,IF(G23="V",$K$6,IF(G23="VI",$K$7,IF(G23="VII",$K$8,IF(G23="VIII",$K$9,IF(G23="IX",$K$10,IF(G23="T1",$K$11,IF(G23="t2",$K$12,IF(G23="t3",$K$13,IF(G23="T4",$K$14,IF(G23="T5",$K$15,IF(G23="T6",$K$16,IF(G23="t7",$K$17,0))))))))))))))))</f>
        <v>216300.81</v>
      </c>
      <c r="I23" s="41">
        <f>IFERROR(H23*1.1,0)</f>
        <v>237930.891</v>
      </c>
      <c r="J23" s="41">
        <f t="shared" ref="J23:O23" si="12">IFERROR(I23*1.1,0)</f>
        <v>261723.98010000002</v>
      </c>
      <c r="K23" s="41">
        <f t="shared" si="12"/>
        <v>287896.37811000005</v>
      </c>
      <c r="L23" s="41">
        <f t="shared" si="12"/>
        <v>316686.0159210001</v>
      </c>
      <c r="M23" s="41">
        <f t="shared" si="12"/>
        <v>348354.61751310015</v>
      </c>
      <c r="N23" s="41">
        <f t="shared" si="12"/>
        <v>383190.07926441019</v>
      </c>
      <c r="O23" s="41">
        <f t="shared" si="12"/>
        <v>421509.08719085122</v>
      </c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>
        <f t="shared" ref="GC23:GC126" si="13">SUM(P23:GB23)</f>
        <v>0</v>
      </c>
      <c r="GD23" s="42">
        <f t="shared" ref="GD23:GD108" si="14">GC23/2</f>
        <v>0</v>
      </c>
      <c r="GE23" s="16"/>
      <c r="GF23" s="5"/>
      <c r="GG23" s="5"/>
      <c r="GH23" s="137" t="str">
        <f>G23</f>
        <v>VII</v>
      </c>
      <c r="GI23" s="138">
        <f>GD23</f>
        <v>0</v>
      </c>
      <c r="GK23" s="361">
        <f t="shared" ref="GK23:GK24" si="15">SUM(AA23:AN23)*H23+I23*SUM(AO23:BL23)+J23*SUM(BM23:CJ23)+K23*SUM(CK23:DH23)+L23*SUM(DI23:DR23)</f>
        <v>0</v>
      </c>
      <c r="GL23" s="361">
        <v>0</v>
      </c>
    </row>
    <row r="24" spans="1:195" ht="16.5" customHeight="1" x14ac:dyDescent="0.25">
      <c r="A24" s="39" t="str">
        <f t="shared" ref="A24:A88" si="16">TRIM(B24)</f>
        <v>Off</v>
      </c>
      <c r="B24" s="40" t="s">
        <v>186</v>
      </c>
      <c r="C24" s="24" t="s">
        <v>179</v>
      </c>
      <c r="D24" s="24" t="s">
        <v>180</v>
      </c>
      <c r="E24" s="5">
        <v>2</v>
      </c>
      <c r="F24" s="232" t="s">
        <v>485</v>
      </c>
      <c r="G24" s="134" t="s">
        <v>144</v>
      </c>
      <c r="H24" s="41">
        <f t="shared" si="11"/>
        <v>87113.95</v>
      </c>
      <c r="I24" s="41">
        <f t="shared" ref="I24:O24" si="17">IFERROR(H24*1.1,0)</f>
        <v>95825.345000000001</v>
      </c>
      <c r="J24" s="41">
        <f t="shared" si="17"/>
        <v>105407.87950000001</v>
      </c>
      <c r="K24" s="41">
        <f t="shared" si="17"/>
        <v>115948.66745000002</v>
      </c>
      <c r="L24" s="41">
        <f t="shared" si="17"/>
        <v>127543.53419500003</v>
      </c>
      <c r="M24" s="41">
        <f t="shared" si="17"/>
        <v>140297.88761450004</v>
      </c>
      <c r="N24" s="41">
        <f t="shared" si="17"/>
        <v>154327.67637595005</v>
      </c>
      <c r="O24" s="41">
        <f t="shared" si="17"/>
        <v>169760.44401354506</v>
      </c>
      <c r="P24" s="42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233"/>
      <c r="AB24" s="233"/>
      <c r="AC24" s="233"/>
      <c r="AD24" s="233"/>
      <c r="AE24" s="43"/>
      <c r="AF24" s="43"/>
      <c r="AG24" s="43"/>
      <c r="AH24" s="43"/>
      <c r="AI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256"/>
      <c r="AZ24" s="43"/>
      <c r="BA24" s="256"/>
      <c r="BB24" s="256"/>
      <c r="BC24" s="256"/>
      <c r="BD24" s="43"/>
      <c r="BE24" s="256"/>
      <c r="BF24" s="256"/>
      <c r="BG24" s="256"/>
      <c r="BH24" s="43"/>
      <c r="BI24" s="256"/>
      <c r="BJ24" s="256"/>
      <c r="BK24" s="256"/>
      <c r="BL24" s="43"/>
      <c r="BM24" s="256"/>
      <c r="BN24" s="256"/>
      <c r="BO24" s="43"/>
      <c r="BP24" s="256"/>
      <c r="BQ24" s="256"/>
      <c r="BR24" s="256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  <c r="FT24" s="43"/>
      <c r="FU24" s="43"/>
      <c r="FV24" s="43"/>
      <c r="FW24" s="43"/>
      <c r="FX24" s="43"/>
      <c r="FY24" s="43"/>
      <c r="FZ24" s="43"/>
      <c r="GA24" s="43"/>
      <c r="GB24" s="43"/>
      <c r="GC24" s="42">
        <f t="shared" si="13"/>
        <v>0</v>
      </c>
      <c r="GD24" s="42">
        <f t="shared" si="14"/>
        <v>0</v>
      </c>
      <c r="GE24" s="16"/>
      <c r="GF24" s="5"/>
      <c r="GG24" s="5"/>
      <c r="GH24" s="137" t="str">
        <f t="shared" ref="GH24:GH85" si="18">G24</f>
        <v>IV</v>
      </c>
      <c r="GI24" s="138">
        <f t="shared" ref="GI24:GI85" si="19">GD24</f>
        <v>0</v>
      </c>
      <c r="GK24" s="361">
        <f t="shared" si="15"/>
        <v>0</v>
      </c>
      <c r="GL24" s="361">
        <v>0</v>
      </c>
    </row>
    <row r="25" spans="1:195" ht="16.5" customHeight="1" x14ac:dyDescent="0.25">
      <c r="A25" s="39" t="str">
        <f t="shared" si="16"/>
        <v>Off</v>
      </c>
      <c r="B25" s="40" t="s">
        <v>186</v>
      </c>
      <c r="C25" s="24" t="s">
        <v>179</v>
      </c>
      <c r="D25" s="24" t="s">
        <v>180</v>
      </c>
      <c r="E25" s="5">
        <v>3</v>
      </c>
      <c r="F25" s="228" t="s">
        <v>555</v>
      </c>
      <c r="G25" s="17" t="s">
        <v>143</v>
      </c>
      <c r="H25" s="41">
        <f>IF(G25="I",$K$2,IF(G25="II",$K$3,IF(G25="III",$K$4,IF(G25="IV",$K$5,IF(G25="V",$K$6,IF(G25="VI",$K$7,IF(G25="VII",$K$8,IF(G25="VIII",$K$9,IF(G25="IX",$K$10,IF(G25="T1",$K$11,IF(G25="t2",$K$12,IF(G25="t3",$K$13,IF(G25="T4",$K$14,IF(G25="T5",$K$15,IF(G25="T6",$K$16,IF(G25="t7",$K$17,0))))))))))))))))</f>
        <v>55662.420000000006</v>
      </c>
      <c r="I25" s="41">
        <f>IFERROR(H25*1.1,0)</f>
        <v>61228.662000000011</v>
      </c>
      <c r="J25" s="41">
        <f t="shared" ref="J25:O25" si="20">IFERROR(I25*1.1,0)</f>
        <v>67351.528200000015</v>
      </c>
      <c r="K25" s="41">
        <f t="shared" si="20"/>
        <v>74086.681020000018</v>
      </c>
      <c r="L25" s="41">
        <f t="shared" si="20"/>
        <v>81495.349122000029</v>
      </c>
      <c r="M25" s="41">
        <f t="shared" si="20"/>
        <v>89644.884034200033</v>
      </c>
      <c r="N25" s="41">
        <f t="shared" si="20"/>
        <v>98609.372437620041</v>
      </c>
      <c r="O25" s="41">
        <f t="shared" si="20"/>
        <v>108470.30968138206</v>
      </c>
      <c r="P25" s="42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>
        <v>1</v>
      </c>
      <c r="AB25" s="43">
        <v>1</v>
      </c>
      <c r="AC25" s="43">
        <f>Considerations!W18</f>
        <v>0.34568181818181815</v>
      </c>
      <c r="AD25" s="43">
        <f>AC25</f>
        <v>0.34568181818181815</v>
      </c>
      <c r="AE25" s="43">
        <f t="shared" ref="AE25:AX25" si="21">AD25</f>
        <v>0.34568181818181815</v>
      </c>
      <c r="AF25" s="43">
        <f t="shared" si="21"/>
        <v>0.34568181818181815</v>
      </c>
      <c r="AG25" s="43">
        <f t="shared" si="21"/>
        <v>0.34568181818181815</v>
      </c>
      <c r="AH25" s="43">
        <f t="shared" si="21"/>
        <v>0.34568181818181815</v>
      </c>
      <c r="AI25" s="43">
        <f t="shared" si="21"/>
        <v>0.34568181818181815</v>
      </c>
      <c r="AJ25" s="43">
        <f t="shared" si="21"/>
        <v>0.34568181818181815</v>
      </c>
      <c r="AK25" s="43">
        <f t="shared" si="21"/>
        <v>0.34568181818181815</v>
      </c>
      <c r="AL25" s="43">
        <f t="shared" si="21"/>
        <v>0.34568181818181815</v>
      </c>
      <c r="AM25" s="43">
        <f t="shared" si="21"/>
        <v>0.34568181818181815</v>
      </c>
      <c r="AN25" s="43">
        <f t="shared" si="21"/>
        <v>0.34568181818181815</v>
      </c>
      <c r="AO25" s="43">
        <f t="shared" si="21"/>
        <v>0.34568181818181815</v>
      </c>
      <c r="AP25" s="43">
        <f t="shared" si="21"/>
        <v>0.34568181818181815</v>
      </c>
      <c r="AQ25" s="43">
        <f t="shared" si="21"/>
        <v>0.34568181818181815</v>
      </c>
      <c r="AR25" s="43">
        <f t="shared" si="21"/>
        <v>0.34568181818181815</v>
      </c>
      <c r="AS25" s="43">
        <f t="shared" si="21"/>
        <v>0.34568181818181815</v>
      </c>
      <c r="AT25" s="43">
        <f t="shared" si="21"/>
        <v>0.34568181818181815</v>
      </c>
      <c r="AU25" s="43">
        <f t="shared" si="21"/>
        <v>0.34568181818181815</v>
      </c>
      <c r="AV25" s="43">
        <f t="shared" si="21"/>
        <v>0.34568181818181815</v>
      </c>
      <c r="AW25" s="43">
        <f t="shared" si="21"/>
        <v>0.34568181818181815</v>
      </c>
      <c r="AX25" s="43">
        <f t="shared" si="21"/>
        <v>0.34568181818181815</v>
      </c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7"/>
      <c r="BR25" s="137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  <c r="FT25" s="43"/>
      <c r="FU25" s="43"/>
      <c r="FV25" s="43"/>
      <c r="FW25" s="43"/>
      <c r="FX25" s="43"/>
      <c r="FY25" s="43"/>
      <c r="FZ25" s="43"/>
      <c r="GA25" s="43"/>
      <c r="GB25" s="43"/>
      <c r="GC25" s="42">
        <f t="shared" si="13"/>
        <v>9.6050000000000004</v>
      </c>
      <c r="GD25" s="42">
        <f t="shared" si="14"/>
        <v>4.8025000000000002</v>
      </c>
      <c r="GE25" s="16"/>
      <c r="GF25" s="5"/>
      <c r="GG25" s="5"/>
      <c r="GH25" s="137" t="str">
        <f t="shared" si="18"/>
        <v>III</v>
      </c>
      <c r="GI25" s="138">
        <f t="shared" si="19"/>
        <v>4.8025000000000002</v>
      </c>
      <c r="GK25" s="361">
        <f>SUM(AA25:AN25)*H25+I25*SUM(AO25:BL25)+J25*SUM(BM25:CJ25)+K25*SUM(CK25:DH25)+L25*SUM(DI25:DR25)</f>
        <v>553879.03065000009</v>
      </c>
      <c r="GL25" s="361">
        <v>869801.21580000035</v>
      </c>
      <c r="GM25" s="356">
        <f>GL25-GK25</f>
        <v>315922.18515000027</v>
      </c>
    </row>
    <row r="26" spans="1:195" ht="16.5" customHeight="1" x14ac:dyDescent="0.25">
      <c r="A26" s="39" t="str">
        <f t="shared" si="16"/>
        <v>Off</v>
      </c>
      <c r="B26" s="40" t="s">
        <v>186</v>
      </c>
      <c r="C26" s="24" t="s">
        <v>179</v>
      </c>
      <c r="D26" s="24" t="s">
        <v>180</v>
      </c>
      <c r="E26" s="5">
        <v>4</v>
      </c>
      <c r="F26" s="228" t="s">
        <v>515</v>
      </c>
      <c r="G26" s="17" t="s">
        <v>142</v>
      </c>
      <c r="H26" s="41">
        <f t="shared" ref="H26:H30" si="22">IF(G26="I",$K$2,IF(G26="II",$K$3,IF(G26="III",$K$4,IF(G26="IV",$K$5,IF(G26="V",$K$6,IF(G26="VI",$K$7,IF(G26="VII",$K$8,IF(G26="VIII",$K$9,IF(G26="IX",$K$10,IF(G26="T1",$K$11,IF(G26="t2",$K$12,IF(G26="t3",$K$13,IF(G26="T4",$K$14,IF(G26="T5",$K$15,IF(G26="T6",$K$16,IF(G26="t7",$K$17,0))))))))))))))))</f>
        <v>35045.229999999996</v>
      </c>
      <c r="I26" s="41">
        <f t="shared" ref="I26:I30" si="23">IFERROR(H26*1.1,0)</f>
        <v>38549.752999999997</v>
      </c>
      <c r="J26" s="41">
        <f>IFERROR(I26*1.1,0)</f>
        <v>42404.728300000002</v>
      </c>
      <c r="K26" s="41">
        <f>IFERROR(J26*1.1,0)</f>
        <v>46645.201130000009</v>
      </c>
      <c r="L26" s="41">
        <f t="shared" ref="L26:L30" si="24">IFERROR(K26*1.1,0)</f>
        <v>51309.721243000015</v>
      </c>
      <c r="M26" s="41">
        <f t="shared" ref="M26:M30" si="25">IFERROR(L26*1.1,0)</f>
        <v>56440.693367300024</v>
      </c>
      <c r="N26" s="41">
        <f t="shared" ref="N26:N30" si="26">IFERROR(M26*1.1,0)</f>
        <v>62084.762704030029</v>
      </c>
      <c r="O26" s="41">
        <f t="shared" ref="O26:O30" si="27">IFERROR(N26*1.1,0)</f>
        <v>68293.238974433043</v>
      </c>
      <c r="P26" s="42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236">
        <f>AX25</f>
        <v>0.34568181818181815</v>
      </c>
      <c r="AZ26" s="236">
        <f>AY26</f>
        <v>0.34568181818181815</v>
      </c>
      <c r="BA26" s="236">
        <f t="shared" ref="BA26:BV26" si="28">AZ26</f>
        <v>0.34568181818181815</v>
      </c>
      <c r="BB26" s="236">
        <f t="shared" si="28"/>
        <v>0.34568181818181815</v>
      </c>
      <c r="BC26" s="236">
        <f t="shared" si="28"/>
        <v>0.34568181818181815</v>
      </c>
      <c r="BD26" s="236">
        <f t="shared" si="28"/>
        <v>0.34568181818181815</v>
      </c>
      <c r="BE26" s="236">
        <f t="shared" si="28"/>
        <v>0.34568181818181815</v>
      </c>
      <c r="BF26" s="236">
        <f t="shared" si="28"/>
        <v>0.34568181818181815</v>
      </c>
      <c r="BG26" s="236">
        <f t="shared" si="28"/>
        <v>0.34568181818181815</v>
      </c>
      <c r="BH26" s="236">
        <f t="shared" si="28"/>
        <v>0.34568181818181815</v>
      </c>
      <c r="BI26" s="236">
        <f t="shared" si="28"/>
        <v>0.34568181818181815</v>
      </c>
      <c r="BJ26" s="236">
        <f t="shared" si="28"/>
        <v>0.34568181818181815</v>
      </c>
      <c r="BK26" s="236">
        <f t="shared" si="28"/>
        <v>0.34568181818181815</v>
      </c>
      <c r="BL26" s="236">
        <f t="shared" si="28"/>
        <v>0.34568181818181815</v>
      </c>
      <c r="BM26" s="236">
        <f t="shared" si="28"/>
        <v>0.34568181818181815</v>
      </c>
      <c r="BN26" s="236">
        <f t="shared" si="28"/>
        <v>0.34568181818181815</v>
      </c>
      <c r="BO26" s="236">
        <f t="shared" si="28"/>
        <v>0.34568181818181815</v>
      </c>
      <c r="BP26" s="236">
        <f t="shared" si="28"/>
        <v>0.34568181818181815</v>
      </c>
      <c r="BQ26" s="236">
        <f t="shared" si="28"/>
        <v>0.34568181818181815</v>
      </c>
      <c r="BR26" s="236">
        <f t="shared" si="28"/>
        <v>0.34568181818181815</v>
      </c>
      <c r="BS26" s="236">
        <f t="shared" si="28"/>
        <v>0.34568181818181815</v>
      </c>
      <c r="BT26" s="236">
        <f t="shared" si="28"/>
        <v>0.34568181818181815</v>
      </c>
      <c r="BU26" s="236">
        <f t="shared" si="28"/>
        <v>0.34568181818181815</v>
      </c>
      <c r="BV26" s="236">
        <f t="shared" si="28"/>
        <v>0.34568181818181815</v>
      </c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2">
        <f t="shared" si="13"/>
        <v>8.2963636363636351</v>
      </c>
      <c r="GD26" s="42">
        <f t="shared" si="14"/>
        <v>4.1481818181818175</v>
      </c>
      <c r="GE26" s="16"/>
      <c r="GF26" s="5"/>
      <c r="GG26" s="5"/>
      <c r="GH26" s="137" t="str">
        <f t="shared" si="18"/>
        <v>II</v>
      </c>
      <c r="GI26" s="138">
        <f t="shared" si="19"/>
        <v>4.1481818181818175</v>
      </c>
      <c r="GK26" s="361">
        <f t="shared" ref="GK26:GK85" si="29">SUM(AA26:AN26)*H26+I26*SUM(AO26:BL26)+J26*SUM(BM26:CJ26)+K26*SUM(CK26:DH26)+L26*SUM(DI26:DR26)</f>
        <v>333148.71768749994</v>
      </c>
      <c r="GL26" s="361">
        <v>533563.6267499997</v>
      </c>
      <c r="GM26" s="356">
        <f t="shared" ref="GM26:GM89" si="30">GL26-GK26</f>
        <v>200414.90906249976</v>
      </c>
    </row>
    <row r="27" spans="1:195" ht="16.5" customHeight="1" x14ac:dyDescent="0.25">
      <c r="A27" s="39" t="str">
        <f t="shared" si="16"/>
        <v>Off</v>
      </c>
      <c r="B27" s="40" t="s">
        <v>186</v>
      </c>
      <c r="C27" s="24" t="s">
        <v>179</v>
      </c>
      <c r="D27" s="24" t="s">
        <v>180</v>
      </c>
      <c r="E27" s="5">
        <v>5</v>
      </c>
      <c r="F27" s="228" t="s">
        <v>515</v>
      </c>
      <c r="G27" s="17" t="s">
        <v>142</v>
      </c>
      <c r="H27" s="41">
        <f t="shared" si="22"/>
        <v>35045.229999999996</v>
      </c>
      <c r="I27" s="41">
        <f t="shared" si="23"/>
        <v>38549.752999999997</v>
      </c>
      <c r="J27" s="41">
        <f t="shared" ref="J27:J30" si="31">IFERROR(I27*1.1,0)</f>
        <v>42404.728300000002</v>
      </c>
      <c r="K27" s="41">
        <f t="shared" ref="K27:K30" si="32">IFERROR(J27*1.1,0)</f>
        <v>46645.201130000009</v>
      </c>
      <c r="L27" s="41">
        <f t="shared" si="24"/>
        <v>51309.721243000015</v>
      </c>
      <c r="M27" s="41">
        <f t="shared" si="25"/>
        <v>56440.693367300024</v>
      </c>
      <c r="N27" s="41">
        <f t="shared" si="26"/>
        <v>62084.762704030029</v>
      </c>
      <c r="O27" s="41">
        <f t="shared" si="27"/>
        <v>68293.238974433043</v>
      </c>
      <c r="P27" s="42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>
        <f>BV26</f>
        <v>0.34568181818181815</v>
      </c>
      <c r="BX27" s="43">
        <f>BW27</f>
        <v>0.34568181818181815</v>
      </c>
      <c r="BY27" s="43">
        <f t="shared" ref="BY27:CT27" si="33">BX27</f>
        <v>0.34568181818181815</v>
      </c>
      <c r="BZ27" s="43">
        <f t="shared" si="33"/>
        <v>0.34568181818181815</v>
      </c>
      <c r="CA27" s="43">
        <f t="shared" si="33"/>
        <v>0.34568181818181815</v>
      </c>
      <c r="CB27" s="43">
        <f t="shared" si="33"/>
        <v>0.34568181818181815</v>
      </c>
      <c r="CC27" s="43">
        <f t="shared" si="33"/>
        <v>0.34568181818181815</v>
      </c>
      <c r="CD27" s="43">
        <f t="shared" si="33"/>
        <v>0.34568181818181815</v>
      </c>
      <c r="CE27" s="43">
        <f t="shared" si="33"/>
        <v>0.34568181818181815</v>
      </c>
      <c r="CF27" s="43">
        <f t="shared" si="33"/>
        <v>0.34568181818181815</v>
      </c>
      <c r="CG27" s="43">
        <f t="shared" si="33"/>
        <v>0.34568181818181815</v>
      </c>
      <c r="CH27" s="43">
        <f t="shared" si="33"/>
        <v>0.34568181818181815</v>
      </c>
      <c r="CI27" s="43">
        <f t="shared" si="33"/>
        <v>0.34568181818181815</v>
      </c>
      <c r="CJ27" s="43">
        <f t="shared" si="33"/>
        <v>0.34568181818181815</v>
      </c>
      <c r="CK27" s="43">
        <f t="shared" si="33"/>
        <v>0.34568181818181815</v>
      </c>
      <c r="CL27" s="43">
        <f t="shared" si="33"/>
        <v>0.34568181818181815</v>
      </c>
      <c r="CM27" s="43">
        <f t="shared" si="33"/>
        <v>0.34568181818181815</v>
      </c>
      <c r="CN27" s="43">
        <f t="shared" si="33"/>
        <v>0.34568181818181815</v>
      </c>
      <c r="CO27" s="43">
        <f t="shared" si="33"/>
        <v>0.34568181818181815</v>
      </c>
      <c r="CP27" s="43">
        <f t="shared" si="33"/>
        <v>0.34568181818181815</v>
      </c>
      <c r="CQ27" s="43">
        <f t="shared" si="33"/>
        <v>0.34568181818181815</v>
      </c>
      <c r="CR27" s="43">
        <f t="shared" si="33"/>
        <v>0.34568181818181815</v>
      </c>
      <c r="CS27" s="43">
        <f t="shared" si="33"/>
        <v>0.34568181818181815</v>
      </c>
      <c r="CT27" s="43">
        <f t="shared" si="33"/>
        <v>0.34568181818181815</v>
      </c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2">
        <f t="shared" si="13"/>
        <v>8.2963636363636351</v>
      </c>
      <c r="GD27" s="42">
        <f t="shared" si="14"/>
        <v>4.1481818181818175</v>
      </c>
      <c r="GE27" s="16"/>
      <c r="GF27" s="5"/>
      <c r="GG27" s="5"/>
      <c r="GH27" s="137" t="str">
        <f t="shared" si="18"/>
        <v>II</v>
      </c>
      <c r="GI27" s="138">
        <f t="shared" si="19"/>
        <v>4.1481818181818175</v>
      </c>
      <c r="GK27" s="361">
        <f t="shared" si="29"/>
        <v>366463.58945625002</v>
      </c>
      <c r="GL27" s="361">
        <v>586919.98942499992</v>
      </c>
      <c r="GM27" s="356">
        <f t="shared" si="30"/>
        <v>220456.3999687499</v>
      </c>
    </row>
    <row r="28" spans="1:195" ht="16.5" customHeight="1" x14ac:dyDescent="0.25">
      <c r="A28" s="39" t="str">
        <f t="shared" si="16"/>
        <v>Off</v>
      </c>
      <c r="B28" s="40" t="s">
        <v>186</v>
      </c>
      <c r="C28" s="24" t="s">
        <v>179</v>
      </c>
      <c r="D28" s="24" t="s">
        <v>180</v>
      </c>
      <c r="E28" s="5">
        <v>6</v>
      </c>
      <c r="F28" s="228" t="s">
        <v>515</v>
      </c>
      <c r="G28" s="17" t="s">
        <v>141</v>
      </c>
      <c r="H28" s="41">
        <f t="shared" si="22"/>
        <v>22693.550000000003</v>
      </c>
      <c r="I28" s="41">
        <f t="shared" si="23"/>
        <v>24962.905000000006</v>
      </c>
      <c r="J28" s="41">
        <f t="shared" si="31"/>
        <v>27459.195500000009</v>
      </c>
      <c r="K28" s="41">
        <f t="shared" si="32"/>
        <v>30205.115050000011</v>
      </c>
      <c r="L28" s="41">
        <f t="shared" si="24"/>
        <v>33225.626555000017</v>
      </c>
      <c r="M28" s="41">
        <f t="shared" si="25"/>
        <v>36548.189210500022</v>
      </c>
      <c r="N28" s="41">
        <f t="shared" si="26"/>
        <v>40203.008131550028</v>
      </c>
      <c r="O28" s="41">
        <f t="shared" si="27"/>
        <v>44223.308944705037</v>
      </c>
      <c r="P28" s="42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>
        <f>CT27</f>
        <v>0.34568181818181815</v>
      </c>
      <c r="CV28" s="43">
        <f>CU28</f>
        <v>0.34568181818181815</v>
      </c>
      <c r="CW28" s="43">
        <f t="shared" ref="CW28:DR28" si="34">CV28</f>
        <v>0.34568181818181815</v>
      </c>
      <c r="CX28" s="43">
        <f t="shared" si="34"/>
        <v>0.34568181818181815</v>
      </c>
      <c r="CY28" s="43">
        <f t="shared" si="34"/>
        <v>0.34568181818181815</v>
      </c>
      <c r="CZ28" s="43">
        <f t="shared" si="34"/>
        <v>0.34568181818181815</v>
      </c>
      <c r="DA28" s="43">
        <f t="shared" si="34"/>
        <v>0.34568181818181815</v>
      </c>
      <c r="DB28" s="43">
        <f t="shared" si="34"/>
        <v>0.34568181818181815</v>
      </c>
      <c r="DC28" s="43">
        <f t="shared" si="34"/>
        <v>0.34568181818181815</v>
      </c>
      <c r="DD28" s="43">
        <f t="shared" si="34"/>
        <v>0.34568181818181815</v>
      </c>
      <c r="DE28" s="43">
        <f t="shared" si="34"/>
        <v>0.34568181818181815</v>
      </c>
      <c r="DF28" s="43">
        <f t="shared" si="34"/>
        <v>0.34568181818181815</v>
      </c>
      <c r="DG28" s="43">
        <f t="shared" si="34"/>
        <v>0.34568181818181815</v>
      </c>
      <c r="DH28" s="43">
        <f t="shared" si="34"/>
        <v>0.34568181818181815</v>
      </c>
      <c r="DI28" s="43">
        <f t="shared" si="34"/>
        <v>0.34568181818181815</v>
      </c>
      <c r="DJ28" s="43">
        <f t="shared" si="34"/>
        <v>0.34568181818181815</v>
      </c>
      <c r="DK28" s="43">
        <f t="shared" si="34"/>
        <v>0.34568181818181815</v>
      </c>
      <c r="DL28" s="43">
        <f t="shared" si="34"/>
        <v>0.34568181818181815</v>
      </c>
      <c r="DM28" s="43">
        <f t="shared" si="34"/>
        <v>0.34568181818181815</v>
      </c>
      <c r="DN28" s="43">
        <f t="shared" si="34"/>
        <v>0.34568181818181815</v>
      </c>
      <c r="DO28" s="43">
        <f t="shared" si="34"/>
        <v>0.34568181818181815</v>
      </c>
      <c r="DP28" s="43">
        <f t="shared" si="34"/>
        <v>0.34568181818181815</v>
      </c>
      <c r="DQ28" s="43">
        <f t="shared" si="34"/>
        <v>0.34568181818181815</v>
      </c>
      <c r="DR28" s="43">
        <f t="shared" si="34"/>
        <v>0.34568181818181815</v>
      </c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2">
        <f t="shared" si="13"/>
        <v>8.2963636363636351</v>
      </c>
      <c r="GD28" s="42">
        <f t="shared" si="14"/>
        <v>4.1481818181818175</v>
      </c>
      <c r="GE28" s="16"/>
      <c r="GF28" s="5"/>
      <c r="GG28" s="5"/>
      <c r="GH28" s="137" t="str">
        <f t="shared" si="18"/>
        <v>I</v>
      </c>
      <c r="GI28" s="138">
        <f t="shared" si="19"/>
        <v>4.1481818181818175</v>
      </c>
      <c r="GK28" s="361">
        <f t="shared" si="29"/>
        <v>261033.97722187507</v>
      </c>
      <c r="GL28" s="361">
        <v>418066.25148750021</v>
      </c>
      <c r="GM28" s="356">
        <f t="shared" si="30"/>
        <v>157032.27426562514</v>
      </c>
    </row>
    <row r="29" spans="1:195" ht="16.5" customHeight="1" x14ac:dyDescent="0.25">
      <c r="A29" s="39" t="str">
        <f t="shared" si="16"/>
        <v>Off</v>
      </c>
      <c r="B29" s="40" t="s">
        <v>186</v>
      </c>
      <c r="C29" s="24" t="s">
        <v>179</v>
      </c>
      <c r="D29" s="24" t="s">
        <v>180</v>
      </c>
      <c r="E29" s="5">
        <v>7</v>
      </c>
      <c r="F29" s="232" t="s">
        <v>509</v>
      </c>
      <c r="G29" s="17" t="s">
        <v>143</v>
      </c>
      <c r="H29" s="41">
        <f t="shared" si="22"/>
        <v>55662.420000000006</v>
      </c>
      <c r="I29" s="41">
        <f t="shared" si="23"/>
        <v>61228.662000000011</v>
      </c>
      <c r="J29" s="41">
        <f t="shared" si="31"/>
        <v>67351.528200000015</v>
      </c>
      <c r="K29" s="41">
        <f t="shared" si="32"/>
        <v>74086.681020000018</v>
      </c>
      <c r="L29" s="41">
        <f t="shared" si="24"/>
        <v>81495.349122000029</v>
      </c>
      <c r="M29" s="41">
        <f t="shared" si="25"/>
        <v>89644.884034200033</v>
      </c>
      <c r="N29" s="41">
        <f t="shared" si="26"/>
        <v>98609.372437620041</v>
      </c>
      <c r="O29" s="41">
        <f t="shared" si="27"/>
        <v>108470.30968138206</v>
      </c>
      <c r="P29" s="42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233">
        <v>0.5</v>
      </c>
      <c r="AB29" s="233">
        <v>0.5</v>
      </c>
      <c r="AC29" s="233">
        <f>Considerations!X18</f>
        <v>0.20164772727272728</v>
      </c>
      <c r="AD29" s="233">
        <f>AC29</f>
        <v>0.20164772727272728</v>
      </c>
      <c r="AE29" s="43"/>
      <c r="AF29" s="43"/>
      <c r="AG29" s="43"/>
      <c r="AH29" s="43"/>
      <c r="AI29" s="43">
        <v>0.25</v>
      </c>
      <c r="AK29" s="43"/>
      <c r="AL29" s="43"/>
      <c r="AM29" s="43">
        <v>0.25</v>
      </c>
      <c r="AN29" s="43"/>
      <c r="AO29" s="43"/>
      <c r="AP29" s="43"/>
      <c r="AQ29" s="43"/>
      <c r="AR29" s="43">
        <v>0.25</v>
      </c>
      <c r="AS29" s="43"/>
      <c r="AT29" s="43"/>
      <c r="AU29" s="43"/>
      <c r="AV29" s="43">
        <v>0.25</v>
      </c>
      <c r="AW29" s="43"/>
      <c r="AX29" s="43"/>
      <c r="AY29" s="256"/>
      <c r="AZ29" s="43">
        <v>0.25</v>
      </c>
      <c r="BA29" s="256"/>
      <c r="BB29" s="256"/>
      <c r="BC29" s="256"/>
      <c r="BD29" s="43">
        <v>0.25</v>
      </c>
      <c r="BE29" s="256"/>
      <c r="BF29" s="256"/>
      <c r="BG29" s="256"/>
      <c r="BH29" s="43">
        <v>0.25</v>
      </c>
      <c r="BI29" s="256"/>
      <c r="BJ29" s="256"/>
      <c r="BK29" s="256"/>
      <c r="BL29" s="43">
        <v>0.25</v>
      </c>
      <c r="BM29" s="256"/>
      <c r="BN29" s="256"/>
      <c r="BO29" s="43">
        <v>0.25</v>
      </c>
      <c r="BP29" s="256"/>
      <c r="BQ29" s="256"/>
      <c r="BR29" s="256"/>
      <c r="BS29" s="43">
        <v>0.25</v>
      </c>
      <c r="BT29" s="43"/>
      <c r="BU29" s="43"/>
      <c r="BV29" s="43"/>
      <c r="BW29" s="43">
        <v>0.25</v>
      </c>
      <c r="BX29" s="43"/>
      <c r="BY29" s="43"/>
      <c r="BZ29" s="43">
        <v>0.25</v>
      </c>
      <c r="CA29" s="43"/>
      <c r="CB29" s="43"/>
      <c r="CC29" s="43"/>
      <c r="CD29" s="43"/>
      <c r="CE29" s="43"/>
      <c r="CF29" s="43">
        <v>0.25</v>
      </c>
      <c r="CG29" s="43"/>
      <c r="CH29" s="43"/>
      <c r="CI29" s="43"/>
      <c r="CJ29" s="43">
        <v>0.25</v>
      </c>
      <c r="CK29" s="43"/>
      <c r="CL29" s="43"/>
      <c r="CM29" s="43"/>
      <c r="CN29" s="43">
        <v>0.25</v>
      </c>
      <c r="CO29" s="43"/>
      <c r="CP29" s="43"/>
      <c r="CQ29" s="43"/>
      <c r="CR29" s="43">
        <v>0.25</v>
      </c>
      <c r="CS29" s="43"/>
      <c r="CT29" s="43"/>
      <c r="CU29" s="43"/>
      <c r="CV29" s="43">
        <v>0.25</v>
      </c>
      <c r="CW29" s="43"/>
      <c r="CX29" s="43"/>
      <c r="CY29" s="43"/>
      <c r="CZ29" s="43"/>
      <c r="DA29" s="43">
        <v>0.25</v>
      </c>
      <c r="DB29" s="43"/>
      <c r="DC29" s="43"/>
      <c r="DD29" s="43"/>
      <c r="DE29" s="43">
        <v>0.25</v>
      </c>
      <c r="DF29" s="43"/>
      <c r="DG29" s="43"/>
      <c r="DH29" s="43"/>
      <c r="DI29" s="43"/>
      <c r="DJ29" s="43">
        <v>0.25</v>
      </c>
      <c r="DK29" s="43"/>
      <c r="DL29" s="43"/>
      <c r="DM29" s="43">
        <v>0.25</v>
      </c>
      <c r="DN29" s="43"/>
      <c r="DO29" s="43"/>
      <c r="DP29" s="43">
        <v>0.25</v>
      </c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  <c r="FT29" s="43"/>
      <c r="FU29" s="43"/>
      <c r="FV29" s="43"/>
      <c r="FW29" s="43"/>
      <c r="FX29" s="43"/>
      <c r="FY29" s="43"/>
      <c r="FZ29" s="43"/>
      <c r="GA29" s="43"/>
      <c r="GB29" s="43"/>
      <c r="GC29" s="42">
        <f>SUM(P29:GB29)</f>
        <v>6.9032954545454546</v>
      </c>
      <c r="GD29" s="42">
        <f t="shared" si="14"/>
        <v>3.4516477272727273</v>
      </c>
      <c r="GE29" s="16"/>
      <c r="GF29" s="5"/>
      <c r="GG29" s="5"/>
      <c r="GH29" s="137" t="str">
        <f t="shared" si="18"/>
        <v>III</v>
      </c>
      <c r="GI29" s="138">
        <f t="shared" si="19"/>
        <v>3.4516477272727273</v>
      </c>
      <c r="GK29" s="361">
        <f t="shared" si="29"/>
        <v>452542.17939150007</v>
      </c>
      <c r="GL29" s="361">
        <v>457924.98841650004</v>
      </c>
      <c r="GM29" s="356">
        <f t="shared" si="30"/>
        <v>5382.8090249999659</v>
      </c>
    </row>
    <row r="30" spans="1:195" ht="16.5" customHeight="1" x14ac:dyDescent="0.25">
      <c r="A30" s="39" t="str">
        <f t="shared" si="16"/>
        <v>Off</v>
      </c>
      <c r="B30" s="40" t="s">
        <v>186</v>
      </c>
      <c r="C30" s="24" t="s">
        <v>179</v>
      </c>
      <c r="D30" s="24" t="s">
        <v>180</v>
      </c>
      <c r="E30" s="5">
        <v>8</v>
      </c>
      <c r="F30" s="228" t="s">
        <v>510</v>
      </c>
      <c r="G30" s="17" t="s">
        <v>142</v>
      </c>
      <c r="H30" s="41">
        <f t="shared" si="22"/>
        <v>35045.229999999996</v>
      </c>
      <c r="I30" s="41">
        <f t="shared" si="23"/>
        <v>38549.752999999997</v>
      </c>
      <c r="J30" s="41">
        <f t="shared" si="31"/>
        <v>42404.728300000002</v>
      </c>
      <c r="K30" s="41">
        <f t="shared" si="32"/>
        <v>46645.201130000009</v>
      </c>
      <c r="L30" s="41">
        <f t="shared" si="24"/>
        <v>51309.721243000015</v>
      </c>
      <c r="M30" s="41">
        <f t="shared" si="25"/>
        <v>56440.693367300024</v>
      </c>
      <c r="N30" s="41">
        <f t="shared" si="26"/>
        <v>62084.762704030029</v>
      </c>
      <c r="O30" s="41">
        <f t="shared" si="27"/>
        <v>68293.238974433043</v>
      </c>
      <c r="P30" s="42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>
        <f>Considerations!X18</f>
        <v>0.20164772727272728</v>
      </c>
      <c r="AD30" s="43">
        <f>AC30</f>
        <v>0.20164772727272728</v>
      </c>
      <c r="AE30" s="43">
        <f t="shared" ref="AE30:AX30" si="35">AD30</f>
        <v>0.20164772727272728</v>
      </c>
      <c r="AF30" s="43">
        <f t="shared" si="35"/>
        <v>0.20164772727272728</v>
      </c>
      <c r="AG30" s="43">
        <f t="shared" si="35"/>
        <v>0.20164772727272728</v>
      </c>
      <c r="AH30" s="43">
        <f t="shared" si="35"/>
        <v>0.20164772727272728</v>
      </c>
      <c r="AI30" s="43">
        <f t="shared" si="35"/>
        <v>0.20164772727272728</v>
      </c>
      <c r="AJ30" s="43">
        <f t="shared" si="35"/>
        <v>0.20164772727272728</v>
      </c>
      <c r="AK30" s="43">
        <f t="shared" si="35"/>
        <v>0.20164772727272728</v>
      </c>
      <c r="AL30" s="43">
        <f t="shared" si="35"/>
        <v>0.20164772727272728</v>
      </c>
      <c r="AM30" s="43">
        <f t="shared" si="35"/>
        <v>0.20164772727272728</v>
      </c>
      <c r="AN30" s="43">
        <f t="shared" si="35"/>
        <v>0.20164772727272728</v>
      </c>
      <c r="AO30" s="43">
        <f t="shared" si="35"/>
        <v>0.20164772727272728</v>
      </c>
      <c r="AP30" s="43">
        <f t="shared" si="35"/>
        <v>0.20164772727272728</v>
      </c>
      <c r="AQ30" s="43">
        <f t="shared" si="35"/>
        <v>0.20164772727272728</v>
      </c>
      <c r="AR30" s="43">
        <f t="shared" si="35"/>
        <v>0.20164772727272728</v>
      </c>
      <c r="AS30" s="43">
        <f t="shared" si="35"/>
        <v>0.20164772727272728</v>
      </c>
      <c r="AT30" s="43">
        <f t="shared" si="35"/>
        <v>0.20164772727272728</v>
      </c>
      <c r="AU30" s="43">
        <f t="shared" si="35"/>
        <v>0.20164772727272728</v>
      </c>
      <c r="AV30" s="43">
        <f t="shared" si="35"/>
        <v>0.20164772727272728</v>
      </c>
      <c r="AW30" s="43">
        <f t="shared" si="35"/>
        <v>0.20164772727272728</v>
      </c>
      <c r="AX30" s="43">
        <f t="shared" si="35"/>
        <v>0.20164772727272728</v>
      </c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CU30" s="137"/>
      <c r="CV30" s="137"/>
      <c r="CW30" s="237"/>
      <c r="CX30" s="237"/>
      <c r="CY30" s="237"/>
      <c r="CZ30" s="237"/>
      <c r="DA30" s="237"/>
      <c r="DB30" s="237"/>
      <c r="DC30" s="237"/>
      <c r="DD30" s="237"/>
      <c r="DE30" s="237"/>
      <c r="DF30" s="237"/>
      <c r="DG30" s="237"/>
      <c r="DH30" s="237"/>
      <c r="DI30" s="237"/>
      <c r="DJ30" s="237"/>
      <c r="DK30" s="237"/>
      <c r="DL30" s="237"/>
      <c r="DM30" s="237"/>
      <c r="DN30" s="237"/>
      <c r="DO30" s="237"/>
      <c r="DP30" s="237"/>
      <c r="DQ30" s="235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  <c r="FT30" s="43"/>
      <c r="FU30" s="43"/>
      <c r="FV30" s="43"/>
      <c r="FW30" s="43"/>
      <c r="FX30" s="43"/>
      <c r="FY30" s="43"/>
      <c r="FZ30" s="43"/>
      <c r="GA30" s="43"/>
      <c r="GB30" s="43"/>
      <c r="GC30" s="42">
        <f t="shared" si="13"/>
        <v>4.4362499999999994</v>
      </c>
      <c r="GD30" s="42">
        <f t="shared" si="14"/>
        <v>2.2181249999999997</v>
      </c>
      <c r="GE30" s="43"/>
      <c r="GF30" s="5"/>
      <c r="GG30" s="5"/>
      <c r="GH30" s="137" t="str">
        <f t="shared" si="18"/>
        <v>II</v>
      </c>
      <c r="GI30" s="138">
        <f t="shared" si="19"/>
        <v>2.2181249999999997</v>
      </c>
      <c r="GK30" s="361">
        <f t="shared" si="29"/>
        <v>162536.19256875</v>
      </c>
      <c r="GL30" s="361">
        <v>272723.57282499998</v>
      </c>
      <c r="GM30" s="356">
        <f t="shared" si="30"/>
        <v>110187.38025624998</v>
      </c>
    </row>
    <row r="31" spans="1:195" ht="16.5" customHeight="1" x14ac:dyDescent="0.25">
      <c r="A31" s="39" t="str">
        <f t="shared" si="16"/>
        <v>Off</v>
      </c>
      <c r="B31" s="40" t="s">
        <v>186</v>
      </c>
      <c r="C31" s="24" t="s">
        <v>179</v>
      </c>
      <c r="D31" s="24" t="s">
        <v>180</v>
      </c>
      <c r="E31" s="5">
        <v>9</v>
      </c>
      <c r="F31" s="228" t="s">
        <v>516</v>
      </c>
      <c r="G31" s="17" t="s">
        <v>142</v>
      </c>
      <c r="H31" s="41">
        <f t="shared" ref="H31:H32" si="36">IF(G31="I",$K$2,IF(G31="II",$K$3,IF(G31="III",$K$4,IF(G31="IV",$K$5,IF(G31="V",$K$6,IF(G31="VI",$K$7,IF(G31="VII",$K$8,IF(G31="VIII",$K$9,IF(G31="IX",$K$10,IF(G31="T1",$K$11,IF(G31="t2",$K$12,IF(G31="t3",$K$13,IF(G31="T4",$K$14,IF(G31="T5",$K$15,IF(G31="T6",$K$16,IF(G31="t7",$K$17,0))))))))))))))))</f>
        <v>35045.229999999996</v>
      </c>
      <c r="I31" s="41">
        <f t="shared" ref="I31:I32" si="37">IFERROR(H31*1.1,0)</f>
        <v>38549.752999999997</v>
      </c>
      <c r="J31" s="41">
        <f t="shared" ref="J31:J32" si="38">IFERROR(I31*1.1,0)</f>
        <v>42404.728300000002</v>
      </c>
      <c r="K31" s="41">
        <f t="shared" ref="K31:K32" si="39">IFERROR(J31*1.1,0)</f>
        <v>46645.201130000009</v>
      </c>
      <c r="L31" s="41">
        <f t="shared" ref="L31:L32" si="40">IFERROR(K31*1.1,0)</f>
        <v>51309.721243000015</v>
      </c>
      <c r="M31" s="41">
        <f t="shared" ref="M31:M32" si="41">IFERROR(L31*1.1,0)</f>
        <v>56440.693367300024</v>
      </c>
      <c r="N31" s="41">
        <f t="shared" ref="N31:N32" si="42">IFERROR(M31*1.1,0)</f>
        <v>62084.762704030029</v>
      </c>
      <c r="O31" s="41">
        <f t="shared" ref="O31:O32" si="43">IFERROR(N31*1.1,0)</f>
        <v>68293.238974433043</v>
      </c>
      <c r="P31" s="42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>
        <f>AX30</f>
        <v>0.20164772727272728</v>
      </c>
      <c r="AZ31" s="43">
        <f>AY31</f>
        <v>0.20164772727272728</v>
      </c>
      <c r="BA31" s="43">
        <f t="shared" ref="BA31:BV31" si="44">AZ31</f>
        <v>0.20164772727272728</v>
      </c>
      <c r="BB31" s="43">
        <f t="shared" si="44"/>
        <v>0.20164772727272728</v>
      </c>
      <c r="BC31" s="43">
        <f t="shared" si="44"/>
        <v>0.20164772727272728</v>
      </c>
      <c r="BD31" s="43">
        <f t="shared" si="44"/>
        <v>0.20164772727272728</v>
      </c>
      <c r="BE31" s="43">
        <f t="shared" si="44"/>
        <v>0.20164772727272728</v>
      </c>
      <c r="BF31" s="43">
        <f t="shared" si="44"/>
        <v>0.20164772727272728</v>
      </c>
      <c r="BG31" s="43">
        <f t="shared" si="44"/>
        <v>0.20164772727272728</v>
      </c>
      <c r="BH31" s="43">
        <f t="shared" si="44"/>
        <v>0.20164772727272728</v>
      </c>
      <c r="BI31" s="43">
        <f t="shared" si="44"/>
        <v>0.20164772727272728</v>
      </c>
      <c r="BJ31" s="43">
        <f t="shared" si="44"/>
        <v>0.20164772727272728</v>
      </c>
      <c r="BK31" s="43">
        <f t="shared" si="44"/>
        <v>0.20164772727272728</v>
      </c>
      <c r="BL31" s="43">
        <f t="shared" si="44"/>
        <v>0.20164772727272728</v>
      </c>
      <c r="BM31" s="43">
        <f t="shared" si="44"/>
        <v>0.20164772727272728</v>
      </c>
      <c r="BN31" s="43">
        <f t="shared" si="44"/>
        <v>0.20164772727272728</v>
      </c>
      <c r="BO31" s="43">
        <f t="shared" si="44"/>
        <v>0.20164772727272728</v>
      </c>
      <c r="BP31" s="43">
        <f t="shared" si="44"/>
        <v>0.20164772727272728</v>
      </c>
      <c r="BQ31" s="43">
        <f t="shared" si="44"/>
        <v>0.20164772727272728</v>
      </c>
      <c r="BR31" s="43">
        <f t="shared" si="44"/>
        <v>0.20164772727272728</v>
      </c>
      <c r="BS31" s="43">
        <f t="shared" si="44"/>
        <v>0.20164772727272728</v>
      </c>
      <c r="BT31" s="43">
        <f t="shared" si="44"/>
        <v>0.20164772727272728</v>
      </c>
      <c r="BU31" s="43">
        <f t="shared" si="44"/>
        <v>0.20164772727272728</v>
      </c>
      <c r="BV31" s="43">
        <f t="shared" si="44"/>
        <v>0.20164772727272728</v>
      </c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234"/>
      <c r="CU31" s="237"/>
      <c r="CV31" s="237"/>
      <c r="CW31" s="237"/>
      <c r="CX31" s="237"/>
      <c r="CY31" s="237"/>
      <c r="CZ31" s="237"/>
      <c r="DA31" s="237"/>
      <c r="DB31" s="237"/>
      <c r="DC31" s="237"/>
      <c r="DD31" s="237"/>
      <c r="DE31" s="237"/>
      <c r="DF31" s="237"/>
      <c r="DG31" s="237"/>
      <c r="DH31" s="237"/>
      <c r="DI31" s="237"/>
      <c r="DJ31" s="237"/>
      <c r="DK31" s="237"/>
      <c r="DL31" s="237"/>
      <c r="DM31" s="237"/>
      <c r="DN31" s="237"/>
      <c r="DO31" s="237"/>
      <c r="DP31" s="237"/>
      <c r="DQ31" s="235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  <c r="FT31" s="43"/>
      <c r="FU31" s="43"/>
      <c r="FV31" s="43"/>
      <c r="FW31" s="43"/>
      <c r="FX31" s="43"/>
      <c r="FY31" s="43"/>
      <c r="FZ31" s="43"/>
      <c r="GA31" s="43"/>
      <c r="GB31" s="43"/>
      <c r="GC31" s="42">
        <f t="shared" si="13"/>
        <v>4.839545454545453</v>
      </c>
      <c r="GD31" s="42">
        <f t="shared" si="14"/>
        <v>2.4197727272727265</v>
      </c>
      <c r="GE31" s="43"/>
      <c r="GF31" s="5"/>
      <c r="GG31" s="5"/>
      <c r="GH31" s="137" t="str">
        <f t="shared" si="18"/>
        <v>II</v>
      </c>
      <c r="GI31" s="138">
        <f t="shared" si="19"/>
        <v>2.4197727272727265</v>
      </c>
      <c r="GK31" s="361">
        <f t="shared" si="29"/>
        <v>194336.75198437501</v>
      </c>
      <c r="GL31" s="361">
        <v>311245.44893750007</v>
      </c>
      <c r="GM31" s="356">
        <f t="shared" si="30"/>
        <v>116908.69695312507</v>
      </c>
    </row>
    <row r="32" spans="1:195" ht="16.5" customHeight="1" x14ac:dyDescent="0.25">
      <c r="A32" s="39" t="str">
        <f t="shared" si="16"/>
        <v>Off</v>
      </c>
      <c r="B32" s="40" t="s">
        <v>186</v>
      </c>
      <c r="C32" s="24" t="s">
        <v>179</v>
      </c>
      <c r="D32" s="24" t="s">
        <v>180</v>
      </c>
      <c r="E32" s="5">
        <v>10</v>
      </c>
      <c r="F32" s="228" t="s">
        <v>516</v>
      </c>
      <c r="G32" s="17" t="s">
        <v>142</v>
      </c>
      <c r="H32" s="41">
        <f t="shared" si="36"/>
        <v>35045.229999999996</v>
      </c>
      <c r="I32" s="41">
        <f t="shared" si="37"/>
        <v>38549.752999999997</v>
      </c>
      <c r="J32" s="41">
        <f t="shared" si="38"/>
        <v>42404.728300000002</v>
      </c>
      <c r="K32" s="41">
        <f t="shared" si="39"/>
        <v>46645.201130000009</v>
      </c>
      <c r="L32" s="41">
        <f t="shared" si="40"/>
        <v>51309.721243000015</v>
      </c>
      <c r="M32" s="41">
        <f t="shared" si="41"/>
        <v>56440.693367300024</v>
      </c>
      <c r="N32" s="41">
        <f t="shared" si="42"/>
        <v>62084.762704030029</v>
      </c>
      <c r="O32" s="41">
        <f t="shared" si="43"/>
        <v>68293.238974433043</v>
      </c>
      <c r="P32" s="42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>
        <f>BV31</f>
        <v>0.20164772727272728</v>
      </c>
      <c r="BX32" s="43">
        <f>BW32</f>
        <v>0.20164772727272728</v>
      </c>
      <c r="BY32" s="43">
        <f>BX32</f>
        <v>0.20164772727272728</v>
      </c>
      <c r="BZ32" s="43">
        <f t="shared" ref="BZ32:CT32" si="45">BY32</f>
        <v>0.20164772727272728</v>
      </c>
      <c r="CA32" s="43">
        <f t="shared" si="45"/>
        <v>0.20164772727272728</v>
      </c>
      <c r="CB32" s="43">
        <f t="shared" si="45"/>
        <v>0.20164772727272728</v>
      </c>
      <c r="CC32" s="43">
        <f t="shared" si="45"/>
        <v>0.20164772727272728</v>
      </c>
      <c r="CD32" s="43">
        <f t="shared" si="45"/>
        <v>0.20164772727272728</v>
      </c>
      <c r="CE32" s="43">
        <f t="shared" si="45"/>
        <v>0.20164772727272728</v>
      </c>
      <c r="CF32" s="43">
        <f t="shared" si="45"/>
        <v>0.20164772727272728</v>
      </c>
      <c r="CG32" s="43">
        <f t="shared" si="45"/>
        <v>0.20164772727272728</v>
      </c>
      <c r="CH32" s="43">
        <f t="shared" si="45"/>
        <v>0.20164772727272728</v>
      </c>
      <c r="CI32" s="43">
        <f t="shared" si="45"/>
        <v>0.20164772727272728</v>
      </c>
      <c r="CJ32" s="43">
        <f t="shared" si="45"/>
        <v>0.20164772727272728</v>
      </c>
      <c r="CK32" s="43">
        <f t="shared" si="45"/>
        <v>0.20164772727272728</v>
      </c>
      <c r="CL32" s="43">
        <f t="shared" si="45"/>
        <v>0.20164772727272728</v>
      </c>
      <c r="CM32" s="43">
        <f t="shared" si="45"/>
        <v>0.20164772727272728</v>
      </c>
      <c r="CN32" s="43">
        <f t="shared" si="45"/>
        <v>0.20164772727272728</v>
      </c>
      <c r="CO32" s="43">
        <f t="shared" si="45"/>
        <v>0.20164772727272728</v>
      </c>
      <c r="CP32" s="43">
        <f t="shared" si="45"/>
        <v>0.20164772727272728</v>
      </c>
      <c r="CQ32" s="43">
        <f t="shared" si="45"/>
        <v>0.20164772727272728</v>
      </c>
      <c r="CR32" s="43">
        <f t="shared" si="45"/>
        <v>0.20164772727272728</v>
      </c>
      <c r="CS32" s="43">
        <f t="shared" si="45"/>
        <v>0.20164772727272728</v>
      </c>
      <c r="CT32" s="43">
        <f t="shared" si="45"/>
        <v>0.20164772727272728</v>
      </c>
      <c r="CU32" s="237"/>
      <c r="CV32" s="237"/>
      <c r="CW32" s="237"/>
      <c r="CX32" s="237"/>
      <c r="CY32" s="237"/>
      <c r="CZ32" s="237"/>
      <c r="DA32" s="237"/>
      <c r="DB32" s="237"/>
      <c r="DC32" s="237"/>
      <c r="DD32" s="237"/>
      <c r="DE32" s="237"/>
      <c r="DF32" s="237"/>
      <c r="DG32" s="237"/>
      <c r="DH32" s="237"/>
      <c r="DI32" s="237"/>
      <c r="DJ32" s="237"/>
      <c r="DK32" s="237"/>
      <c r="DL32" s="237"/>
      <c r="DM32" s="237"/>
      <c r="DN32" s="237"/>
      <c r="DO32" s="237"/>
      <c r="DP32" s="237"/>
      <c r="DQ32" s="235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  <c r="FT32" s="43"/>
      <c r="FU32" s="43"/>
      <c r="FV32" s="43"/>
      <c r="FW32" s="43"/>
      <c r="FX32" s="43"/>
      <c r="FY32" s="43"/>
      <c r="FZ32" s="43"/>
      <c r="GA32" s="43"/>
      <c r="GB32" s="43"/>
      <c r="GC32" s="42">
        <f t="shared" si="13"/>
        <v>4.839545454545453</v>
      </c>
      <c r="GD32" s="42">
        <f t="shared" si="14"/>
        <v>2.4197727272727265</v>
      </c>
      <c r="GE32" s="43"/>
      <c r="GF32" s="5"/>
      <c r="GG32" s="5"/>
      <c r="GH32" s="137" t="str">
        <f t="shared" si="18"/>
        <v>II</v>
      </c>
      <c r="GI32" s="138">
        <f t="shared" si="19"/>
        <v>2.4197727272727265</v>
      </c>
      <c r="GK32" s="361">
        <f t="shared" si="29"/>
        <v>213770.42718281253</v>
      </c>
      <c r="GL32" s="361">
        <v>342369.99383125018</v>
      </c>
      <c r="GM32" s="356">
        <f t="shared" si="30"/>
        <v>128599.56664843764</v>
      </c>
    </row>
    <row r="33" spans="1:195" ht="16.5" customHeight="1" x14ac:dyDescent="0.25">
      <c r="A33" s="39" t="str">
        <f t="shared" ref="A33" si="46">TRIM(B33)</f>
        <v>Off</v>
      </c>
      <c r="B33" s="40" t="s">
        <v>186</v>
      </c>
      <c r="C33" s="24" t="s">
        <v>179</v>
      </c>
      <c r="D33" s="24" t="s">
        <v>180</v>
      </c>
      <c r="E33" s="5">
        <v>10</v>
      </c>
      <c r="F33" s="228" t="s">
        <v>516</v>
      </c>
      <c r="G33" s="17" t="s">
        <v>141</v>
      </c>
      <c r="H33" s="41">
        <f t="shared" ref="H33" si="47">IF(G33="I",$K$2,IF(G33="II",$K$3,IF(G33="III",$K$4,IF(G33="IV",$K$5,IF(G33="V",$K$6,IF(G33="VI",$K$7,IF(G33="VII",$K$8,IF(G33="VIII",$K$9,IF(G33="IX",$K$10,IF(G33="T1",$K$11,IF(G33="t2",$K$12,IF(G33="t3",$K$13,IF(G33="T4",$K$14,IF(G33="T5",$K$15,IF(G33="T6",$K$16,IF(G33="t7",$K$17,0))))))))))))))))</f>
        <v>22693.550000000003</v>
      </c>
      <c r="I33" s="41">
        <f t="shared" ref="I33" si="48">IFERROR(H33*1.1,0)</f>
        <v>24962.905000000006</v>
      </c>
      <c r="J33" s="41">
        <f t="shared" ref="J33" si="49">IFERROR(I33*1.1,0)</f>
        <v>27459.195500000009</v>
      </c>
      <c r="K33" s="41">
        <f t="shared" ref="K33" si="50">IFERROR(J33*1.1,0)</f>
        <v>30205.115050000011</v>
      </c>
      <c r="L33" s="41">
        <f t="shared" ref="L33" si="51">IFERROR(K33*1.1,0)</f>
        <v>33225.626555000017</v>
      </c>
      <c r="M33" s="41">
        <f t="shared" ref="M33" si="52">IFERROR(L33*1.1,0)</f>
        <v>36548.189210500022</v>
      </c>
      <c r="N33" s="41">
        <f t="shared" ref="N33" si="53">IFERROR(M33*1.1,0)</f>
        <v>40203.008131550028</v>
      </c>
      <c r="O33" s="41">
        <f t="shared" ref="O33" si="54">IFERROR(N33*1.1,0)</f>
        <v>44223.308944705037</v>
      </c>
      <c r="P33" s="42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234"/>
      <c r="CU33" s="237">
        <f>CT32</f>
        <v>0.20164772727272728</v>
      </c>
      <c r="CV33" s="237">
        <f>CU33</f>
        <v>0.20164772727272728</v>
      </c>
      <c r="CW33" s="237">
        <f t="shared" ref="CW33:DR33" si="55">CV33</f>
        <v>0.20164772727272728</v>
      </c>
      <c r="CX33" s="237">
        <f t="shared" si="55"/>
        <v>0.20164772727272728</v>
      </c>
      <c r="CY33" s="237">
        <f t="shared" si="55"/>
        <v>0.20164772727272728</v>
      </c>
      <c r="CZ33" s="237">
        <f t="shared" si="55"/>
        <v>0.20164772727272728</v>
      </c>
      <c r="DA33" s="237">
        <f t="shared" si="55"/>
        <v>0.20164772727272728</v>
      </c>
      <c r="DB33" s="237">
        <f t="shared" si="55"/>
        <v>0.20164772727272728</v>
      </c>
      <c r="DC33" s="237">
        <f t="shared" si="55"/>
        <v>0.20164772727272728</v>
      </c>
      <c r="DD33" s="237">
        <f t="shared" si="55"/>
        <v>0.20164772727272728</v>
      </c>
      <c r="DE33" s="237">
        <f t="shared" si="55"/>
        <v>0.20164772727272728</v>
      </c>
      <c r="DF33" s="237">
        <f t="shared" si="55"/>
        <v>0.20164772727272728</v>
      </c>
      <c r="DG33" s="237">
        <f t="shared" si="55"/>
        <v>0.20164772727272728</v>
      </c>
      <c r="DH33" s="237">
        <f t="shared" si="55"/>
        <v>0.20164772727272728</v>
      </c>
      <c r="DI33" s="237">
        <f t="shared" si="55"/>
        <v>0.20164772727272728</v>
      </c>
      <c r="DJ33" s="237">
        <f t="shared" si="55"/>
        <v>0.20164772727272728</v>
      </c>
      <c r="DK33" s="237">
        <f t="shared" si="55"/>
        <v>0.20164772727272728</v>
      </c>
      <c r="DL33" s="237">
        <f t="shared" si="55"/>
        <v>0.20164772727272728</v>
      </c>
      <c r="DM33" s="237">
        <f t="shared" si="55"/>
        <v>0.20164772727272728</v>
      </c>
      <c r="DN33" s="237">
        <f t="shared" si="55"/>
        <v>0.20164772727272728</v>
      </c>
      <c r="DO33" s="237">
        <f t="shared" si="55"/>
        <v>0.20164772727272728</v>
      </c>
      <c r="DP33" s="237">
        <f t="shared" si="55"/>
        <v>0.20164772727272728</v>
      </c>
      <c r="DQ33" s="237">
        <f t="shared" si="55"/>
        <v>0.20164772727272728</v>
      </c>
      <c r="DR33" s="237">
        <f t="shared" si="55"/>
        <v>0.20164772727272728</v>
      </c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2">
        <f t="shared" ref="GC33" si="56">SUM(P33:GB33)</f>
        <v>4.839545454545453</v>
      </c>
      <c r="GD33" s="42">
        <f t="shared" ref="GD33" si="57">GC33/2</f>
        <v>2.4197727272727265</v>
      </c>
      <c r="GE33" s="43"/>
      <c r="GF33" s="5"/>
      <c r="GG33" s="5"/>
      <c r="GH33" s="137" t="str">
        <f t="shared" si="18"/>
        <v>I</v>
      </c>
      <c r="GI33" s="138">
        <f t="shared" si="19"/>
        <v>2.4197727272727265</v>
      </c>
      <c r="GK33" s="361">
        <f t="shared" si="29"/>
        <v>152269.82004609384</v>
      </c>
      <c r="GL33" s="361">
        <v>243871.98003437513</v>
      </c>
      <c r="GM33" s="356">
        <f t="shared" si="30"/>
        <v>91602.159988281288</v>
      </c>
    </row>
    <row r="34" spans="1:195" ht="16.5" customHeight="1" x14ac:dyDescent="0.25">
      <c r="A34" s="39" t="str">
        <f t="shared" si="16"/>
        <v>Off</v>
      </c>
      <c r="B34" s="40" t="s">
        <v>186</v>
      </c>
      <c r="C34" s="24" t="s">
        <v>179</v>
      </c>
      <c r="D34" s="24" t="s">
        <v>180</v>
      </c>
      <c r="E34" s="5">
        <v>11</v>
      </c>
      <c r="F34" s="232" t="s">
        <v>489</v>
      </c>
      <c r="G34" s="17" t="s">
        <v>143</v>
      </c>
      <c r="H34" s="41">
        <f t="shared" si="11"/>
        <v>55662.420000000006</v>
      </c>
      <c r="I34" s="41">
        <f t="shared" ref="I34:O34" si="58">IFERROR(H34*1.1,0)</f>
        <v>61228.662000000011</v>
      </c>
      <c r="J34" s="41">
        <f t="shared" si="58"/>
        <v>67351.528200000015</v>
      </c>
      <c r="K34" s="41">
        <f t="shared" si="58"/>
        <v>74086.681020000018</v>
      </c>
      <c r="L34" s="41">
        <f t="shared" si="58"/>
        <v>81495.349122000029</v>
      </c>
      <c r="M34" s="41">
        <f t="shared" si="58"/>
        <v>89644.884034200033</v>
      </c>
      <c r="N34" s="41">
        <f t="shared" si="58"/>
        <v>98609.372437620041</v>
      </c>
      <c r="O34" s="41">
        <f t="shared" si="58"/>
        <v>108470.30968138206</v>
      </c>
      <c r="P34" s="42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233">
        <v>0.5</v>
      </c>
      <c r="AB34" s="233">
        <v>0.5</v>
      </c>
      <c r="AC34" s="233">
        <v>0.25</v>
      </c>
      <c r="AD34" s="233">
        <v>0.25</v>
      </c>
      <c r="AE34" s="233">
        <f>Considerations!AA18</f>
        <v>0.14403409090909089</v>
      </c>
      <c r="AF34" s="233">
        <f>AE34</f>
        <v>0.14403409090909089</v>
      </c>
      <c r="AG34" s="233">
        <f t="shared" ref="AG34:AN34" si="59">AF34</f>
        <v>0.14403409090909089</v>
      </c>
      <c r="AH34" s="233">
        <f t="shared" si="59"/>
        <v>0.14403409090909089</v>
      </c>
      <c r="AI34" s="233">
        <f t="shared" si="59"/>
        <v>0.14403409090909089</v>
      </c>
      <c r="AJ34" s="233">
        <f t="shared" si="59"/>
        <v>0.14403409090909089</v>
      </c>
      <c r="AK34" s="233">
        <f t="shared" si="59"/>
        <v>0.14403409090909089</v>
      </c>
      <c r="AL34" s="233">
        <f t="shared" si="59"/>
        <v>0.14403409090909089</v>
      </c>
      <c r="AM34" s="233">
        <f t="shared" si="59"/>
        <v>0.14403409090909089</v>
      </c>
      <c r="AN34" s="233">
        <f t="shared" si="59"/>
        <v>0.14403409090909089</v>
      </c>
      <c r="AO34" s="43"/>
      <c r="AP34" s="43"/>
      <c r="AQ34" s="43"/>
      <c r="AR34" s="43">
        <v>0.25</v>
      </c>
      <c r="AS34" s="43"/>
      <c r="AT34" s="43"/>
      <c r="AU34" s="43"/>
      <c r="AV34" s="43">
        <v>0.25</v>
      </c>
      <c r="AW34" s="43"/>
      <c r="AX34" s="43"/>
      <c r="AY34" s="256"/>
      <c r="AZ34" s="43">
        <v>0.25</v>
      </c>
      <c r="BA34" s="256"/>
      <c r="BB34" s="256"/>
      <c r="BC34" s="256"/>
      <c r="BD34" s="43">
        <v>0.25</v>
      </c>
      <c r="BE34" s="256"/>
      <c r="BF34" s="256"/>
      <c r="BG34" s="256"/>
      <c r="BH34" s="43">
        <v>0.25</v>
      </c>
      <c r="BI34" s="256"/>
      <c r="BJ34" s="256"/>
      <c r="BK34" s="256"/>
      <c r="BL34" s="43">
        <v>0.25</v>
      </c>
      <c r="BM34" s="256"/>
      <c r="BN34" s="256"/>
      <c r="BO34" s="43">
        <v>0.25</v>
      </c>
      <c r="BP34" s="256"/>
      <c r="BQ34" s="256"/>
      <c r="BR34" s="256"/>
      <c r="BS34" s="43">
        <v>0.25</v>
      </c>
      <c r="BT34" s="43"/>
      <c r="BU34" s="43"/>
      <c r="BV34" s="43"/>
      <c r="BW34" s="43">
        <v>0.25</v>
      </c>
      <c r="BX34" s="43"/>
      <c r="BY34" s="43"/>
      <c r="BZ34" s="43">
        <v>0.25</v>
      </c>
      <c r="CA34" s="43"/>
      <c r="CB34" s="43"/>
      <c r="CC34" s="43"/>
      <c r="CD34" s="43"/>
      <c r="CE34" s="43"/>
      <c r="CF34" s="43">
        <v>0.25</v>
      </c>
      <c r="CG34" s="43"/>
      <c r="CH34" s="43"/>
      <c r="CI34" s="43"/>
      <c r="CJ34" s="43">
        <v>0.25</v>
      </c>
      <c r="CK34" s="43"/>
      <c r="CL34" s="43"/>
      <c r="CM34" s="43"/>
      <c r="CN34" s="43">
        <v>0.25</v>
      </c>
      <c r="CO34" s="43"/>
      <c r="CP34" s="43"/>
      <c r="CQ34" s="43"/>
      <c r="CR34" s="43">
        <v>0.25</v>
      </c>
      <c r="CS34" s="43"/>
      <c r="CT34" s="43"/>
      <c r="CU34" s="43"/>
      <c r="CV34" s="43">
        <v>0.25</v>
      </c>
      <c r="CW34" s="43"/>
      <c r="CX34" s="43"/>
      <c r="CY34" s="43"/>
      <c r="CZ34" s="43"/>
      <c r="DA34" s="43">
        <v>0.25</v>
      </c>
      <c r="DB34" s="43"/>
      <c r="DC34" s="43"/>
      <c r="DD34" s="43"/>
      <c r="DE34" s="43">
        <v>0.25</v>
      </c>
      <c r="DF34" s="43"/>
      <c r="DG34" s="43"/>
      <c r="DH34" s="43"/>
      <c r="DI34" s="43"/>
      <c r="DJ34" s="43">
        <v>0.25</v>
      </c>
      <c r="DK34" s="43"/>
      <c r="DL34" s="43"/>
      <c r="DM34" s="43">
        <v>0.25</v>
      </c>
      <c r="DN34" s="43"/>
      <c r="DO34" s="43"/>
      <c r="DP34" s="43">
        <v>0.25</v>
      </c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  <c r="FT34" s="43"/>
      <c r="FU34" s="43"/>
      <c r="FV34" s="43"/>
      <c r="FW34" s="43"/>
      <c r="FX34" s="43"/>
      <c r="FY34" s="43"/>
      <c r="FZ34" s="43"/>
      <c r="GA34" s="43"/>
      <c r="GB34" s="43"/>
      <c r="GC34" s="42">
        <f t="shared" si="13"/>
        <v>7.9403409090909092</v>
      </c>
      <c r="GD34" s="42">
        <f t="shared" si="14"/>
        <v>3.9701704545454546</v>
      </c>
      <c r="GE34" s="16"/>
      <c r="GF34" s="5"/>
      <c r="GG34" s="5"/>
      <c r="GH34" s="137" t="str">
        <f t="shared" si="18"/>
        <v>III</v>
      </c>
      <c r="GI34" s="138">
        <f t="shared" si="19"/>
        <v>3.9701704545454546</v>
      </c>
      <c r="GK34" s="361">
        <f t="shared" si="29"/>
        <v>510266.63904150011</v>
      </c>
      <c r="GL34" s="361">
        <v>558496.8609165001</v>
      </c>
      <c r="GM34" s="356">
        <f t="shared" si="30"/>
        <v>48230.221874999988</v>
      </c>
    </row>
    <row r="35" spans="1:195" ht="16.5" customHeight="1" x14ac:dyDescent="0.25">
      <c r="A35" s="39" t="str">
        <f t="shared" si="16"/>
        <v>Off</v>
      </c>
      <c r="B35" s="40" t="s">
        <v>186</v>
      </c>
      <c r="C35" s="24" t="s">
        <v>179</v>
      </c>
      <c r="D35" s="24" t="s">
        <v>180</v>
      </c>
      <c r="E35" s="5">
        <v>12</v>
      </c>
      <c r="F35" s="228" t="s">
        <v>562</v>
      </c>
      <c r="G35" s="173" t="s">
        <v>142</v>
      </c>
      <c r="H35" s="41">
        <f t="shared" si="11"/>
        <v>35045.229999999996</v>
      </c>
      <c r="I35" s="41">
        <f t="shared" ref="I35:O36" si="60">IFERROR(H35*1.1,0)</f>
        <v>38549.752999999997</v>
      </c>
      <c r="J35" s="41">
        <f t="shared" si="60"/>
        <v>42404.728300000002</v>
      </c>
      <c r="K35" s="41">
        <f t="shared" si="60"/>
        <v>46645.201130000009</v>
      </c>
      <c r="L35" s="41">
        <f t="shared" si="60"/>
        <v>51309.721243000015</v>
      </c>
      <c r="M35" s="41">
        <f t="shared" si="60"/>
        <v>56440.693367300024</v>
      </c>
      <c r="N35" s="41">
        <f t="shared" si="60"/>
        <v>62084.762704030029</v>
      </c>
      <c r="O35" s="41">
        <f t="shared" si="60"/>
        <v>68293.238974433043</v>
      </c>
      <c r="P35" s="42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>
        <f>AN34</f>
        <v>0.14403409090909089</v>
      </c>
      <c r="AP35" s="43">
        <f>AO35</f>
        <v>0.14403409090909089</v>
      </c>
      <c r="AQ35" s="43">
        <f t="shared" ref="AQ35:DB35" si="61">AP35</f>
        <v>0.14403409090909089</v>
      </c>
      <c r="AR35" s="43">
        <f t="shared" si="61"/>
        <v>0.14403409090909089</v>
      </c>
      <c r="AS35" s="43">
        <f t="shared" si="61"/>
        <v>0.14403409090909089</v>
      </c>
      <c r="AT35" s="43">
        <f t="shared" si="61"/>
        <v>0.14403409090909089</v>
      </c>
      <c r="AU35" s="43">
        <f t="shared" si="61"/>
        <v>0.14403409090909089</v>
      </c>
      <c r="AV35" s="43">
        <f t="shared" si="61"/>
        <v>0.14403409090909089</v>
      </c>
      <c r="AW35" s="43">
        <f t="shared" si="61"/>
        <v>0.14403409090909089</v>
      </c>
      <c r="AX35" s="43">
        <f t="shared" si="61"/>
        <v>0.14403409090909089</v>
      </c>
      <c r="AY35" s="43">
        <f t="shared" si="61"/>
        <v>0.14403409090909089</v>
      </c>
      <c r="AZ35" s="43">
        <f t="shared" si="61"/>
        <v>0.14403409090909089</v>
      </c>
      <c r="BA35" s="43">
        <f t="shared" si="61"/>
        <v>0.14403409090909089</v>
      </c>
      <c r="BB35" s="43">
        <f t="shared" si="61"/>
        <v>0.14403409090909089</v>
      </c>
      <c r="BC35" s="43">
        <f t="shared" si="61"/>
        <v>0.14403409090909089</v>
      </c>
      <c r="BD35" s="43">
        <f t="shared" si="61"/>
        <v>0.14403409090909089</v>
      </c>
      <c r="BE35" s="43">
        <f t="shared" si="61"/>
        <v>0.14403409090909089</v>
      </c>
      <c r="BF35" s="43">
        <f t="shared" si="61"/>
        <v>0.14403409090909089</v>
      </c>
      <c r="BG35" s="43">
        <f t="shared" si="61"/>
        <v>0.14403409090909089</v>
      </c>
      <c r="BH35" s="43">
        <f t="shared" si="61"/>
        <v>0.14403409090909089</v>
      </c>
      <c r="BI35" s="43">
        <f t="shared" si="61"/>
        <v>0.14403409090909089</v>
      </c>
      <c r="BJ35" s="43">
        <f t="shared" si="61"/>
        <v>0.14403409090909089</v>
      </c>
      <c r="BK35" s="43">
        <f t="shared" si="61"/>
        <v>0.14403409090909089</v>
      </c>
      <c r="BL35" s="43">
        <f t="shared" si="61"/>
        <v>0.14403409090909089</v>
      </c>
      <c r="BM35" s="43">
        <f t="shared" si="61"/>
        <v>0.14403409090909089</v>
      </c>
      <c r="BN35" s="43">
        <f t="shared" si="61"/>
        <v>0.14403409090909089</v>
      </c>
      <c r="BO35" s="43">
        <f t="shared" si="61"/>
        <v>0.14403409090909089</v>
      </c>
      <c r="BP35" s="43">
        <f t="shared" si="61"/>
        <v>0.14403409090909089</v>
      </c>
      <c r="BQ35" s="43">
        <f t="shared" si="61"/>
        <v>0.14403409090909089</v>
      </c>
      <c r="BR35" s="43">
        <f t="shared" si="61"/>
        <v>0.14403409090909089</v>
      </c>
      <c r="BS35" s="43">
        <f t="shared" si="61"/>
        <v>0.14403409090909089</v>
      </c>
      <c r="BT35" s="43">
        <f t="shared" si="61"/>
        <v>0.14403409090909089</v>
      </c>
      <c r="BU35" s="43">
        <f t="shared" si="61"/>
        <v>0.14403409090909089</v>
      </c>
      <c r="BV35" s="43">
        <f t="shared" si="61"/>
        <v>0.14403409090909089</v>
      </c>
      <c r="BW35" s="43">
        <f t="shared" si="61"/>
        <v>0.14403409090909089</v>
      </c>
      <c r="BX35" s="43">
        <f t="shared" si="61"/>
        <v>0.14403409090909089</v>
      </c>
      <c r="BY35" s="43">
        <f t="shared" si="61"/>
        <v>0.14403409090909089</v>
      </c>
      <c r="BZ35" s="43">
        <f t="shared" si="61"/>
        <v>0.14403409090909089</v>
      </c>
      <c r="CA35" s="43">
        <f t="shared" si="61"/>
        <v>0.14403409090909089</v>
      </c>
      <c r="CB35" s="43">
        <f t="shared" si="61"/>
        <v>0.14403409090909089</v>
      </c>
      <c r="CC35" s="43">
        <f t="shared" si="61"/>
        <v>0.14403409090909089</v>
      </c>
      <c r="CD35" s="43">
        <f t="shared" si="61"/>
        <v>0.14403409090909089</v>
      </c>
      <c r="CE35" s="43">
        <f t="shared" si="61"/>
        <v>0.14403409090909089</v>
      </c>
      <c r="CF35" s="43">
        <f t="shared" si="61"/>
        <v>0.14403409090909089</v>
      </c>
      <c r="CG35" s="43">
        <f t="shared" si="61"/>
        <v>0.14403409090909089</v>
      </c>
      <c r="CH35" s="43">
        <f t="shared" si="61"/>
        <v>0.14403409090909089</v>
      </c>
      <c r="CI35" s="43">
        <f t="shared" si="61"/>
        <v>0.14403409090909089</v>
      </c>
      <c r="CJ35" s="43">
        <f t="shared" si="61"/>
        <v>0.14403409090909089</v>
      </c>
      <c r="CK35" s="43">
        <f t="shared" si="61"/>
        <v>0.14403409090909089</v>
      </c>
      <c r="CL35" s="43">
        <f t="shared" si="61"/>
        <v>0.14403409090909089</v>
      </c>
      <c r="CM35" s="43">
        <f t="shared" si="61"/>
        <v>0.14403409090909089</v>
      </c>
      <c r="CN35" s="43">
        <f t="shared" si="61"/>
        <v>0.14403409090909089</v>
      </c>
      <c r="CO35" s="43">
        <f t="shared" si="61"/>
        <v>0.14403409090909089</v>
      </c>
      <c r="CP35" s="43">
        <f t="shared" si="61"/>
        <v>0.14403409090909089</v>
      </c>
      <c r="CQ35" s="43">
        <f t="shared" si="61"/>
        <v>0.14403409090909089</v>
      </c>
      <c r="CR35" s="43">
        <f t="shared" si="61"/>
        <v>0.14403409090909089</v>
      </c>
      <c r="CS35" s="43">
        <f t="shared" si="61"/>
        <v>0.14403409090909089</v>
      </c>
      <c r="CT35" s="43">
        <f t="shared" si="61"/>
        <v>0.14403409090909089</v>
      </c>
      <c r="CU35" s="43">
        <f t="shared" si="61"/>
        <v>0.14403409090909089</v>
      </c>
      <c r="CV35" s="43">
        <f t="shared" si="61"/>
        <v>0.14403409090909089</v>
      </c>
      <c r="CW35" s="43">
        <f t="shared" si="61"/>
        <v>0.14403409090909089</v>
      </c>
      <c r="CX35" s="43">
        <f t="shared" si="61"/>
        <v>0.14403409090909089</v>
      </c>
      <c r="CY35" s="43">
        <f t="shared" si="61"/>
        <v>0.14403409090909089</v>
      </c>
      <c r="CZ35" s="43">
        <f t="shared" si="61"/>
        <v>0.14403409090909089</v>
      </c>
      <c r="DA35" s="43">
        <f t="shared" si="61"/>
        <v>0.14403409090909089</v>
      </c>
      <c r="DB35" s="43">
        <f t="shared" si="61"/>
        <v>0.14403409090909089</v>
      </c>
      <c r="DC35" s="43">
        <f t="shared" ref="DC35:DR35" si="62">DB35</f>
        <v>0.14403409090909089</v>
      </c>
      <c r="DD35" s="43">
        <f t="shared" si="62"/>
        <v>0.14403409090909089</v>
      </c>
      <c r="DE35" s="43">
        <f t="shared" si="62"/>
        <v>0.14403409090909089</v>
      </c>
      <c r="DF35" s="43">
        <f t="shared" si="62"/>
        <v>0.14403409090909089</v>
      </c>
      <c r="DG35" s="43">
        <f t="shared" si="62"/>
        <v>0.14403409090909089</v>
      </c>
      <c r="DH35" s="43">
        <f t="shared" si="62"/>
        <v>0.14403409090909089</v>
      </c>
      <c r="DI35" s="43">
        <f t="shared" si="62"/>
        <v>0.14403409090909089</v>
      </c>
      <c r="DJ35" s="43">
        <f t="shared" si="62"/>
        <v>0.14403409090909089</v>
      </c>
      <c r="DK35" s="43">
        <f t="shared" si="62"/>
        <v>0.14403409090909089</v>
      </c>
      <c r="DL35" s="43">
        <f t="shared" si="62"/>
        <v>0.14403409090909089</v>
      </c>
      <c r="DM35" s="43">
        <f t="shared" si="62"/>
        <v>0.14403409090909089</v>
      </c>
      <c r="DN35" s="43">
        <f t="shared" si="62"/>
        <v>0.14403409090909089</v>
      </c>
      <c r="DO35" s="43">
        <f t="shared" si="62"/>
        <v>0.14403409090909089</v>
      </c>
      <c r="DP35" s="43">
        <f t="shared" si="62"/>
        <v>0.14403409090909089</v>
      </c>
      <c r="DQ35" s="43">
        <f t="shared" si="62"/>
        <v>0.14403409090909089</v>
      </c>
      <c r="DR35" s="43">
        <f t="shared" si="62"/>
        <v>0.14403409090909089</v>
      </c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2">
        <f t="shared" si="13"/>
        <v>11.810795454545454</v>
      </c>
      <c r="GD35" s="42">
        <f t="shared" si="14"/>
        <v>5.9053977272727272</v>
      </c>
      <c r="GE35" s="16"/>
      <c r="GF35" s="5"/>
      <c r="GG35" s="5"/>
      <c r="GH35" s="137" t="str">
        <f t="shared" si="18"/>
        <v>II</v>
      </c>
      <c r="GI35" s="138">
        <f t="shared" si="19"/>
        <v>5.9053977272727272</v>
      </c>
      <c r="GK35" s="361">
        <f t="shared" si="29"/>
        <v>514992.39275859372</v>
      </c>
      <c r="GL35" s="361">
        <v>824800.43968437496</v>
      </c>
      <c r="GM35" s="356">
        <f t="shared" si="30"/>
        <v>309808.04692578124</v>
      </c>
    </row>
    <row r="36" spans="1:195" ht="16.5" customHeight="1" x14ac:dyDescent="0.25">
      <c r="A36" s="39" t="str">
        <f t="shared" si="16"/>
        <v>Off</v>
      </c>
      <c r="B36" s="40" t="s">
        <v>186</v>
      </c>
      <c r="C36" s="24" t="s">
        <v>179</v>
      </c>
      <c r="D36" s="24" t="s">
        <v>180</v>
      </c>
      <c r="E36" s="5">
        <v>13</v>
      </c>
      <c r="F36" s="232" t="s">
        <v>484</v>
      </c>
      <c r="G36" s="17" t="s">
        <v>144</v>
      </c>
      <c r="H36" s="41">
        <f t="shared" si="11"/>
        <v>87113.95</v>
      </c>
      <c r="I36" s="41">
        <f t="shared" si="60"/>
        <v>95825.345000000001</v>
      </c>
      <c r="J36" s="41">
        <f t="shared" si="60"/>
        <v>105407.87950000001</v>
      </c>
      <c r="K36" s="41">
        <f t="shared" si="60"/>
        <v>115948.66745000002</v>
      </c>
      <c r="L36" s="41">
        <f t="shared" si="60"/>
        <v>127543.53419500003</v>
      </c>
      <c r="M36" s="41">
        <f t="shared" si="60"/>
        <v>140297.88761450004</v>
      </c>
      <c r="N36" s="41">
        <f t="shared" si="60"/>
        <v>154327.67637595005</v>
      </c>
      <c r="O36" s="41">
        <f t="shared" si="60"/>
        <v>169760.44401354506</v>
      </c>
      <c r="P36" s="42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233">
        <v>0.5</v>
      </c>
      <c r="AB36" s="233">
        <v>0.5</v>
      </c>
      <c r="AC36" s="233">
        <v>0.25</v>
      </c>
      <c r="AD36" s="233">
        <v>0.25</v>
      </c>
      <c r="AE36" s="43"/>
      <c r="AF36" s="43"/>
      <c r="AG36" s="43"/>
      <c r="AH36" s="43"/>
      <c r="AI36" s="43">
        <v>0.25</v>
      </c>
      <c r="AK36" s="43"/>
      <c r="AL36" s="43"/>
      <c r="AM36" s="43">
        <v>0.25</v>
      </c>
      <c r="AN36" s="43"/>
      <c r="AO36" s="43"/>
      <c r="AP36" s="43"/>
      <c r="AQ36" s="43"/>
      <c r="AR36" s="43">
        <v>0.25</v>
      </c>
      <c r="AS36" s="43"/>
      <c r="AT36" s="43"/>
      <c r="AU36" s="43"/>
      <c r="AV36" s="43">
        <v>0.25</v>
      </c>
      <c r="AW36" s="43"/>
      <c r="AX36" s="43"/>
      <c r="AY36" s="256"/>
      <c r="AZ36" s="43">
        <v>0.25</v>
      </c>
      <c r="BA36" s="256"/>
      <c r="BB36" s="256"/>
      <c r="BC36" s="256"/>
      <c r="BD36" s="43">
        <v>0.25</v>
      </c>
      <c r="BE36" s="256"/>
      <c r="BF36" s="256"/>
      <c r="BG36" s="256"/>
      <c r="BH36" s="43">
        <v>0.25</v>
      </c>
      <c r="BI36" s="256"/>
      <c r="BJ36" s="256"/>
      <c r="BK36" s="256"/>
      <c r="BL36" s="43">
        <v>0.25</v>
      </c>
      <c r="BM36" s="256"/>
      <c r="BN36" s="256"/>
      <c r="BO36" s="43">
        <v>0.25</v>
      </c>
      <c r="BP36" s="256"/>
      <c r="BQ36" s="256"/>
      <c r="BR36" s="256"/>
      <c r="BS36" s="43">
        <v>0.25</v>
      </c>
      <c r="BT36" s="43"/>
      <c r="BU36" s="43"/>
      <c r="BV36" s="43"/>
      <c r="BW36" s="43">
        <v>0.25</v>
      </c>
      <c r="BX36" s="43"/>
      <c r="BY36" s="43"/>
      <c r="BZ36" s="43">
        <v>0.25</v>
      </c>
      <c r="CA36" s="43"/>
      <c r="CB36" s="43"/>
      <c r="CC36" s="43"/>
      <c r="CD36" s="43"/>
      <c r="CE36" s="43"/>
      <c r="CF36" s="43">
        <v>0.25</v>
      </c>
      <c r="CG36" s="43"/>
      <c r="CH36" s="43"/>
      <c r="CI36" s="43"/>
      <c r="CJ36" s="43">
        <v>0.25</v>
      </c>
      <c r="CK36" s="43"/>
      <c r="CL36" s="43"/>
      <c r="CM36" s="43"/>
      <c r="CN36" s="43">
        <v>0.25</v>
      </c>
      <c r="CO36" s="43"/>
      <c r="CP36" s="43"/>
      <c r="CQ36" s="43"/>
      <c r="CR36" s="43">
        <v>0.25</v>
      </c>
      <c r="CS36" s="43"/>
      <c r="CT36" s="43"/>
      <c r="CU36" s="43"/>
      <c r="CV36" s="43">
        <v>0.25</v>
      </c>
      <c r="CW36" s="43"/>
      <c r="CX36" s="43"/>
      <c r="CY36" s="43"/>
      <c r="CZ36" s="43"/>
      <c r="DA36" s="43">
        <v>0.25</v>
      </c>
      <c r="DB36" s="43"/>
      <c r="DC36" s="43"/>
      <c r="DD36" s="43"/>
      <c r="DE36" s="43">
        <v>0.25</v>
      </c>
      <c r="DF36" s="43"/>
      <c r="DG36" s="43"/>
      <c r="DH36" s="43"/>
      <c r="DI36" s="43"/>
      <c r="DJ36" s="43">
        <v>0.25</v>
      </c>
      <c r="DK36" s="43"/>
      <c r="DL36" s="43"/>
      <c r="DM36" s="43">
        <v>0.25</v>
      </c>
      <c r="DN36" s="43"/>
      <c r="DO36" s="43"/>
      <c r="DP36" s="43">
        <v>0.25</v>
      </c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  <c r="FT36" s="43"/>
      <c r="FU36" s="43"/>
      <c r="FV36" s="43"/>
      <c r="FW36" s="43"/>
      <c r="FX36" s="43"/>
      <c r="FY36" s="43"/>
      <c r="FZ36" s="43"/>
      <c r="GA36" s="43"/>
      <c r="GB36" s="43"/>
      <c r="GC36" s="42">
        <f t="shared" si="13"/>
        <v>7</v>
      </c>
      <c r="GD36" s="42">
        <f t="shared" si="14"/>
        <v>3.5</v>
      </c>
      <c r="GE36" s="16"/>
      <c r="GF36" s="5"/>
      <c r="GG36" s="5"/>
      <c r="GH36" s="137" t="str">
        <f t="shared" si="18"/>
        <v>IV</v>
      </c>
      <c r="GI36" s="138">
        <f t="shared" si="19"/>
        <v>3.5</v>
      </c>
      <c r="GK36" s="361">
        <f t="shared" si="29"/>
        <v>716671.22170875</v>
      </c>
      <c r="GL36" s="361">
        <v>716671.22170875</v>
      </c>
      <c r="GM36" s="356">
        <f t="shared" si="30"/>
        <v>0</v>
      </c>
    </row>
    <row r="37" spans="1:195" ht="16.5" x14ac:dyDescent="0.25">
      <c r="A37" s="39" t="str">
        <f t="shared" si="16"/>
        <v>Off</v>
      </c>
      <c r="B37" s="40" t="s">
        <v>186</v>
      </c>
      <c r="C37" s="24" t="s">
        <v>179</v>
      </c>
      <c r="D37" s="24" t="s">
        <v>180</v>
      </c>
      <c r="E37" s="5">
        <v>14</v>
      </c>
      <c r="F37" s="227" t="s">
        <v>511</v>
      </c>
      <c r="G37" s="17" t="s">
        <v>143</v>
      </c>
      <c r="H37" s="41">
        <f t="shared" ref="H37:H44" si="63">IF(G37="I",$K$2,IF(G37="II",$K$3,IF(G37="III",$K$4,IF(G37="IV",$K$5,IF(G37="V",$K$6,IF(G37="VI",$K$7,IF(G37="VII",$K$8,IF(G37="VIII",$K$9,IF(G37="IX",$K$10,IF(G37="T1",$K$11,IF(G37="t2",$K$12,IF(G37="t3",$K$13,IF(G37="T4",$K$14,IF(G37="T5",$K$15,IF(G37="T6",$K$16,IF(G37="t7",$K$17,0))))))))))))))))</f>
        <v>55662.420000000006</v>
      </c>
      <c r="I37" s="41">
        <f t="shared" ref="I37:I44" si="64">IFERROR(H37*1.1,0)</f>
        <v>61228.662000000011</v>
      </c>
      <c r="J37" s="41">
        <f t="shared" ref="J37:J44" si="65">IFERROR(I37*1.1,0)</f>
        <v>67351.528200000015</v>
      </c>
      <c r="K37" s="41">
        <f t="shared" ref="K37:K44" si="66">IFERROR(J37*1.1,0)</f>
        <v>74086.681020000018</v>
      </c>
      <c r="L37" s="41">
        <f t="shared" ref="L37:L44" si="67">IFERROR(K37*1.1,0)</f>
        <v>81495.349122000029</v>
      </c>
      <c r="M37" s="41">
        <f t="shared" ref="M37:M44" si="68">IFERROR(L37*1.1,0)</f>
        <v>89644.884034200033</v>
      </c>
      <c r="N37" s="41">
        <f t="shared" ref="N37:N44" si="69">IFERROR(M37*1.1,0)</f>
        <v>98609.372437620041</v>
      </c>
      <c r="O37" s="41">
        <f t="shared" ref="O37:O44" si="70">IFERROR(N37*1.1,0)</f>
        <v>108470.30968138206</v>
      </c>
      <c r="P37" s="42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>
        <v>0.25</v>
      </c>
      <c r="AB37" s="43">
        <v>0.25</v>
      </c>
      <c r="AC37" s="43">
        <v>0.5</v>
      </c>
      <c r="AD37" s="43">
        <v>0.5</v>
      </c>
      <c r="AE37" s="43">
        <f>Considerations!Y18/2</f>
        <v>0.14403409090909089</v>
      </c>
      <c r="AF37" s="43">
        <f>AE37</f>
        <v>0.14403409090909089</v>
      </c>
      <c r="AG37" s="43">
        <f t="shared" ref="AG37:AV37" si="71">AF37</f>
        <v>0.14403409090909089</v>
      </c>
      <c r="AH37" s="43">
        <f t="shared" si="71"/>
        <v>0.14403409090909089</v>
      </c>
      <c r="AI37" s="43">
        <f t="shared" si="71"/>
        <v>0.14403409090909089</v>
      </c>
      <c r="AJ37" s="43">
        <f t="shared" si="71"/>
        <v>0.14403409090909089</v>
      </c>
      <c r="AK37" s="43">
        <f t="shared" si="71"/>
        <v>0.14403409090909089</v>
      </c>
      <c r="AL37" s="43">
        <f t="shared" si="71"/>
        <v>0.14403409090909089</v>
      </c>
      <c r="AM37" s="43">
        <f t="shared" si="71"/>
        <v>0.14403409090909089</v>
      </c>
      <c r="AN37" s="43">
        <f t="shared" si="71"/>
        <v>0.14403409090909089</v>
      </c>
      <c r="AO37" s="43">
        <f t="shared" si="71"/>
        <v>0.14403409090909089</v>
      </c>
      <c r="AP37" s="43">
        <f t="shared" si="71"/>
        <v>0.14403409090909089</v>
      </c>
      <c r="AQ37" s="43">
        <f t="shared" si="71"/>
        <v>0.14403409090909089</v>
      </c>
      <c r="AR37" s="43">
        <f t="shared" si="71"/>
        <v>0.14403409090909089</v>
      </c>
      <c r="AS37" s="43">
        <f t="shared" si="71"/>
        <v>0.14403409090909089</v>
      </c>
      <c r="AT37" s="43">
        <f t="shared" si="71"/>
        <v>0.14403409090909089</v>
      </c>
      <c r="AU37" s="43">
        <f t="shared" si="71"/>
        <v>0.14403409090909089</v>
      </c>
      <c r="AV37" s="43">
        <f t="shared" si="71"/>
        <v>0.14403409090909089</v>
      </c>
      <c r="AW37" s="43">
        <f t="shared" ref="AW37:AX37" si="72">AV37</f>
        <v>0.14403409090909089</v>
      </c>
      <c r="AX37" s="43">
        <f t="shared" si="72"/>
        <v>0.14403409090909089</v>
      </c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234"/>
      <c r="CU37" s="137"/>
      <c r="CV37" s="137"/>
      <c r="CW37" s="137"/>
      <c r="CX37" s="137"/>
      <c r="CY37" s="137"/>
      <c r="CZ37" s="137"/>
      <c r="DA37" s="137"/>
      <c r="DB37" s="137"/>
      <c r="DC37" s="137"/>
      <c r="DD37" s="137"/>
      <c r="DE37" s="137"/>
      <c r="DF37" s="137"/>
      <c r="DG37" s="137"/>
      <c r="DH37" s="137"/>
      <c r="DI37" s="137"/>
      <c r="DJ37" s="137"/>
      <c r="DK37" s="137"/>
      <c r="DL37" s="137"/>
      <c r="DM37" s="137"/>
      <c r="DN37" s="137"/>
      <c r="DO37" s="137"/>
      <c r="DP37" s="137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2">
        <f t="shared" ref="GC37:GC45" si="73">SUM(P37:GB37)</f>
        <v>4.3806818181818175</v>
      </c>
      <c r="GD37" s="42">
        <f t="shared" si="14"/>
        <v>2.1903409090909087</v>
      </c>
      <c r="GE37" s="16"/>
      <c r="GF37" s="5"/>
      <c r="GG37" s="5"/>
      <c r="GH37" s="137" t="str">
        <f t="shared" si="18"/>
        <v>III</v>
      </c>
      <c r="GI37" s="138">
        <f t="shared" si="19"/>
        <v>2.1903409090909087</v>
      </c>
      <c r="GK37" s="361">
        <f t="shared" si="29"/>
        <v>251856.63731250004</v>
      </c>
      <c r="GL37" s="361">
        <v>353140.10325000016</v>
      </c>
      <c r="GM37" s="356">
        <f t="shared" si="30"/>
        <v>101283.46593750012</v>
      </c>
    </row>
    <row r="38" spans="1:195" ht="16.5" x14ac:dyDescent="0.25">
      <c r="A38" s="39" t="str">
        <f t="shared" si="16"/>
        <v>Off</v>
      </c>
      <c r="B38" s="40" t="s">
        <v>186</v>
      </c>
      <c r="C38" s="24" t="s">
        <v>179</v>
      </c>
      <c r="D38" s="24" t="s">
        <v>180</v>
      </c>
      <c r="E38" s="5">
        <v>15</v>
      </c>
      <c r="F38" s="227" t="s">
        <v>518</v>
      </c>
      <c r="G38" s="17" t="s">
        <v>142</v>
      </c>
      <c r="H38" s="41">
        <f t="shared" si="63"/>
        <v>35045.229999999996</v>
      </c>
      <c r="I38" s="41">
        <f t="shared" si="64"/>
        <v>38549.752999999997</v>
      </c>
      <c r="J38" s="41">
        <f t="shared" si="65"/>
        <v>42404.728300000002</v>
      </c>
      <c r="K38" s="41">
        <f t="shared" si="66"/>
        <v>46645.201130000009</v>
      </c>
      <c r="L38" s="41">
        <f t="shared" si="67"/>
        <v>51309.721243000015</v>
      </c>
      <c r="M38" s="41">
        <f t="shared" si="68"/>
        <v>56440.693367300024</v>
      </c>
      <c r="N38" s="41">
        <f t="shared" si="69"/>
        <v>62084.762704030029</v>
      </c>
      <c r="O38" s="41">
        <f t="shared" si="70"/>
        <v>68293.238974433043</v>
      </c>
      <c r="P38" s="42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>
        <f>AX37</f>
        <v>0.14403409090909089</v>
      </c>
      <c r="AZ38" s="43">
        <f>AY38</f>
        <v>0.14403409090909089</v>
      </c>
      <c r="BA38" s="43">
        <f t="shared" ref="BA38:BV38" si="74">AZ38</f>
        <v>0.14403409090909089</v>
      </c>
      <c r="BB38" s="43">
        <f t="shared" si="74"/>
        <v>0.14403409090909089</v>
      </c>
      <c r="BC38" s="43">
        <f t="shared" si="74"/>
        <v>0.14403409090909089</v>
      </c>
      <c r="BD38" s="43">
        <f t="shared" si="74"/>
        <v>0.14403409090909089</v>
      </c>
      <c r="BE38" s="43">
        <f t="shared" si="74"/>
        <v>0.14403409090909089</v>
      </c>
      <c r="BF38" s="43">
        <f t="shared" si="74"/>
        <v>0.14403409090909089</v>
      </c>
      <c r="BG38" s="43">
        <f t="shared" si="74"/>
        <v>0.14403409090909089</v>
      </c>
      <c r="BH38" s="43">
        <f t="shared" si="74"/>
        <v>0.14403409090909089</v>
      </c>
      <c r="BI38" s="43">
        <f t="shared" si="74"/>
        <v>0.14403409090909089</v>
      </c>
      <c r="BJ38" s="43">
        <f t="shared" si="74"/>
        <v>0.14403409090909089</v>
      </c>
      <c r="BK38" s="43">
        <f t="shared" si="74"/>
        <v>0.14403409090909089</v>
      </c>
      <c r="BL38" s="43">
        <f t="shared" si="74"/>
        <v>0.14403409090909089</v>
      </c>
      <c r="BM38" s="43">
        <f t="shared" si="74"/>
        <v>0.14403409090909089</v>
      </c>
      <c r="BN38" s="43">
        <f t="shared" si="74"/>
        <v>0.14403409090909089</v>
      </c>
      <c r="BO38" s="43">
        <f t="shared" si="74"/>
        <v>0.14403409090909089</v>
      </c>
      <c r="BP38" s="43">
        <f t="shared" si="74"/>
        <v>0.14403409090909089</v>
      </c>
      <c r="BQ38" s="43">
        <f t="shared" si="74"/>
        <v>0.14403409090909089</v>
      </c>
      <c r="BR38" s="43">
        <f t="shared" si="74"/>
        <v>0.14403409090909089</v>
      </c>
      <c r="BS38" s="43">
        <f t="shared" si="74"/>
        <v>0.14403409090909089</v>
      </c>
      <c r="BT38" s="43">
        <f t="shared" si="74"/>
        <v>0.14403409090909089</v>
      </c>
      <c r="BU38" s="43">
        <f t="shared" si="74"/>
        <v>0.14403409090909089</v>
      </c>
      <c r="BV38" s="43">
        <f t="shared" si="74"/>
        <v>0.14403409090909089</v>
      </c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234"/>
      <c r="CU38" s="237"/>
      <c r="CV38" s="237"/>
      <c r="CW38" s="237"/>
      <c r="CX38" s="237"/>
      <c r="CY38" s="237"/>
      <c r="CZ38" s="237"/>
      <c r="DA38" s="237"/>
      <c r="DB38" s="237"/>
      <c r="DC38" s="237"/>
      <c r="DD38" s="237"/>
      <c r="DE38" s="237"/>
      <c r="DF38" s="237"/>
      <c r="DG38" s="237"/>
      <c r="DH38" s="237"/>
      <c r="DI38" s="237"/>
      <c r="DJ38" s="237"/>
      <c r="DK38" s="237"/>
      <c r="DL38" s="237"/>
      <c r="DM38" s="237"/>
      <c r="DN38" s="237"/>
      <c r="DO38" s="237"/>
      <c r="DP38" s="237"/>
      <c r="DQ38" s="235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2">
        <f t="shared" si="73"/>
        <v>3.4568181818181816</v>
      </c>
      <c r="GD38" s="42">
        <f t="shared" si="14"/>
        <v>1.7284090909090908</v>
      </c>
      <c r="GE38" s="16"/>
      <c r="GF38" s="5"/>
      <c r="GG38" s="5"/>
      <c r="GH38" s="137" t="str">
        <f t="shared" si="18"/>
        <v>II</v>
      </c>
      <c r="GI38" s="138">
        <f t="shared" si="19"/>
        <v>1.7284090909090908</v>
      </c>
      <c r="GK38" s="361">
        <f t="shared" si="29"/>
        <v>138811.965703125</v>
      </c>
      <c r="GL38" s="361">
        <v>222318.17781249995</v>
      </c>
      <c r="GM38" s="356">
        <f t="shared" si="30"/>
        <v>83506.212109374959</v>
      </c>
    </row>
    <row r="39" spans="1:195" ht="16.5" x14ac:dyDescent="0.25">
      <c r="A39" s="39" t="str">
        <f t="shared" si="16"/>
        <v>Off</v>
      </c>
      <c r="B39" s="40" t="s">
        <v>186</v>
      </c>
      <c r="C39" s="24" t="s">
        <v>179</v>
      </c>
      <c r="D39" s="24" t="s">
        <v>180</v>
      </c>
      <c r="E39" s="5">
        <v>16</v>
      </c>
      <c r="F39" s="227" t="s">
        <v>518</v>
      </c>
      <c r="G39" s="17" t="s">
        <v>142</v>
      </c>
      <c r="H39" s="41">
        <f t="shared" si="63"/>
        <v>35045.229999999996</v>
      </c>
      <c r="I39" s="41">
        <f t="shared" si="64"/>
        <v>38549.752999999997</v>
      </c>
      <c r="J39" s="41">
        <f t="shared" si="65"/>
        <v>42404.728300000002</v>
      </c>
      <c r="K39" s="41">
        <f t="shared" si="66"/>
        <v>46645.201130000009</v>
      </c>
      <c r="L39" s="41">
        <f t="shared" si="67"/>
        <v>51309.721243000015</v>
      </c>
      <c r="M39" s="41">
        <f t="shared" si="68"/>
        <v>56440.693367300024</v>
      </c>
      <c r="N39" s="41">
        <f t="shared" si="69"/>
        <v>62084.762704030029</v>
      </c>
      <c r="O39" s="41">
        <f t="shared" si="70"/>
        <v>68293.238974433043</v>
      </c>
      <c r="P39" s="42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>
        <f>BV38</f>
        <v>0.14403409090909089</v>
      </c>
      <c r="BX39" s="43">
        <f>BW39</f>
        <v>0.14403409090909089</v>
      </c>
      <c r="BY39" s="43">
        <f t="shared" ref="BY39:CT39" si="75">BX39</f>
        <v>0.14403409090909089</v>
      </c>
      <c r="BZ39" s="43">
        <f t="shared" si="75"/>
        <v>0.14403409090909089</v>
      </c>
      <c r="CA39" s="43">
        <f t="shared" si="75"/>
        <v>0.14403409090909089</v>
      </c>
      <c r="CB39" s="43">
        <f t="shared" si="75"/>
        <v>0.14403409090909089</v>
      </c>
      <c r="CC39" s="43">
        <f t="shared" si="75"/>
        <v>0.14403409090909089</v>
      </c>
      <c r="CD39" s="43">
        <f t="shared" si="75"/>
        <v>0.14403409090909089</v>
      </c>
      <c r="CE39" s="43">
        <f t="shared" si="75"/>
        <v>0.14403409090909089</v>
      </c>
      <c r="CF39" s="43">
        <f t="shared" si="75"/>
        <v>0.14403409090909089</v>
      </c>
      <c r="CG39" s="43">
        <f t="shared" si="75"/>
        <v>0.14403409090909089</v>
      </c>
      <c r="CH39" s="43">
        <f t="shared" si="75"/>
        <v>0.14403409090909089</v>
      </c>
      <c r="CI39" s="43">
        <f t="shared" si="75"/>
        <v>0.14403409090909089</v>
      </c>
      <c r="CJ39" s="43">
        <f t="shared" si="75"/>
        <v>0.14403409090909089</v>
      </c>
      <c r="CK39" s="43">
        <f t="shared" si="75"/>
        <v>0.14403409090909089</v>
      </c>
      <c r="CL39" s="43">
        <f t="shared" si="75"/>
        <v>0.14403409090909089</v>
      </c>
      <c r="CM39" s="43">
        <f t="shared" si="75"/>
        <v>0.14403409090909089</v>
      </c>
      <c r="CN39" s="43">
        <f t="shared" si="75"/>
        <v>0.14403409090909089</v>
      </c>
      <c r="CO39" s="43">
        <f t="shared" si="75"/>
        <v>0.14403409090909089</v>
      </c>
      <c r="CP39" s="43">
        <f t="shared" si="75"/>
        <v>0.14403409090909089</v>
      </c>
      <c r="CQ39" s="43">
        <f t="shared" si="75"/>
        <v>0.14403409090909089</v>
      </c>
      <c r="CR39" s="43">
        <f t="shared" si="75"/>
        <v>0.14403409090909089</v>
      </c>
      <c r="CS39" s="43">
        <f t="shared" si="75"/>
        <v>0.14403409090909089</v>
      </c>
      <c r="CT39" s="43">
        <f t="shared" si="75"/>
        <v>0.14403409090909089</v>
      </c>
      <c r="CU39" s="236"/>
      <c r="CV39" s="236"/>
      <c r="CW39" s="236"/>
      <c r="CX39" s="236"/>
      <c r="CY39" s="236"/>
      <c r="CZ39" s="236"/>
      <c r="DA39" s="236"/>
      <c r="DB39" s="236"/>
      <c r="DC39" s="236"/>
      <c r="DD39" s="236"/>
      <c r="DE39" s="236"/>
      <c r="DF39" s="236"/>
      <c r="DG39" s="236"/>
      <c r="DH39" s="236"/>
      <c r="DI39" s="236"/>
      <c r="DJ39" s="236"/>
      <c r="DK39" s="236"/>
      <c r="DL39" s="236"/>
      <c r="DM39" s="236"/>
      <c r="DN39" s="236"/>
      <c r="DO39" s="236"/>
      <c r="DP39" s="236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2">
        <f t="shared" si="73"/>
        <v>3.4568181818181816</v>
      </c>
      <c r="GD39" s="42">
        <f t="shared" si="14"/>
        <v>1.7284090909090908</v>
      </c>
      <c r="GE39" s="16"/>
      <c r="GF39" s="5"/>
      <c r="GG39" s="5"/>
      <c r="GH39" s="137" t="str">
        <f t="shared" si="18"/>
        <v>II</v>
      </c>
      <c r="GI39" s="138">
        <f t="shared" si="19"/>
        <v>1.7284090909090908</v>
      </c>
      <c r="GK39" s="361">
        <f t="shared" si="29"/>
        <v>152693.16227343748</v>
      </c>
      <c r="GL39" s="361">
        <v>244549.99559374989</v>
      </c>
      <c r="GM39" s="356">
        <f t="shared" si="30"/>
        <v>91856.833320312406</v>
      </c>
    </row>
    <row r="40" spans="1:195" ht="16.5" x14ac:dyDescent="0.25">
      <c r="A40" s="39" t="str">
        <f t="shared" si="16"/>
        <v>Off</v>
      </c>
      <c r="B40" s="40" t="s">
        <v>186</v>
      </c>
      <c r="C40" s="24" t="s">
        <v>179</v>
      </c>
      <c r="D40" s="24" t="s">
        <v>180</v>
      </c>
      <c r="E40" s="5">
        <v>17</v>
      </c>
      <c r="F40" s="227" t="s">
        <v>518</v>
      </c>
      <c r="G40" s="17" t="s">
        <v>141</v>
      </c>
      <c r="H40" s="41">
        <f t="shared" si="63"/>
        <v>22693.550000000003</v>
      </c>
      <c r="I40" s="41">
        <f t="shared" si="64"/>
        <v>24962.905000000006</v>
      </c>
      <c r="J40" s="41">
        <f t="shared" si="65"/>
        <v>27459.195500000009</v>
      </c>
      <c r="K40" s="41">
        <f t="shared" si="66"/>
        <v>30205.115050000011</v>
      </c>
      <c r="L40" s="41">
        <f t="shared" si="67"/>
        <v>33225.626555000017</v>
      </c>
      <c r="M40" s="41">
        <f t="shared" si="68"/>
        <v>36548.189210500022</v>
      </c>
      <c r="N40" s="41">
        <f t="shared" si="69"/>
        <v>40203.008131550028</v>
      </c>
      <c r="O40" s="41">
        <f t="shared" si="70"/>
        <v>44223.308944705037</v>
      </c>
      <c r="P40" s="42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>
        <f>CT39</f>
        <v>0.14403409090909089</v>
      </c>
      <c r="CV40" s="43">
        <f>CU40</f>
        <v>0.14403409090909089</v>
      </c>
      <c r="CW40" s="43">
        <f t="shared" ref="CW40:DR40" si="76">CV40</f>
        <v>0.14403409090909089</v>
      </c>
      <c r="CX40" s="43">
        <f t="shared" si="76"/>
        <v>0.14403409090909089</v>
      </c>
      <c r="CY40" s="43">
        <f t="shared" si="76"/>
        <v>0.14403409090909089</v>
      </c>
      <c r="CZ40" s="43">
        <f t="shared" si="76"/>
        <v>0.14403409090909089</v>
      </c>
      <c r="DA40" s="43">
        <f t="shared" si="76"/>
        <v>0.14403409090909089</v>
      </c>
      <c r="DB40" s="43">
        <f t="shared" si="76"/>
        <v>0.14403409090909089</v>
      </c>
      <c r="DC40" s="43">
        <f t="shared" si="76"/>
        <v>0.14403409090909089</v>
      </c>
      <c r="DD40" s="43">
        <f t="shared" si="76"/>
        <v>0.14403409090909089</v>
      </c>
      <c r="DE40" s="43">
        <f t="shared" si="76"/>
        <v>0.14403409090909089</v>
      </c>
      <c r="DF40" s="43">
        <f t="shared" si="76"/>
        <v>0.14403409090909089</v>
      </c>
      <c r="DG40" s="43">
        <f t="shared" si="76"/>
        <v>0.14403409090909089</v>
      </c>
      <c r="DH40" s="43">
        <f t="shared" si="76"/>
        <v>0.14403409090909089</v>
      </c>
      <c r="DI40" s="43">
        <f t="shared" si="76"/>
        <v>0.14403409090909089</v>
      </c>
      <c r="DJ40" s="43">
        <f t="shared" si="76"/>
        <v>0.14403409090909089</v>
      </c>
      <c r="DK40" s="43">
        <f t="shared" si="76"/>
        <v>0.14403409090909089</v>
      </c>
      <c r="DL40" s="43">
        <f t="shared" si="76"/>
        <v>0.14403409090909089</v>
      </c>
      <c r="DM40" s="43">
        <f t="shared" si="76"/>
        <v>0.14403409090909089</v>
      </c>
      <c r="DN40" s="43">
        <f t="shared" si="76"/>
        <v>0.14403409090909089</v>
      </c>
      <c r="DO40" s="43">
        <f t="shared" si="76"/>
        <v>0.14403409090909089</v>
      </c>
      <c r="DP40" s="43">
        <f t="shared" si="76"/>
        <v>0.14403409090909089</v>
      </c>
      <c r="DQ40" s="43">
        <f t="shared" si="76"/>
        <v>0.14403409090909089</v>
      </c>
      <c r="DR40" s="43">
        <f t="shared" si="76"/>
        <v>0.14403409090909089</v>
      </c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2">
        <f t="shared" si="73"/>
        <v>3.4568181818181816</v>
      </c>
      <c r="GD40" s="42">
        <f t="shared" si="14"/>
        <v>1.7284090909090908</v>
      </c>
      <c r="GE40" s="16"/>
      <c r="GF40" s="5"/>
      <c r="GG40" s="5"/>
      <c r="GH40" s="137" t="str">
        <f t="shared" si="18"/>
        <v>I</v>
      </c>
      <c r="GI40" s="138">
        <f t="shared" si="19"/>
        <v>1.7284090909090908</v>
      </c>
      <c r="GK40" s="361">
        <f t="shared" si="29"/>
        <v>108764.15717578128</v>
      </c>
      <c r="GL40" s="361">
        <v>174194.27145312508</v>
      </c>
      <c r="GM40" s="356">
        <f t="shared" si="30"/>
        <v>65430.114277343804</v>
      </c>
    </row>
    <row r="41" spans="1:195" ht="16.5" x14ac:dyDescent="0.25">
      <c r="A41" s="39" t="str">
        <f t="shared" si="16"/>
        <v>Off</v>
      </c>
      <c r="B41" s="40" t="s">
        <v>186</v>
      </c>
      <c r="C41" s="24" t="s">
        <v>179</v>
      </c>
      <c r="D41" s="24" t="s">
        <v>180</v>
      </c>
      <c r="E41" s="5">
        <v>18</v>
      </c>
      <c r="F41" s="227" t="s">
        <v>517</v>
      </c>
      <c r="G41" s="99" t="s">
        <v>143</v>
      </c>
      <c r="H41" s="41">
        <f t="shared" si="63"/>
        <v>55662.420000000006</v>
      </c>
      <c r="I41" s="41">
        <f t="shared" si="64"/>
        <v>61228.662000000011</v>
      </c>
      <c r="J41" s="41">
        <f t="shared" si="65"/>
        <v>67351.528200000015</v>
      </c>
      <c r="K41" s="41">
        <f t="shared" si="66"/>
        <v>74086.681020000018</v>
      </c>
      <c r="L41" s="41">
        <f t="shared" si="67"/>
        <v>81495.349122000029</v>
      </c>
      <c r="M41" s="41">
        <f t="shared" si="68"/>
        <v>89644.884034200033</v>
      </c>
      <c r="N41" s="41">
        <f t="shared" si="69"/>
        <v>98609.372437620041</v>
      </c>
      <c r="O41" s="41">
        <f t="shared" si="70"/>
        <v>108470.30968138206</v>
      </c>
      <c r="P41" s="42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  <c r="FT41" s="43"/>
      <c r="FU41" s="43"/>
      <c r="FV41" s="43"/>
      <c r="FW41" s="43"/>
      <c r="FX41" s="43"/>
      <c r="FY41" s="43"/>
      <c r="FZ41" s="43"/>
      <c r="GA41" s="43"/>
      <c r="GB41" s="43"/>
      <c r="GC41" s="42">
        <f t="shared" si="73"/>
        <v>0</v>
      </c>
      <c r="GD41" s="42">
        <f t="shared" si="14"/>
        <v>0</v>
      </c>
      <c r="GE41" s="16"/>
      <c r="GF41" s="5"/>
      <c r="GG41" s="5"/>
      <c r="GH41" s="137" t="str">
        <f t="shared" si="18"/>
        <v>III</v>
      </c>
      <c r="GI41" s="138">
        <f t="shared" si="19"/>
        <v>0</v>
      </c>
      <c r="GK41" s="361">
        <f t="shared" si="29"/>
        <v>0</v>
      </c>
      <c r="GL41" s="361">
        <v>0</v>
      </c>
      <c r="GM41" s="356">
        <f t="shared" si="30"/>
        <v>0</v>
      </c>
    </row>
    <row r="42" spans="1:195" ht="16.5" x14ac:dyDescent="0.25">
      <c r="A42" s="39" t="str">
        <f t="shared" si="16"/>
        <v>Off</v>
      </c>
      <c r="B42" s="40" t="s">
        <v>186</v>
      </c>
      <c r="C42" s="24" t="s">
        <v>179</v>
      </c>
      <c r="D42" s="24" t="s">
        <v>180</v>
      </c>
      <c r="E42" s="5">
        <v>19</v>
      </c>
      <c r="F42" s="227" t="s">
        <v>519</v>
      </c>
      <c r="G42" s="17" t="s">
        <v>141</v>
      </c>
      <c r="H42" s="41">
        <f t="shared" si="63"/>
        <v>22693.550000000003</v>
      </c>
      <c r="I42" s="41">
        <f t="shared" si="64"/>
        <v>24962.905000000006</v>
      </c>
      <c r="J42" s="41">
        <f t="shared" si="65"/>
        <v>27459.195500000009</v>
      </c>
      <c r="K42" s="41">
        <f t="shared" si="66"/>
        <v>30205.115050000011</v>
      </c>
      <c r="L42" s="41">
        <f t="shared" si="67"/>
        <v>33225.626555000017</v>
      </c>
      <c r="M42" s="41">
        <f t="shared" si="68"/>
        <v>36548.189210500022</v>
      </c>
      <c r="N42" s="41">
        <f t="shared" si="69"/>
        <v>40203.008131550028</v>
      </c>
      <c r="O42" s="41">
        <f t="shared" si="70"/>
        <v>44223.308944705037</v>
      </c>
      <c r="P42" s="42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  <c r="FT42" s="43"/>
      <c r="FU42" s="43"/>
      <c r="FV42" s="43"/>
      <c r="FW42" s="43"/>
      <c r="FX42" s="43"/>
      <c r="FY42" s="43"/>
      <c r="FZ42" s="43"/>
      <c r="GA42" s="43"/>
      <c r="GB42" s="43"/>
      <c r="GC42" s="42">
        <f t="shared" si="73"/>
        <v>0</v>
      </c>
      <c r="GD42" s="42">
        <f t="shared" si="14"/>
        <v>0</v>
      </c>
      <c r="GE42" s="16"/>
      <c r="GF42" s="5"/>
      <c r="GG42" s="5"/>
      <c r="GH42" s="137" t="str">
        <f t="shared" si="18"/>
        <v>I</v>
      </c>
      <c r="GI42" s="138">
        <f t="shared" si="19"/>
        <v>0</v>
      </c>
      <c r="GK42" s="361">
        <f t="shared" si="29"/>
        <v>0</v>
      </c>
      <c r="GL42" s="361">
        <v>0</v>
      </c>
      <c r="GM42" s="356">
        <f t="shared" si="30"/>
        <v>0</v>
      </c>
    </row>
    <row r="43" spans="1:195" ht="16.5" x14ac:dyDescent="0.25">
      <c r="A43" s="39" t="str">
        <f t="shared" si="16"/>
        <v>Off</v>
      </c>
      <c r="B43" s="40" t="s">
        <v>186</v>
      </c>
      <c r="C43" s="24" t="s">
        <v>179</v>
      </c>
      <c r="D43" s="24" t="s">
        <v>180</v>
      </c>
      <c r="E43" s="5">
        <v>20</v>
      </c>
      <c r="F43" s="227" t="s">
        <v>519</v>
      </c>
      <c r="G43" s="17" t="s">
        <v>141</v>
      </c>
      <c r="H43" s="41">
        <f t="shared" si="63"/>
        <v>22693.550000000003</v>
      </c>
      <c r="I43" s="41">
        <f t="shared" si="64"/>
        <v>24962.905000000006</v>
      </c>
      <c r="J43" s="41">
        <f t="shared" si="65"/>
        <v>27459.195500000009</v>
      </c>
      <c r="K43" s="41">
        <f t="shared" si="66"/>
        <v>30205.115050000011</v>
      </c>
      <c r="L43" s="41">
        <f t="shared" si="67"/>
        <v>33225.626555000017</v>
      </c>
      <c r="M43" s="41">
        <f t="shared" si="68"/>
        <v>36548.189210500022</v>
      </c>
      <c r="N43" s="41">
        <f t="shared" si="69"/>
        <v>40203.008131550028</v>
      </c>
      <c r="O43" s="41">
        <f t="shared" si="70"/>
        <v>44223.308944705037</v>
      </c>
      <c r="P43" s="42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2">
        <f t="shared" si="73"/>
        <v>0</v>
      </c>
      <c r="GD43" s="42">
        <f t="shared" si="14"/>
        <v>0</v>
      </c>
      <c r="GE43" s="16"/>
      <c r="GF43" s="5"/>
      <c r="GG43" s="5"/>
      <c r="GH43" s="137" t="str">
        <f t="shared" si="18"/>
        <v>I</v>
      </c>
      <c r="GI43" s="138">
        <f t="shared" si="19"/>
        <v>0</v>
      </c>
      <c r="GK43" s="361">
        <f t="shared" si="29"/>
        <v>0</v>
      </c>
      <c r="GL43" s="361">
        <v>0</v>
      </c>
      <c r="GM43" s="356">
        <f t="shared" si="30"/>
        <v>0</v>
      </c>
    </row>
    <row r="44" spans="1:195" ht="16.5" x14ac:dyDescent="0.25">
      <c r="A44" s="39" t="str">
        <f t="shared" si="16"/>
        <v>Off</v>
      </c>
      <c r="B44" s="40" t="s">
        <v>186</v>
      </c>
      <c r="C44" s="24" t="s">
        <v>179</v>
      </c>
      <c r="D44" s="24" t="s">
        <v>180</v>
      </c>
      <c r="E44" s="5">
        <v>21</v>
      </c>
      <c r="F44" s="227" t="s">
        <v>519</v>
      </c>
      <c r="G44" s="17" t="s">
        <v>141</v>
      </c>
      <c r="H44" s="41">
        <f t="shared" si="63"/>
        <v>22693.550000000003</v>
      </c>
      <c r="I44" s="41">
        <f t="shared" si="64"/>
        <v>24962.905000000006</v>
      </c>
      <c r="J44" s="41">
        <f t="shared" si="65"/>
        <v>27459.195500000009</v>
      </c>
      <c r="K44" s="41">
        <f t="shared" si="66"/>
        <v>30205.115050000011</v>
      </c>
      <c r="L44" s="41">
        <f t="shared" si="67"/>
        <v>33225.626555000017</v>
      </c>
      <c r="M44" s="41">
        <f t="shared" si="68"/>
        <v>36548.189210500022</v>
      </c>
      <c r="N44" s="41">
        <f t="shared" si="69"/>
        <v>40203.008131550028</v>
      </c>
      <c r="O44" s="41">
        <f t="shared" si="70"/>
        <v>44223.308944705037</v>
      </c>
      <c r="P44" s="42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2">
        <f t="shared" si="73"/>
        <v>0</v>
      </c>
      <c r="GD44" s="42">
        <f t="shared" si="14"/>
        <v>0</v>
      </c>
      <c r="GE44" s="16"/>
      <c r="GF44" s="5"/>
      <c r="GG44" s="5"/>
      <c r="GH44" s="137" t="str">
        <f t="shared" si="18"/>
        <v>I</v>
      </c>
      <c r="GI44" s="138">
        <f t="shared" si="19"/>
        <v>0</v>
      </c>
      <c r="GK44" s="361">
        <f t="shared" si="29"/>
        <v>0</v>
      </c>
      <c r="GL44" s="361">
        <v>0</v>
      </c>
      <c r="GM44" s="356">
        <f t="shared" si="30"/>
        <v>0</v>
      </c>
    </row>
    <row r="45" spans="1:195" ht="16.5" x14ac:dyDescent="0.25">
      <c r="A45" s="39" t="str">
        <f t="shared" si="16"/>
        <v>Off</v>
      </c>
      <c r="B45" s="40" t="s">
        <v>186</v>
      </c>
      <c r="C45" s="24" t="s">
        <v>179</v>
      </c>
      <c r="D45" s="24" t="s">
        <v>180</v>
      </c>
      <c r="E45" s="5">
        <v>22</v>
      </c>
      <c r="F45" s="227" t="s">
        <v>512</v>
      </c>
      <c r="G45" s="17" t="s">
        <v>142</v>
      </c>
      <c r="H45" s="41">
        <f t="shared" si="11"/>
        <v>35045.229999999996</v>
      </c>
      <c r="I45" s="41">
        <f t="shared" ref="I45:O45" si="77">IFERROR(H45*1.1,0)</f>
        <v>38549.752999999997</v>
      </c>
      <c r="J45" s="41">
        <f t="shared" si="77"/>
        <v>42404.728300000002</v>
      </c>
      <c r="K45" s="41">
        <f t="shared" si="77"/>
        <v>46645.201130000009</v>
      </c>
      <c r="L45" s="41">
        <f t="shared" si="77"/>
        <v>51309.721243000015</v>
      </c>
      <c r="M45" s="41">
        <f t="shared" si="77"/>
        <v>56440.693367300024</v>
      </c>
      <c r="N45" s="41">
        <f t="shared" si="77"/>
        <v>62084.762704030029</v>
      </c>
      <c r="O45" s="41">
        <f t="shared" si="77"/>
        <v>68293.238974433043</v>
      </c>
      <c r="P45" s="42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>
        <v>0.25</v>
      </c>
      <c r="AB45" s="43">
        <v>0.25</v>
      </c>
      <c r="AC45" s="43">
        <v>0.5</v>
      </c>
      <c r="AD45" s="43">
        <v>0.5</v>
      </c>
      <c r="AE45" s="43">
        <f>Considerations!Y18/2</f>
        <v>0.14403409090909089</v>
      </c>
      <c r="AF45" s="43">
        <f>AE45</f>
        <v>0.14403409090909089</v>
      </c>
      <c r="AG45" s="43">
        <f t="shared" ref="AG45:AV45" si="78">AF45</f>
        <v>0.14403409090909089</v>
      </c>
      <c r="AH45" s="43">
        <f t="shared" si="78"/>
        <v>0.14403409090909089</v>
      </c>
      <c r="AI45" s="43">
        <f t="shared" si="78"/>
        <v>0.14403409090909089</v>
      </c>
      <c r="AJ45" s="43">
        <f t="shared" si="78"/>
        <v>0.14403409090909089</v>
      </c>
      <c r="AK45" s="43">
        <f t="shared" si="78"/>
        <v>0.14403409090909089</v>
      </c>
      <c r="AL45" s="43">
        <f t="shared" si="78"/>
        <v>0.14403409090909089</v>
      </c>
      <c r="AM45" s="43">
        <f t="shared" si="78"/>
        <v>0.14403409090909089</v>
      </c>
      <c r="AN45" s="43">
        <f t="shared" si="78"/>
        <v>0.14403409090909089</v>
      </c>
      <c r="AO45" s="43">
        <f t="shared" si="78"/>
        <v>0.14403409090909089</v>
      </c>
      <c r="AP45" s="43">
        <f t="shared" si="78"/>
        <v>0.14403409090909089</v>
      </c>
      <c r="AQ45" s="43">
        <f t="shared" si="78"/>
        <v>0.14403409090909089</v>
      </c>
      <c r="AR45" s="43">
        <f t="shared" si="78"/>
        <v>0.14403409090909089</v>
      </c>
      <c r="AS45" s="43">
        <f t="shared" si="78"/>
        <v>0.14403409090909089</v>
      </c>
      <c r="AT45" s="43">
        <f t="shared" si="78"/>
        <v>0.14403409090909089</v>
      </c>
      <c r="AU45" s="43">
        <f t="shared" si="78"/>
        <v>0.14403409090909089</v>
      </c>
      <c r="AV45" s="43">
        <f t="shared" si="78"/>
        <v>0.14403409090909089</v>
      </c>
      <c r="AW45" s="43">
        <f t="shared" ref="AW45:AX45" si="79">AV45</f>
        <v>0.14403409090909089</v>
      </c>
      <c r="AX45" s="43">
        <f t="shared" si="79"/>
        <v>0.14403409090909089</v>
      </c>
      <c r="AY45" s="43">
        <f>AX45</f>
        <v>0.14403409090909089</v>
      </c>
      <c r="AZ45" s="43">
        <f>AY45</f>
        <v>0.14403409090909089</v>
      </c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2">
        <f t="shared" si="73"/>
        <v>4.6687499999999984</v>
      </c>
      <c r="GD45" s="42">
        <f t="shared" si="14"/>
        <v>2.3343749999999992</v>
      </c>
      <c r="GE45" s="16"/>
      <c r="GF45" s="5"/>
      <c r="GG45" s="5"/>
      <c r="GH45" s="137" t="str">
        <f t="shared" si="18"/>
        <v>II</v>
      </c>
      <c r="GI45" s="138">
        <f t="shared" si="19"/>
        <v>2.3343749999999992</v>
      </c>
      <c r="GK45" s="361">
        <f t="shared" si="29"/>
        <v>169674.666975</v>
      </c>
      <c r="GL45" s="361">
        <v>240123.54409999991</v>
      </c>
      <c r="GM45" s="356">
        <f t="shared" si="30"/>
        <v>70448.877124999912</v>
      </c>
    </row>
    <row r="46" spans="1:195" ht="16.5" x14ac:dyDescent="0.25">
      <c r="A46" s="39" t="str">
        <f t="shared" si="16"/>
        <v>Off</v>
      </c>
      <c r="B46" s="40" t="s">
        <v>186</v>
      </c>
      <c r="C46" s="24" t="s">
        <v>179</v>
      </c>
      <c r="D46" s="24" t="s">
        <v>180</v>
      </c>
      <c r="E46" s="5">
        <v>23</v>
      </c>
      <c r="F46" s="227" t="s">
        <v>518</v>
      </c>
      <c r="G46" s="17" t="s">
        <v>142</v>
      </c>
      <c r="H46" s="41">
        <f t="shared" ref="H46:H48" si="80">IF(G46="I",$K$2,IF(G46="II",$K$3,IF(G46="III",$K$4,IF(G46="IV",$K$5,IF(G46="V",$K$6,IF(G46="VI",$K$7,IF(G46="VII",$K$8,IF(G46="VIII",$K$9,IF(G46="IX",$K$10,IF(G46="T1",$K$11,IF(G46="t2",$K$12,IF(G46="t3",$K$13,IF(G46="T4",$K$14,IF(G46="T5",$K$15,IF(G46="T6",$K$16,IF(G46="t7",$K$17,0))))))))))))))))</f>
        <v>35045.229999999996</v>
      </c>
      <c r="I46" s="41">
        <f t="shared" ref="I46:I48" si="81">IFERROR(H46*1.1,0)</f>
        <v>38549.752999999997</v>
      </c>
      <c r="J46" s="41">
        <f t="shared" ref="J46:J48" si="82">IFERROR(I46*1.1,0)</f>
        <v>42404.728300000002</v>
      </c>
      <c r="K46" s="41">
        <f t="shared" ref="K46:K48" si="83">IFERROR(J46*1.1,0)</f>
        <v>46645.201130000009</v>
      </c>
      <c r="L46" s="41">
        <f t="shared" ref="L46:L48" si="84">IFERROR(K46*1.1,0)</f>
        <v>51309.721243000015</v>
      </c>
      <c r="M46" s="41">
        <f t="shared" ref="M46:M48" si="85">IFERROR(L46*1.1,0)</f>
        <v>56440.693367300024</v>
      </c>
      <c r="N46" s="41">
        <f t="shared" ref="N46:N48" si="86">IFERROR(M46*1.1,0)</f>
        <v>62084.762704030029</v>
      </c>
      <c r="O46" s="41">
        <f t="shared" ref="O46:O48" si="87">IFERROR(N46*1.1,0)</f>
        <v>68293.238974433043</v>
      </c>
      <c r="P46" s="42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>
        <f>AZ45</f>
        <v>0.14403409090909089</v>
      </c>
      <c r="BB46" s="43">
        <f>BA46</f>
        <v>0.14403409090909089</v>
      </c>
      <c r="BC46" s="43">
        <f t="shared" ref="BC46:BV46" si="88">BB46</f>
        <v>0.14403409090909089</v>
      </c>
      <c r="BD46" s="43">
        <f t="shared" si="88"/>
        <v>0.14403409090909089</v>
      </c>
      <c r="BE46" s="43">
        <f t="shared" si="88"/>
        <v>0.14403409090909089</v>
      </c>
      <c r="BF46" s="43">
        <f t="shared" si="88"/>
        <v>0.14403409090909089</v>
      </c>
      <c r="BG46" s="43">
        <f t="shared" si="88"/>
        <v>0.14403409090909089</v>
      </c>
      <c r="BH46" s="43">
        <f t="shared" si="88"/>
        <v>0.14403409090909089</v>
      </c>
      <c r="BI46" s="43">
        <f t="shared" si="88"/>
        <v>0.14403409090909089</v>
      </c>
      <c r="BJ46" s="43">
        <f t="shared" si="88"/>
        <v>0.14403409090909089</v>
      </c>
      <c r="BK46" s="43">
        <f t="shared" si="88"/>
        <v>0.14403409090909089</v>
      </c>
      <c r="BL46" s="43">
        <f t="shared" si="88"/>
        <v>0.14403409090909089</v>
      </c>
      <c r="BM46" s="43">
        <f t="shared" si="88"/>
        <v>0.14403409090909089</v>
      </c>
      <c r="BN46" s="43">
        <f t="shared" si="88"/>
        <v>0.14403409090909089</v>
      </c>
      <c r="BO46" s="43">
        <f t="shared" si="88"/>
        <v>0.14403409090909089</v>
      </c>
      <c r="BP46" s="43">
        <f t="shared" si="88"/>
        <v>0.14403409090909089</v>
      </c>
      <c r="BQ46" s="43">
        <f t="shared" si="88"/>
        <v>0.14403409090909089</v>
      </c>
      <c r="BR46" s="43">
        <f t="shared" si="88"/>
        <v>0.14403409090909089</v>
      </c>
      <c r="BS46" s="43">
        <f t="shared" si="88"/>
        <v>0.14403409090909089</v>
      </c>
      <c r="BT46" s="43">
        <f t="shared" si="88"/>
        <v>0.14403409090909089</v>
      </c>
      <c r="BU46" s="43">
        <f t="shared" si="88"/>
        <v>0.14403409090909089</v>
      </c>
      <c r="BV46" s="43">
        <f t="shared" si="88"/>
        <v>0.14403409090909089</v>
      </c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2">
        <f t="shared" ref="GC46:GC48" si="89">SUM(P46:GB46)</f>
        <v>3.1687499999999997</v>
      </c>
      <c r="GD46" s="42">
        <f t="shared" si="14"/>
        <v>1.5843749999999999</v>
      </c>
      <c r="GE46" s="16"/>
      <c r="GF46" s="5"/>
      <c r="GG46" s="5"/>
      <c r="GH46" s="137" t="str">
        <f t="shared" si="18"/>
        <v>II</v>
      </c>
      <c r="GI46" s="138">
        <f t="shared" si="19"/>
        <v>1.5843749999999999</v>
      </c>
      <c r="GK46" s="361">
        <f t="shared" si="29"/>
        <v>127707.008446875</v>
      </c>
      <c r="GL46" s="361">
        <v>204532.72358749996</v>
      </c>
      <c r="GM46" s="356">
        <f t="shared" si="30"/>
        <v>76825.715140624961</v>
      </c>
    </row>
    <row r="47" spans="1:195" ht="16.5" x14ac:dyDescent="0.25">
      <c r="A47" s="39" t="str">
        <f t="shared" si="16"/>
        <v>Off</v>
      </c>
      <c r="B47" s="40" t="s">
        <v>186</v>
      </c>
      <c r="C47" s="24" t="s">
        <v>179</v>
      </c>
      <c r="D47" s="24" t="s">
        <v>180</v>
      </c>
      <c r="E47" s="5">
        <v>24</v>
      </c>
      <c r="F47" s="227" t="s">
        <v>518</v>
      </c>
      <c r="G47" s="17" t="s">
        <v>142</v>
      </c>
      <c r="H47" s="41">
        <f t="shared" si="80"/>
        <v>35045.229999999996</v>
      </c>
      <c r="I47" s="41">
        <f t="shared" si="81"/>
        <v>38549.752999999997</v>
      </c>
      <c r="J47" s="41">
        <f t="shared" si="82"/>
        <v>42404.728300000002</v>
      </c>
      <c r="K47" s="41">
        <f t="shared" si="83"/>
        <v>46645.201130000009</v>
      </c>
      <c r="L47" s="41">
        <f t="shared" si="84"/>
        <v>51309.721243000015</v>
      </c>
      <c r="M47" s="41">
        <f t="shared" si="85"/>
        <v>56440.693367300024</v>
      </c>
      <c r="N47" s="41">
        <f t="shared" si="86"/>
        <v>62084.762704030029</v>
      </c>
      <c r="O47" s="41">
        <f t="shared" si="87"/>
        <v>68293.238974433043</v>
      </c>
      <c r="P47" s="42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>
        <f>BV46</f>
        <v>0.14403409090909089</v>
      </c>
      <c r="BX47" s="43">
        <f>BW47</f>
        <v>0.14403409090909089</v>
      </c>
      <c r="BY47" s="43">
        <f t="shared" ref="BY47:CT47" si="90">BX47</f>
        <v>0.14403409090909089</v>
      </c>
      <c r="BZ47" s="43">
        <f t="shared" si="90"/>
        <v>0.14403409090909089</v>
      </c>
      <c r="CA47" s="43">
        <f t="shared" si="90"/>
        <v>0.14403409090909089</v>
      </c>
      <c r="CB47" s="43">
        <f t="shared" si="90"/>
        <v>0.14403409090909089</v>
      </c>
      <c r="CC47" s="43">
        <f t="shared" si="90"/>
        <v>0.14403409090909089</v>
      </c>
      <c r="CD47" s="43">
        <f t="shared" si="90"/>
        <v>0.14403409090909089</v>
      </c>
      <c r="CE47" s="43">
        <f t="shared" si="90"/>
        <v>0.14403409090909089</v>
      </c>
      <c r="CF47" s="43">
        <f t="shared" si="90"/>
        <v>0.14403409090909089</v>
      </c>
      <c r="CG47" s="43">
        <f t="shared" si="90"/>
        <v>0.14403409090909089</v>
      </c>
      <c r="CH47" s="43">
        <f t="shared" si="90"/>
        <v>0.14403409090909089</v>
      </c>
      <c r="CI47" s="43">
        <f t="shared" si="90"/>
        <v>0.14403409090909089</v>
      </c>
      <c r="CJ47" s="43">
        <f t="shared" si="90"/>
        <v>0.14403409090909089</v>
      </c>
      <c r="CK47" s="43">
        <f t="shared" si="90"/>
        <v>0.14403409090909089</v>
      </c>
      <c r="CL47" s="43">
        <f t="shared" si="90"/>
        <v>0.14403409090909089</v>
      </c>
      <c r="CM47" s="43">
        <f t="shared" si="90"/>
        <v>0.14403409090909089</v>
      </c>
      <c r="CN47" s="43">
        <f t="shared" si="90"/>
        <v>0.14403409090909089</v>
      </c>
      <c r="CO47" s="43">
        <f t="shared" si="90"/>
        <v>0.14403409090909089</v>
      </c>
      <c r="CP47" s="43">
        <f t="shared" si="90"/>
        <v>0.14403409090909089</v>
      </c>
      <c r="CQ47" s="43">
        <f t="shared" si="90"/>
        <v>0.14403409090909089</v>
      </c>
      <c r="CR47" s="43">
        <f t="shared" si="90"/>
        <v>0.14403409090909089</v>
      </c>
      <c r="CS47" s="43">
        <f t="shared" si="90"/>
        <v>0.14403409090909089</v>
      </c>
      <c r="CT47" s="43">
        <f t="shared" si="90"/>
        <v>0.14403409090909089</v>
      </c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2">
        <f t="shared" si="89"/>
        <v>3.4568181818181816</v>
      </c>
      <c r="GD47" s="42">
        <f t="shared" si="14"/>
        <v>1.7284090909090908</v>
      </c>
      <c r="GE47" s="16"/>
      <c r="GF47" s="5"/>
      <c r="GG47" s="5"/>
      <c r="GH47" s="137" t="str">
        <f t="shared" si="18"/>
        <v>II</v>
      </c>
      <c r="GI47" s="138">
        <f t="shared" si="19"/>
        <v>1.7284090909090908</v>
      </c>
      <c r="GK47" s="361">
        <f t="shared" si="29"/>
        <v>152693.16227343748</v>
      </c>
      <c r="GL47" s="361">
        <v>244549.99559374989</v>
      </c>
      <c r="GM47" s="356">
        <f t="shared" si="30"/>
        <v>91856.833320312406</v>
      </c>
    </row>
    <row r="48" spans="1:195" ht="16.5" x14ac:dyDescent="0.25">
      <c r="A48" s="39" t="str">
        <f t="shared" si="16"/>
        <v>Off</v>
      </c>
      <c r="B48" s="40" t="s">
        <v>186</v>
      </c>
      <c r="C48" s="24" t="s">
        <v>179</v>
      </c>
      <c r="D48" s="24" t="s">
        <v>180</v>
      </c>
      <c r="E48" s="5">
        <v>25</v>
      </c>
      <c r="F48" s="227" t="s">
        <v>518</v>
      </c>
      <c r="G48" s="258" t="s">
        <v>141</v>
      </c>
      <c r="H48" s="259">
        <f t="shared" si="80"/>
        <v>22693.550000000003</v>
      </c>
      <c r="I48" s="259">
        <f t="shared" si="81"/>
        <v>24962.905000000006</v>
      </c>
      <c r="J48" s="259">
        <f t="shared" si="82"/>
        <v>27459.195500000009</v>
      </c>
      <c r="K48" s="259">
        <f t="shared" si="83"/>
        <v>30205.115050000011</v>
      </c>
      <c r="L48" s="259">
        <f t="shared" si="84"/>
        <v>33225.626555000017</v>
      </c>
      <c r="M48" s="259">
        <f t="shared" si="85"/>
        <v>36548.189210500022</v>
      </c>
      <c r="N48" s="259">
        <f t="shared" si="86"/>
        <v>40203.008131550028</v>
      </c>
      <c r="O48" s="259">
        <f t="shared" si="87"/>
        <v>44223.308944705037</v>
      </c>
      <c r="P48" s="260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  <c r="BE48" s="256"/>
      <c r="BF48" s="256"/>
      <c r="BG48" s="256"/>
      <c r="BH48" s="256"/>
      <c r="BI48" s="256"/>
      <c r="BJ48" s="256"/>
      <c r="BK48" s="256"/>
      <c r="BL48" s="256"/>
      <c r="BM48" s="256"/>
      <c r="BN48" s="256"/>
      <c r="BO48" s="256"/>
      <c r="BP48" s="256"/>
      <c r="BQ48" s="256"/>
      <c r="BR48" s="256"/>
      <c r="BS48" s="256"/>
      <c r="BT48" s="256"/>
      <c r="BU48" s="256"/>
      <c r="BV48" s="256"/>
      <c r="BW48" s="256"/>
      <c r="BX48" s="256"/>
      <c r="BY48" s="256"/>
      <c r="BZ48" s="256"/>
      <c r="CA48" s="256"/>
      <c r="CB48" s="256"/>
      <c r="CC48" s="256"/>
      <c r="CD48" s="256"/>
      <c r="CE48" s="256"/>
      <c r="CF48" s="256"/>
      <c r="CG48" s="256"/>
      <c r="CH48" s="256"/>
      <c r="CI48" s="256"/>
      <c r="CJ48" s="256"/>
      <c r="CK48" s="256"/>
      <c r="CL48" s="256"/>
      <c r="CM48" s="256"/>
      <c r="CN48" s="256"/>
      <c r="CO48" s="256"/>
      <c r="CP48" s="256"/>
      <c r="CQ48" s="256"/>
      <c r="CR48" s="256"/>
      <c r="CS48" s="256"/>
      <c r="CT48" s="256"/>
      <c r="CU48" s="256">
        <f>CT47</f>
        <v>0.14403409090909089</v>
      </c>
      <c r="CV48" s="256">
        <f>CU48</f>
        <v>0.14403409090909089</v>
      </c>
      <c r="CW48" s="256">
        <f t="shared" ref="CW48:DR48" si="91">CV48</f>
        <v>0.14403409090909089</v>
      </c>
      <c r="CX48" s="256">
        <f t="shared" si="91"/>
        <v>0.14403409090909089</v>
      </c>
      <c r="CY48" s="256">
        <f t="shared" si="91"/>
        <v>0.14403409090909089</v>
      </c>
      <c r="CZ48" s="256">
        <f t="shared" si="91"/>
        <v>0.14403409090909089</v>
      </c>
      <c r="DA48" s="256">
        <f t="shared" si="91"/>
        <v>0.14403409090909089</v>
      </c>
      <c r="DB48" s="256">
        <f t="shared" si="91"/>
        <v>0.14403409090909089</v>
      </c>
      <c r="DC48" s="256">
        <f t="shared" si="91"/>
        <v>0.14403409090909089</v>
      </c>
      <c r="DD48" s="256">
        <f t="shared" si="91"/>
        <v>0.14403409090909089</v>
      </c>
      <c r="DE48" s="256">
        <f t="shared" si="91"/>
        <v>0.14403409090909089</v>
      </c>
      <c r="DF48" s="256">
        <f t="shared" si="91"/>
        <v>0.14403409090909089</v>
      </c>
      <c r="DG48" s="256">
        <f t="shared" si="91"/>
        <v>0.14403409090909089</v>
      </c>
      <c r="DH48" s="256">
        <f t="shared" si="91"/>
        <v>0.14403409090909089</v>
      </c>
      <c r="DI48" s="256">
        <f t="shared" si="91"/>
        <v>0.14403409090909089</v>
      </c>
      <c r="DJ48" s="256">
        <f t="shared" si="91"/>
        <v>0.14403409090909089</v>
      </c>
      <c r="DK48" s="256">
        <f t="shared" si="91"/>
        <v>0.14403409090909089</v>
      </c>
      <c r="DL48" s="256">
        <f t="shared" si="91"/>
        <v>0.14403409090909089</v>
      </c>
      <c r="DM48" s="256">
        <f t="shared" si="91"/>
        <v>0.14403409090909089</v>
      </c>
      <c r="DN48" s="256">
        <f t="shared" si="91"/>
        <v>0.14403409090909089</v>
      </c>
      <c r="DO48" s="256">
        <f t="shared" si="91"/>
        <v>0.14403409090909089</v>
      </c>
      <c r="DP48" s="256">
        <f t="shared" si="91"/>
        <v>0.14403409090909089</v>
      </c>
      <c r="DQ48" s="256">
        <f t="shared" si="91"/>
        <v>0.14403409090909089</v>
      </c>
      <c r="DR48" s="256">
        <f t="shared" si="91"/>
        <v>0.14403409090909089</v>
      </c>
      <c r="DS48" s="256"/>
      <c r="DT48" s="256"/>
      <c r="DU48" s="256"/>
      <c r="DV48" s="256"/>
      <c r="DW48" s="256"/>
      <c r="DX48" s="256"/>
      <c r="DY48" s="256"/>
      <c r="DZ48" s="256"/>
      <c r="EA48" s="256"/>
      <c r="EB48" s="256"/>
      <c r="EC48" s="256"/>
      <c r="ED48" s="256"/>
      <c r="EE48" s="256"/>
      <c r="EF48" s="256"/>
      <c r="EG48" s="256"/>
      <c r="EH48" s="256"/>
      <c r="EI48" s="256"/>
      <c r="EJ48" s="256"/>
      <c r="EK48" s="256"/>
      <c r="EL48" s="256"/>
      <c r="EM48" s="256"/>
      <c r="EN48" s="256"/>
      <c r="EO48" s="256"/>
      <c r="EP48" s="256"/>
      <c r="EQ48" s="256"/>
      <c r="ER48" s="256"/>
      <c r="ES48" s="256"/>
      <c r="ET48" s="256"/>
      <c r="EU48" s="256"/>
      <c r="EV48" s="256"/>
      <c r="EW48" s="256"/>
      <c r="EX48" s="256"/>
      <c r="EY48" s="256"/>
      <c r="EZ48" s="256"/>
      <c r="FA48" s="256"/>
      <c r="FB48" s="256"/>
      <c r="FC48" s="256"/>
      <c r="FD48" s="256"/>
      <c r="FE48" s="256"/>
      <c r="FF48" s="256"/>
      <c r="FG48" s="256"/>
      <c r="FH48" s="256"/>
      <c r="FI48" s="256"/>
      <c r="FJ48" s="256"/>
      <c r="FK48" s="256"/>
      <c r="FL48" s="256"/>
      <c r="FM48" s="256"/>
      <c r="FN48" s="256"/>
      <c r="FO48" s="256"/>
      <c r="FP48" s="256"/>
      <c r="FQ48" s="256"/>
      <c r="FR48" s="256"/>
      <c r="FS48" s="256"/>
      <c r="FT48" s="256"/>
      <c r="FU48" s="256"/>
      <c r="FV48" s="256"/>
      <c r="FW48" s="256"/>
      <c r="FX48" s="256"/>
      <c r="FY48" s="256"/>
      <c r="FZ48" s="256"/>
      <c r="GA48" s="256"/>
      <c r="GB48" s="256"/>
      <c r="GC48" s="260">
        <f t="shared" si="89"/>
        <v>3.4568181818181816</v>
      </c>
      <c r="GD48" s="260">
        <f t="shared" ref="GD48" si="92">GC48/2</f>
        <v>1.7284090909090908</v>
      </c>
      <c r="GE48" s="261"/>
      <c r="GF48" s="5"/>
      <c r="GG48" s="5"/>
      <c r="GH48" s="137" t="str">
        <f t="shared" si="18"/>
        <v>I</v>
      </c>
      <c r="GI48" s="138">
        <f t="shared" si="19"/>
        <v>1.7284090909090908</v>
      </c>
      <c r="GK48" s="361">
        <f t="shared" si="29"/>
        <v>108764.15717578128</v>
      </c>
      <c r="GL48" s="361">
        <v>174194.27145312508</v>
      </c>
      <c r="GM48" s="356">
        <f t="shared" si="30"/>
        <v>65430.114277343804</v>
      </c>
    </row>
    <row r="49" spans="1:195" ht="16.5" customHeight="1" x14ac:dyDescent="0.25">
      <c r="A49" s="39" t="str">
        <f t="shared" si="16"/>
        <v>Off</v>
      </c>
      <c r="B49" s="40" t="s">
        <v>186</v>
      </c>
      <c r="C49" s="24" t="s">
        <v>179</v>
      </c>
      <c r="D49" s="24" t="s">
        <v>180</v>
      </c>
      <c r="E49" s="5">
        <v>26</v>
      </c>
      <c r="F49" s="257" t="s">
        <v>556</v>
      </c>
      <c r="G49" s="255" t="s">
        <v>142</v>
      </c>
      <c r="H49" s="266">
        <f t="shared" si="11"/>
        <v>35045.229999999996</v>
      </c>
      <c r="I49" s="266">
        <f t="shared" ref="I49:O52" si="93">IFERROR(H49*1.1,0)</f>
        <v>38549.752999999997</v>
      </c>
      <c r="J49" s="266">
        <f t="shared" si="93"/>
        <v>42404.728300000002</v>
      </c>
      <c r="K49" s="266">
        <f t="shared" si="93"/>
        <v>46645.201130000009</v>
      </c>
      <c r="L49" s="266">
        <f t="shared" si="93"/>
        <v>51309.721243000015</v>
      </c>
      <c r="M49" s="266">
        <f t="shared" si="93"/>
        <v>56440.693367300024</v>
      </c>
      <c r="N49" s="266">
        <f t="shared" si="93"/>
        <v>62084.762704030029</v>
      </c>
      <c r="O49" s="266">
        <f t="shared" si="93"/>
        <v>68293.238974433043</v>
      </c>
      <c r="P49" s="267"/>
      <c r="Q49" s="237"/>
      <c r="R49" s="237"/>
      <c r="S49" s="237"/>
      <c r="T49" s="237"/>
      <c r="U49" s="237"/>
      <c r="V49" s="237"/>
      <c r="W49" s="237"/>
      <c r="X49" s="237"/>
      <c r="Y49" s="237"/>
      <c r="Z49" s="237"/>
      <c r="AA49" s="237">
        <v>0.5</v>
      </c>
      <c r="AB49" s="237">
        <v>0.5</v>
      </c>
      <c r="AC49" s="237">
        <v>0.5</v>
      </c>
      <c r="AD49" s="237">
        <v>0.5</v>
      </c>
      <c r="AE49" s="237">
        <f>Considerations!AD18</f>
        <v>0.11522727272727273</v>
      </c>
      <c r="AF49" s="237">
        <f>AE49</f>
        <v>0.11522727272727273</v>
      </c>
      <c r="AG49" s="237">
        <f t="shared" ref="AG49:AZ49" si="94">AF49</f>
        <v>0.11522727272727273</v>
      </c>
      <c r="AH49" s="237">
        <f t="shared" si="94"/>
        <v>0.11522727272727273</v>
      </c>
      <c r="AI49" s="237">
        <f t="shared" si="94"/>
        <v>0.11522727272727273</v>
      </c>
      <c r="AJ49" s="237">
        <f t="shared" si="94"/>
        <v>0.11522727272727273</v>
      </c>
      <c r="AK49" s="237">
        <f t="shared" si="94"/>
        <v>0.11522727272727273</v>
      </c>
      <c r="AL49" s="237">
        <f t="shared" si="94"/>
        <v>0.11522727272727273</v>
      </c>
      <c r="AM49" s="237">
        <f t="shared" si="94"/>
        <v>0.11522727272727273</v>
      </c>
      <c r="AN49" s="237">
        <f t="shared" si="94"/>
        <v>0.11522727272727273</v>
      </c>
      <c r="AO49" s="237">
        <f t="shared" si="94"/>
        <v>0.11522727272727273</v>
      </c>
      <c r="AP49" s="237">
        <f t="shared" si="94"/>
        <v>0.11522727272727273</v>
      </c>
      <c r="AQ49" s="237">
        <f t="shared" si="94"/>
        <v>0.11522727272727273</v>
      </c>
      <c r="AR49" s="237">
        <f t="shared" si="94"/>
        <v>0.11522727272727273</v>
      </c>
      <c r="AS49" s="237">
        <f t="shared" si="94"/>
        <v>0.11522727272727273</v>
      </c>
      <c r="AT49" s="237">
        <f t="shared" si="94"/>
        <v>0.11522727272727273</v>
      </c>
      <c r="AU49" s="237">
        <f t="shared" si="94"/>
        <v>0.11522727272727273</v>
      </c>
      <c r="AV49" s="237">
        <f t="shared" si="94"/>
        <v>0.11522727272727273</v>
      </c>
      <c r="AW49" s="237">
        <f t="shared" si="94"/>
        <v>0.11522727272727273</v>
      </c>
      <c r="AX49" s="237">
        <f t="shared" si="94"/>
        <v>0.11522727272727273</v>
      </c>
      <c r="AY49" s="237">
        <f t="shared" si="94"/>
        <v>0.11522727272727273</v>
      </c>
      <c r="AZ49" s="237">
        <f t="shared" si="94"/>
        <v>0.11522727272727273</v>
      </c>
      <c r="BA49" s="137"/>
      <c r="BB49" s="137"/>
      <c r="BC49" s="137"/>
      <c r="BD49" s="137"/>
      <c r="BE49" s="137"/>
      <c r="BF49" s="137"/>
      <c r="BG49" s="137"/>
      <c r="BH49" s="137"/>
      <c r="BI49" s="137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  <c r="CT49" s="137"/>
      <c r="CU49" s="137"/>
      <c r="CV49" s="137"/>
      <c r="CW49" s="237"/>
      <c r="CX49" s="237"/>
      <c r="CY49" s="237"/>
      <c r="CZ49" s="237"/>
      <c r="DA49" s="237"/>
      <c r="DB49" s="237"/>
      <c r="DC49" s="237"/>
      <c r="DD49" s="237"/>
      <c r="DE49" s="237"/>
      <c r="DF49" s="237"/>
      <c r="DG49" s="237"/>
      <c r="DH49" s="237"/>
      <c r="DI49" s="237"/>
      <c r="DJ49" s="237"/>
      <c r="DK49" s="237"/>
      <c r="DL49" s="237"/>
      <c r="DM49" s="237"/>
      <c r="DN49" s="237"/>
      <c r="DO49" s="237"/>
      <c r="DP49" s="237"/>
      <c r="DQ49" s="237"/>
      <c r="DR49" s="237"/>
      <c r="DS49" s="237"/>
      <c r="DT49" s="237"/>
      <c r="DU49" s="237"/>
      <c r="DV49" s="237"/>
      <c r="DW49" s="237"/>
      <c r="DX49" s="237"/>
      <c r="DY49" s="237"/>
      <c r="DZ49" s="237"/>
      <c r="EA49" s="237"/>
      <c r="EB49" s="237"/>
      <c r="EC49" s="237"/>
      <c r="ED49" s="237"/>
      <c r="EE49" s="237"/>
      <c r="EF49" s="237"/>
      <c r="EG49" s="237"/>
      <c r="EH49" s="237"/>
      <c r="EI49" s="237"/>
      <c r="EJ49" s="237"/>
      <c r="EK49" s="237"/>
      <c r="EL49" s="237"/>
      <c r="EM49" s="237"/>
      <c r="EN49" s="237"/>
      <c r="EO49" s="237"/>
      <c r="EP49" s="237"/>
      <c r="EQ49" s="237"/>
      <c r="ER49" s="237"/>
      <c r="ES49" s="237"/>
      <c r="ET49" s="237"/>
      <c r="EU49" s="237"/>
      <c r="EV49" s="237"/>
      <c r="EW49" s="237"/>
      <c r="EX49" s="237"/>
      <c r="EY49" s="237"/>
      <c r="EZ49" s="237"/>
      <c r="FA49" s="237"/>
      <c r="FB49" s="237"/>
      <c r="FC49" s="237"/>
      <c r="FD49" s="237"/>
      <c r="FE49" s="237"/>
      <c r="FF49" s="237"/>
      <c r="FG49" s="237"/>
      <c r="FH49" s="237"/>
      <c r="FI49" s="237"/>
      <c r="FJ49" s="237"/>
      <c r="FK49" s="237"/>
      <c r="FL49" s="237"/>
      <c r="FM49" s="237"/>
      <c r="FN49" s="237"/>
      <c r="FO49" s="237"/>
      <c r="FP49" s="237"/>
      <c r="FQ49" s="237"/>
      <c r="FR49" s="237"/>
      <c r="FS49" s="237"/>
      <c r="FT49" s="237"/>
      <c r="FU49" s="237"/>
      <c r="FV49" s="237"/>
      <c r="FW49" s="237"/>
      <c r="FX49" s="237"/>
      <c r="FY49" s="237"/>
      <c r="FZ49" s="237"/>
      <c r="GA49" s="237"/>
      <c r="GB49" s="237"/>
      <c r="GC49" s="267">
        <f t="shared" si="13"/>
        <v>4.5350000000000001</v>
      </c>
      <c r="GD49" s="267">
        <f t="shared" si="14"/>
        <v>2.2675000000000001</v>
      </c>
      <c r="GE49" s="268"/>
      <c r="GF49" s="5"/>
      <c r="GG49" s="5"/>
      <c r="GH49" s="137" t="str">
        <f t="shared" si="18"/>
        <v>II</v>
      </c>
      <c r="GI49" s="138">
        <f t="shared" si="19"/>
        <v>2.2675000000000001</v>
      </c>
      <c r="GK49" s="361">
        <f t="shared" si="29"/>
        <v>163775.91758000001</v>
      </c>
      <c r="GL49" s="361">
        <v>220135.01928000001</v>
      </c>
      <c r="GM49" s="356">
        <f t="shared" si="30"/>
        <v>56359.101699999999</v>
      </c>
    </row>
    <row r="50" spans="1:195" ht="16.5" customHeight="1" x14ac:dyDescent="0.25">
      <c r="A50" s="39" t="str">
        <f t="shared" si="16"/>
        <v>Off</v>
      </c>
      <c r="B50" s="40" t="s">
        <v>186</v>
      </c>
      <c r="C50" s="24" t="s">
        <v>179</v>
      </c>
      <c r="D50" s="24" t="s">
        <v>180</v>
      </c>
      <c r="E50" s="5">
        <v>27</v>
      </c>
      <c r="F50" s="257" t="s">
        <v>520</v>
      </c>
      <c r="G50" s="255" t="s">
        <v>142</v>
      </c>
      <c r="H50" s="266">
        <f t="shared" si="11"/>
        <v>35045.229999999996</v>
      </c>
      <c r="I50" s="266">
        <f t="shared" si="93"/>
        <v>38549.752999999997</v>
      </c>
      <c r="J50" s="266">
        <f t="shared" si="93"/>
        <v>42404.728300000002</v>
      </c>
      <c r="K50" s="266">
        <f t="shared" si="93"/>
        <v>46645.201130000009</v>
      </c>
      <c r="L50" s="266">
        <f t="shared" si="93"/>
        <v>51309.721243000015</v>
      </c>
      <c r="M50" s="266">
        <f t="shared" si="93"/>
        <v>56440.693367300024</v>
      </c>
      <c r="N50" s="266">
        <f t="shared" si="93"/>
        <v>62084.762704030029</v>
      </c>
      <c r="O50" s="266">
        <f t="shared" si="93"/>
        <v>68293.238974433043</v>
      </c>
      <c r="P50" s="267"/>
      <c r="Q50" s="237"/>
      <c r="R50" s="237"/>
      <c r="S50" s="237"/>
      <c r="T50" s="237"/>
      <c r="U50" s="237"/>
      <c r="V50" s="237"/>
      <c r="W50" s="237"/>
      <c r="X50" s="237"/>
      <c r="Y50" s="237"/>
      <c r="Z50" s="237"/>
      <c r="AA50" s="237"/>
      <c r="AB50" s="237"/>
      <c r="AC50" s="237"/>
      <c r="AD50" s="237"/>
      <c r="AE50" s="237"/>
      <c r="AF50" s="237"/>
      <c r="AG50" s="237"/>
      <c r="AH50" s="237"/>
      <c r="AI50" s="237"/>
      <c r="AJ50" s="237"/>
      <c r="AK50" s="237"/>
      <c r="AL50" s="237"/>
      <c r="AM50" s="237"/>
      <c r="AN50" s="237"/>
      <c r="AO50" s="237"/>
      <c r="AP50" s="237"/>
      <c r="AQ50" s="237"/>
      <c r="AR50" s="237"/>
      <c r="AS50" s="237"/>
      <c r="AT50" s="237"/>
      <c r="AU50" s="237"/>
      <c r="AV50" s="237"/>
      <c r="AW50" s="237"/>
      <c r="AX50" s="237"/>
      <c r="AY50" s="237"/>
      <c r="AZ50" s="237"/>
      <c r="BA50" s="237">
        <f>AZ49</f>
        <v>0.11522727272727273</v>
      </c>
      <c r="BB50" s="237">
        <f>BA50</f>
        <v>0.11522727272727273</v>
      </c>
      <c r="BC50" s="237">
        <f t="shared" ref="BC50:BX50" si="95">BB50</f>
        <v>0.11522727272727273</v>
      </c>
      <c r="BD50" s="237">
        <f t="shared" si="95"/>
        <v>0.11522727272727273</v>
      </c>
      <c r="BE50" s="237">
        <f t="shared" si="95"/>
        <v>0.11522727272727273</v>
      </c>
      <c r="BF50" s="237">
        <f t="shared" si="95"/>
        <v>0.11522727272727273</v>
      </c>
      <c r="BG50" s="237">
        <f t="shared" si="95"/>
        <v>0.11522727272727273</v>
      </c>
      <c r="BH50" s="237">
        <f t="shared" si="95"/>
        <v>0.11522727272727273</v>
      </c>
      <c r="BI50" s="237">
        <f t="shared" si="95"/>
        <v>0.11522727272727273</v>
      </c>
      <c r="BJ50" s="237">
        <f t="shared" si="95"/>
        <v>0.11522727272727273</v>
      </c>
      <c r="BK50" s="237">
        <f t="shared" si="95"/>
        <v>0.11522727272727273</v>
      </c>
      <c r="BL50" s="237">
        <f t="shared" si="95"/>
        <v>0.11522727272727273</v>
      </c>
      <c r="BM50" s="237">
        <f t="shared" si="95"/>
        <v>0.11522727272727273</v>
      </c>
      <c r="BN50" s="237">
        <f t="shared" si="95"/>
        <v>0.11522727272727273</v>
      </c>
      <c r="BO50" s="237">
        <f t="shared" si="95"/>
        <v>0.11522727272727273</v>
      </c>
      <c r="BP50" s="237">
        <f t="shared" si="95"/>
        <v>0.11522727272727273</v>
      </c>
      <c r="BQ50" s="237">
        <f t="shared" si="95"/>
        <v>0.11522727272727273</v>
      </c>
      <c r="BR50" s="237">
        <f t="shared" si="95"/>
        <v>0.11522727272727273</v>
      </c>
      <c r="BS50" s="237">
        <f t="shared" si="95"/>
        <v>0.11522727272727273</v>
      </c>
      <c r="BT50" s="237">
        <f t="shared" si="95"/>
        <v>0.11522727272727273</v>
      </c>
      <c r="BU50" s="237">
        <f t="shared" si="95"/>
        <v>0.11522727272727273</v>
      </c>
      <c r="BV50" s="237">
        <f t="shared" si="95"/>
        <v>0.11522727272727273</v>
      </c>
      <c r="BW50" s="237">
        <f t="shared" si="95"/>
        <v>0.11522727272727273</v>
      </c>
      <c r="BX50" s="237">
        <f t="shared" si="95"/>
        <v>0.11522727272727273</v>
      </c>
      <c r="BY50" s="237"/>
      <c r="BZ50" s="237"/>
      <c r="CA50" s="237"/>
      <c r="CB50" s="237"/>
      <c r="CC50" s="237"/>
      <c r="CD50" s="237"/>
      <c r="CE50" s="237"/>
      <c r="CF50" s="237"/>
      <c r="CG50" s="237"/>
      <c r="CH50" s="237"/>
      <c r="CI50" s="237"/>
      <c r="CJ50" s="237"/>
      <c r="CK50" s="237"/>
      <c r="CL50" s="237"/>
      <c r="CM50" s="237"/>
      <c r="CN50" s="237"/>
      <c r="CO50" s="237"/>
      <c r="CP50" s="237"/>
      <c r="CQ50" s="237"/>
      <c r="CR50" s="237"/>
      <c r="CS50" s="237"/>
      <c r="CT50" s="237"/>
      <c r="CU50" s="237"/>
      <c r="CV50" s="237"/>
      <c r="CW50" s="237"/>
      <c r="CX50" s="237"/>
      <c r="CY50" s="237"/>
      <c r="CZ50" s="237"/>
      <c r="DA50" s="237"/>
      <c r="DB50" s="237"/>
      <c r="DC50" s="237"/>
      <c r="DD50" s="237"/>
      <c r="DE50" s="237"/>
      <c r="DF50" s="237"/>
      <c r="DG50" s="237"/>
      <c r="DH50" s="237"/>
      <c r="DI50" s="237"/>
      <c r="DJ50" s="237"/>
      <c r="DK50" s="237"/>
      <c r="DL50" s="237"/>
      <c r="DM50" s="237"/>
      <c r="DN50" s="237"/>
      <c r="DO50" s="237"/>
      <c r="DP50" s="237"/>
      <c r="DQ50" s="237"/>
      <c r="DR50" s="237"/>
      <c r="DS50" s="237"/>
      <c r="DT50" s="237"/>
      <c r="DU50" s="237"/>
      <c r="DV50" s="237"/>
      <c r="DW50" s="237"/>
      <c r="DX50" s="237"/>
      <c r="DY50" s="237"/>
      <c r="DZ50" s="237"/>
      <c r="EA50" s="237"/>
      <c r="EB50" s="237"/>
      <c r="EC50" s="237"/>
      <c r="ED50" s="237"/>
      <c r="EE50" s="237"/>
      <c r="EF50" s="237"/>
      <c r="EG50" s="237"/>
      <c r="EH50" s="237"/>
      <c r="EI50" s="237"/>
      <c r="EJ50" s="237"/>
      <c r="EK50" s="237"/>
      <c r="EL50" s="237"/>
      <c r="EM50" s="237"/>
      <c r="EN50" s="237"/>
      <c r="EO50" s="237"/>
      <c r="EP50" s="237"/>
      <c r="EQ50" s="237"/>
      <c r="ER50" s="237"/>
      <c r="ES50" s="237"/>
      <c r="ET50" s="237"/>
      <c r="EU50" s="237"/>
      <c r="EV50" s="237"/>
      <c r="EW50" s="237"/>
      <c r="EX50" s="237"/>
      <c r="EY50" s="237"/>
      <c r="EZ50" s="237"/>
      <c r="FA50" s="237"/>
      <c r="FB50" s="237"/>
      <c r="FC50" s="237"/>
      <c r="FD50" s="237"/>
      <c r="FE50" s="237"/>
      <c r="FF50" s="237"/>
      <c r="FG50" s="237"/>
      <c r="FH50" s="237"/>
      <c r="FI50" s="237"/>
      <c r="FJ50" s="237"/>
      <c r="FK50" s="237"/>
      <c r="FL50" s="237"/>
      <c r="FM50" s="237"/>
      <c r="FN50" s="237"/>
      <c r="FO50" s="237"/>
      <c r="FP50" s="237"/>
      <c r="FQ50" s="237"/>
      <c r="FR50" s="237"/>
      <c r="FS50" s="237"/>
      <c r="FT50" s="237"/>
      <c r="FU50" s="237"/>
      <c r="FV50" s="237"/>
      <c r="FW50" s="237"/>
      <c r="FX50" s="237"/>
      <c r="FY50" s="237"/>
      <c r="FZ50" s="237"/>
      <c r="GA50" s="237"/>
      <c r="GB50" s="237"/>
      <c r="GC50" s="267">
        <f t="shared" si="13"/>
        <v>2.7654545454545456</v>
      </c>
      <c r="GD50" s="267">
        <f t="shared" si="14"/>
        <v>1.3827272727272728</v>
      </c>
      <c r="GE50" s="268"/>
      <c r="GF50" s="5"/>
      <c r="GG50" s="5"/>
      <c r="GH50" s="137" t="str">
        <f t="shared" si="18"/>
        <v>II</v>
      </c>
      <c r="GI50" s="138">
        <f t="shared" si="19"/>
        <v>1.3827272727272728</v>
      </c>
      <c r="GK50" s="361">
        <f t="shared" si="29"/>
        <v>111937.96914299999</v>
      </c>
      <c r="GL50" s="361">
        <v>179277.37858800002</v>
      </c>
      <c r="GM50" s="356">
        <f t="shared" si="30"/>
        <v>67339.409445000027</v>
      </c>
    </row>
    <row r="51" spans="1:195" ht="16.5" customHeight="1" x14ac:dyDescent="0.25">
      <c r="A51" s="39" t="str">
        <f t="shared" si="16"/>
        <v>Off</v>
      </c>
      <c r="B51" s="40" t="s">
        <v>186</v>
      </c>
      <c r="C51" s="24" t="s">
        <v>179</v>
      </c>
      <c r="D51" s="24" t="s">
        <v>180</v>
      </c>
      <c r="E51" s="5">
        <v>28</v>
      </c>
      <c r="F51" s="257" t="s">
        <v>520</v>
      </c>
      <c r="G51" s="255" t="s">
        <v>142</v>
      </c>
      <c r="H51" s="266">
        <f t="shared" si="11"/>
        <v>35045.229999999996</v>
      </c>
      <c r="I51" s="266">
        <f t="shared" si="93"/>
        <v>38549.752999999997</v>
      </c>
      <c r="J51" s="266">
        <f t="shared" si="93"/>
        <v>42404.728300000002</v>
      </c>
      <c r="K51" s="266">
        <f t="shared" si="93"/>
        <v>46645.201130000009</v>
      </c>
      <c r="L51" s="266">
        <f t="shared" si="93"/>
        <v>51309.721243000015</v>
      </c>
      <c r="M51" s="266">
        <f t="shared" si="93"/>
        <v>56440.693367300024</v>
      </c>
      <c r="N51" s="266">
        <f t="shared" si="93"/>
        <v>62084.762704030029</v>
      </c>
      <c r="O51" s="266">
        <f t="shared" si="93"/>
        <v>68293.238974433043</v>
      </c>
      <c r="P51" s="267"/>
      <c r="Q51" s="237"/>
      <c r="R51" s="237"/>
      <c r="S51" s="237"/>
      <c r="T51" s="237"/>
      <c r="U51" s="237"/>
      <c r="V51" s="237"/>
      <c r="W51" s="237"/>
      <c r="X51" s="237"/>
      <c r="Y51" s="237"/>
      <c r="Z51" s="237"/>
      <c r="AA51" s="237"/>
      <c r="AB51" s="237"/>
      <c r="AC51" s="237"/>
      <c r="AD51" s="237"/>
      <c r="AE51" s="237"/>
      <c r="AF51" s="237"/>
      <c r="AG51" s="237"/>
      <c r="AH51" s="237"/>
      <c r="AI51" s="237"/>
      <c r="AJ51" s="237"/>
      <c r="AK51" s="237"/>
      <c r="AL51" s="237"/>
      <c r="AM51" s="237"/>
      <c r="AN51" s="237"/>
      <c r="AO51" s="237"/>
      <c r="AP51" s="237"/>
      <c r="AQ51" s="237"/>
      <c r="AR51" s="237"/>
      <c r="AS51" s="237"/>
      <c r="AT51" s="237"/>
      <c r="AU51" s="237"/>
      <c r="AV51" s="237"/>
      <c r="AW51" s="237"/>
      <c r="AX51" s="237"/>
      <c r="AY51" s="237"/>
      <c r="AZ51" s="237"/>
      <c r="BA51" s="237"/>
      <c r="BB51" s="237"/>
      <c r="BC51" s="237"/>
      <c r="BD51" s="237"/>
      <c r="BE51" s="237"/>
      <c r="BF51" s="237"/>
      <c r="BG51" s="237"/>
      <c r="BH51" s="237"/>
      <c r="BI51" s="237"/>
      <c r="BJ51" s="237"/>
      <c r="BK51" s="237"/>
      <c r="BL51" s="237"/>
      <c r="BM51" s="237"/>
      <c r="BN51" s="237"/>
      <c r="BO51" s="237"/>
      <c r="BP51" s="237"/>
      <c r="BQ51" s="237"/>
      <c r="BR51" s="237"/>
      <c r="BS51" s="237"/>
      <c r="BT51" s="237"/>
      <c r="BU51" s="237"/>
      <c r="BV51" s="237"/>
      <c r="BW51" s="237"/>
      <c r="BX51" s="237"/>
      <c r="BY51" s="237">
        <f>BX50</f>
        <v>0.11522727272727273</v>
      </c>
      <c r="BZ51" s="237">
        <f>BY51</f>
        <v>0.11522727272727273</v>
      </c>
      <c r="CA51" s="237">
        <f t="shared" ref="CA51:CV51" si="96">BZ51</f>
        <v>0.11522727272727273</v>
      </c>
      <c r="CB51" s="237">
        <f t="shared" si="96"/>
        <v>0.11522727272727273</v>
      </c>
      <c r="CC51" s="237">
        <f t="shared" si="96"/>
        <v>0.11522727272727273</v>
      </c>
      <c r="CD51" s="237">
        <f t="shared" si="96"/>
        <v>0.11522727272727273</v>
      </c>
      <c r="CE51" s="237">
        <f t="shared" si="96"/>
        <v>0.11522727272727273</v>
      </c>
      <c r="CF51" s="237">
        <f t="shared" si="96"/>
        <v>0.11522727272727273</v>
      </c>
      <c r="CG51" s="237">
        <f t="shared" si="96"/>
        <v>0.11522727272727273</v>
      </c>
      <c r="CH51" s="237">
        <f t="shared" si="96"/>
        <v>0.11522727272727273</v>
      </c>
      <c r="CI51" s="237">
        <f t="shared" si="96"/>
        <v>0.11522727272727273</v>
      </c>
      <c r="CJ51" s="237">
        <f t="shared" si="96"/>
        <v>0.11522727272727273</v>
      </c>
      <c r="CK51" s="237">
        <f t="shared" si="96"/>
        <v>0.11522727272727273</v>
      </c>
      <c r="CL51" s="237">
        <f t="shared" si="96"/>
        <v>0.11522727272727273</v>
      </c>
      <c r="CM51" s="237">
        <f t="shared" si="96"/>
        <v>0.11522727272727273</v>
      </c>
      <c r="CN51" s="237">
        <f t="shared" si="96"/>
        <v>0.11522727272727273</v>
      </c>
      <c r="CO51" s="237">
        <f t="shared" si="96"/>
        <v>0.11522727272727273</v>
      </c>
      <c r="CP51" s="237">
        <f t="shared" si="96"/>
        <v>0.11522727272727273</v>
      </c>
      <c r="CQ51" s="237">
        <f t="shared" si="96"/>
        <v>0.11522727272727273</v>
      </c>
      <c r="CR51" s="237">
        <f t="shared" si="96"/>
        <v>0.11522727272727273</v>
      </c>
      <c r="CS51" s="237">
        <f t="shared" si="96"/>
        <v>0.11522727272727273</v>
      </c>
      <c r="CT51" s="237">
        <f t="shared" si="96"/>
        <v>0.11522727272727273</v>
      </c>
      <c r="CU51" s="237">
        <f t="shared" si="96"/>
        <v>0.11522727272727273</v>
      </c>
      <c r="CV51" s="237">
        <f t="shared" si="96"/>
        <v>0.11522727272727273</v>
      </c>
      <c r="CW51" s="237"/>
      <c r="CX51" s="237"/>
      <c r="CY51" s="237"/>
      <c r="CZ51" s="237"/>
      <c r="DA51" s="237"/>
      <c r="DB51" s="237"/>
      <c r="DC51" s="237"/>
      <c r="DD51" s="237"/>
      <c r="DE51" s="237"/>
      <c r="DF51" s="237"/>
      <c r="DG51" s="237"/>
      <c r="DH51" s="237"/>
      <c r="DI51" s="237"/>
      <c r="DJ51" s="237"/>
      <c r="DK51" s="237"/>
      <c r="DL51" s="237"/>
      <c r="DM51" s="237"/>
      <c r="DN51" s="237"/>
      <c r="DO51" s="237"/>
      <c r="DP51" s="237"/>
      <c r="DQ51" s="237"/>
      <c r="DR51" s="237"/>
      <c r="DS51" s="237"/>
      <c r="DT51" s="237"/>
      <c r="DU51" s="237"/>
      <c r="DV51" s="237"/>
      <c r="DW51" s="237"/>
      <c r="DX51" s="237"/>
      <c r="DY51" s="237"/>
      <c r="DZ51" s="237"/>
      <c r="EA51" s="237"/>
      <c r="EB51" s="237"/>
      <c r="EC51" s="237"/>
      <c r="ED51" s="237"/>
      <c r="EE51" s="237"/>
      <c r="EF51" s="237"/>
      <c r="EG51" s="237"/>
      <c r="EH51" s="237"/>
      <c r="EI51" s="237"/>
      <c r="EJ51" s="237"/>
      <c r="EK51" s="237"/>
      <c r="EL51" s="237"/>
      <c r="EM51" s="237"/>
      <c r="EN51" s="237"/>
      <c r="EO51" s="237"/>
      <c r="EP51" s="237"/>
      <c r="EQ51" s="237"/>
      <c r="ER51" s="237"/>
      <c r="ES51" s="237"/>
      <c r="ET51" s="237"/>
      <c r="EU51" s="237"/>
      <c r="EV51" s="237"/>
      <c r="EW51" s="237"/>
      <c r="EX51" s="237"/>
      <c r="EY51" s="237"/>
      <c r="EZ51" s="237"/>
      <c r="FA51" s="237"/>
      <c r="FB51" s="237"/>
      <c r="FC51" s="237"/>
      <c r="FD51" s="237"/>
      <c r="FE51" s="237"/>
      <c r="FF51" s="237"/>
      <c r="FG51" s="237"/>
      <c r="FH51" s="237"/>
      <c r="FI51" s="237"/>
      <c r="FJ51" s="237"/>
      <c r="FK51" s="237"/>
      <c r="FL51" s="237"/>
      <c r="FM51" s="237"/>
      <c r="FN51" s="237"/>
      <c r="FO51" s="237"/>
      <c r="FP51" s="237"/>
      <c r="FQ51" s="237"/>
      <c r="FR51" s="237"/>
      <c r="FS51" s="237"/>
      <c r="FT51" s="237"/>
      <c r="FU51" s="237"/>
      <c r="FV51" s="237"/>
      <c r="FW51" s="237"/>
      <c r="FX51" s="237"/>
      <c r="FY51" s="237"/>
      <c r="FZ51" s="237"/>
      <c r="GA51" s="237"/>
      <c r="GB51" s="237"/>
      <c r="GC51" s="267">
        <f t="shared" si="13"/>
        <v>2.7654545454545456</v>
      </c>
      <c r="GD51" s="267">
        <f t="shared" si="14"/>
        <v>1.3827272727272728</v>
      </c>
      <c r="GE51" s="268"/>
      <c r="GF51" s="5"/>
      <c r="GG51" s="5"/>
      <c r="GH51" s="137" t="str">
        <f t="shared" si="18"/>
        <v>II</v>
      </c>
      <c r="GI51" s="138">
        <f t="shared" si="19"/>
        <v>1.3827272727272728</v>
      </c>
      <c r="GK51" s="361">
        <f t="shared" si="29"/>
        <v>123131.76605730002</v>
      </c>
      <c r="GL51" s="361">
        <v>197205.11644680012</v>
      </c>
      <c r="GM51" s="356">
        <f t="shared" si="30"/>
        <v>74073.350389500105</v>
      </c>
    </row>
    <row r="52" spans="1:195" ht="16.5" customHeight="1" x14ac:dyDescent="0.25">
      <c r="A52" s="39" t="str">
        <f t="shared" si="16"/>
        <v>Off</v>
      </c>
      <c r="B52" s="40" t="s">
        <v>186</v>
      </c>
      <c r="C52" s="24" t="s">
        <v>179</v>
      </c>
      <c r="D52" s="24" t="s">
        <v>180</v>
      </c>
      <c r="E52" s="5">
        <v>29</v>
      </c>
      <c r="F52" s="257" t="s">
        <v>520</v>
      </c>
      <c r="G52" s="255" t="s">
        <v>141</v>
      </c>
      <c r="H52" s="266">
        <f t="shared" si="11"/>
        <v>22693.550000000003</v>
      </c>
      <c r="I52" s="266">
        <f t="shared" si="93"/>
        <v>24962.905000000006</v>
      </c>
      <c r="J52" s="266">
        <f t="shared" si="93"/>
        <v>27459.195500000009</v>
      </c>
      <c r="K52" s="266">
        <f t="shared" si="93"/>
        <v>30205.115050000011</v>
      </c>
      <c r="L52" s="266">
        <f t="shared" si="93"/>
        <v>33225.626555000017</v>
      </c>
      <c r="M52" s="266">
        <f t="shared" si="93"/>
        <v>36548.189210500022</v>
      </c>
      <c r="N52" s="266">
        <f t="shared" si="93"/>
        <v>40203.008131550028</v>
      </c>
      <c r="O52" s="266">
        <f t="shared" si="93"/>
        <v>44223.308944705037</v>
      </c>
      <c r="P52" s="267"/>
      <c r="Q52" s="237"/>
      <c r="R52" s="237"/>
      <c r="S52" s="237"/>
      <c r="T52" s="237"/>
      <c r="U52" s="237"/>
      <c r="V52" s="237"/>
      <c r="W52" s="237"/>
      <c r="X52" s="237"/>
      <c r="Y52" s="237"/>
      <c r="Z52" s="237"/>
      <c r="AA52" s="237"/>
      <c r="AB52" s="237"/>
      <c r="AC52" s="237"/>
      <c r="AD52" s="237"/>
      <c r="AE52" s="237"/>
      <c r="AF52" s="237"/>
      <c r="AG52" s="237"/>
      <c r="AH52" s="237"/>
      <c r="AI52" s="237"/>
      <c r="AJ52" s="237"/>
      <c r="AK52" s="237"/>
      <c r="AL52" s="237"/>
      <c r="AM52" s="237"/>
      <c r="AN52" s="237"/>
      <c r="AO52" s="237"/>
      <c r="AP52" s="237"/>
      <c r="AQ52" s="237"/>
      <c r="AR52" s="237"/>
      <c r="AS52" s="237"/>
      <c r="AT52" s="237"/>
      <c r="AU52" s="237"/>
      <c r="AV52" s="237"/>
      <c r="AW52" s="237"/>
      <c r="AX52" s="237"/>
      <c r="AY52" s="237"/>
      <c r="AZ52" s="237"/>
      <c r="BA52" s="237"/>
      <c r="BB52" s="237"/>
      <c r="BC52" s="237"/>
      <c r="BD52" s="237"/>
      <c r="BE52" s="237"/>
      <c r="BF52" s="237"/>
      <c r="BG52" s="237"/>
      <c r="BH52" s="237"/>
      <c r="BI52" s="237"/>
      <c r="BJ52" s="237"/>
      <c r="BK52" s="237"/>
      <c r="BL52" s="237"/>
      <c r="BM52" s="237"/>
      <c r="BN52" s="237"/>
      <c r="BO52" s="237"/>
      <c r="BP52" s="237"/>
      <c r="BQ52" s="237"/>
      <c r="BR52" s="237"/>
      <c r="BS52" s="237"/>
      <c r="BT52" s="237"/>
      <c r="BU52" s="237"/>
      <c r="BV52" s="237"/>
      <c r="BW52" s="237"/>
      <c r="BX52" s="237"/>
      <c r="BY52" s="237"/>
      <c r="BZ52" s="237"/>
      <c r="CA52" s="237"/>
      <c r="CB52" s="237"/>
      <c r="CC52" s="237"/>
      <c r="CD52" s="237"/>
      <c r="CE52" s="237"/>
      <c r="CF52" s="237"/>
      <c r="CG52" s="237"/>
      <c r="CH52" s="237"/>
      <c r="CI52" s="237"/>
      <c r="CJ52" s="237"/>
      <c r="CK52" s="237"/>
      <c r="CL52" s="237"/>
      <c r="CM52" s="237"/>
      <c r="CN52" s="237"/>
      <c r="CO52" s="237"/>
      <c r="CP52" s="237"/>
      <c r="CQ52" s="237"/>
      <c r="CR52" s="237"/>
      <c r="CS52" s="237"/>
      <c r="CT52" s="237"/>
      <c r="CU52" s="237"/>
      <c r="CV52" s="237"/>
      <c r="CW52" s="237">
        <f>CV51</f>
        <v>0.11522727272727273</v>
      </c>
      <c r="CX52" s="237">
        <f>CW52</f>
        <v>0.11522727272727273</v>
      </c>
      <c r="CY52" s="237">
        <f t="shared" ref="CY52:DR52" si="97">CX52</f>
        <v>0.11522727272727273</v>
      </c>
      <c r="CZ52" s="237">
        <f t="shared" si="97"/>
        <v>0.11522727272727273</v>
      </c>
      <c r="DA52" s="237">
        <f t="shared" si="97"/>
        <v>0.11522727272727273</v>
      </c>
      <c r="DB52" s="237">
        <f t="shared" si="97"/>
        <v>0.11522727272727273</v>
      </c>
      <c r="DC52" s="237">
        <f t="shared" si="97"/>
        <v>0.11522727272727273</v>
      </c>
      <c r="DD52" s="237">
        <f t="shared" si="97"/>
        <v>0.11522727272727273</v>
      </c>
      <c r="DE52" s="237">
        <f t="shared" si="97"/>
        <v>0.11522727272727273</v>
      </c>
      <c r="DF52" s="237">
        <f t="shared" si="97"/>
        <v>0.11522727272727273</v>
      </c>
      <c r="DG52" s="237">
        <f t="shared" si="97"/>
        <v>0.11522727272727273</v>
      </c>
      <c r="DH52" s="237">
        <f t="shared" si="97"/>
        <v>0.11522727272727273</v>
      </c>
      <c r="DI52" s="237">
        <f t="shared" si="97"/>
        <v>0.11522727272727273</v>
      </c>
      <c r="DJ52" s="237">
        <f t="shared" si="97"/>
        <v>0.11522727272727273</v>
      </c>
      <c r="DK52" s="237">
        <f t="shared" si="97"/>
        <v>0.11522727272727273</v>
      </c>
      <c r="DL52" s="237">
        <f t="shared" si="97"/>
        <v>0.11522727272727273</v>
      </c>
      <c r="DM52" s="237">
        <f t="shared" si="97"/>
        <v>0.11522727272727273</v>
      </c>
      <c r="DN52" s="237">
        <f t="shared" si="97"/>
        <v>0.11522727272727273</v>
      </c>
      <c r="DO52" s="237">
        <f t="shared" si="97"/>
        <v>0.11522727272727273</v>
      </c>
      <c r="DP52" s="237">
        <f t="shared" si="97"/>
        <v>0.11522727272727273</v>
      </c>
      <c r="DQ52" s="237">
        <f t="shared" si="97"/>
        <v>0.11522727272727273</v>
      </c>
      <c r="DR52" s="237">
        <f t="shared" si="97"/>
        <v>0.11522727272727273</v>
      </c>
      <c r="DS52" s="237"/>
      <c r="DT52" s="237"/>
      <c r="DU52" s="237"/>
      <c r="DV52" s="237"/>
      <c r="DW52" s="237"/>
      <c r="DX52" s="237"/>
      <c r="DY52" s="237"/>
      <c r="DZ52" s="237"/>
      <c r="EA52" s="237"/>
      <c r="EB52" s="237"/>
      <c r="EC52" s="237"/>
      <c r="ED52" s="237"/>
      <c r="EE52" s="237"/>
      <c r="EF52" s="237"/>
      <c r="EG52" s="237"/>
      <c r="EH52" s="237"/>
      <c r="EI52" s="237"/>
      <c r="EJ52" s="237"/>
      <c r="EK52" s="237"/>
      <c r="EL52" s="237"/>
      <c r="EM52" s="237"/>
      <c r="EN52" s="237"/>
      <c r="EO52" s="237"/>
      <c r="EP52" s="237"/>
      <c r="EQ52" s="237"/>
      <c r="ER52" s="237"/>
      <c r="ES52" s="237"/>
      <c r="ET52" s="237"/>
      <c r="EU52" s="237"/>
      <c r="EV52" s="237"/>
      <c r="EW52" s="237"/>
      <c r="EX52" s="237"/>
      <c r="EY52" s="237"/>
      <c r="EZ52" s="237"/>
      <c r="FA52" s="237"/>
      <c r="FB52" s="237"/>
      <c r="FC52" s="237"/>
      <c r="FD52" s="237"/>
      <c r="FE52" s="237"/>
      <c r="FF52" s="237"/>
      <c r="FG52" s="237"/>
      <c r="FH52" s="237"/>
      <c r="FI52" s="237"/>
      <c r="FJ52" s="237"/>
      <c r="FK52" s="237"/>
      <c r="FL52" s="237"/>
      <c r="FM52" s="237"/>
      <c r="FN52" s="237"/>
      <c r="FO52" s="237"/>
      <c r="FP52" s="237"/>
      <c r="FQ52" s="237"/>
      <c r="FR52" s="237"/>
      <c r="FS52" s="237"/>
      <c r="FT52" s="237"/>
      <c r="FU52" s="237"/>
      <c r="FV52" s="237"/>
      <c r="FW52" s="237"/>
      <c r="FX52" s="237"/>
      <c r="FY52" s="237"/>
      <c r="FZ52" s="237"/>
      <c r="GA52" s="237"/>
      <c r="GB52" s="237"/>
      <c r="GC52" s="267">
        <f t="shared" si="13"/>
        <v>2.5350000000000001</v>
      </c>
      <c r="GD52" s="267">
        <f t="shared" si="14"/>
        <v>1.2675000000000001</v>
      </c>
      <c r="GE52" s="268"/>
      <c r="GF52" s="5"/>
      <c r="GG52" s="5"/>
      <c r="GH52" s="137" t="str">
        <f t="shared" si="18"/>
        <v>I</v>
      </c>
      <c r="GI52" s="138">
        <f t="shared" si="19"/>
        <v>1.2675000000000001</v>
      </c>
      <c r="GK52" s="361">
        <f t="shared" si="29"/>
        <v>80050.419681375031</v>
      </c>
      <c r="GL52" s="361">
        <v>128206.98378950007</v>
      </c>
      <c r="GM52" s="356">
        <f t="shared" si="30"/>
        <v>48156.564108125036</v>
      </c>
    </row>
    <row r="53" spans="1:195" ht="16.5" customHeight="1" x14ac:dyDescent="0.25">
      <c r="A53" s="39" t="str">
        <f t="shared" si="16"/>
        <v>Off</v>
      </c>
      <c r="B53" s="40" t="s">
        <v>186</v>
      </c>
      <c r="C53" s="24" t="s">
        <v>179</v>
      </c>
      <c r="D53" s="24" t="s">
        <v>180</v>
      </c>
      <c r="E53" s="5">
        <v>30</v>
      </c>
      <c r="F53" s="269" t="s">
        <v>486</v>
      </c>
      <c r="G53" s="255" t="s">
        <v>141</v>
      </c>
      <c r="H53" s="266">
        <f t="shared" si="11"/>
        <v>22693.550000000003</v>
      </c>
      <c r="I53" s="266">
        <f t="shared" ref="I53:O53" si="98">IFERROR(H53*1.1,0)</f>
        <v>24962.905000000006</v>
      </c>
      <c r="J53" s="266">
        <f t="shared" si="98"/>
        <v>27459.195500000009</v>
      </c>
      <c r="K53" s="266">
        <f t="shared" si="98"/>
        <v>30205.115050000011</v>
      </c>
      <c r="L53" s="266">
        <f t="shared" si="98"/>
        <v>33225.626555000017</v>
      </c>
      <c r="M53" s="266">
        <f t="shared" si="98"/>
        <v>36548.189210500022</v>
      </c>
      <c r="N53" s="266">
        <f t="shared" si="98"/>
        <v>40203.008131550028</v>
      </c>
      <c r="O53" s="266">
        <f t="shared" si="98"/>
        <v>44223.308944705037</v>
      </c>
      <c r="P53" s="267"/>
      <c r="Q53" s="237"/>
      <c r="R53" s="237"/>
      <c r="S53" s="237"/>
      <c r="T53" s="237"/>
      <c r="U53" s="237"/>
      <c r="V53" s="237"/>
      <c r="W53" s="237"/>
      <c r="X53" s="237"/>
      <c r="Y53" s="237"/>
      <c r="Z53" s="237"/>
      <c r="AA53" s="237"/>
      <c r="AB53" s="237"/>
      <c r="AC53" s="237"/>
      <c r="AD53" s="237"/>
      <c r="AE53" s="237"/>
      <c r="AF53" s="237"/>
      <c r="AG53" s="237"/>
      <c r="AH53" s="237"/>
      <c r="AI53" s="237"/>
      <c r="AJ53" s="237"/>
      <c r="AK53" s="237"/>
      <c r="AL53" s="237"/>
      <c r="AM53" s="237"/>
      <c r="AN53" s="237"/>
      <c r="AO53" s="237"/>
      <c r="AP53" s="237"/>
      <c r="AQ53" s="237"/>
      <c r="AR53" s="237"/>
      <c r="AS53" s="237"/>
      <c r="AT53" s="237"/>
      <c r="AU53" s="237"/>
      <c r="AV53" s="237"/>
      <c r="AW53" s="237"/>
      <c r="AX53" s="237"/>
      <c r="AY53" s="237"/>
      <c r="AZ53" s="237"/>
      <c r="BA53" s="237"/>
      <c r="BB53" s="237"/>
      <c r="BC53" s="237"/>
      <c r="BD53" s="237"/>
      <c r="BE53" s="237"/>
      <c r="BF53" s="237"/>
      <c r="BG53" s="237"/>
      <c r="BH53" s="237"/>
      <c r="BI53" s="237"/>
      <c r="BJ53" s="237"/>
      <c r="BK53" s="237"/>
      <c r="BL53" s="237"/>
      <c r="BM53" s="237"/>
      <c r="BN53" s="237"/>
      <c r="BO53" s="237"/>
      <c r="BP53" s="237"/>
      <c r="BQ53" s="237"/>
      <c r="BR53" s="237"/>
      <c r="BS53" s="237"/>
      <c r="BT53" s="237"/>
      <c r="BU53" s="237"/>
      <c r="BV53" s="237"/>
      <c r="BW53" s="237"/>
      <c r="BX53" s="237"/>
      <c r="BY53" s="237"/>
      <c r="BZ53" s="237"/>
      <c r="CA53" s="237"/>
      <c r="CB53" s="237"/>
      <c r="CC53" s="237"/>
      <c r="CD53" s="237"/>
      <c r="CE53" s="237"/>
      <c r="CF53" s="237"/>
      <c r="CG53" s="237"/>
      <c r="CH53" s="237"/>
      <c r="CI53" s="237"/>
      <c r="CJ53" s="237"/>
      <c r="CK53" s="237"/>
      <c r="CL53" s="237"/>
      <c r="CM53" s="237"/>
      <c r="CN53" s="237"/>
      <c r="CO53" s="237"/>
      <c r="CP53" s="237"/>
      <c r="CQ53" s="237"/>
      <c r="CR53" s="237"/>
      <c r="CS53" s="237"/>
      <c r="CT53" s="237"/>
      <c r="CU53" s="237"/>
      <c r="CV53" s="237"/>
      <c r="CW53" s="237"/>
      <c r="CX53" s="237"/>
      <c r="CY53" s="237"/>
      <c r="CZ53" s="237"/>
      <c r="DA53" s="237"/>
      <c r="DB53" s="237"/>
      <c r="DC53" s="237"/>
      <c r="DD53" s="237"/>
      <c r="DE53" s="237"/>
      <c r="DF53" s="237"/>
      <c r="DG53" s="237"/>
      <c r="DH53" s="237"/>
      <c r="DI53" s="237"/>
      <c r="DJ53" s="237"/>
      <c r="DK53" s="237"/>
      <c r="DL53" s="237"/>
      <c r="DM53" s="237"/>
      <c r="DN53" s="237"/>
      <c r="DO53" s="237"/>
      <c r="DP53" s="237"/>
      <c r="DQ53" s="237"/>
      <c r="DR53" s="237"/>
      <c r="DS53" s="237"/>
      <c r="DT53" s="237"/>
      <c r="DU53" s="237"/>
      <c r="DV53" s="237"/>
      <c r="DW53" s="237"/>
      <c r="DX53" s="237"/>
      <c r="DY53" s="237"/>
      <c r="DZ53" s="237"/>
      <c r="EA53" s="237"/>
      <c r="EB53" s="237"/>
      <c r="EC53" s="237"/>
      <c r="ED53" s="237"/>
      <c r="EE53" s="237"/>
      <c r="EF53" s="237"/>
      <c r="EG53" s="237"/>
      <c r="EH53" s="237"/>
      <c r="EI53" s="237"/>
      <c r="EJ53" s="237"/>
      <c r="EK53" s="237"/>
      <c r="EL53" s="237"/>
      <c r="EM53" s="237"/>
      <c r="EN53" s="237"/>
      <c r="EO53" s="237"/>
      <c r="EP53" s="237"/>
      <c r="EQ53" s="237"/>
      <c r="ER53" s="237"/>
      <c r="ES53" s="237"/>
      <c r="ET53" s="237"/>
      <c r="EU53" s="237"/>
      <c r="EV53" s="237"/>
      <c r="EW53" s="237"/>
      <c r="EX53" s="237"/>
      <c r="EY53" s="237"/>
      <c r="EZ53" s="237"/>
      <c r="FA53" s="237"/>
      <c r="FB53" s="237"/>
      <c r="FC53" s="237"/>
      <c r="FD53" s="237"/>
      <c r="FE53" s="237"/>
      <c r="FF53" s="237"/>
      <c r="FG53" s="237"/>
      <c r="FH53" s="237"/>
      <c r="FI53" s="237"/>
      <c r="FJ53" s="237"/>
      <c r="FK53" s="237"/>
      <c r="FL53" s="237"/>
      <c r="FM53" s="237"/>
      <c r="FN53" s="237"/>
      <c r="FO53" s="237"/>
      <c r="FP53" s="237"/>
      <c r="FQ53" s="237"/>
      <c r="FR53" s="237"/>
      <c r="FS53" s="237"/>
      <c r="FT53" s="237"/>
      <c r="FU53" s="237"/>
      <c r="FV53" s="237"/>
      <c r="FW53" s="237"/>
      <c r="FX53" s="237"/>
      <c r="FY53" s="237"/>
      <c r="FZ53" s="237"/>
      <c r="GA53" s="237"/>
      <c r="GB53" s="237"/>
      <c r="GC53" s="267">
        <f t="shared" si="13"/>
        <v>0</v>
      </c>
      <c r="GD53" s="267">
        <f t="shared" si="14"/>
        <v>0</v>
      </c>
      <c r="GE53" s="268"/>
      <c r="GF53" s="5"/>
      <c r="GG53" s="5"/>
      <c r="GH53" s="137" t="str">
        <f t="shared" si="18"/>
        <v>I</v>
      </c>
      <c r="GI53" s="138">
        <f t="shared" si="19"/>
        <v>0</v>
      </c>
      <c r="GK53" s="361">
        <f t="shared" si="29"/>
        <v>0</v>
      </c>
      <c r="GL53" s="361">
        <v>0</v>
      </c>
      <c r="GM53" s="356">
        <f t="shared" si="30"/>
        <v>0</v>
      </c>
    </row>
    <row r="54" spans="1:195" ht="16.5" customHeight="1" x14ac:dyDescent="0.25">
      <c r="A54" s="39" t="str">
        <f t="shared" si="16"/>
        <v>Off</v>
      </c>
      <c r="B54" s="40" t="s">
        <v>186</v>
      </c>
      <c r="C54" s="24" t="s">
        <v>179</v>
      </c>
      <c r="D54" s="24" t="s">
        <v>180</v>
      </c>
      <c r="E54" s="5">
        <v>31</v>
      </c>
      <c r="F54" s="232" t="s">
        <v>487</v>
      </c>
      <c r="G54" s="262" t="s">
        <v>143</v>
      </c>
      <c r="H54" s="263">
        <f t="shared" si="11"/>
        <v>55662.420000000006</v>
      </c>
      <c r="I54" s="263">
        <f t="shared" ref="I54:O54" si="99">IFERROR(H54*1.1,0)</f>
        <v>61228.662000000011</v>
      </c>
      <c r="J54" s="263">
        <f t="shared" si="99"/>
        <v>67351.528200000015</v>
      </c>
      <c r="K54" s="263">
        <f t="shared" si="99"/>
        <v>74086.681020000018</v>
      </c>
      <c r="L54" s="263">
        <f t="shared" si="99"/>
        <v>81495.349122000029</v>
      </c>
      <c r="M54" s="263">
        <f t="shared" si="99"/>
        <v>89644.884034200033</v>
      </c>
      <c r="N54" s="263">
        <f t="shared" si="99"/>
        <v>98609.372437620041</v>
      </c>
      <c r="O54" s="263">
        <f t="shared" si="99"/>
        <v>108470.30968138206</v>
      </c>
      <c r="P54" s="264"/>
      <c r="Q54" s="236"/>
      <c r="R54" s="236"/>
      <c r="S54" s="236"/>
      <c r="T54" s="236"/>
      <c r="U54" s="236"/>
      <c r="V54" s="236"/>
      <c r="W54" s="236"/>
      <c r="X54" s="236"/>
      <c r="Y54" s="236"/>
      <c r="Z54" s="236"/>
      <c r="AA54" s="236">
        <v>0.25</v>
      </c>
      <c r="AB54" s="236">
        <v>0.25</v>
      </c>
      <c r="AC54" s="236">
        <v>0.25</v>
      </c>
      <c r="AD54" s="236">
        <v>0.25</v>
      </c>
      <c r="AE54" s="43"/>
      <c r="AF54" s="43"/>
      <c r="AG54" s="43"/>
      <c r="AH54" s="43"/>
      <c r="AI54" s="43">
        <v>0.25</v>
      </c>
      <c r="AK54" s="43"/>
      <c r="AL54" s="43"/>
      <c r="AM54" s="43">
        <v>0.25</v>
      </c>
      <c r="AN54" s="43"/>
      <c r="AO54" s="43"/>
      <c r="AP54" s="43"/>
      <c r="AQ54" s="43"/>
      <c r="AR54" s="43">
        <v>0.25</v>
      </c>
      <c r="AS54" s="43"/>
      <c r="AT54" s="43"/>
      <c r="AU54" s="43"/>
      <c r="AV54" s="43">
        <v>0.25</v>
      </c>
      <c r="AW54" s="43"/>
      <c r="AX54" s="43"/>
      <c r="AY54" s="256"/>
      <c r="AZ54" s="43">
        <v>0.25</v>
      </c>
      <c r="BA54" s="256"/>
      <c r="BB54" s="256"/>
      <c r="BC54" s="256"/>
      <c r="BD54" s="43">
        <v>0.25</v>
      </c>
      <c r="BE54" s="256"/>
      <c r="BF54" s="256"/>
      <c r="BG54" s="256"/>
      <c r="BH54" s="43">
        <v>0.25</v>
      </c>
      <c r="BI54" s="256"/>
      <c r="BJ54" s="256"/>
      <c r="BK54" s="256"/>
      <c r="BL54" s="43">
        <v>0.25</v>
      </c>
      <c r="BM54" s="256"/>
      <c r="BN54" s="256"/>
      <c r="BO54" s="43">
        <v>0.25</v>
      </c>
      <c r="BP54" s="256"/>
      <c r="BQ54" s="256"/>
      <c r="BR54" s="256"/>
      <c r="BS54" s="43">
        <v>0.25</v>
      </c>
      <c r="BT54" s="43"/>
      <c r="BU54" s="43"/>
      <c r="BV54" s="43"/>
      <c r="BW54" s="43">
        <v>0.25</v>
      </c>
      <c r="BX54" s="43"/>
      <c r="BY54" s="43"/>
      <c r="BZ54" s="43">
        <v>0.25</v>
      </c>
      <c r="CA54" s="43"/>
      <c r="CB54" s="43"/>
      <c r="CC54" s="43"/>
      <c r="CD54" s="43"/>
      <c r="CE54" s="43"/>
      <c r="CF54" s="43">
        <v>0.25</v>
      </c>
      <c r="CG54" s="43"/>
      <c r="CH54" s="43"/>
      <c r="CI54" s="43"/>
      <c r="CJ54" s="43">
        <v>0.25</v>
      </c>
      <c r="CK54" s="43"/>
      <c r="CL54" s="43"/>
      <c r="CM54" s="43"/>
      <c r="CN54" s="43">
        <v>0.25</v>
      </c>
      <c r="CO54" s="43"/>
      <c r="CP54" s="43"/>
      <c r="CQ54" s="43"/>
      <c r="CR54" s="43">
        <v>0.25</v>
      </c>
      <c r="CS54" s="43"/>
      <c r="CT54" s="43"/>
      <c r="CU54" s="43"/>
      <c r="CV54" s="43">
        <v>0.25</v>
      </c>
      <c r="CW54" s="43"/>
      <c r="CX54" s="43"/>
      <c r="CY54" s="43"/>
      <c r="CZ54" s="43"/>
      <c r="DA54" s="43">
        <v>0.25</v>
      </c>
      <c r="DB54" s="43"/>
      <c r="DC54" s="43"/>
      <c r="DD54" s="43"/>
      <c r="DE54" s="43">
        <v>0.25</v>
      </c>
      <c r="DF54" s="43"/>
      <c r="DG54" s="43"/>
      <c r="DH54" s="43"/>
      <c r="DI54" s="43"/>
      <c r="DJ54" s="43">
        <v>0.25</v>
      </c>
      <c r="DK54" s="43"/>
      <c r="DL54" s="43"/>
      <c r="DM54" s="43">
        <v>0.25</v>
      </c>
      <c r="DN54" s="43"/>
      <c r="DO54" s="43"/>
      <c r="DP54" s="43">
        <v>0.25</v>
      </c>
      <c r="DQ54" s="43"/>
      <c r="DR54" s="43"/>
      <c r="DS54" s="43"/>
      <c r="DT54" s="43"/>
      <c r="DU54" s="236"/>
      <c r="DV54" s="236"/>
      <c r="DW54" s="236"/>
      <c r="DX54" s="236"/>
      <c r="DY54" s="236"/>
      <c r="DZ54" s="236"/>
      <c r="EA54" s="236"/>
      <c r="EB54" s="236"/>
      <c r="EC54" s="236"/>
      <c r="ED54" s="236"/>
      <c r="EE54" s="236"/>
      <c r="EF54" s="236"/>
      <c r="EG54" s="236"/>
      <c r="EH54" s="236"/>
      <c r="EI54" s="236"/>
      <c r="EJ54" s="236"/>
      <c r="EK54" s="236"/>
      <c r="EL54" s="236"/>
      <c r="EM54" s="236"/>
      <c r="EN54" s="236"/>
      <c r="EO54" s="236"/>
      <c r="EP54" s="236"/>
      <c r="EQ54" s="236"/>
      <c r="ER54" s="236"/>
      <c r="ES54" s="236"/>
      <c r="ET54" s="236"/>
      <c r="EU54" s="236"/>
      <c r="EV54" s="236"/>
      <c r="EW54" s="236"/>
      <c r="EX54" s="236"/>
      <c r="EY54" s="236"/>
      <c r="EZ54" s="236"/>
      <c r="FA54" s="236"/>
      <c r="FB54" s="236"/>
      <c r="FC54" s="236"/>
      <c r="FD54" s="236"/>
      <c r="FE54" s="236"/>
      <c r="FF54" s="236"/>
      <c r="FG54" s="236"/>
      <c r="FH54" s="236"/>
      <c r="FI54" s="236"/>
      <c r="FJ54" s="236"/>
      <c r="FK54" s="236"/>
      <c r="FL54" s="236"/>
      <c r="FM54" s="236"/>
      <c r="FN54" s="236"/>
      <c r="FO54" s="236"/>
      <c r="FP54" s="236"/>
      <c r="FQ54" s="236"/>
      <c r="FR54" s="236"/>
      <c r="FS54" s="236"/>
      <c r="FT54" s="236"/>
      <c r="FU54" s="236"/>
      <c r="FV54" s="236"/>
      <c r="FW54" s="236"/>
      <c r="FX54" s="236"/>
      <c r="FY54" s="236"/>
      <c r="FZ54" s="236"/>
      <c r="GA54" s="236"/>
      <c r="GB54" s="236"/>
      <c r="GC54" s="264">
        <f t="shared" si="13"/>
        <v>6.5</v>
      </c>
      <c r="GD54" s="264">
        <f t="shared" si="14"/>
        <v>3.25</v>
      </c>
      <c r="GE54" s="265"/>
      <c r="GF54" s="5"/>
      <c r="GG54" s="5"/>
      <c r="GH54" s="137" t="str">
        <f t="shared" si="18"/>
        <v>III</v>
      </c>
      <c r="GI54" s="138">
        <f t="shared" si="19"/>
        <v>3.25</v>
      </c>
      <c r="GK54" s="361">
        <f t="shared" si="29"/>
        <v>430093.77841650008</v>
      </c>
      <c r="GL54" s="361">
        <v>430093.77841650008</v>
      </c>
      <c r="GM54" s="356">
        <f t="shared" si="30"/>
        <v>0</v>
      </c>
    </row>
    <row r="55" spans="1:195" ht="16.5" customHeight="1" x14ac:dyDescent="0.25">
      <c r="A55" s="39" t="str">
        <f t="shared" si="16"/>
        <v>Off</v>
      </c>
      <c r="B55" s="40" t="s">
        <v>186</v>
      </c>
      <c r="C55" s="24" t="s">
        <v>179</v>
      </c>
      <c r="D55" s="24" t="s">
        <v>180</v>
      </c>
      <c r="E55" s="5">
        <v>32</v>
      </c>
      <c r="F55" s="227" t="s">
        <v>488</v>
      </c>
      <c r="G55" s="17" t="s">
        <v>142</v>
      </c>
      <c r="H55" s="263">
        <f t="shared" ref="H55:H60" si="100">IF(G55="I",$K$2,IF(G55="II",$K$3,IF(G55="III",$K$4,IF(G55="IV",$K$5,IF(G55="V",$K$6,IF(G55="VI",$K$7,IF(G55="VII",$K$8,IF(G55="VIII",$K$9,IF(G55="IX",$K$10,IF(G55="T1",$K$11,IF(G55="t2",$K$12,IF(G55="t3",$K$13,IF(G55="T4",$K$14,IF(G55="T5",$K$15,IF(G55="T6",$K$16,IF(G55="t7",$K$17,0))))))))))))))))</f>
        <v>35045.229999999996</v>
      </c>
      <c r="I55" s="263">
        <f t="shared" ref="I55:I60" si="101">IFERROR(H55*1.1,0)</f>
        <v>38549.752999999997</v>
      </c>
      <c r="J55" s="263">
        <f t="shared" ref="J55:J60" si="102">IFERROR(I55*1.1,0)</f>
        <v>42404.728300000002</v>
      </c>
      <c r="K55" s="263">
        <f t="shared" ref="K55:K60" si="103">IFERROR(J55*1.1,0)</f>
        <v>46645.201130000009</v>
      </c>
      <c r="L55" s="263">
        <f t="shared" ref="L55:L60" si="104">IFERROR(K55*1.1,0)</f>
        <v>51309.721243000015</v>
      </c>
      <c r="M55" s="263">
        <f t="shared" ref="M55:M60" si="105">IFERROR(L55*1.1,0)</f>
        <v>56440.693367300024</v>
      </c>
      <c r="N55" s="263">
        <f t="shared" ref="N55:N60" si="106">IFERROR(M55*1.1,0)</f>
        <v>62084.762704030029</v>
      </c>
      <c r="O55" s="263">
        <f t="shared" ref="O55:O60" si="107">IFERROR(N55*1.1,0)</f>
        <v>68293.238974433043</v>
      </c>
      <c r="P55" s="42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>
        <v>0.25</v>
      </c>
      <c r="AB55" s="43">
        <v>0.25</v>
      </c>
      <c r="AC55" s="43">
        <v>0.25</v>
      </c>
      <c r="AD55" s="43">
        <v>0.25</v>
      </c>
      <c r="AE55" s="43">
        <f>Considerations!AF18</f>
        <v>0.11522727272727273</v>
      </c>
      <c r="AF55" s="43">
        <f>AE55</f>
        <v>0.11522727272727273</v>
      </c>
      <c r="AG55" s="43">
        <f t="shared" ref="AG55:CR55" si="108">AF55</f>
        <v>0.11522727272727273</v>
      </c>
      <c r="AH55" s="43">
        <f t="shared" si="108"/>
        <v>0.11522727272727273</v>
      </c>
      <c r="AI55" s="43">
        <f t="shared" si="108"/>
        <v>0.11522727272727273</v>
      </c>
      <c r="AJ55" s="43">
        <f t="shared" si="108"/>
        <v>0.11522727272727273</v>
      </c>
      <c r="AK55" s="43">
        <f t="shared" si="108"/>
        <v>0.11522727272727273</v>
      </c>
      <c r="AL55" s="43">
        <f t="shared" si="108"/>
        <v>0.11522727272727273</v>
      </c>
      <c r="AM55" s="43">
        <f t="shared" si="108"/>
        <v>0.11522727272727273</v>
      </c>
      <c r="AN55" s="43">
        <f t="shared" si="108"/>
        <v>0.11522727272727273</v>
      </c>
      <c r="AO55" s="43">
        <f t="shared" si="108"/>
        <v>0.11522727272727273</v>
      </c>
      <c r="AP55" s="43">
        <f t="shared" si="108"/>
        <v>0.11522727272727273</v>
      </c>
      <c r="AQ55" s="43">
        <f t="shared" si="108"/>
        <v>0.11522727272727273</v>
      </c>
      <c r="AR55" s="43">
        <f t="shared" si="108"/>
        <v>0.11522727272727273</v>
      </c>
      <c r="AS55" s="43">
        <f t="shared" si="108"/>
        <v>0.11522727272727273</v>
      </c>
      <c r="AT55" s="43">
        <f t="shared" si="108"/>
        <v>0.11522727272727273</v>
      </c>
      <c r="AU55" s="43">
        <f t="shared" si="108"/>
        <v>0.11522727272727273</v>
      </c>
      <c r="AV55" s="43">
        <f t="shared" si="108"/>
        <v>0.11522727272727273</v>
      </c>
      <c r="AW55" s="43">
        <f t="shared" si="108"/>
        <v>0.11522727272727273</v>
      </c>
      <c r="AX55" s="43">
        <f t="shared" si="108"/>
        <v>0.11522727272727273</v>
      </c>
      <c r="AY55" s="43">
        <f t="shared" si="108"/>
        <v>0.11522727272727273</v>
      </c>
      <c r="AZ55" s="43">
        <f t="shared" si="108"/>
        <v>0.11522727272727273</v>
      </c>
      <c r="BA55" s="43">
        <f t="shared" si="108"/>
        <v>0.11522727272727273</v>
      </c>
      <c r="BB55" s="43">
        <f t="shared" si="108"/>
        <v>0.11522727272727273</v>
      </c>
      <c r="BC55" s="43">
        <f t="shared" si="108"/>
        <v>0.11522727272727273</v>
      </c>
      <c r="BD55" s="43">
        <f t="shared" si="108"/>
        <v>0.11522727272727273</v>
      </c>
      <c r="BE55" s="43">
        <f t="shared" si="108"/>
        <v>0.11522727272727273</v>
      </c>
      <c r="BF55" s="43">
        <f t="shared" si="108"/>
        <v>0.11522727272727273</v>
      </c>
      <c r="BG55" s="43">
        <f t="shared" si="108"/>
        <v>0.11522727272727273</v>
      </c>
      <c r="BH55" s="43">
        <f t="shared" si="108"/>
        <v>0.11522727272727273</v>
      </c>
      <c r="BI55" s="43">
        <f t="shared" si="108"/>
        <v>0.11522727272727273</v>
      </c>
      <c r="BJ55" s="43">
        <f t="shared" si="108"/>
        <v>0.11522727272727273</v>
      </c>
      <c r="BK55" s="43">
        <f t="shared" si="108"/>
        <v>0.11522727272727273</v>
      </c>
      <c r="BL55" s="43">
        <f t="shared" si="108"/>
        <v>0.11522727272727273</v>
      </c>
      <c r="BM55" s="43">
        <f t="shared" si="108"/>
        <v>0.11522727272727273</v>
      </c>
      <c r="BN55" s="43">
        <f t="shared" si="108"/>
        <v>0.11522727272727273</v>
      </c>
      <c r="BO55" s="43">
        <f t="shared" si="108"/>
        <v>0.11522727272727273</v>
      </c>
      <c r="BP55" s="43">
        <f t="shared" si="108"/>
        <v>0.11522727272727273</v>
      </c>
      <c r="BQ55" s="43">
        <f t="shared" si="108"/>
        <v>0.11522727272727273</v>
      </c>
      <c r="BR55" s="43">
        <f t="shared" si="108"/>
        <v>0.11522727272727273</v>
      </c>
      <c r="BS55" s="43">
        <f t="shared" si="108"/>
        <v>0.11522727272727273</v>
      </c>
      <c r="BT55" s="43">
        <f t="shared" si="108"/>
        <v>0.11522727272727273</v>
      </c>
      <c r="BU55" s="43">
        <f t="shared" si="108"/>
        <v>0.11522727272727273</v>
      </c>
      <c r="BV55" s="43">
        <f t="shared" si="108"/>
        <v>0.11522727272727273</v>
      </c>
      <c r="BW55" s="43">
        <f t="shared" si="108"/>
        <v>0.11522727272727273</v>
      </c>
      <c r="BX55" s="43">
        <f t="shared" si="108"/>
        <v>0.11522727272727273</v>
      </c>
      <c r="BY55" s="43">
        <f t="shared" si="108"/>
        <v>0.11522727272727273</v>
      </c>
      <c r="BZ55" s="43">
        <f t="shared" si="108"/>
        <v>0.11522727272727273</v>
      </c>
      <c r="CA55" s="43">
        <f t="shared" si="108"/>
        <v>0.11522727272727273</v>
      </c>
      <c r="CB55" s="43">
        <f t="shared" si="108"/>
        <v>0.11522727272727273</v>
      </c>
      <c r="CC55" s="43">
        <f t="shared" si="108"/>
        <v>0.11522727272727273</v>
      </c>
      <c r="CD55" s="43">
        <f t="shared" si="108"/>
        <v>0.11522727272727273</v>
      </c>
      <c r="CE55" s="43">
        <f t="shared" si="108"/>
        <v>0.11522727272727273</v>
      </c>
      <c r="CF55" s="43">
        <f t="shared" si="108"/>
        <v>0.11522727272727273</v>
      </c>
      <c r="CG55" s="43">
        <f t="shared" si="108"/>
        <v>0.11522727272727273</v>
      </c>
      <c r="CH55" s="43">
        <f t="shared" si="108"/>
        <v>0.11522727272727273</v>
      </c>
      <c r="CI55" s="43">
        <f t="shared" si="108"/>
        <v>0.11522727272727273</v>
      </c>
      <c r="CJ55" s="43">
        <f t="shared" si="108"/>
        <v>0.11522727272727273</v>
      </c>
      <c r="CK55" s="43">
        <f t="shared" si="108"/>
        <v>0.11522727272727273</v>
      </c>
      <c r="CL55" s="43">
        <f t="shared" si="108"/>
        <v>0.11522727272727273</v>
      </c>
      <c r="CM55" s="43">
        <f t="shared" si="108"/>
        <v>0.11522727272727273</v>
      </c>
      <c r="CN55" s="43">
        <f t="shared" si="108"/>
        <v>0.11522727272727273</v>
      </c>
      <c r="CO55" s="43">
        <f t="shared" si="108"/>
        <v>0.11522727272727273</v>
      </c>
      <c r="CP55" s="43">
        <f t="shared" si="108"/>
        <v>0.11522727272727273</v>
      </c>
      <c r="CQ55" s="43">
        <f t="shared" si="108"/>
        <v>0.11522727272727273</v>
      </c>
      <c r="CR55" s="43">
        <f t="shared" si="108"/>
        <v>0.11522727272727273</v>
      </c>
      <c r="CS55" s="43">
        <f t="shared" ref="CS55:DR55" si="109">CR55</f>
        <v>0.11522727272727273</v>
      </c>
      <c r="CT55" s="43">
        <f t="shared" si="109"/>
        <v>0.11522727272727273</v>
      </c>
      <c r="CU55" s="43">
        <f t="shared" si="109"/>
        <v>0.11522727272727273</v>
      </c>
      <c r="CV55" s="43">
        <f t="shared" si="109"/>
        <v>0.11522727272727273</v>
      </c>
      <c r="CW55" s="43">
        <f t="shared" si="109"/>
        <v>0.11522727272727273</v>
      </c>
      <c r="CX55" s="43">
        <f t="shared" si="109"/>
        <v>0.11522727272727273</v>
      </c>
      <c r="CY55" s="43">
        <f t="shared" si="109"/>
        <v>0.11522727272727273</v>
      </c>
      <c r="CZ55" s="43">
        <f t="shared" si="109"/>
        <v>0.11522727272727273</v>
      </c>
      <c r="DA55" s="43">
        <f t="shared" si="109"/>
        <v>0.11522727272727273</v>
      </c>
      <c r="DB55" s="43">
        <f t="shared" si="109"/>
        <v>0.11522727272727273</v>
      </c>
      <c r="DC55" s="43">
        <f t="shared" si="109"/>
        <v>0.11522727272727273</v>
      </c>
      <c r="DD55" s="43">
        <f t="shared" si="109"/>
        <v>0.11522727272727273</v>
      </c>
      <c r="DE55" s="43">
        <f t="shared" si="109"/>
        <v>0.11522727272727273</v>
      </c>
      <c r="DF55" s="43">
        <f t="shared" si="109"/>
        <v>0.11522727272727273</v>
      </c>
      <c r="DG55" s="43">
        <f t="shared" si="109"/>
        <v>0.11522727272727273</v>
      </c>
      <c r="DH55" s="43">
        <f t="shared" si="109"/>
        <v>0.11522727272727273</v>
      </c>
      <c r="DI55" s="43">
        <f t="shared" si="109"/>
        <v>0.11522727272727273</v>
      </c>
      <c r="DJ55" s="43">
        <f t="shared" si="109"/>
        <v>0.11522727272727273</v>
      </c>
      <c r="DK55" s="43">
        <f t="shared" si="109"/>
        <v>0.11522727272727273</v>
      </c>
      <c r="DL55" s="43">
        <f t="shared" si="109"/>
        <v>0.11522727272727273</v>
      </c>
      <c r="DM55" s="43">
        <f t="shared" si="109"/>
        <v>0.11522727272727273</v>
      </c>
      <c r="DN55" s="43">
        <f t="shared" si="109"/>
        <v>0.11522727272727273</v>
      </c>
      <c r="DO55" s="43">
        <f t="shared" si="109"/>
        <v>0.11522727272727273</v>
      </c>
      <c r="DP55" s="43">
        <f t="shared" si="109"/>
        <v>0.11522727272727273</v>
      </c>
      <c r="DQ55" s="43">
        <f t="shared" si="109"/>
        <v>0.11522727272727273</v>
      </c>
      <c r="DR55" s="43">
        <f t="shared" si="109"/>
        <v>0.11522727272727273</v>
      </c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  <c r="FT55" s="43"/>
      <c r="FU55" s="43"/>
      <c r="FV55" s="43"/>
      <c r="FW55" s="43"/>
      <c r="FX55" s="43"/>
      <c r="FY55" s="43"/>
      <c r="FZ55" s="43"/>
      <c r="GA55" s="43"/>
      <c r="GB55" s="43"/>
      <c r="GC55" s="42">
        <f t="shared" si="13"/>
        <v>11.600909090909092</v>
      </c>
      <c r="GD55" s="42">
        <f t="shared" si="14"/>
        <v>5.8004545454545458</v>
      </c>
      <c r="GE55" s="16"/>
      <c r="GF55" s="5"/>
      <c r="GG55" s="5"/>
      <c r="GH55" s="137" t="str">
        <f t="shared" si="18"/>
        <v>II</v>
      </c>
      <c r="GI55" s="138">
        <f t="shared" si="19"/>
        <v>5.8004545454545458</v>
      </c>
      <c r="GK55" s="361">
        <f t="shared" si="29"/>
        <v>487420.80695687502</v>
      </c>
      <c r="GL55" s="361">
        <v>759559.96074750053</v>
      </c>
      <c r="GM55" s="356">
        <f t="shared" si="30"/>
        <v>272139.15379062551</v>
      </c>
    </row>
    <row r="56" spans="1:195" ht="16.5" customHeight="1" x14ac:dyDescent="0.25">
      <c r="A56" s="39" t="str">
        <f t="shared" si="16"/>
        <v>Off</v>
      </c>
      <c r="B56" s="40" t="s">
        <v>186</v>
      </c>
      <c r="C56" s="24" t="s">
        <v>179</v>
      </c>
      <c r="D56" s="24" t="s">
        <v>180</v>
      </c>
      <c r="E56" s="5">
        <v>33</v>
      </c>
      <c r="F56" s="227" t="s">
        <v>513</v>
      </c>
      <c r="G56" s="17" t="s">
        <v>142</v>
      </c>
      <c r="H56" s="263">
        <f t="shared" si="100"/>
        <v>35045.229999999996</v>
      </c>
      <c r="I56" s="263">
        <f t="shared" si="101"/>
        <v>38549.752999999997</v>
      </c>
      <c r="J56" s="263">
        <f t="shared" si="102"/>
        <v>42404.728300000002</v>
      </c>
      <c r="K56" s="263">
        <f t="shared" si="103"/>
        <v>46645.201130000009</v>
      </c>
      <c r="L56" s="263">
        <f t="shared" si="104"/>
        <v>51309.721243000015</v>
      </c>
      <c r="M56" s="263">
        <f t="shared" si="105"/>
        <v>56440.693367300024</v>
      </c>
      <c r="N56" s="263">
        <f t="shared" si="106"/>
        <v>62084.762704030029</v>
      </c>
      <c r="O56" s="263">
        <f t="shared" si="107"/>
        <v>68293.238974433043</v>
      </c>
      <c r="P56" s="42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233">
        <v>0.5</v>
      </c>
      <c r="AB56" s="233">
        <v>0.5</v>
      </c>
      <c r="AC56" s="233">
        <v>0.5</v>
      </c>
      <c r="AD56" s="233">
        <v>0.5</v>
      </c>
      <c r="AE56" s="43">
        <f>Considerations!AE18*2</f>
        <v>0.17284090909090907</v>
      </c>
      <c r="AF56" s="43">
        <f>AE56</f>
        <v>0.17284090909090907</v>
      </c>
      <c r="AG56" s="43">
        <f t="shared" ref="AG56:AZ56" si="110">AF56</f>
        <v>0.17284090909090907</v>
      </c>
      <c r="AH56" s="43">
        <f t="shared" si="110"/>
        <v>0.17284090909090907</v>
      </c>
      <c r="AI56" s="43">
        <f t="shared" si="110"/>
        <v>0.17284090909090907</v>
      </c>
      <c r="AJ56" s="43">
        <f t="shared" si="110"/>
        <v>0.17284090909090907</v>
      </c>
      <c r="AK56" s="43">
        <f t="shared" si="110"/>
        <v>0.17284090909090907</v>
      </c>
      <c r="AL56" s="43">
        <f t="shared" si="110"/>
        <v>0.17284090909090907</v>
      </c>
      <c r="AM56" s="43">
        <f t="shared" si="110"/>
        <v>0.17284090909090907</v>
      </c>
      <c r="AN56" s="43">
        <f t="shared" si="110"/>
        <v>0.17284090909090907</v>
      </c>
      <c r="AO56" s="43">
        <f t="shared" si="110"/>
        <v>0.17284090909090907</v>
      </c>
      <c r="AP56" s="43">
        <f t="shared" si="110"/>
        <v>0.17284090909090907</v>
      </c>
      <c r="AQ56" s="43">
        <f t="shared" si="110"/>
        <v>0.17284090909090907</v>
      </c>
      <c r="AR56" s="43">
        <f t="shared" si="110"/>
        <v>0.17284090909090907</v>
      </c>
      <c r="AS56" s="43">
        <f t="shared" si="110"/>
        <v>0.17284090909090907</v>
      </c>
      <c r="AT56" s="43">
        <f t="shared" si="110"/>
        <v>0.17284090909090907</v>
      </c>
      <c r="AU56" s="43">
        <f t="shared" si="110"/>
        <v>0.17284090909090907</v>
      </c>
      <c r="AV56" s="43">
        <f t="shared" si="110"/>
        <v>0.17284090909090907</v>
      </c>
      <c r="AW56" s="43">
        <f t="shared" si="110"/>
        <v>0.17284090909090907</v>
      </c>
      <c r="AX56" s="43">
        <f t="shared" si="110"/>
        <v>0.17284090909090907</v>
      </c>
      <c r="AY56" s="43">
        <f t="shared" si="110"/>
        <v>0.17284090909090907</v>
      </c>
      <c r="AZ56" s="43">
        <f t="shared" si="110"/>
        <v>0.17284090909090907</v>
      </c>
      <c r="BA56" s="137"/>
      <c r="BB56" s="137"/>
      <c r="BC56" s="137"/>
      <c r="BD56" s="137"/>
      <c r="BE56" s="137"/>
      <c r="BF56" s="137"/>
      <c r="BG56" s="137"/>
      <c r="BH56" s="137"/>
      <c r="BI56" s="137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270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  <c r="CT56" s="137"/>
      <c r="CU56" s="137"/>
      <c r="CV56" s="270"/>
      <c r="CW56" s="137"/>
      <c r="CX56" s="137"/>
      <c r="CY56" s="137"/>
      <c r="CZ56" s="137"/>
      <c r="DA56" s="137"/>
      <c r="DB56" s="137"/>
      <c r="DC56" s="137"/>
      <c r="DD56" s="137"/>
      <c r="DE56" s="137"/>
      <c r="DF56" s="137"/>
      <c r="DG56" s="137"/>
      <c r="DH56" s="137"/>
      <c r="DI56" s="137"/>
      <c r="DJ56" s="137"/>
      <c r="DK56" s="137"/>
      <c r="DL56" s="137"/>
      <c r="DM56" s="137"/>
      <c r="DN56" s="137"/>
      <c r="DO56" s="137"/>
      <c r="DP56" s="137"/>
      <c r="DQ56" s="137"/>
      <c r="DR56" s="137"/>
      <c r="DS56" s="235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  <c r="FT56" s="43"/>
      <c r="FU56" s="43"/>
      <c r="FV56" s="43"/>
      <c r="FW56" s="43"/>
      <c r="FX56" s="43"/>
      <c r="FY56" s="43"/>
      <c r="FZ56" s="43"/>
      <c r="GA56" s="43"/>
      <c r="GB56" s="43"/>
      <c r="GC56" s="42">
        <f t="shared" si="13"/>
        <v>5.8025000000000002</v>
      </c>
      <c r="GD56" s="42">
        <f t="shared" si="14"/>
        <v>2.9012500000000001</v>
      </c>
      <c r="GE56" s="16"/>
      <c r="GF56" s="5"/>
      <c r="GG56" s="5"/>
      <c r="GH56" s="137" t="str">
        <f t="shared" si="18"/>
        <v>II</v>
      </c>
      <c r="GI56" s="138">
        <f t="shared" si="19"/>
        <v>2.9012500000000001</v>
      </c>
      <c r="GK56" s="361">
        <f t="shared" si="29"/>
        <v>210618.64636999997</v>
      </c>
      <c r="GL56" s="361">
        <v>182623.87945999997</v>
      </c>
      <c r="GM56" s="356">
        <f t="shared" si="30"/>
        <v>-27994.766910000006</v>
      </c>
    </row>
    <row r="57" spans="1:195" ht="16.5" customHeight="1" x14ac:dyDescent="0.25">
      <c r="A57" s="39" t="str">
        <f t="shared" si="16"/>
        <v>Off</v>
      </c>
      <c r="B57" s="40" t="s">
        <v>186</v>
      </c>
      <c r="C57" s="24" t="s">
        <v>179</v>
      </c>
      <c r="D57" s="24" t="s">
        <v>180</v>
      </c>
      <c r="E57" s="5">
        <v>34</v>
      </c>
      <c r="F57" s="227" t="s">
        <v>513</v>
      </c>
      <c r="G57" s="17" t="s">
        <v>142</v>
      </c>
      <c r="H57" s="263">
        <f t="shared" si="100"/>
        <v>35045.229999999996</v>
      </c>
      <c r="I57" s="263">
        <f t="shared" si="101"/>
        <v>38549.752999999997</v>
      </c>
      <c r="J57" s="263">
        <f t="shared" si="102"/>
        <v>42404.728300000002</v>
      </c>
      <c r="K57" s="263">
        <f t="shared" si="103"/>
        <v>46645.201130000009</v>
      </c>
      <c r="L57" s="263">
        <f t="shared" si="104"/>
        <v>51309.721243000015</v>
      </c>
      <c r="M57" s="263">
        <f t="shared" si="105"/>
        <v>56440.693367300024</v>
      </c>
      <c r="N57" s="263">
        <f t="shared" si="106"/>
        <v>62084.762704030029</v>
      </c>
      <c r="O57" s="263">
        <f t="shared" si="107"/>
        <v>68293.238974433043</v>
      </c>
      <c r="P57" s="42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233"/>
      <c r="AB57" s="233"/>
      <c r="AC57" s="233"/>
      <c r="AD57" s="23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236">
        <f>AZ56</f>
        <v>0.17284090909090907</v>
      </c>
      <c r="BB57" s="236">
        <f>BA57</f>
        <v>0.17284090909090907</v>
      </c>
      <c r="BC57" s="236">
        <f t="shared" ref="BC57:BX57" si="111">BB57</f>
        <v>0.17284090909090907</v>
      </c>
      <c r="BD57" s="236">
        <f t="shared" si="111"/>
        <v>0.17284090909090907</v>
      </c>
      <c r="BE57" s="236">
        <f t="shared" si="111"/>
        <v>0.17284090909090907</v>
      </c>
      <c r="BF57" s="236">
        <f t="shared" si="111"/>
        <v>0.17284090909090907</v>
      </c>
      <c r="BG57" s="236">
        <f t="shared" si="111"/>
        <v>0.17284090909090907</v>
      </c>
      <c r="BH57" s="236">
        <f t="shared" si="111"/>
        <v>0.17284090909090907</v>
      </c>
      <c r="BI57" s="236">
        <f t="shared" si="111"/>
        <v>0.17284090909090907</v>
      </c>
      <c r="BJ57" s="236">
        <f t="shared" si="111"/>
        <v>0.17284090909090907</v>
      </c>
      <c r="BK57" s="236">
        <f t="shared" si="111"/>
        <v>0.17284090909090907</v>
      </c>
      <c r="BL57" s="236">
        <f t="shared" si="111"/>
        <v>0.17284090909090907</v>
      </c>
      <c r="BM57" s="236">
        <f t="shared" si="111"/>
        <v>0.17284090909090907</v>
      </c>
      <c r="BN57" s="236">
        <f t="shared" si="111"/>
        <v>0.17284090909090907</v>
      </c>
      <c r="BO57" s="236">
        <f t="shared" si="111"/>
        <v>0.17284090909090907</v>
      </c>
      <c r="BP57" s="236">
        <f t="shared" si="111"/>
        <v>0.17284090909090907</v>
      </c>
      <c r="BQ57" s="236">
        <f t="shared" si="111"/>
        <v>0.17284090909090907</v>
      </c>
      <c r="BR57" s="236">
        <f t="shared" si="111"/>
        <v>0.17284090909090907</v>
      </c>
      <c r="BS57" s="236">
        <f t="shared" si="111"/>
        <v>0.17284090909090907</v>
      </c>
      <c r="BT57" s="236">
        <f t="shared" si="111"/>
        <v>0.17284090909090907</v>
      </c>
      <c r="BU57" s="236">
        <f t="shared" si="111"/>
        <v>0.17284090909090907</v>
      </c>
      <c r="BV57" s="236">
        <f t="shared" si="111"/>
        <v>0.17284090909090907</v>
      </c>
      <c r="BW57" s="236">
        <f t="shared" si="111"/>
        <v>0.17284090909090907</v>
      </c>
      <c r="BX57" s="236">
        <f t="shared" si="111"/>
        <v>0.17284090909090907</v>
      </c>
      <c r="BY57" s="237"/>
      <c r="BZ57" s="237"/>
      <c r="CA57" s="237"/>
      <c r="CB57" s="237"/>
      <c r="CC57" s="237"/>
      <c r="CD57" s="237"/>
      <c r="CE57" s="237"/>
      <c r="CF57" s="237"/>
      <c r="CG57" s="237"/>
      <c r="CH57" s="237"/>
      <c r="CI57" s="237"/>
      <c r="CJ57" s="237"/>
      <c r="CK57" s="237"/>
      <c r="CL57" s="237"/>
      <c r="CM57" s="237"/>
      <c r="CN57" s="237"/>
      <c r="CO57" s="237"/>
      <c r="CP57" s="237"/>
      <c r="CQ57" s="237"/>
      <c r="CR57" s="237"/>
      <c r="CS57" s="237"/>
      <c r="CT57" s="237"/>
      <c r="CU57" s="237"/>
      <c r="CV57" s="272"/>
      <c r="CW57" s="237"/>
      <c r="CX57" s="237"/>
      <c r="CY57" s="237"/>
      <c r="CZ57" s="237"/>
      <c r="DA57" s="237"/>
      <c r="DB57" s="237"/>
      <c r="DC57" s="237"/>
      <c r="DD57" s="237"/>
      <c r="DE57" s="237"/>
      <c r="DF57" s="237"/>
      <c r="DG57" s="237"/>
      <c r="DH57" s="237"/>
      <c r="DI57" s="237"/>
      <c r="DJ57" s="237"/>
      <c r="DK57" s="237"/>
      <c r="DL57" s="237"/>
      <c r="DM57" s="237"/>
      <c r="DN57" s="237"/>
      <c r="DO57" s="237"/>
      <c r="DP57" s="237"/>
      <c r="DQ57" s="237"/>
      <c r="DR57" s="237"/>
      <c r="DS57" s="235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  <c r="FT57" s="43"/>
      <c r="FU57" s="43"/>
      <c r="FV57" s="43"/>
      <c r="FW57" s="43"/>
      <c r="FX57" s="43"/>
      <c r="FY57" s="43"/>
      <c r="FZ57" s="43"/>
      <c r="GA57" s="43"/>
      <c r="GB57" s="43"/>
      <c r="GC57" s="42">
        <f t="shared" ref="GC57:GC63" si="112">SUM(P57:GB57)</f>
        <v>4.1481818181818175</v>
      </c>
      <c r="GD57" s="42">
        <f t="shared" ref="GD57:GD63" si="113">GC57/2</f>
        <v>2.0740909090909088</v>
      </c>
      <c r="GE57" s="16"/>
      <c r="GF57" s="5"/>
      <c r="GG57" s="5"/>
      <c r="GH57" s="137" t="str">
        <f t="shared" si="18"/>
        <v>II</v>
      </c>
      <c r="GI57" s="138">
        <f t="shared" si="19"/>
        <v>2.0740909090909088</v>
      </c>
      <c r="GK57" s="361">
        <f t="shared" si="29"/>
        <v>167906.95371449998</v>
      </c>
      <c r="GL57" s="361">
        <v>134458.03394099991</v>
      </c>
      <c r="GM57" s="356">
        <f t="shared" si="30"/>
        <v>-33448.919773500063</v>
      </c>
    </row>
    <row r="58" spans="1:195" ht="16.5" customHeight="1" x14ac:dyDescent="0.25">
      <c r="A58" s="39" t="str">
        <f t="shared" si="16"/>
        <v>Off</v>
      </c>
      <c r="B58" s="40" t="s">
        <v>186</v>
      </c>
      <c r="C58" s="24" t="s">
        <v>179</v>
      </c>
      <c r="D58" s="24" t="s">
        <v>180</v>
      </c>
      <c r="E58" s="5">
        <v>35</v>
      </c>
      <c r="F58" s="227" t="s">
        <v>513</v>
      </c>
      <c r="G58" s="17" t="s">
        <v>142</v>
      </c>
      <c r="H58" s="263">
        <f t="shared" si="100"/>
        <v>35045.229999999996</v>
      </c>
      <c r="I58" s="263">
        <f t="shared" si="101"/>
        <v>38549.752999999997</v>
      </c>
      <c r="J58" s="263">
        <f t="shared" si="102"/>
        <v>42404.728300000002</v>
      </c>
      <c r="K58" s="263">
        <f t="shared" si="103"/>
        <v>46645.201130000009</v>
      </c>
      <c r="L58" s="263">
        <f t="shared" si="104"/>
        <v>51309.721243000015</v>
      </c>
      <c r="M58" s="263">
        <f t="shared" si="105"/>
        <v>56440.693367300024</v>
      </c>
      <c r="N58" s="263">
        <f t="shared" si="106"/>
        <v>62084.762704030029</v>
      </c>
      <c r="O58" s="263">
        <f t="shared" si="107"/>
        <v>68293.238974433043</v>
      </c>
      <c r="P58" s="42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233"/>
      <c r="AB58" s="233"/>
      <c r="AC58" s="233"/>
      <c r="AD58" s="23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234"/>
      <c r="BY58" s="237">
        <f>BX57</f>
        <v>0.17284090909090907</v>
      </c>
      <c r="BZ58" s="237">
        <f>BY58</f>
        <v>0.17284090909090907</v>
      </c>
      <c r="CA58" s="237">
        <f t="shared" ref="CA58:CV58" si="114">BZ58</f>
        <v>0.17284090909090907</v>
      </c>
      <c r="CB58" s="237">
        <f t="shared" si="114"/>
        <v>0.17284090909090907</v>
      </c>
      <c r="CC58" s="237">
        <f t="shared" si="114"/>
        <v>0.17284090909090907</v>
      </c>
      <c r="CD58" s="237">
        <f t="shared" si="114"/>
        <v>0.17284090909090907</v>
      </c>
      <c r="CE58" s="237">
        <f t="shared" si="114"/>
        <v>0.17284090909090907</v>
      </c>
      <c r="CF58" s="237">
        <f t="shared" si="114"/>
        <v>0.17284090909090907</v>
      </c>
      <c r="CG58" s="237">
        <f t="shared" si="114"/>
        <v>0.17284090909090907</v>
      </c>
      <c r="CH58" s="237">
        <f t="shared" si="114"/>
        <v>0.17284090909090907</v>
      </c>
      <c r="CI58" s="237">
        <f t="shared" si="114"/>
        <v>0.17284090909090907</v>
      </c>
      <c r="CJ58" s="237">
        <f t="shared" si="114"/>
        <v>0.17284090909090907</v>
      </c>
      <c r="CK58" s="237">
        <f t="shared" si="114"/>
        <v>0.17284090909090907</v>
      </c>
      <c r="CL58" s="237">
        <f t="shared" si="114"/>
        <v>0.17284090909090907</v>
      </c>
      <c r="CM58" s="237">
        <f t="shared" si="114"/>
        <v>0.17284090909090907</v>
      </c>
      <c r="CN58" s="237">
        <f t="shared" si="114"/>
        <v>0.17284090909090907</v>
      </c>
      <c r="CO58" s="237">
        <f t="shared" si="114"/>
        <v>0.17284090909090907</v>
      </c>
      <c r="CP58" s="237">
        <f t="shared" si="114"/>
        <v>0.17284090909090907</v>
      </c>
      <c r="CQ58" s="237">
        <f t="shared" si="114"/>
        <v>0.17284090909090907</v>
      </c>
      <c r="CR58" s="237">
        <f t="shared" si="114"/>
        <v>0.17284090909090907</v>
      </c>
      <c r="CS58" s="237">
        <f t="shared" si="114"/>
        <v>0.17284090909090907</v>
      </c>
      <c r="CT58" s="237">
        <f t="shared" si="114"/>
        <v>0.17284090909090907</v>
      </c>
      <c r="CU58" s="237">
        <f t="shared" si="114"/>
        <v>0.17284090909090907</v>
      </c>
      <c r="CV58" s="237">
        <f t="shared" si="114"/>
        <v>0.17284090909090907</v>
      </c>
      <c r="CW58" s="237"/>
      <c r="CX58" s="237"/>
      <c r="CY58" s="237"/>
      <c r="CZ58" s="237"/>
      <c r="DA58" s="237"/>
      <c r="DB58" s="237"/>
      <c r="DC58" s="237"/>
      <c r="DD58" s="237"/>
      <c r="DE58" s="237"/>
      <c r="DF58" s="237"/>
      <c r="DG58" s="237"/>
      <c r="DH58" s="237"/>
      <c r="DI58" s="237"/>
      <c r="DJ58" s="237"/>
      <c r="DK58" s="237"/>
      <c r="DL58" s="237"/>
      <c r="DM58" s="237"/>
      <c r="DN58" s="237"/>
      <c r="DO58" s="237"/>
      <c r="DP58" s="237"/>
      <c r="DQ58" s="237"/>
      <c r="DR58" s="237"/>
      <c r="DS58" s="235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  <c r="FT58" s="43"/>
      <c r="FU58" s="43"/>
      <c r="FV58" s="43"/>
      <c r="FW58" s="43"/>
      <c r="FX58" s="43"/>
      <c r="FY58" s="43"/>
      <c r="FZ58" s="43"/>
      <c r="GA58" s="43"/>
      <c r="GB58" s="43"/>
      <c r="GC58" s="42">
        <f t="shared" si="112"/>
        <v>4.1481818181818175</v>
      </c>
      <c r="GD58" s="42">
        <f t="shared" si="113"/>
        <v>2.0740909090909088</v>
      </c>
      <c r="GE58" s="16"/>
      <c r="GF58" s="5"/>
      <c r="GG58" s="5"/>
      <c r="GH58" s="137" t="str">
        <f t="shared" si="18"/>
        <v>II</v>
      </c>
      <c r="GI58" s="138">
        <f t="shared" si="19"/>
        <v>2.0740909090909088</v>
      </c>
      <c r="GK58" s="361">
        <f t="shared" si="29"/>
        <v>184697.64908594999</v>
      </c>
      <c r="GL58" s="361">
        <v>147903.83733509999</v>
      </c>
      <c r="GM58" s="356">
        <f t="shared" si="30"/>
        <v>-36793.81175085</v>
      </c>
    </row>
    <row r="59" spans="1:195" ht="16.5" customHeight="1" x14ac:dyDescent="0.25">
      <c r="A59" s="39" t="str">
        <f t="shared" si="16"/>
        <v>Off</v>
      </c>
      <c r="B59" s="40" t="s">
        <v>186</v>
      </c>
      <c r="C59" s="24" t="s">
        <v>179</v>
      </c>
      <c r="D59" s="24" t="s">
        <v>180</v>
      </c>
      <c r="E59" s="5">
        <v>36</v>
      </c>
      <c r="F59" s="227" t="s">
        <v>513</v>
      </c>
      <c r="G59" s="17" t="s">
        <v>141</v>
      </c>
      <c r="H59" s="263">
        <f t="shared" si="100"/>
        <v>22693.550000000003</v>
      </c>
      <c r="I59" s="263">
        <f t="shared" si="101"/>
        <v>24962.905000000006</v>
      </c>
      <c r="J59" s="263">
        <f t="shared" si="102"/>
        <v>27459.195500000009</v>
      </c>
      <c r="K59" s="263">
        <f t="shared" si="103"/>
        <v>30205.115050000011</v>
      </c>
      <c r="L59" s="263">
        <f t="shared" si="104"/>
        <v>33225.626555000017</v>
      </c>
      <c r="M59" s="263">
        <f t="shared" si="105"/>
        <v>36548.189210500022</v>
      </c>
      <c r="N59" s="263">
        <f t="shared" si="106"/>
        <v>40203.008131550028</v>
      </c>
      <c r="O59" s="263">
        <f t="shared" si="107"/>
        <v>44223.308944705037</v>
      </c>
      <c r="P59" s="42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233"/>
      <c r="AB59" s="233"/>
      <c r="AC59" s="233"/>
      <c r="AD59" s="23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236"/>
      <c r="BZ59" s="236"/>
      <c r="CA59" s="236"/>
      <c r="CB59" s="236"/>
      <c r="CC59" s="236"/>
      <c r="CD59" s="236"/>
      <c r="CE59" s="236"/>
      <c r="CF59" s="236"/>
      <c r="CG59" s="236"/>
      <c r="CH59" s="236"/>
      <c r="CI59" s="236"/>
      <c r="CJ59" s="236"/>
      <c r="CK59" s="236"/>
      <c r="CL59" s="236"/>
      <c r="CM59" s="236"/>
      <c r="CN59" s="236"/>
      <c r="CO59" s="236"/>
      <c r="CP59" s="236"/>
      <c r="CQ59" s="236"/>
      <c r="CR59" s="236"/>
      <c r="CS59" s="236"/>
      <c r="CT59" s="236"/>
      <c r="CU59" s="236"/>
      <c r="CV59" s="271"/>
      <c r="CW59" s="237">
        <f>CV58</f>
        <v>0.17284090909090907</v>
      </c>
      <c r="CX59" s="237">
        <f>CW59</f>
        <v>0.17284090909090907</v>
      </c>
      <c r="CY59" s="237">
        <f t="shared" ref="CY59:DR59" si="115">CX59</f>
        <v>0.17284090909090907</v>
      </c>
      <c r="CZ59" s="237">
        <f t="shared" si="115"/>
        <v>0.17284090909090907</v>
      </c>
      <c r="DA59" s="237">
        <f t="shared" si="115"/>
        <v>0.17284090909090907</v>
      </c>
      <c r="DB59" s="237">
        <f t="shared" si="115"/>
        <v>0.17284090909090907</v>
      </c>
      <c r="DC59" s="237">
        <f t="shared" si="115"/>
        <v>0.17284090909090907</v>
      </c>
      <c r="DD59" s="237">
        <f t="shared" si="115"/>
        <v>0.17284090909090907</v>
      </c>
      <c r="DE59" s="237">
        <f t="shared" si="115"/>
        <v>0.17284090909090907</v>
      </c>
      <c r="DF59" s="237">
        <f t="shared" si="115"/>
        <v>0.17284090909090907</v>
      </c>
      <c r="DG59" s="237">
        <f t="shared" si="115"/>
        <v>0.17284090909090907</v>
      </c>
      <c r="DH59" s="237">
        <f t="shared" si="115"/>
        <v>0.17284090909090907</v>
      </c>
      <c r="DI59" s="237">
        <f t="shared" si="115"/>
        <v>0.17284090909090907</v>
      </c>
      <c r="DJ59" s="237">
        <f t="shared" si="115"/>
        <v>0.17284090909090907</v>
      </c>
      <c r="DK59" s="237">
        <f t="shared" si="115"/>
        <v>0.17284090909090907</v>
      </c>
      <c r="DL59" s="237">
        <f t="shared" si="115"/>
        <v>0.17284090909090907</v>
      </c>
      <c r="DM59" s="237">
        <f t="shared" si="115"/>
        <v>0.17284090909090907</v>
      </c>
      <c r="DN59" s="237">
        <f t="shared" si="115"/>
        <v>0.17284090909090907</v>
      </c>
      <c r="DO59" s="237">
        <f t="shared" si="115"/>
        <v>0.17284090909090907</v>
      </c>
      <c r="DP59" s="237">
        <f t="shared" si="115"/>
        <v>0.17284090909090907</v>
      </c>
      <c r="DQ59" s="237">
        <f t="shared" si="115"/>
        <v>0.17284090909090907</v>
      </c>
      <c r="DR59" s="237">
        <f t="shared" si="115"/>
        <v>0.17284090909090907</v>
      </c>
      <c r="DS59" s="235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  <c r="FT59" s="43"/>
      <c r="FU59" s="43"/>
      <c r="FV59" s="43"/>
      <c r="FW59" s="43"/>
      <c r="FX59" s="43"/>
      <c r="FY59" s="43"/>
      <c r="FZ59" s="43"/>
      <c r="GA59" s="43"/>
      <c r="GB59" s="43"/>
      <c r="GC59" s="42">
        <f t="shared" si="112"/>
        <v>3.8024999999999998</v>
      </c>
      <c r="GD59" s="42">
        <f t="shared" si="113"/>
        <v>1.9012499999999999</v>
      </c>
      <c r="GE59" s="16"/>
      <c r="GF59" s="5"/>
      <c r="GG59" s="5"/>
      <c r="GH59" s="137" t="str">
        <f t="shared" si="18"/>
        <v>I</v>
      </c>
      <c r="GI59" s="138">
        <f t="shared" si="19"/>
        <v>1.9012499999999999</v>
      </c>
      <c r="GK59" s="361">
        <f t="shared" si="29"/>
        <v>120075.62952206253</v>
      </c>
      <c r="GL59" s="361">
        <v>96155.237842125047</v>
      </c>
      <c r="GM59" s="356">
        <f t="shared" si="30"/>
        <v>-23920.391679937486</v>
      </c>
    </row>
    <row r="60" spans="1:195" ht="16.5" customHeight="1" x14ac:dyDescent="0.25">
      <c r="A60" s="39" t="str">
        <f t="shared" si="16"/>
        <v>Off</v>
      </c>
      <c r="B60" s="40" t="s">
        <v>186</v>
      </c>
      <c r="C60" s="24" t="s">
        <v>179</v>
      </c>
      <c r="D60" s="24" t="s">
        <v>180</v>
      </c>
      <c r="E60" s="5">
        <v>37</v>
      </c>
      <c r="F60" s="230" t="s">
        <v>557</v>
      </c>
      <c r="G60" s="258" t="s">
        <v>151</v>
      </c>
      <c r="H60" s="263">
        <f t="shared" si="100"/>
        <v>35910.379999999997</v>
      </c>
      <c r="I60" s="263">
        <f t="shared" si="101"/>
        <v>39501.417999999998</v>
      </c>
      <c r="J60" s="263">
        <f t="shared" si="102"/>
        <v>43451.559800000003</v>
      </c>
      <c r="K60" s="263">
        <f t="shared" si="103"/>
        <v>47796.715780000006</v>
      </c>
      <c r="L60" s="263">
        <f t="shared" si="104"/>
        <v>52576.387358000007</v>
      </c>
      <c r="M60" s="263">
        <f t="shared" si="105"/>
        <v>57834.026093800014</v>
      </c>
      <c r="N60" s="263">
        <f t="shared" si="106"/>
        <v>63617.42870318002</v>
      </c>
      <c r="O60" s="263">
        <f t="shared" si="107"/>
        <v>69979.171573498024</v>
      </c>
      <c r="P60" s="260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74">
        <v>0.5</v>
      </c>
      <c r="AB60" s="274">
        <v>0.5</v>
      </c>
      <c r="AC60" s="274">
        <v>0.5</v>
      </c>
      <c r="AD60" s="274">
        <v>0.5</v>
      </c>
      <c r="AE60" s="274">
        <f>Considerations!Z18</f>
        <v>0.28806818181818178</v>
      </c>
      <c r="AF60" s="274">
        <f>AE60</f>
        <v>0.28806818181818178</v>
      </c>
      <c r="AG60" s="274">
        <f t="shared" ref="AG60:AZ60" si="116">AF60</f>
        <v>0.28806818181818178</v>
      </c>
      <c r="AH60" s="274">
        <f t="shared" si="116"/>
        <v>0.28806818181818178</v>
      </c>
      <c r="AI60" s="274">
        <f t="shared" si="116"/>
        <v>0.28806818181818178</v>
      </c>
      <c r="AJ60" s="274">
        <f t="shared" si="116"/>
        <v>0.28806818181818178</v>
      </c>
      <c r="AK60" s="274">
        <f t="shared" si="116"/>
        <v>0.28806818181818178</v>
      </c>
      <c r="AL60" s="274">
        <f t="shared" si="116"/>
        <v>0.28806818181818178</v>
      </c>
      <c r="AM60" s="274">
        <f t="shared" si="116"/>
        <v>0.28806818181818178</v>
      </c>
      <c r="AN60" s="274">
        <f t="shared" si="116"/>
        <v>0.28806818181818178</v>
      </c>
      <c r="AO60" s="274">
        <f t="shared" si="116"/>
        <v>0.28806818181818178</v>
      </c>
      <c r="AP60" s="274">
        <f t="shared" si="116"/>
        <v>0.28806818181818178</v>
      </c>
      <c r="AQ60" s="274">
        <f t="shared" si="116"/>
        <v>0.28806818181818178</v>
      </c>
      <c r="AR60" s="274">
        <f t="shared" si="116"/>
        <v>0.28806818181818178</v>
      </c>
      <c r="AS60" s="274">
        <f t="shared" si="116"/>
        <v>0.28806818181818178</v>
      </c>
      <c r="AT60" s="274">
        <f t="shared" si="116"/>
        <v>0.28806818181818178</v>
      </c>
      <c r="AU60" s="274">
        <f t="shared" si="116"/>
        <v>0.28806818181818178</v>
      </c>
      <c r="AV60" s="274">
        <f t="shared" si="116"/>
        <v>0.28806818181818178</v>
      </c>
      <c r="AW60" s="274">
        <f t="shared" si="116"/>
        <v>0.28806818181818178</v>
      </c>
      <c r="AX60" s="274">
        <f t="shared" si="116"/>
        <v>0.28806818181818178</v>
      </c>
      <c r="AY60" s="274">
        <f t="shared" si="116"/>
        <v>0.28806818181818178</v>
      </c>
      <c r="AZ60" s="274">
        <f t="shared" si="116"/>
        <v>0.28806818181818178</v>
      </c>
      <c r="BA60" s="274"/>
      <c r="BB60" s="274"/>
      <c r="BC60" s="274"/>
      <c r="BD60" s="274"/>
      <c r="BE60" s="274"/>
      <c r="BF60" s="274"/>
      <c r="BG60" s="274"/>
      <c r="BH60" s="274"/>
      <c r="BI60" s="274"/>
      <c r="BJ60" s="274"/>
      <c r="BK60" s="274"/>
      <c r="BL60" s="274"/>
      <c r="BM60" s="274"/>
      <c r="BN60" s="274"/>
      <c r="BO60" s="274"/>
      <c r="BP60" s="274"/>
      <c r="BQ60" s="274"/>
      <c r="BR60" s="274"/>
      <c r="BS60" s="274"/>
      <c r="BT60" s="274"/>
      <c r="BU60" s="274"/>
      <c r="BV60" s="274"/>
      <c r="BW60" s="274"/>
      <c r="BX60" s="274"/>
      <c r="BY60" s="274"/>
      <c r="BZ60" s="274"/>
      <c r="CA60" s="274"/>
      <c r="CB60" s="274"/>
      <c r="CC60" s="274"/>
      <c r="CD60" s="274"/>
      <c r="CE60" s="274"/>
      <c r="CF60" s="274"/>
      <c r="CG60" s="274"/>
      <c r="CH60" s="274"/>
      <c r="CI60" s="274"/>
      <c r="CJ60" s="274"/>
      <c r="CK60" s="274"/>
      <c r="CL60" s="274"/>
      <c r="CM60" s="274"/>
      <c r="CN60" s="274"/>
      <c r="CO60" s="274"/>
      <c r="CP60" s="274"/>
      <c r="CQ60" s="274"/>
      <c r="CR60" s="274"/>
      <c r="CS60" s="274"/>
      <c r="CT60" s="274"/>
      <c r="CU60" s="274"/>
      <c r="CV60" s="274"/>
      <c r="CW60" s="275"/>
      <c r="CX60" s="275"/>
      <c r="CY60" s="275"/>
      <c r="CZ60" s="275"/>
      <c r="DA60" s="275"/>
      <c r="DB60" s="275"/>
      <c r="DC60" s="275"/>
      <c r="DD60" s="275"/>
      <c r="DE60" s="275"/>
      <c r="DF60" s="275"/>
      <c r="DG60" s="275"/>
      <c r="DH60" s="275"/>
      <c r="DI60" s="275"/>
      <c r="DJ60" s="275"/>
      <c r="DK60" s="275"/>
      <c r="DL60" s="275"/>
      <c r="DM60" s="275"/>
      <c r="DN60" s="275"/>
      <c r="DO60" s="275"/>
      <c r="DP60" s="275"/>
      <c r="DQ60" s="275"/>
      <c r="DR60" s="275"/>
      <c r="DS60" s="256"/>
      <c r="DT60" s="256"/>
      <c r="DU60" s="256"/>
      <c r="DV60" s="256"/>
      <c r="DW60" s="256"/>
      <c r="DX60" s="256"/>
      <c r="DY60" s="256"/>
      <c r="DZ60" s="256"/>
      <c r="EA60" s="256"/>
      <c r="EB60" s="256"/>
      <c r="EC60" s="256"/>
      <c r="ED60" s="256"/>
      <c r="EE60" s="256"/>
      <c r="EF60" s="256"/>
      <c r="EG60" s="256"/>
      <c r="EH60" s="256"/>
      <c r="EI60" s="256"/>
      <c r="EJ60" s="256"/>
      <c r="EK60" s="256"/>
      <c r="EL60" s="256"/>
      <c r="EM60" s="256"/>
      <c r="EN60" s="256"/>
      <c r="EO60" s="256"/>
      <c r="EP60" s="256"/>
      <c r="EQ60" s="256"/>
      <c r="ER60" s="256"/>
      <c r="ES60" s="256"/>
      <c r="ET60" s="256"/>
      <c r="EU60" s="256"/>
      <c r="EV60" s="256"/>
      <c r="EW60" s="256"/>
      <c r="EX60" s="256"/>
      <c r="EY60" s="256"/>
      <c r="EZ60" s="256"/>
      <c r="FA60" s="256"/>
      <c r="FB60" s="256"/>
      <c r="FC60" s="256"/>
      <c r="FD60" s="256"/>
      <c r="FE60" s="256"/>
      <c r="FF60" s="256"/>
      <c r="FG60" s="256"/>
      <c r="FH60" s="256"/>
      <c r="FI60" s="256"/>
      <c r="FJ60" s="256"/>
      <c r="FK60" s="256"/>
      <c r="FL60" s="256"/>
      <c r="FM60" s="256"/>
      <c r="FN60" s="256"/>
      <c r="FO60" s="256"/>
      <c r="FP60" s="256"/>
      <c r="FQ60" s="256"/>
      <c r="FR60" s="256"/>
      <c r="FS60" s="256"/>
      <c r="FT60" s="256"/>
      <c r="FU60" s="256"/>
      <c r="FV60" s="256"/>
      <c r="FW60" s="256"/>
      <c r="FX60" s="256"/>
      <c r="FY60" s="256"/>
      <c r="FZ60" s="256"/>
      <c r="GA60" s="256"/>
      <c r="GB60" s="256"/>
      <c r="GC60" s="42">
        <f t="shared" si="112"/>
        <v>8.3374999999999986</v>
      </c>
      <c r="GD60" s="42">
        <f t="shared" si="113"/>
        <v>4.1687499999999993</v>
      </c>
      <c r="GE60" s="16"/>
      <c r="GF60" s="5"/>
      <c r="GG60" s="5"/>
      <c r="GH60" s="137" t="str">
        <f t="shared" si="18"/>
        <v>T2</v>
      </c>
      <c r="GI60" s="138">
        <f t="shared" si="19"/>
        <v>4.1687499999999993</v>
      </c>
      <c r="GK60" s="361">
        <f t="shared" si="29"/>
        <v>311816.35869999998</v>
      </c>
      <c r="GL60" s="361">
        <v>456192.40920000011</v>
      </c>
      <c r="GM60" s="356">
        <f t="shared" si="30"/>
        <v>144376.05050000013</v>
      </c>
    </row>
    <row r="61" spans="1:195" ht="16.5" customHeight="1" x14ac:dyDescent="0.25">
      <c r="A61" s="39" t="str">
        <f t="shared" si="16"/>
        <v>Off</v>
      </c>
      <c r="B61" s="40" t="s">
        <v>186</v>
      </c>
      <c r="C61" s="24" t="s">
        <v>179</v>
      </c>
      <c r="D61" s="24" t="s">
        <v>180</v>
      </c>
      <c r="E61" s="5">
        <v>38</v>
      </c>
      <c r="F61" s="273" t="s">
        <v>521</v>
      </c>
      <c r="G61" s="258" t="s">
        <v>151</v>
      </c>
      <c r="H61" s="263">
        <f t="shared" ref="H61:H63" si="117">IF(G61="I",$K$2,IF(G61="II",$K$3,IF(G61="III",$K$4,IF(G61="IV",$K$5,IF(G61="V",$K$6,IF(G61="VI",$K$7,IF(G61="VII",$K$8,IF(G61="VIII",$K$9,IF(G61="IX",$K$10,IF(G61="T1",$K$11,IF(G61="t2",$K$12,IF(G61="t3",$K$13,IF(G61="T4",$K$14,IF(G61="T5",$K$15,IF(G61="T6",$K$16,IF(G61="t7",$K$17,0))))))))))))))))</f>
        <v>35910.379999999997</v>
      </c>
      <c r="I61" s="263">
        <f t="shared" ref="I61:I63" si="118">IFERROR(H61*1.1,0)</f>
        <v>39501.417999999998</v>
      </c>
      <c r="J61" s="263">
        <f t="shared" ref="J61:J63" si="119">IFERROR(I61*1.1,0)</f>
        <v>43451.559800000003</v>
      </c>
      <c r="K61" s="263">
        <f t="shared" ref="K61:K63" si="120">IFERROR(J61*1.1,0)</f>
        <v>47796.715780000006</v>
      </c>
      <c r="L61" s="263">
        <f t="shared" ref="L61:L63" si="121">IFERROR(K61*1.1,0)</f>
        <v>52576.387358000007</v>
      </c>
      <c r="M61" s="263">
        <f t="shared" ref="M61:M63" si="122">IFERROR(L61*1.1,0)</f>
        <v>57834.026093800014</v>
      </c>
      <c r="N61" s="263">
        <f t="shared" ref="N61:N63" si="123">IFERROR(M61*1.1,0)</f>
        <v>63617.42870318002</v>
      </c>
      <c r="O61" s="263">
        <f t="shared" ref="O61:O63" si="124">IFERROR(N61*1.1,0)</f>
        <v>69979.171573498024</v>
      </c>
      <c r="P61" s="267"/>
      <c r="Q61" s="237"/>
      <c r="R61" s="237"/>
      <c r="S61" s="237"/>
      <c r="T61" s="237"/>
      <c r="U61" s="237"/>
      <c r="V61" s="237"/>
      <c r="W61" s="237"/>
      <c r="X61" s="237"/>
      <c r="Y61" s="237"/>
      <c r="Z61" s="237"/>
      <c r="AA61" s="238"/>
      <c r="AB61" s="238"/>
      <c r="AC61" s="238"/>
      <c r="AD61" s="238"/>
      <c r="AE61" s="238"/>
      <c r="AF61" s="238"/>
      <c r="AG61" s="238"/>
      <c r="AH61" s="238"/>
      <c r="AI61" s="238"/>
      <c r="AJ61" s="238"/>
      <c r="AK61" s="238"/>
      <c r="AL61" s="238"/>
      <c r="AM61" s="238"/>
      <c r="AN61" s="238"/>
      <c r="AO61" s="238"/>
      <c r="AP61" s="238"/>
      <c r="AQ61" s="238"/>
      <c r="AR61" s="238"/>
      <c r="AS61" s="238"/>
      <c r="AT61" s="238"/>
      <c r="AU61" s="238"/>
      <c r="AV61" s="238"/>
      <c r="AW61" s="238"/>
      <c r="AX61" s="238"/>
      <c r="AY61" s="238"/>
      <c r="AZ61" s="238"/>
      <c r="BA61" s="274">
        <f>AZ60</f>
        <v>0.28806818181818178</v>
      </c>
      <c r="BB61" s="274">
        <f>BA61</f>
        <v>0.28806818181818178</v>
      </c>
      <c r="BC61" s="274">
        <f t="shared" ref="BC61:BX61" si="125">BB61</f>
        <v>0.28806818181818178</v>
      </c>
      <c r="BD61" s="274">
        <f t="shared" si="125"/>
        <v>0.28806818181818178</v>
      </c>
      <c r="BE61" s="274">
        <f t="shared" si="125"/>
        <v>0.28806818181818178</v>
      </c>
      <c r="BF61" s="274">
        <f t="shared" si="125"/>
        <v>0.28806818181818178</v>
      </c>
      <c r="BG61" s="274">
        <f t="shared" si="125"/>
        <v>0.28806818181818178</v>
      </c>
      <c r="BH61" s="274">
        <f t="shared" si="125"/>
        <v>0.28806818181818178</v>
      </c>
      <c r="BI61" s="274">
        <f t="shared" si="125"/>
        <v>0.28806818181818178</v>
      </c>
      <c r="BJ61" s="274">
        <f t="shared" si="125"/>
        <v>0.28806818181818178</v>
      </c>
      <c r="BK61" s="274">
        <f t="shared" si="125"/>
        <v>0.28806818181818178</v>
      </c>
      <c r="BL61" s="274">
        <f t="shared" si="125"/>
        <v>0.28806818181818178</v>
      </c>
      <c r="BM61" s="274">
        <f t="shared" si="125"/>
        <v>0.28806818181818178</v>
      </c>
      <c r="BN61" s="274">
        <f t="shared" si="125"/>
        <v>0.28806818181818178</v>
      </c>
      <c r="BO61" s="274">
        <f t="shared" si="125"/>
        <v>0.28806818181818178</v>
      </c>
      <c r="BP61" s="274">
        <f t="shared" si="125"/>
        <v>0.28806818181818178</v>
      </c>
      <c r="BQ61" s="274">
        <f t="shared" si="125"/>
        <v>0.28806818181818178</v>
      </c>
      <c r="BR61" s="274">
        <f t="shared" si="125"/>
        <v>0.28806818181818178</v>
      </c>
      <c r="BS61" s="274">
        <f t="shared" si="125"/>
        <v>0.28806818181818178</v>
      </c>
      <c r="BT61" s="274">
        <f t="shared" si="125"/>
        <v>0.28806818181818178</v>
      </c>
      <c r="BU61" s="274">
        <f t="shared" si="125"/>
        <v>0.28806818181818178</v>
      </c>
      <c r="BV61" s="274">
        <f t="shared" si="125"/>
        <v>0.28806818181818178</v>
      </c>
      <c r="BW61" s="274">
        <f t="shared" si="125"/>
        <v>0.28806818181818178</v>
      </c>
      <c r="BX61" s="274">
        <f t="shared" si="125"/>
        <v>0.28806818181818178</v>
      </c>
      <c r="BY61" s="274"/>
      <c r="BZ61" s="274"/>
      <c r="CA61" s="274"/>
      <c r="CB61" s="274"/>
      <c r="CC61" s="274"/>
      <c r="CD61" s="274"/>
      <c r="CE61" s="274"/>
      <c r="CF61" s="274"/>
      <c r="CG61" s="274"/>
      <c r="CH61" s="274"/>
      <c r="CI61" s="274"/>
      <c r="CJ61" s="274"/>
      <c r="CK61" s="274"/>
      <c r="CL61" s="274"/>
      <c r="CM61" s="274"/>
      <c r="CN61" s="274"/>
      <c r="CO61" s="274"/>
      <c r="CP61" s="274"/>
      <c r="CQ61" s="274"/>
      <c r="CR61" s="274"/>
      <c r="CS61" s="274"/>
      <c r="CT61" s="274"/>
      <c r="CU61" s="274"/>
      <c r="CV61" s="274"/>
      <c r="CW61" s="238"/>
      <c r="CX61" s="238"/>
      <c r="CY61" s="238"/>
      <c r="CZ61" s="238"/>
      <c r="DA61" s="238"/>
      <c r="DB61" s="238"/>
      <c r="DC61" s="238"/>
      <c r="DD61" s="238"/>
      <c r="DE61" s="238"/>
      <c r="DF61" s="238"/>
      <c r="DG61" s="238"/>
      <c r="DH61" s="238"/>
      <c r="DI61" s="238"/>
      <c r="DJ61" s="238"/>
      <c r="DK61" s="238"/>
      <c r="DL61" s="238"/>
      <c r="DM61" s="238"/>
      <c r="DN61" s="238"/>
      <c r="DO61" s="238"/>
      <c r="DP61" s="238"/>
      <c r="DQ61" s="238"/>
      <c r="DR61" s="238"/>
      <c r="DS61" s="237"/>
      <c r="DT61" s="237"/>
      <c r="DU61" s="237"/>
      <c r="DV61" s="237"/>
      <c r="DW61" s="237"/>
      <c r="DX61" s="237"/>
      <c r="DY61" s="237"/>
      <c r="DZ61" s="237"/>
      <c r="EA61" s="237"/>
      <c r="EB61" s="237"/>
      <c r="EC61" s="237"/>
      <c r="ED61" s="237"/>
      <c r="EE61" s="237"/>
      <c r="EF61" s="237"/>
      <c r="EG61" s="237"/>
      <c r="EH61" s="237"/>
      <c r="EI61" s="237"/>
      <c r="EJ61" s="237"/>
      <c r="EK61" s="237"/>
      <c r="EL61" s="237"/>
      <c r="EM61" s="237"/>
      <c r="EN61" s="237"/>
      <c r="EO61" s="237"/>
      <c r="EP61" s="237"/>
      <c r="EQ61" s="237"/>
      <c r="ER61" s="237"/>
      <c r="ES61" s="237"/>
      <c r="ET61" s="237"/>
      <c r="EU61" s="237"/>
      <c r="EV61" s="237"/>
      <c r="EW61" s="237"/>
      <c r="EX61" s="237"/>
      <c r="EY61" s="237"/>
      <c r="EZ61" s="237"/>
      <c r="FA61" s="237"/>
      <c r="FB61" s="237"/>
      <c r="FC61" s="237"/>
      <c r="FD61" s="237"/>
      <c r="FE61" s="237"/>
      <c r="FF61" s="237"/>
      <c r="FG61" s="237"/>
      <c r="FH61" s="237"/>
      <c r="FI61" s="237"/>
      <c r="FJ61" s="237"/>
      <c r="FK61" s="237"/>
      <c r="FL61" s="237"/>
      <c r="FM61" s="237"/>
      <c r="FN61" s="237"/>
      <c r="FO61" s="237"/>
      <c r="FP61" s="237"/>
      <c r="FQ61" s="237"/>
      <c r="FR61" s="237"/>
      <c r="FS61" s="237"/>
      <c r="FT61" s="237"/>
      <c r="FU61" s="237"/>
      <c r="FV61" s="237"/>
      <c r="FW61" s="237"/>
      <c r="FX61" s="237"/>
      <c r="FY61" s="237"/>
      <c r="FZ61" s="237"/>
      <c r="GA61" s="237"/>
      <c r="GB61" s="237"/>
      <c r="GC61" s="42">
        <f t="shared" si="112"/>
        <v>6.9136363636363631</v>
      </c>
      <c r="GD61" s="42">
        <f t="shared" si="113"/>
        <v>3.4568181818181816</v>
      </c>
      <c r="GE61" s="16"/>
      <c r="GF61" s="5"/>
      <c r="GG61" s="5"/>
      <c r="GH61" s="137" t="str">
        <f t="shared" si="18"/>
        <v>T2</v>
      </c>
      <c r="GI61" s="138">
        <f t="shared" si="19"/>
        <v>3.4568181818181816</v>
      </c>
      <c r="GK61" s="361">
        <f t="shared" si="29"/>
        <v>286753.36189499998</v>
      </c>
      <c r="GL61" s="361">
        <v>459257.84981999989</v>
      </c>
      <c r="GM61" s="356">
        <f t="shared" si="30"/>
        <v>172504.48792499991</v>
      </c>
    </row>
    <row r="62" spans="1:195" ht="16.5" customHeight="1" x14ac:dyDescent="0.25">
      <c r="A62" s="39" t="str">
        <f t="shared" si="16"/>
        <v>Off</v>
      </c>
      <c r="B62" s="40" t="s">
        <v>186</v>
      </c>
      <c r="C62" s="24" t="s">
        <v>179</v>
      </c>
      <c r="D62" s="24" t="s">
        <v>180</v>
      </c>
      <c r="E62" s="5">
        <v>39</v>
      </c>
      <c r="F62" s="273" t="s">
        <v>521</v>
      </c>
      <c r="G62" s="258" t="s">
        <v>150</v>
      </c>
      <c r="H62" s="263">
        <f t="shared" si="117"/>
        <v>21176.210000000003</v>
      </c>
      <c r="I62" s="263">
        <f t="shared" si="118"/>
        <v>23293.831000000006</v>
      </c>
      <c r="J62" s="263">
        <f t="shared" si="119"/>
        <v>25623.214100000008</v>
      </c>
      <c r="K62" s="263">
        <f t="shared" si="120"/>
        <v>28185.535510000012</v>
      </c>
      <c r="L62" s="263">
        <f t="shared" si="121"/>
        <v>31004.089061000017</v>
      </c>
      <c r="M62" s="263">
        <f t="shared" si="122"/>
        <v>34104.497967100018</v>
      </c>
      <c r="N62" s="263">
        <f t="shared" si="123"/>
        <v>37514.947763810022</v>
      </c>
      <c r="O62" s="263">
        <f t="shared" si="124"/>
        <v>41266.442540191027</v>
      </c>
      <c r="P62" s="267"/>
      <c r="Q62" s="237"/>
      <c r="R62" s="237"/>
      <c r="S62" s="237"/>
      <c r="T62" s="237"/>
      <c r="U62" s="237"/>
      <c r="V62" s="237"/>
      <c r="W62" s="237"/>
      <c r="X62" s="237"/>
      <c r="Y62" s="237"/>
      <c r="Z62" s="237"/>
      <c r="AA62" s="238"/>
      <c r="AB62" s="238"/>
      <c r="AC62" s="238"/>
      <c r="AD62" s="238"/>
      <c r="AE62" s="238"/>
      <c r="AF62" s="238"/>
      <c r="AG62" s="238"/>
      <c r="AH62" s="238"/>
      <c r="AI62" s="238"/>
      <c r="AJ62" s="238"/>
      <c r="AK62" s="238"/>
      <c r="AL62" s="238"/>
      <c r="AM62" s="238"/>
      <c r="AN62" s="238"/>
      <c r="AO62" s="238"/>
      <c r="AP62" s="238"/>
      <c r="AQ62" s="238"/>
      <c r="AR62" s="238"/>
      <c r="AS62" s="238"/>
      <c r="AT62" s="238"/>
      <c r="AU62" s="238"/>
      <c r="AV62" s="238"/>
      <c r="AW62" s="238"/>
      <c r="AX62" s="238"/>
      <c r="AY62" s="238"/>
      <c r="AZ62" s="238"/>
      <c r="BA62" s="238"/>
      <c r="BB62" s="238"/>
      <c r="BC62" s="238"/>
      <c r="BD62" s="238"/>
      <c r="BE62" s="238"/>
      <c r="BF62" s="238"/>
      <c r="BG62" s="238"/>
      <c r="BH62" s="238"/>
      <c r="BI62" s="238"/>
      <c r="BJ62" s="238"/>
      <c r="BK62" s="238"/>
      <c r="BL62" s="238"/>
      <c r="BM62" s="238"/>
      <c r="BN62" s="238"/>
      <c r="BO62" s="238"/>
      <c r="BP62" s="238"/>
      <c r="BQ62" s="238"/>
      <c r="BR62" s="238"/>
      <c r="BS62" s="238"/>
      <c r="BT62" s="238"/>
      <c r="BU62" s="238"/>
      <c r="BV62" s="238"/>
      <c r="BW62" s="238"/>
      <c r="BX62" s="238"/>
      <c r="BY62" s="274">
        <f>BX61</f>
        <v>0.28806818181818178</v>
      </c>
      <c r="BZ62" s="274">
        <f>BY62</f>
        <v>0.28806818181818178</v>
      </c>
      <c r="CA62" s="274">
        <f t="shared" ref="CA62:CV62" si="126">BZ62</f>
        <v>0.28806818181818178</v>
      </c>
      <c r="CB62" s="274">
        <f t="shared" si="126"/>
        <v>0.28806818181818178</v>
      </c>
      <c r="CC62" s="274">
        <f t="shared" si="126"/>
        <v>0.28806818181818178</v>
      </c>
      <c r="CD62" s="274">
        <f t="shared" si="126"/>
        <v>0.28806818181818178</v>
      </c>
      <c r="CE62" s="274">
        <f t="shared" si="126"/>
        <v>0.28806818181818178</v>
      </c>
      <c r="CF62" s="274">
        <f t="shared" si="126"/>
        <v>0.28806818181818178</v>
      </c>
      <c r="CG62" s="274">
        <f t="shared" si="126"/>
        <v>0.28806818181818178</v>
      </c>
      <c r="CH62" s="274">
        <f t="shared" si="126"/>
        <v>0.28806818181818178</v>
      </c>
      <c r="CI62" s="274">
        <f t="shared" si="126"/>
        <v>0.28806818181818178</v>
      </c>
      <c r="CJ62" s="274">
        <f t="shared" si="126"/>
        <v>0.28806818181818178</v>
      </c>
      <c r="CK62" s="274">
        <f t="shared" si="126"/>
        <v>0.28806818181818178</v>
      </c>
      <c r="CL62" s="274">
        <f t="shared" si="126"/>
        <v>0.28806818181818178</v>
      </c>
      <c r="CM62" s="274">
        <f t="shared" si="126"/>
        <v>0.28806818181818178</v>
      </c>
      <c r="CN62" s="274">
        <f t="shared" si="126"/>
        <v>0.28806818181818178</v>
      </c>
      <c r="CO62" s="274">
        <f t="shared" si="126"/>
        <v>0.28806818181818178</v>
      </c>
      <c r="CP62" s="274">
        <f t="shared" si="126"/>
        <v>0.28806818181818178</v>
      </c>
      <c r="CQ62" s="274">
        <f t="shared" si="126"/>
        <v>0.28806818181818178</v>
      </c>
      <c r="CR62" s="274">
        <f t="shared" si="126"/>
        <v>0.28806818181818178</v>
      </c>
      <c r="CS62" s="274">
        <f t="shared" si="126"/>
        <v>0.28806818181818178</v>
      </c>
      <c r="CT62" s="274">
        <f t="shared" si="126"/>
        <v>0.28806818181818178</v>
      </c>
      <c r="CU62" s="274">
        <f t="shared" si="126"/>
        <v>0.28806818181818178</v>
      </c>
      <c r="CV62" s="358">
        <f t="shared" si="126"/>
        <v>0.28806818181818178</v>
      </c>
      <c r="CW62" s="238"/>
      <c r="CX62" s="283"/>
      <c r="CY62" s="283"/>
      <c r="CZ62" s="283"/>
      <c r="DA62" s="283"/>
      <c r="DB62" s="283"/>
      <c r="DC62" s="283"/>
      <c r="DD62" s="283"/>
      <c r="DE62" s="283"/>
      <c r="DF62" s="283"/>
      <c r="DG62" s="283"/>
      <c r="DH62" s="283"/>
      <c r="DI62" s="283"/>
      <c r="DJ62" s="283"/>
      <c r="DK62" s="283"/>
      <c r="DL62" s="283"/>
      <c r="DM62" s="283"/>
      <c r="DN62" s="283"/>
      <c r="DO62" s="283"/>
      <c r="DP62" s="283"/>
      <c r="DQ62" s="283"/>
      <c r="DR62" s="283"/>
      <c r="DS62" s="284"/>
      <c r="DT62" s="284"/>
      <c r="DU62" s="284"/>
      <c r="DV62" s="284"/>
      <c r="DW62" s="284"/>
      <c r="DX62" s="284"/>
      <c r="DY62" s="284"/>
      <c r="DZ62" s="284"/>
      <c r="EA62" s="284"/>
      <c r="EB62" s="284"/>
      <c r="EC62" s="284"/>
      <c r="ED62" s="284"/>
      <c r="EE62" s="284"/>
      <c r="EF62" s="284"/>
      <c r="EG62" s="284"/>
      <c r="EH62" s="284"/>
      <c r="EI62" s="284"/>
      <c r="EJ62" s="284"/>
      <c r="EK62" s="284"/>
      <c r="EL62" s="284"/>
      <c r="EM62" s="284"/>
      <c r="EN62" s="284"/>
      <c r="EO62" s="284"/>
      <c r="EP62" s="284"/>
      <c r="EQ62" s="284"/>
      <c r="ER62" s="284"/>
      <c r="ES62" s="284"/>
      <c r="ET62" s="284"/>
      <c r="EU62" s="284"/>
      <c r="EV62" s="284"/>
      <c r="EW62" s="284"/>
      <c r="EX62" s="284"/>
      <c r="EY62" s="284"/>
      <c r="EZ62" s="284"/>
      <c r="FA62" s="284"/>
      <c r="FB62" s="284"/>
      <c r="FC62" s="284"/>
      <c r="FD62" s="284"/>
      <c r="FE62" s="284"/>
      <c r="FF62" s="284"/>
      <c r="FG62" s="284"/>
      <c r="FH62" s="284"/>
      <c r="FI62" s="284"/>
      <c r="FJ62" s="284"/>
      <c r="FK62" s="284"/>
      <c r="FL62" s="284"/>
      <c r="FM62" s="284"/>
      <c r="FN62" s="284"/>
      <c r="FO62" s="284"/>
      <c r="FP62" s="284"/>
      <c r="FQ62" s="284"/>
      <c r="FR62" s="284"/>
      <c r="FS62" s="284"/>
      <c r="FT62" s="284"/>
      <c r="FU62" s="284"/>
      <c r="FV62" s="284"/>
      <c r="FW62" s="284"/>
      <c r="FX62" s="284"/>
      <c r="FY62" s="284"/>
      <c r="FZ62" s="284"/>
      <c r="GA62" s="284"/>
      <c r="GB62" s="284"/>
      <c r="GC62" s="260">
        <f t="shared" si="112"/>
        <v>6.9136363636363631</v>
      </c>
      <c r="GD62" s="260">
        <f t="shared" si="113"/>
        <v>3.4568181818181816</v>
      </c>
      <c r="GE62" s="16"/>
      <c r="GF62" s="5"/>
      <c r="GG62" s="5"/>
      <c r="GH62" s="137" t="str">
        <f t="shared" si="18"/>
        <v>T1</v>
      </c>
      <c r="GI62" s="138">
        <f t="shared" si="19"/>
        <v>3.4568181818181816</v>
      </c>
      <c r="GK62" s="361">
        <f t="shared" si="29"/>
        <v>186007.06399275007</v>
      </c>
      <c r="GL62" s="361">
        <v>297904.80465900007</v>
      </c>
      <c r="GM62" s="356">
        <f t="shared" si="30"/>
        <v>111897.74066625</v>
      </c>
    </row>
    <row r="63" spans="1:195" ht="16.5" customHeight="1" x14ac:dyDescent="0.25">
      <c r="A63" s="39" t="str">
        <f t="shared" si="16"/>
        <v>Off</v>
      </c>
      <c r="B63" s="40" t="s">
        <v>186</v>
      </c>
      <c r="C63" s="24" t="s">
        <v>179</v>
      </c>
      <c r="D63" s="24" t="s">
        <v>180</v>
      </c>
      <c r="E63" s="5">
        <v>40</v>
      </c>
      <c r="F63" s="273" t="s">
        <v>521</v>
      </c>
      <c r="G63" s="255" t="s">
        <v>150</v>
      </c>
      <c r="H63" s="263">
        <f t="shared" si="117"/>
        <v>21176.210000000003</v>
      </c>
      <c r="I63" s="263">
        <f t="shared" si="118"/>
        <v>23293.831000000006</v>
      </c>
      <c r="J63" s="263">
        <f t="shared" si="119"/>
        <v>25623.214100000008</v>
      </c>
      <c r="K63" s="263">
        <f t="shared" si="120"/>
        <v>28185.535510000012</v>
      </c>
      <c r="L63" s="263">
        <f t="shared" si="121"/>
        <v>31004.089061000017</v>
      </c>
      <c r="M63" s="263">
        <f t="shared" si="122"/>
        <v>34104.497967100018</v>
      </c>
      <c r="N63" s="263">
        <f t="shared" si="123"/>
        <v>37514.947763810022</v>
      </c>
      <c r="O63" s="263">
        <f t="shared" si="124"/>
        <v>41266.442540191027</v>
      </c>
      <c r="P63" s="267"/>
      <c r="Q63" s="237"/>
      <c r="R63" s="237"/>
      <c r="S63" s="237"/>
      <c r="T63" s="237"/>
      <c r="U63" s="237"/>
      <c r="V63" s="237"/>
      <c r="W63" s="237"/>
      <c r="X63" s="237"/>
      <c r="Y63" s="237"/>
      <c r="Z63" s="237"/>
      <c r="AA63" s="238"/>
      <c r="AB63" s="238"/>
      <c r="AC63" s="238"/>
      <c r="AD63" s="238"/>
      <c r="AE63" s="238"/>
      <c r="AF63" s="238"/>
      <c r="AG63" s="238"/>
      <c r="AH63" s="238"/>
      <c r="AI63" s="238"/>
      <c r="AJ63" s="238"/>
      <c r="AK63" s="238"/>
      <c r="AL63" s="238"/>
      <c r="AM63" s="238"/>
      <c r="AN63" s="238"/>
      <c r="AO63" s="238"/>
      <c r="AP63" s="238"/>
      <c r="AQ63" s="238"/>
      <c r="AR63" s="238"/>
      <c r="AS63" s="238"/>
      <c r="AT63" s="238"/>
      <c r="AU63" s="238"/>
      <c r="AV63" s="238"/>
      <c r="AW63" s="238"/>
      <c r="AX63" s="238"/>
      <c r="AY63" s="238"/>
      <c r="AZ63" s="238"/>
      <c r="BA63" s="238"/>
      <c r="BB63" s="238"/>
      <c r="BC63" s="238"/>
      <c r="BD63" s="238"/>
      <c r="BE63" s="238"/>
      <c r="BF63" s="238"/>
      <c r="BG63" s="238"/>
      <c r="BH63" s="238"/>
      <c r="BI63" s="238"/>
      <c r="BJ63" s="238"/>
      <c r="BK63" s="238"/>
      <c r="BL63" s="238"/>
      <c r="BM63" s="238"/>
      <c r="BN63" s="238"/>
      <c r="BO63" s="238"/>
      <c r="BP63" s="238"/>
      <c r="BQ63" s="238"/>
      <c r="BR63" s="238"/>
      <c r="BS63" s="238"/>
      <c r="BT63" s="238"/>
      <c r="BU63" s="238"/>
      <c r="BV63" s="238"/>
      <c r="BW63" s="238"/>
      <c r="BX63" s="238"/>
      <c r="BY63" s="238"/>
      <c r="BZ63" s="238"/>
      <c r="CA63" s="238"/>
      <c r="CB63" s="238"/>
      <c r="CC63" s="238"/>
      <c r="CD63" s="238"/>
      <c r="CE63" s="238"/>
      <c r="CF63" s="238"/>
      <c r="CG63" s="238"/>
      <c r="CH63" s="238"/>
      <c r="CI63" s="238"/>
      <c r="CJ63" s="238"/>
      <c r="CK63" s="238"/>
      <c r="CL63" s="238"/>
      <c r="CM63" s="238"/>
      <c r="CN63" s="238"/>
      <c r="CO63" s="238"/>
      <c r="CP63" s="238"/>
      <c r="CQ63" s="238"/>
      <c r="CR63" s="238"/>
      <c r="CS63" s="238"/>
      <c r="CT63" s="238"/>
      <c r="CU63" s="238"/>
      <c r="CV63" s="359"/>
      <c r="CW63" s="238">
        <f>CV62</f>
        <v>0.28806818181818178</v>
      </c>
      <c r="CX63" s="238">
        <f>CW63</f>
        <v>0.28806818181818178</v>
      </c>
      <c r="CY63" s="238">
        <f t="shared" ref="CY63:DR63" si="127">CX63</f>
        <v>0.28806818181818178</v>
      </c>
      <c r="CZ63" s="238">
        <f t="shared" si="127"/>
        <v>0.28806818181818178</v>
      </c>
      <c r="DA63" s="238">
        <f t="shared" si="127"/>
        <v>0.28806818181818178</v>
      </c>
      <c r="DB63" s="238">
        <f t="shared" si="127"/>
        <v>0.28806818181818178</v>
      </c>
      <c r="DC63" s="238">
        <f t="shared" si="127"/>
        <v>0.28806818181818178</v>
      </c>
      <c r="DD63" s="238">
        <f t="shared" si="127"/>
        <v>0.28806818181818178</v>
      </c>
      <c r="DE63" s="238">
        <f t="shared" si="127"/>
        <v>0.28806818181818178</v>
      </c>
      <c r="DF63" s="238">
        <f t="shared" si="127"/>
        <v>0.28806818181818178</v>
      </c>
      <c r="DG63" s="238">
        <f t="shared" si="127"/>
        <v>0.28806818181818178</v>
      </c>
      <c r="DH63" s="238">
        <f t="shared" si="127"/>
        <v>0.28806818181818178</v>
      </c>
      <c r="DI63" s="238">
        <f t="shared" si="127"/>
        <v>0.28806818181818178</v>
      </c>
      <c r="DJ63" s="238">
        <f t="shared" si="127"/>
        <v>0.28806818181818178</v>
      </c>
      <c r="DK63" s="238">
        <f t="shared" si="127"/>
        <v>0.28806818181818178</v>
      </c>
      <c r="DL63" s="238">
        <f t="shared" si="127"/>
        <v>0.28806818181818178</v>
      </c>
      <c r="DM63" s="238">
        <f t="shared" si="127"/>
        <v>0.28806818181818178</v>
      </c>
      <c r="DN63" s="238">
        <f t="shared" si="127"/>
        <v>0.28806818181818178</v>
      </c>
      <c r="DO63" s="238">
        <f t="shared" si="127"/>
        <v>0.28806818181818178</v>
      </c>
      <c r="DP63" s="238">
        <f t="shared" si="127"/>
        <v>0.28806818181818178</v>
      </c>
      <c r="DQ63" s="238">
        <f t="shared" si="127"/>
        <v>0.28806818181818178</v>
      </c>
      <c r="DR63" s="238">
        <f t="shared" si="127"/>
        <v>0.28806818181818178</v>
      </c>
      <c r="DS63" s="237"/>
      <c r="DT63" s="237"/>
      <c r="DU63" s="237"/>
      <c r="DV63" s="237"/>
      <c r="DW63" s="237"/>
      <c r="DX63" s="237"/>
      <c r="DY63" s="237"/>
      <c r="DZ63" s="237"/>
      <c r="EA63" s="237"/>
      <c r="EB63" s="237"/>
      <c r="EC63" s="237"/>
      <c r="ED63" s="237"/>
      <c r="EE63" s="237"/>
      <c r="EF63" s="237"/>
      <c r="EG63" s="237"/>
      <c r="EH63" s="237"/>
      <c r="EI63" s="237"/>
      <c r="EJ63" s="237"/>
      <c r="EK63" s="237"/>
      <c r="EL63" s="237"/>
      <c r="EM63" s="237"/>
      <c r="EN63" s="237"/>
      <c r="EO63" s="237"/>
      <c r="EP63" s="237"/>
      <c r="EQ63" s="237"/>
      <c r="ER63" s="237"/>
      <c r="ES63" s="237"/>
      <c r="ET63" s="237"/>
      <c r="EU63" s="237"/>
      <c r="EV63" s="237"/>
      <c r="EW63" s="237"/>
      <c r="EX63" s="237"/>
      <c r="EY63" s="237"/>
      <c r="EZ63" s="237"/>
      <c r="FA63" s="237"/>
      <c r="FB63" s="237"/>
      <c r="FC63" s="237"/>
      <c r="FD63" s="237"/>
      <c r="FE63" s="237"/>
      <c r="FF63" s="237"/>
      <c r="FG63" s="237"/>
      <c r="FH63" s="237"/>
      <c r="FI63" s="237"/>
      <c r="FJ63" s="237"/>
      <c r="FK63" s="237"/>
      <c r="FL63" s="237"/>
      <c r="FM63" s="237"/>
      <c r="FN63" s="237"/>
      <c r="FO63" s="237"/>
      <c r="FP63" s="237"/>
      <c r="FQ63" s="237"/>
      <c r="FR63" s="237"/>
      <c r="FS63" s="237"/>
      <c r="FT63" s="237"/>
      <c r="FU63" s="237"/>
      <c r="FV63" s="237"/>
      <c r="FW63" s="237"/>
      <c r="FX63" s="237"/>
      <c r="FY63" s="237"/>
      <c r="FZ63" s="237"/>
      <c r="GA63" s="237"/>
      <c r="GB63" s="237"/>
      <c r="GC63" s="267">
        <f t="shared" si="112"/>
        <v>6.3374999999999995</v>
      </c>
      <c r="GD63" s="267">
        <f t="shared" si="113"/>
        <v>3.1687499999999997</v>
      </c>
      <c r="GE63" s="281"/>
      <c r="GF63" s="5"/>
      <c r="GG63" s="5"/>
      <c r="GH63" s="137" t="str">
        <f t="shared" si="18"/>
        <v>T1</v>
      </c>
      <c r="GI63" s="138">
        <f t="shared" si="19"/>
        <v>3.1687499999999997</v>
      </c>
      <c r="GK63" s="361">
        <f t="shared" si="29"/>
        <v>186745.18726256257</v>
      </c>
      <c r="GL63" s="361">
        <v>299086.96658225014</v>
      </c>
      <c r="GM63" s="356">
        <f t="shared" si="30"/>
        <v>112341.77931968757</v>
      </c>
    </row>
    <row r="64" spans="1:195" ht="16.5" customHeight="1" x14ac:dyDescent="0.25">
      <c r="A64" s="39" t="str">
        <f t="shared" si="16"/>
        <v>Off</v>
      </c>
      <c r="B64" s="40" t="s">
        <v>186</v>
      </c>
      <c r="C64" s="24" t="s">
        <v>179</v>
      </c>
      <c r="D64" s="24" t="s">
        <v>180</v>
      </c>
      <c r="E64" s="5">
        <v>41</v>
      </c>
      <c r="F64" s="230" t="s">
        <v>110</v>
      </c>
      <c r="G64" s="262" t="s">
        <v>151</v>
      </c>
      <c r="H64" s="263">
        <f t="shared" si="11"/>
        <v>35910.379999999997</v>
      </c>
      <c r="I64" s="263">
        <f t="shared" ref="I64:O64" si="128">IFERROR(H64*1.1,0)</f>
        <v>39501.417999999998</v>
      </c>
      <c r="J64" s="263">
        <f t="shared" si="128"/>
        <v>43451.559800000003</v>
      </c>
      <c r="K64" s="263">
        <f t="shared" si="128"/>
        <v>47796.715780000006</v>
      </c>
      <c r="L64" s="263">
        <f t="shared" si="128"/>
        <v>52576.387358000007</v>
      </c>
      <c r="M64" s="263">
        <f t="shared" si="128"/>
        <v>57834.026093800014</v>
      </c>
      <c r="N64" s="263">
        <f t="shared" si="128"/>
        <v>63617.42870318002</v>
      </c>
      <c r="O64" s="263">
        <f t="shared" si="128"/>
        <v>69979.171573498024</v>
      </c>
      <c r="P64" s="264"/>
      <c r="Q64" s="236"/>
      <c r="R64" s="236"/>
      <c r="S64" s="236"/>
      <c r="T64" s="236"/>
      <c r="U64" s="236"/>
      <c r="V64" s="236"/>
      <c r="W64" s="236"/>
      <c r="X64" s="236"/>
      <c r="Y64" s="236"/>
      <c r="Z64" s="271"/>
      <c r="AA64" s="276">
        <v>1</v>
      </c>
      <c r="AB64" s="276">
        <v>1</v>
      </c>
      <c r="AC64" s="276">
        <v>1</v>
      </c>
      <c r="AD64" s="276">
        <v>1</v>
      </c>
      <c r="AE64" s="277">
        <f>Considerations!AC18</f>
        <v>0.28806818181818178</v>
      </c>
      <c r="AF64" s="277">
        <f>AE64</f>
        <v>0.28806818181818178</v>
      </c>
      <c r="AG64" s="277">
        <f t="shared" ref="AG64:AR64" si="129">AF64</f>
        <v>0.28806818181818178</v>
      </c>
      <c r="AH64" s="277">
        <f t="shared" si="129"/>
        <v>0.28806818181818178</v>
      </c>
      <c r="AI64" s="277">
        <f t="shared" si="129"/>
        <v>0.28806818181818178</v>
      </c>
      <c r="AJ64" s="277">
        <f t="shared" si="129"/>
        <v>0.28806818181818178</v>
      </c>
      <c r="AK64" s="277">
        <f t="shared" si="129"/>
        <v>0.28806818181818178</v>
      </c>
      <c r="AL64" s="277">
        <f t="shared" si="129"/>
        <v>0.28806818181818178</v>
      </c>
      <c r="AM64" s="277">
        <f t="shared" si="129"/>
        <v>0.28806818181818178</v>
      </c>
      <c r="AN64" s="277">
        <f t="shared" si="129"/>
        <v>0.28806818181818178</v>
      </c>
      <c r="AO64" s="277">
        <f t="shared" si="129"/>
        <v>0.28806818181818178</v>
      </c>
      <c r="AP64" s="277">
        <f t="shared" si="129"/>
        <v>0.28806818181818178</v>
      </c>
      <c r="AQ64" s="277">
        <f t="shared" si="129"/>
        <v>0.28806818181818178</v>
      </c>
      <c r="AR64" s="277">
        <f t="shared" si="129"/>
        <v>0.28806818181818178</v>
      </c>
      <c r="AS64" s="278"/>
      <c r="AT64" s="278"/>
      <c r="AU64" s="278"/>
      <c r="AV64" s="278"/>
      <c r="AW64" s="278"/>
      <c r="AX64" s="278"/>
      <c r="AY64" s="278"/>
      <c r="AZ64" s="278"/>
      <c r="BA64" s="278"/>
      <c r="BB64" s="278"/>
      <c r="BC64" s="278"/>
      <c r="BD64" s="278"/>
      <c r="BE64" s="278"/>
      <c r="BF64" s="278"/>
      <c r="BG64" s="278"/>
      <c r="BH64" s="278"/>
      <c r="BI64" s="278"/>
      <c r="BJ64" s="278"/>
      <c r="BK64" s="278"/>
      <c r="BL64" s="278"/>
      <c r="BM64" s="278"/>
      <c r="BN64" s="278"/>
      <c r="BO64" s="278"/>
      <c r="BP64" s="278"/>
      <c r="BQ64" s="278"/>
      <c r="BR64" s="278"/>
      <c r="BS64" s="278"/>
      <c r="BT64" s="278"/>
      <c r="BU64" s="278"/>
      <c r="BV64" s="278"/>
      <c r="BW64" s="278"/>
      <c r="BX64" s="278"/>
      <c r="BY64" s="278"/>
      <c r="BZ64" s="278"/>
      <c r="CA64" s="278"/>
      <c r="CB64" s="278"/>
      <c r="CC64" s="278"/>
      <c r="CD64" s="278"/>
      <c r="CE64" s="278"/>
      <c r="CF64" s="278"/>
      <c r="CG64" s="278"/>
      <c r="CH64" s="278"/>
      <c r="CI64" s="278"/>
      <c r="CJ64" s="278"/>
      <c r="CK64" s="278"/>
      <c r="CL64" s="278"/>
      <c r="CM64" s="278"/>
      <c r="CN64" s="278"/>
      <c r="CO64" s="278"/>
      <c r="CP64" s="278"/>
      <c r="CQ64" s="278"/>
      <c r="CR64" s="278"/>
      <c r="CS64" s="278"/>
      <c r="CT64" s="278"/>
      <c r="CU64" s="278"/>
      <c r="CV64" s="280"/>
      <c r="CW64" s="137"/>
      <c r="CX64" s="137"/>
      <c r="CY64" s="137"/>
      <c r="CZ64" s="137"/>
      <c r="DA64" s="137"/>
      <c r="DB64" s="137"/>
      <c r="DC64" s="137"/>
      <c r="DD64" s="137"/>
      <c r="DE64" s="137"/>
      <c r="DF64" s="137"/>
      <c r="DG64" s="137"/>
      <c r="DH64" s="137"/>
      <c r="DI64" s="137"/>
      <c r="DJ64" s="137"/>
      <c r="DK64" s="137"/>
      <c r="DL64" s="137"/>
      <c r="DM64" s="137"/>
      <c r="DN64" s="137"/>
      <c r="DO64" s="137"/>
      <c r="DP64" s="137"/>
      <c r="DQ64" s="137"/>
      <c r="DR64" s="137"/>
      <c r="DS64" s="237"/>
      <c r="DT64" s="237"/>
      <c r="DU64" s="237"/>
      <c r="DV64" s="237"/>
      <c r="DW64" s="237"/>
      <c r="DX64" s="237"/>
      <c r="DY64" s="237"/>
      <c r="DZ64" s="237"/>
      <c r="EA64" s="237"/>
      <c r="EB64" s="237"/>
      <c r="EC64" s="237"/>
      <c r="ED64" s="237"/>
      <c r="EE64" s="237"/>
      <c r="EF64" s="237"/>
      <c r="EG64" s="237"/>
      <c r="EH64" s="237"/>
      <c r="EI64" s="237"/>
      <c r="EJ64" s="237"/>
      <c r="EK64" s="237"/>
      <c r="EL64" s="237"/>
      <c r="EM64" s="237"/>
      <c r="EN64" s="237"/>
      <c r="EO64" s="237"/>
      <c r="EP64" s="237"/>
      <c r="EQ64" s="237"/>
      <c r="ER64" s="237"/>
      <c r="ES64" s="237"/>
      <c r="ET64" s="237"/>
      <c r="EU64" s="237"/>
      <c r="EV64" s="237"/>
      <c r="EW64" s="237"/>
      <c r="EX64" s="237"/>
      <c r="EY64" s="237"/>
      <c r="EZ64" s="237"/>
      <c r="FA64" s="237"/>
      <c r="FB64" s="237"/>
      <c r="FC64" s="237"/>
      <c r="FD64" s="237"/>
      <c r="FE64" s="237"/>
      <c r="FF64" s="237"/>
      <c r="FG64" s="237"/>
      <c r="FH64" s="237"/>
      <c r="FI64" s="237"/>
      <c r="FJ64" s="237"/>
      <c r="FK64" s="237"/>
      <c r="FL64" s="237"/>
      <c r="FM64" s="237"/>
      <c r="FN64" s="237"/>
      <c r="FO64" s="237"/>
      <c r="FP64" s="237"/>
      <c r="FQ64" s="237"/>
      <c r="FR64" s="237"/>
      <c r="FS64" s="237"/>
      <c r="FT64" s="237"/>
      <c r="FU64" s="237"/>
      <c r="FV64" s="237"/>
      <c r="FW64" s="237"/>
      <c r="FX64" s="237"/>
      <c r="FY64" s="237"/>
      <c r="FZ64" s="237"/>
      <c r="GA64" s="237"/>
      <c r="GB64" s="237"/>
      <c r="GC64" s="267">
        <f t="shared" si="13"/>
        <v>8.0329545454545457</v>
      </c>
      <c r="GD64" s="267">
        <f t="shared" si="14"/>
        <v>4.0164772727272728</v>
      </c>
      <c r="GE64" s="282"/>
      <c r="GF64" s="5"/>
      <c r="GG64" s="5"/>
      <c r="GH64" s="137" t="str">
        <f t="shared" si="18"/>
        <v>T2</v>
      </c>
      <c r="GI64" s="138">
        <f t="shared" si="19"/>
        <v>4.0164772727272728</v>
      </c>
      <c r="GK64" s="361">
        <f t="shared" si="29"/>
        <v>292604.30539999995</v>
      </c>
      <c r="GL64" s="361">
        <v>310396.26640000008</v>
      </c>
      <c r="GM64" s="356">
        <f t="shared" si="30"/>
        <v>17791.961000000127</v>
      </c>
    </row>
    <row r="65" spans="1:195" ht="16.5" customHeight="1" x14ac:dyDescent="0.25">
      <c r="A65" s="39" t="str">
        <f t="shared" si="16"/>
        <v>Off</v>
      </c>
      <c r="B65" s="40" t="s">
        <v>186</v>
      </c>
      <c r="C65" s="24" t="s">
        <v>179</v>
      </c>
      <c r="D65" s="24" t="s">
        <v>180</v>
      </c>
      <c r="E65" s="5">
        <v>42</v>
      </c>
      <c r="F65" s="230" t="s">
        <v>111</v>
      </c>
      <c r="G65" s="262" t="s">
        <v>151</v>
      </c>
      <c r="H65" s="41">
        <f t="shared" si="11"/>
        <v>35910.379999999997</v>
      </c>
      <c r="I65" s="41">
        <f t="shared" ref="I65:O65" si="130">IFERROR(H65*1.1,0)</f>
        <v>39501.417999999998</v>
      </c>
      <c r="J65" s="41">
        <f t="shared" si="130"/>
        <v>43451.559800000003</v>
      </c>
      <c r="K65" s="41">
        <f t="shared" si="130"/>
        <v>47796.715780000006</v>
      </c>
      <c r="L65" s="41">
        <f t="shared" si="130"/>
        <v>52576.387358000007</v>
      </c>
      <c r="M65" s="41">
        <f t="shared" si="130"/>
        <v>57834.026093800014</v>
      </c>
      <c r="N65" s="41">
        <f t="shared" si="130"/>
        <v>63617.42870318002</v>
      </c>
      <c r="O65" s="41">
        <f t="shared" si="130"/>
        <v>69979.171573498024</v>
      </c>
      <c r="P65" s="42"/>
      <c r="Q65" s="43"/>
      <c r="R65" s="43"/>
      <c r="S65" s="43"/>
      <c r="T65" s="43"/>
      <c r="U65" s="43"/>
      <c r="V65" s="43"/>
      <c r="W65" s="43"/>
      <c r="X65" s="43"/>
      <c r="Y65" s="43"/>
      <c r="Z65" s="234"/>
      <c r="AA65" s="237"/>
      <c r="AB65" s="237"/>
      <c r="AC65" s="237"/>
      <c r="AD65" s="237"/>
      <c r="AE65" s="237"/>
      <c r="AF65" s="237"/>
      <c r="AG65" s="237"/>
      <c r="AH65" s="237"/>
      <c r="AI65" s="237"/>
      <c r="AJ65" s="237"/>
      <c r="AK65" s="237"/>
      <c r="AL65" s="237"/>
      <c r="AM65" s="237"/>
      <c r="AN65" s="237"/>
      <c r="AO65" s="237"/>
      <c r="AP65" s="237"/>
      <c r="AQ65" s="237"/>
      <c r="AR65" s="237"/>
      <c r="AS65" s="238">
        <f>AR64</f>
        <v>0.28806818181818178</v>
      </c>
      <c r="AT65" s="238">
        <f>AS65</f>
        <v>0.28806818181818178</v>
      </c>
      <c r="AU65" s="238">
        <f t="shared" ref="AU65:BP65" si="131">AT65</f>
        <v>0.28806818181818178</v>
      </c>
      <c r="AV65" s="238">
        <f t="shared" si="131"/>
        <v>0.28806818181818178</v>
      </c>
      <c r="AW65" s="238">
        <f t="shared" si="131"/>
        <v>0.28806818181818178</v>
      </c>
      <c r="AX65" s="238">
        <f t="shared" si="131"/>
        <v>0.28806818181818178</v>
      </c>
      <c r="AY65" s="238">
        <f t="shared" si="131"/>
        <v>0.28806818181818178</v>
      </c>
      <c r="AZ65" s="238">
        <f t="shared" si="131"/>
        <v>0.28806818181818178</v>
      </c>
      <c r="BA65" s="238">
        <f t="shared" si="131"/>
        <v>0.28806818181818178</v>
      </c>
      <c r="BB65" s="238">
        <f t="shared" si="131"/>
        <v>0.28806818181818178</v>
      </c>
      <c r="BC65" s="238">
        <f t="shared" si="131"/>
        <v>0.28806818181818178</v>
      </c>
      <c r="BD65" s="238">
        <f t="shared" si="131"/>
        <v>0.28806818181818178</v>
      </c>
      <c r="BE65" s="238">
        <f t="shared" si="131"/>
        <v>0.28806818181818178</v>
      </c>
      <c r="BF65" s="238">
        <f t="shared" si="131"/>
        <v>0.28806818181818178</v>
      </c>
      <c r="BG65" s="238">
        <f t="shared" si="131"/>
        <v>0.28806818181818178</v>
      </c>
      <c r="BH65" s="238">
        <f t="shared" si="131"/>
        <v>0.28806818181818178</v>
      </c>
      <c r="BI65" s="238">
        <f t="shared" si="131"/>
        <v>0.28806818181818178</v>
      </c>
      <c r="BJ65" s="238">
        <f t="shared" si="131"/>
        <v>0.28806818181818178</v>
      </c>
      <c r="BK65" s="238">
        <f t="shared" si="131"/>
        <v>0.28806818181818178</v>
      </c>
      <c r="BL65" s="238">
        <f t="shared" si="131"/>
        <v>0.28806818181818178</v>
      </c>
      <c r="BM65" s="238">
        <f t="shared" si="131"/>
        <v>0.28806818181818178</v>
      </c>
      <c r="BN65" s="238">
        <f t="shared" si="131"/>
        <v>0.28806818181818178</v>
      </c>
      <c r="BO65" s="238">
        <f t="shared" si="131"/>
        <v>0.28806818181818178</v>
      </c>
      <c r="BP65" s="238">
        <f t="shared" si="131"/>
        <v>0.28806818181818178</v>
      </c>
      <c r="BQ65" s="238"/>
      <c r="BR65" s="238"/>
      <c r="BS65" s="238"/>
      <c r="BT65" s="238"/>
      <c r="BU65" s="238"/>
      <c r="BV65" s="238"/>
      <c r="BW65" s="238"/>
      <c r="BX65" s="238"/>
      <c r="BY65" s="238"/>
      <c r="BZ65" s="238"/>
      <c r="CA65" s="238"/>
      <c r="CB65" s="238"/>
      <c r="CC65" s="238"/>
      <c r="CD65" s="238"/>
      <c r="CE65" s="238"/>
      <c r="CF65" s="238"/>
      <c r="CG65" s="238"/>
      <c r="CH65" s="238"/>
      <c r="CI65" s="238"/>
      <c r="CJ65" s="238"/>
      <c r="CK65" s="238"/>
      <c r="CL65" s="238"/>
      <c r="CM65" s="238"/>
      <c r="CN65" s="238"/>
      <c r="CO65" s="238"/>
      <c r="CP65" s="238"/>
      <c r="CQ65" s="238"/>
      <c r="CR65" s="238"/>
      <c r="CS65" s="238"/>
      <c r="CT65" s="238"/>
      <c r="CU65" s="238"/>
      <c r="CV65" s="238"/>
      <c r="CW65" s="238"/>
      <c r="CX65" s="277"/>
      <c r="CY65" s="277"/>
      <c r="CZ65" s="277"/>
      <c r="DA65" s="277"/>
      <c r="DB65" s="277"/>
      <c r="DC65" s="277"/>
      <c r="DD65" s="277"/>
      <c r="DE65" s="277"/>
      <c r="DF65" s="277"/>
      <c r="DG65" s="277"/>
      <c r="DH65" s="277"/>
      <c r="DI65" s="277"/>
      <c r="DJ65" s="277"/>
      <c r="DK65" s="277"/>
      <c r="DL65" s="277"/>
      <c r="DM65" s="277"/>
      <c r="DN65" s="277"/>
      <c r="DO65" s="277"/>
      <c r="DP65" s="277"/>
      <c r="DQ65" s="277"/>
      <c r="DR65" s="277"/>
      <c r="DS65" s="279"/>
      <c r="DT65" s="236"/>
      <c r="DU65" s="236"/>
      <c r="DV65" s="236"/>
      <c r="DW65" s="236"/>
      <c r="DX65" s="236"/>
      <c r="DY65" s="236"/>
      <c r="DZ65" s="236"/>
      <c r="EA65" s="236"/>
      <c r="EB65" s="236"/>
      <c r="EC65" s="236"/>
      <c r="ED65" s="236"/>
      <c r="EE65" s="236"/>
      <c r="EF65" s="236"/>
      <c r="EG65" s="236"/>
      <c r="EH65" s="236"/>
      <c r="EI65" s="236"/>
      <c r="EJ65" s="236"/>
      <c r="EK65" s="236"/>
      <c r="EL65" s="236"/>
      <c r="EM65" s="236"/>
      <c r="EN65" s="236"/>
      <c r="EO65" s="236"/>
      <c r="EP65" s="236"/>
      <c r="EQ65" s="236"/>
      <c r="ER65" s="236"/>
      <c r="ES65" s="236"/>
      <c r="ET65" s="236"/>
      <c r="EU65" s="236"/>
      <c r="EV65" s="236"/>
      <c r="EW65" s="236"/>
      <c r="EX65" s="236"/>
      <c r="EY65" s="236"/>
      <c r="EZ65" s="236"/>
      <c r="FA65" s="236"/>
      <c r="FB65" s="236"/>
      <c r="FC65" s="236"/>
      <c r="FD65" s="236"/>
      <c r="FE65" s="236"/>
      <c r="FF65" s="236"/>
      <c r="FG65" s="236"/>
      <c r="FH65" s="236"/>
      <c r="FI65" s="236"/>
      <c r="FJ65" s="236"/>
      <c r="FK65" s="236"/>
      <c r="FL65" s="236"/>
      <c r="FM65" s="236"/>
      <c r="FN65" s="236"/>
      <c r="FO65" s="236"/>
      <c r="FP65" s="236"/>
      <c r="FQ65" s="236"/>
      <c r="FR65" s="236"/>
      <c r="FS65" s="236"/>
      <c r="FT65" s="236"/>
      <c r="FU65" s="236"/>
      <c r="FV65" s="236"/>
      <c r="FW65" s="236"/>
      <c r="FX65" s="236"/>
      <c r="FY65" s="236"/>
      <c r="FZ65" s="236"/>
      <c r="GA65" s="236"/>
      <c r="GB65" s="236"/>
      <c r="GC65" s="264">
        <f t="shared" si="13"/>
        <v>6.9136363636363631</v>
      </c>
      <c r="GD65" s="264">
        <f t="shared" si="14"/>
        <v>3.4568181818181816</v>
      </c>
      <c r="GE65" s="16"/>
      <c r="GF65" s="5"/>
      <c r="GG65" s="5"/>
      <c r="GH65" s="137" t="str">
        <f t="shared" si="18"/>
        <v>T2</v>
      </c>
      <c r="GI65" s="138">
        <f t="shared" si="19"/>
        <v>3.4568181818181816</v>
      </c>
      <c r="GK65" s="361">
        <f t="shared" si="29"/>
        <v>277650.08056499995</v>
      </c>
      <c r="GL65" s="361">
        <v>444678.23553999997</v>
      </c>
      <c r="GM65" s="356">
        <f t="shared" si="30"/>
        <v>167028.15497500001</v>
      </c>
    </row>
    <row r="66" spans="1:195" ht="16.5" customHeight="1" x14ac:dyDescent="0.25">
      <c r="A66" s="39" t="str">
        <f t="shared" si="16"/>
        <v>Off</v>
      </c>
      <c r="B66" s="40" t="s">
        <v>186</v>
      </c>
      <c r="C66" s="24" t="s">
        <v>179</v>
      </c>
      <c r="D66" s="24" t="s">
        <v>180</v>
      </c>
      <c r="E66" s="5">
        <v>43</v>
      </c>
      <c r="F66" s="230" t="s">
        <v>111</v>
      </c>
      <c r="G66" s="262" t="s">
        <v>151</v>
      </c>
      <c r="H66" s="41">
        <f t="shared" ref="H66" si="132">IF(G66="I",$K$2,IF(G66="II",$K$3,IF(G66="III",$K$4,IF(G66="IV",$K$5,IF(G66="V",$K$6,IF(G66="VI",$K$7,IF(G66="VII",$K$8,IF(G66="VIII",$K$9,IF(G66="IX",$K$10,IF(G66="T1",$K$11,IF(G66="t2",$K$12,IF(G66="t3",$K$13,IF(G66="T4",$K$14,IF(G66="T5",$K$15,IF(G66="T6",$K$16,IF(G66="t7",$K$17,0))))))))))))))))</f>
        <v>35910.379999999997</v>
      </c>
      <c r="I66" s="41">
        <f t="shared" ref="I66" si="133">IFERROR(H66*1.1,0)</f>
        <v>39501.417999999998</v>
      </c>
      <c r="J66" s="41">
        <f t="shared" ref="J66" si="134">IFERROR(I66*1.1,0)</f>
        <v>43451.559800000003</v>
      </c>
      <c r="K66" s="41">
        <f t="shared" ref="K66" si="135">IFERROR(J66*1.1,0)</f>
        <v>47796.715780000006</v>
      </c>
      <c r="L66" s="41">
        <f t="shared" ref="L66" si="136">IFERROR(K66*1.1,0)</f>
        <v>52576.387358000007</v>
      </c>
      <c r="M66" s="41">
        <f t="shared" ref="M66" si="137">IFERROR(L66*1.1,0)</f>
        <v>57834.026093800014</v>
      </c>
      <c r="N66" s="41">
        <f t="shared" ref="N66" si="138">IFERROR(M66*1.1,0)</f>
        <v>63617.42870318002</v>
      </c>
      <c r="O66" s="41">
        <f t="shared" ref="O66" si="139">IFERROR(N66*1.1,0)</f>
        <v>69979.171573498024</v>
      </c>
      <c r="P66" s="42"/>
      <c r="Q66" s="43"/>
      <c r="R66" s="43"/>
      <c r="S66" s="43"/>
      <c r="T66" s="43"/>
      <c r="U66" s="43"/>
      <c r="V66" s="43"/>
      <c r="W66" s="43"/>
      <c r="X66" s="43"/>
      <c r="Y66" s="43"/>
      <c r="Z66" s="234"/>
      <c r="AA66" s="237"/>
      <c r="AB66" s="237"/>
      <c r="AC66" s="237"/>
      <c r="AD66" s="237"/>
      <c r="AE66" s="237"/>
      <c r="AF66" s="237"/>
      <c r="AG66" s="237"/>
      <c r="AH66" s="237"/>
      <c r="AI66" s="237"/>
      <c r="AJ66" s="237"/>
      <c r="AK66" s="237"/>
      <c r="AL66" s="237"/>
      <c r="AM66" s="237"/>
      <c r="AN66" s="237"/>
      <c r="AO66" s="237"/>
      <c r="AP66" s="237"/>
      <c r="AQ66" s="237"/>
      <c r="AR66" s="237"/>
      <c r="AS66" s="238"/>
      <c r="AT66" s="238"/>
      <c r="AU66" s="238"/>
      <c r="AV66" s="238"/>
      <c r="AW66" s="238"/>
      <c r="AX66" s="238"/>
      <c r="AY66" s="238"/>
      <c r="AZ66" s="238"/>
      <c r="BA66" s="238"/>
      <c r="BB66" s="238"/>
      <c r="BC66" s="238"/>
      <c r="BD66" s="238"/>
      <c r="BE66" s="238"/>
      <c r="BF66" s="238"/>
      <c r="BG66" s="238"/>
      <c r="BH66" s="238"/>
      <c r="BI66" s="238"/>
      <c r="BJ66" s="238"/>
      <c r="BK66" s="238"/>
      <c r="BL66" s="238"/>
      <c r="BM66" s="238"/>
      <c r="BN66" s="238"/>
      <c r="BO66" s="238"/>
      <c r="BP66" s="238"/>
      <c r="BQ66" s="238">
        <f>BP65</f>
        <v>0.28806818181818178</v>
      </c>
      <c r="BR66" s="238">
        <f>BQ66</f>
        <v>0.28806818181818178</v>
      </c>
      <c r="BS66" s="238">
        <f t="shared" ref="BS66:CT66" si="140">BR66</f>
        <v>0.28806818181818178</v>
      </c>
      <c r="BT66" s="238">
        <f t="shared" si="140"/>
        <v>0.28806818181818178</v>
      </c>
      <c r="BU66" s="238">
        <f t="shared" si="140"/>
        <v>0.28806818181818178</v>
      </c>
      <c r="BV66" s="238">
        <f t="shared" si="140"/>
        <v>0.28806818181818178</v>
      </c>
      <c r="BW66" s="238">
        <f t="shared" si="140"/>
        <v>0.28806818181818178</v>
      </c>
      <c r="BX66" s="238">
        <f t="shared" si="140"/>
        <v>0.28806818181818178</v>
      </c>
      <c r="BY66" s="238">
        <f t="shared" si="140"/>
        <v>0.28806818181818178</v>
      </c>
      <c r="BZ66" s="238">
        <f t="shared" si="140"/>
        <v>0.28806818181818178</v>
      </c>
      <c r="CA66" s="238">
        <f t="shared" si="140"/>
        <v>0.28806818181818178</v>
      </c>
      <c r="CB66" s="238">
        <f t="shared" si="140"/>
        <v>0.28806818181818178</v>
      </c>
      <c r="CC66" s="238">
        <f t="shared" si="140"/>
        <v>0.28806818181818178</v>
      </c>
      <c r="CD66" s="238">
        <f t="shared" si="140"/>
        <v>0.28806818181818178</v>
      </c>
      <c r="CE66" s="238">
        <f t="shared" si="140"/>
        <v>0.28806818181818178</v>
      </c>
      <c r="CF66" s="238">
        <f t="shared" si="140"/>
        <v>0.28806818181818178</v>
      </c>
      <c r="CG66" s="238">
        <f t="shared" si="140"/>
        <v>0.28806818181818178</v>
      </c>
      <c r="CH66" s="238">
        <f t="shared" si="140"/>
        <v>0.28806818181818178</v>
      </c>
      <c r="CI66" s="238">
        <f t="shared" si="140"/>
        <v>0.28806818181818178</v>
      </c>
      <c r="CJ66" s="238">
        <f t="shared" si="140"/>
        <v>0.28806818181818178</v>
      </c>
      <c r="CK66" s="238">
        <f t="shared" si="140"/>
        <v>0.28806818181818178</v>
      </c>
      <c r="CL66" s="238">
        <f t="shared" si="140"/>
        <v>0.28806818181818178</v>
      </c>
      <c r="CM66" s="238">
        <f t="shared" si="140"/>
        <v>0.28806818181818178</v>
      </c>
      <c r="CN66" s="238">
        <f t="shared" si="140"/>
        <v>0.28806818181818178</v>
      </c>
      <c r="CO66" s="238">
        <f t="shared" si="140"/>
        <v>0.28806818181818178</v>
      </c>
      <c r="CP66" s="238">
        <f t="shared" si="140"/>
        <v>0.28806818181818178</v>
      </c>
      <c r="CQ66" s="238">
        <f t="shared" si="140"/>
        <v>0.28806818181818178</v>
      </c>
      <c r="CR66" s="238">
        <f t="shared" si="140"/>
        <v>0.28806818181818178</v>
      </c>
      <c r="CS66" s="238">
        <f t="shared" si="140"/>
        <v>0.28806818181818178</v>
      </c>
      <c r="CT66" s="238">
        <f t="shared" si="140"/>
        <v>0.28806818181818178</v>
      </c>
      <c r="CU66" s="238"/>
      <c r="CV66" s="238"/>
      <c r="CW66" s="238"/>
      <c r="CX66" s="277"/>
      <c r="CY66" s="277"/>
      <c r="CZ66" s="277"/>
      <c r="DA66" s="277"/>
      <c r="DB66" s="277"/>
      <c r="DC66" s="277"/>
      <c r="DD66" s="277"/>
      <c r="DE66" s="277"/>
      <c r="DF66" s="277"/>
      <c r="DG66" s="277"/>
      <c r="DH66" s="277"/>
      <c r="DI66" s="277"/>
      <c r="DJ66" s="277"/>
      <c r="DK66" s="277"/>
      <c r="DL66" s="277"/>
      <c r="DM66" s="277"/>
      <c r="DN66" s="277"/>
      <c r="DO66" s="277"/>
      <c r="DP66" s="277"/>
      <c r="DQ66" s="277"/>
      <c r="DR66" s="277"/>
      <c r="DS66" s="279"/>
      <c r="DT66" s="236"/>
      <c r="DU66" s="236"/>
      <c r="DV66" s="236"/>
      <c r="DW66" s="236"/>
      <c r="DX66" s="236"/>
      <c r="DY66" s="236"/>
      <c r="DZ66" s="236"/>
      <c r="EA66" s="236"/>
      <c r="EB66" s="236"/>
      <c r="EC66" s="236"/>
      <c r="ED66" s="236"/>
      <c r="EE66" s="236"/>
      <c r="EF66" s="236"/>
      <c r="EG66" s="236"/>
      <c r="EH66" s="236"/>
      <c r="EI66" s="236"/>
      <c r="EJ66" s="236"/>
      <c r="EK66" s="236"/>
      <c r="EL66" s="236"/>
      <c r="EM66" s="236"/>
      <c r="EN66" s="236"/>
      <c r="EO66" s="236"/>
      <c r="EP66" s="236"/>
      <c r="EQ66" s="236"/>
      <c r="ER66" s="236"/>
      <c r="ES66" s="236"/>
      <c r="ET66" s="236"/>
      <c r="EU66" s="236"/>
      <c r="EV66" s="236"/>
      <c r="EW66" s="236"/>
      <c r="EX66" s="236"/>
      <c r="EY66" s="236"/>
      <c r="EZ66" s="236"/>
      <c r="FA66" s="236"/>
      <c r="FB66" s="236"/>
      <c r="FC66" s="236"/>
      <c r="FD66" s="236"/>
      <c r="FE66" s="236"/>
      <c r="FF66" s="236"/>
      <c r="FG66" s="236"/>
      <c r="FH66" s="236"/>
      <c r="FI66" s="236"/>
      <c r="FJ66" s="236"/>
      <c r="FK66" s="236"/>
      <c r="FL66" s="236"/>
      <c r="FM66" s="236"/>
      <c r="FN66" s="236"/>
      <c r="FO66" s="236"/>
      <c r="FP66" s="236"/>
      <c r="FQ66" s="236"/>
      <c r="FR66" s="236"/>
      <c r="FS66" s="236"/>
      <c r="FT66" s="236"/>
      <c r="FU66" s="236"/>
      <c r="FV66" s="236"/>
      <c r="FW66" s="236"/>
      <c r="FX66" s="236"/>
      <c r="FY66" s="236"/>
      <c r="FZ66" s="236"/>
      <c r="GA66" s="236"/>
      <c r="GB66" s="236"/>
      <c r="GC66" s="264">
        <f t="shared" ref="GC66" si="141">SUM(P66:GB66)</f>
        <v>8.6420454545454515</v>
      </c>
      <c r="GD66" s="264">
        <f t="shared" ref="GD66" si="142">GC66/2</f>
        <v>4.3210227272727257</v>
      </c>
      <c r="GE66" s="16"/>
      <c r="GF66" s="5"/>
      <c r="GG66" s="5"/>
      <c r="GH66" s="137" t="str">
        <f t="shared" si="18"/>
        <v>T2</v>
      </c>
      <c r="GI66" s="138">
        <f t="shared" si="19"/>
        <v>4.3210227272727257</v>
      </c>
      <c r="GK66" s="361">
        <f t="shared" si="29"/>
        <v>388027.36669125</v>
      </c>
      <c r="GL66" s="361">
        <v>621456.05868499971</v>
      </c>
      <c r="GM66" s="356">
        <f t="shared" si="30"/>
        <v>233428.6919937497</v>
      </c>
    </row>
    <row r="67" spans="1:195" ht="16.5" customHeight="1" x14ac:dyDescent="0.25">
      <c r="A67" s="39" t="str">
        <f t="shared" si="16"/>
        <v>Off</v>
      </c>
      <c r="B67" s="40" t="s">
        <v>186</v>
      </c>
      <c r="C67" s="24" t="s">
        <v>179</v>
      </c>
      <c r="D67" s="24" t="s">
        <v>180</v>
      </c>
      <c r="E67" s="5">
        <v>44</v>
      </c>
      <c r="F67" s="230" t="s">
        <v>111</v>
      </c>
      <c r="G67" s="17" t="s">
        <v>150</v>
      </c>
      <c r="H67" s="41">
        <f t="shared" ref="H67" si="143">IF(G67="I",$K$2,IF(G67="II",$K$3,IF(G67="III",$K$4,IF(G67="IV",$K$5,IF(G67="V",$K$6,IF(G67="VI",$K$7,IF(G67="VII",$K$8,IF(G67="VIII",$K$9,IF(G67="IX",$K$10,IF(G67="T1",$K$11,IF(G67="t2",$K$12,IF(G67="t3",$K$13,IF(G67="T4",$K$14,IF(G67="T5",$K$15,IF(G67="T6",$K$16,IF(G67="t7",$K$17,0))))))))))))))))</f>
        <v>21176.210000000003</v>
      </c>
      <c r="I67" s="41">
        <f t="shared" ref="I67" si="144">IFERROR(H67*1.1,0)</f>
        <v>23293.831000000006</v>
      </c>
      <c r="J67" s="41">
        <f t="shared" ref="J67" si="145">IFERROR(I67*1.1,0)</f>
        <v>25623.214100000008</v>
      </c>
      <c r="K67" s="41">
        <f t="shared" ref="K67" si="146">IFERROR(J67*1.1,0)</f>
        <v>28185.535510000012</v>
      </c>
      <c r="L67" s="41">
        <f t="shared" ref="L67" si="147">IFERROR(K67*1.1,0)</f>
        <v>31004.089061000017</v>
      </c>
      <c r="M67" s="41">
        <f t="shared" ref="M67" si="148">IFERROR(L67*1.1,0)</f>
        <v>34104.497967100018</v>
      </c>
      <c r="N67" s="41">
        <f t="shared" ref="N67" si="149">IFERROR(M67*1.1,0)</f>
        <v>37514.947763810022</v>
      </c>
      <c r="O67" s="41">
        <f t="shared" ref="O67" si="150">IFERROR(N67*1.1,0)</f>
        <v>41266.442540191027</v>
      </c>
      <c r="P67" s="42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239"/>
      <c r="AB67" s="239"/>
      <c r="AC67" s="239"/>
      <c r="AD67" s="239"/>
      <c r="AE67" s="239"/>
      <c r="AF67" s="239"/>
      <c r="AG67" s="239"/>
      <c r="AH67" s="239"/>
      <c r="AI67" s="239"/>
      <c r="AJ67" s="239"/>
      <c r="AK67" s="239"/>
      <c r="AL67" s="239"/>
      <c r="AM67" s="239"/>
      <c r="AN67" s="239"/>
      <c r="AO67" s="239"/>
      <c r="AP67" s="239"/>
      <c r="AQ67" s="239"/>
      <c r="AR67" s="239"/>
      <c r="AS67" s="239"/>
      <c r="AT67" s="239"/>
      <c r="AU67" s="239"/>
      <c r="AV67" s="239"/>
      <c r="AW67" s="239"/>
      <c r="AX67" s="239"/>
      <c r="AY67" s="239"/>
      <c r="AZ67" s="239"/>
      <c r="BA67" s="239"/>
      <c r="BB67" s="239"/>
      <c r="BC67" s="239"/>
      <c r="BD67" s="239"/>
      <c r="BE67" s="239"/>
      <c r="BF67" s="239"/>
      <c r="BG67" s="239"/>
      <c r="BH67" s="239"/>
      <c r="BI67" s="239"/>
      <c r="BJ67" s="239"/>
      <c r="BK67" s="239"/>
      <c r="BL67" s="239"/>
      <c r="BM67" s="239"/>
      <c r="BN67" s="239"/>
      <c r="BO67" s="239"/>
      <c r="BP67" s="239"/>
      <c r="BQ67" s="239"/>
      <c r="BR67" s="239"/>
      <c r="BS67" s="239"/>
      <c r="BT67" s="239"/>
      <c r="BU67" s="239"/>
      <c r="BV67" s="239"/>
      <c r="BW67" s="239"/>
      <c r="BX67" s="239"/>
      <c r="BY67" s="239"/>
      <c r="BZ67" s="239"/>
      <c r="CA67" s="239"/>
      <c r="CB67" s="239"/>
      <c r="CC67" s="239"/>
      <c r="CD67" s="239"/>
      <c r="CE67" s="239"/>
      <c r="CF67" s="239"/>
      <c r="CG67" s="239"/>
      <c r="CH67" s="239"/>
      <c r="CI67" s="239"/>
      <c r="CJ67" s="239"/>
      <c r="CK67" s="239"/>
      <c r="CL67" s="239"/>
      <c r="CM67" s="239"/>
      <c r="CN67" s="239"/>
      <c r="CO67" s="239"/>
      <c r="CP67" s="239"/>
      <c r="CQ67" s="239"/>
      <c r="CR67" s="239"/>
      <c r="CS67" s="239"/>
      <c r="CT67" s="239"/>
      <c r="CU67" s="238">
        <f>CT66</f>
        <v>0.28806818181818178</v>
      </c>
      <c r="CV67" s="238">
        <f>CU67</f>
        <v>0.28806818181818178</v>
      </c>
      <c r="CW67" s="238">
        <f t="shared" ref="CW67:DR67" si="151">CV67</f>
        <v>0.28806818181818178</v>
      </c>
      <c r="CX67" s="238">
        <f t="shared" si="151"/>
        <v>0.28806818181818178</v>
      </c>
      <c r="CY67" s="238">
        <f t="shared" si="151"/>
        <v>0.28806818181818178</v>
      </c>
      <c r="CZ67" s="238">
        <f t="shared" si="151"/>
        <v>0.28806818181818178</v>
      </c>
      <c r="DA67" s="238">
        <f t="shared" si="151"/>
        <v>0.28806818181818178</v>
      </c>
      <c r="DB67" s="238">
        <f t="shared" si="151"/>
        <v>0.28806818181818178</v>
      </c>
      <c r="DC67" s="238">
        <f t="shared" si="151"/>
        <v>0.28806818181818178</v>
      </c>
      <c r="DD67" s="238">
        <f t="shared" si="151"/>
        <v>0.28806818181818178</v>
      </c>
      <c r="DE67" s="238">
        <f t="shared" si="151"/>
        <v>0.28806818181818178</v>
      </c>
      <c r="DF67" s="238">
        <f t="shared" si="151"/>
        <v>0.28806818181818178</v>
      </c>
      <c r="DG67" s="238">
        <f t="shared" si="151"/>
        <v>0.28806818181818178</v>
      </c>
      <c r="DH67" s="238">
        <f t="shared" si="151"/>
        <v>0.28806818181818178</v>
      </c>
      <c r="DI67" s="238">
        <f t="shared" si="151"/>
        <v>0.28806818181818178</v>
      </c>
      <c r="DJ67" s="238">
        <f t="shared" si="151"/>
        <v>0.28806818181818178</v>
      </c>
      <c r="DK67" s="238">
        <f t="shared" si="151"/>
        <v>0.28806818181818178</v>
      </c>
      <c r="DL67" s="238">
        <f t="shared" si="151"/>
        <v>0.28806818181818178</v>
      </c>
      <c r="DM67" s="238">
        <f t="shared" si="151"/>
        <v>0.28806818181818178</v>
      </c>
      <c r="DN67" s="238">
        <f t="shared" si="151"/>
        <v>0.28806818181818178</v>
      </c>
      <c r="DO67" s="238">
        <f t="shared" si="151"/>
        <v>0.28806818181818178</v>
      </c>
      <c r="DP67" s="238">
        <f t="shared" si="151"/>
        <v>0.28806818181818178</v>
      </c>
      <c r="DQ67" s="238">
        <f t="shared" si="151"/>
        <v>0.28806818181818178</v>
      </c>
      <c r="DR67" s="238">
        <f t="shared" si="151"/>
        <v>0.28806818181818178</v>
      </c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2">
        <f t="shared" si="13"/>
        <v>6.9136363636363631</v>
      </c>
      <c r="GD67" s="42">
        <f t="shared" si="14"/>
        <v>3.4568181818181816</v>
      </c>
      <c r="GE67" s="16"/>
      <c r="GF67" s="5"/>
      <c r="GG67" s="5"/>
      <c r="GH67" s="137" t="str">
        <f t="shared" si="18"/>
        <v>T1</v>
      </c>
      <c r="GI67" s="138">
        <f t="shared" si="19"/>
        <v>3.4568181818181816</v>
      </c>
      <c r="GK67" s="361">
        <f t="shared" si="29"/>
        <v>202983.89919843758</v>
      </c>
      <c r="GL67" s="361">
        <v>325094.5288937501</v>
      </c>
      <c r="GM67" s="356">
        <f t="shared" si="30"/>
        <v>122110.62969531253</v>
      </c>
    </row>
    <row r="68" spans="1:195" ht="16.5" customHeight="1" x14ac:dyDescent="0.25">
      <c r="A68" s="39" t="str">
        <f t="shared" si="16"/>
        <v>Off</v>
      </c>
      <c r="B68" s="40" t="s">
        <v>186</v>
      </c>
      <c r="C68" s="24" t="s">
        <v>179</v>
      </c>
      <c r="D68" s="24" t="s">
        <v>180</v>
      </c>
      <c r="E68" s="5">
        <v>45</v>
      </c>
      <c r="F68" s="230" t="s">
        <v>563</v>
      </c>
      <c r="G68" s="17" t="s">
        <v>151</v>
      </c>
      <c r="H68" s="41">
        <f t="shared" si="11"/>
        <v>35910.379999999997</v>
      </c>
      <c r="I68" s="41">
        <f t="shared" ref="I68:O68" si="152">IFERROR(H68*1.1,0)</f>
        <v>39501.417999999998</v>
      </c>
      <c r="J68" s="41">
        <f t="shared" si="152"/>
        <v>43451.559800000003</v>
      </c>
      <c r="K68" s="41">
        <f t="shared" si="152"/>
        <v>47796.715780000006</v>
      </c>
      <c r="L68" s="41">
        <f t="shared" si="152"/>
        <v>52576.387358000007</v>
      </c>
      <c r="M68" s="41">
        <f t="shared" si="152"/>
        <v>57834.026093800014</v>
      </c>
      <c r="N68" s="41">
        <f t="shared" si="152"/>
        <v>63617.42870318002</v>
      </c>
      <c r="O68" s="41">
        <f t="shared" si="152"/>
        <v>69979.171573498024</v>
      </c>
      <c r="P68" s="42"/>
      <c r="Q68" s="43"/>
      <c r="R68" s="43"/>
      <c r="S68" s="43"/>
      <c r="T68" s="43"/>
      <c r="U68" s="43"/>
      <c r="V68" s="43"/>
      <c r="W68" s="43"/>
      <c r="X68" s="43"/>
      <c r="Y68" s="43"/>
      <c r="Z68" s="234"/>
      <c r="AA68" s="237">
        <v>0.9</v>
      </c>
      <c r="AB68" s="237">
        <v>0.9</v>
      </c>
      <c r="AC68" s="237">
        <v>0.9</v>
      </c>
      <c r="AD68" s="237">
        <v>0.9</v>
      </c>
      <c r="AE68" s="237">
        <f>Considerations!AB18*56%</f>
        <v>0.56461363636363648</v>
      </c>
      <c r="AF68" s="237">
        <f>AE68</f>
        <v>0.56461363636363648</v>
      </c>
      <c r="AG68" s="237">
        <f t="shared" ref="AG68:AX68" si="153">AF68</f>
        <v>0.56461363636363648</v>
      </c>
      <c r="AH68" s="237">
        <f t="shared" si="153"/>
        <v>0.56461363636363648</v>
      </c>
      <c r="AI68" s="237">
        <f t="shared" si="153"/>
        <v>0.56461363636363648</v>
      </c>
      <c r="AJ68" s="237">
        <f t="shared" si="153"/>
        <v>0.56461363636363648</v>
      </c>
      <c r="AK68" s="237">
        <f t="shared" si="153"/>
        <v>0.56461363636363648</v>
      </c>
      <c r="AL68" s="237">
        <f t="shared" si="153"/>
        <v>0.56461363636363648</v>
      </c>
      <c r="AM68" s="237">
        <f t="shared" si="153"/>
        <v>0.56461363636363648</v>
      </c>
      <c r="AN68" s="237">
        <f t="shared" si="153"/>
        <v>0.56461363636363648</v>
      </c>
      <c r="AO68" s="237">
        <f t="shared" si="153"/>
        <v>0.56461363636363648</v>
      </c>
      <c r="AP68" s="237">
        <f t="shared" si="153"/>
        <v>0.56461363636363648</v>
      </c>
      <c r="AQ68" s="237">
        <f t="shared" si="153"/>
        <v>0.56461363636363648</v>
      </c>
      <c r="AR68" s="237">
        <f t="shared" si="153"/>
        <v>0.56461363636363648</v>
      </c>
      <c r="AS68" s="237">
        <f t="shared" si="153"/>
        <v>0.56461363636363648</v>
      </c>
      <c r="AT68" s="237">
        <f t="shared" si="153"/>
        <v>0.56461363636363648</v>
      </c>
      <c r="AU68" s="237">
        <f t="shared" si="153"/>
        <v>0.56461363636363648</v>
      </c>
      <c r="AV68" s="237">
        <f t="shared" si="153"/>
        <v>0.56461363636363648</v>
      </c>
      <c r="AW68" s="237">
        <f t="shared" si="153"/>
        <v>0.56461363636363648</v>
      </c>
      <c r="AX68" s="237">
        <f t="shared" si="153"/>
        <v>0.56461363636363648</v>
      </c>
      <c r="AY68" s="237"/>
      <c r="AZ68" s="237"/>
      <c r="BA68" s="237"/>
      <c r="BB68" s="237"/>
      <c r="BC68" s="237"/>
      <c r="BD68" s="237"/>
      <c r="BE68" s="237"/>
      <c r="BF68" s="237"/>
      <c r="BG68" s="237"/>
      <c r="BH68" s="237"/>
      <c r="BI68" s="237"/>
      <c r="BJ68" s="237"/>
      <c r="BK68" s="237"/>
      <c r="BL68" s="237"/>
      <c r="BM68" s="237"/>
      <c r="BN68" s="237"/>
      <c r="BO68" s="237"/>
      <c r="BP68" s="237"/>
      <c r="BQ68" s="237"/>
      <c r="BR68" s="237"/>
      <c r="BS68" s="237"/>
      <c r="BT68" s="237"/>
      <c r="BU68" s="237"/>
      <c r="BV68" s="237"/>
      <c r="BW68" s="237"/>
      <c r="BX68" s="237"/>
      <c r="BY68" s="237"/>
      <c r="BZ68" s="237"/>
      <c r="CA68" s="237"/>
      <c r="CB68" s="237"/>
      <c r="CC68" s="237"/>
      <c r="CD68" s="237"/>
      <c r="CE68" s="237"/>
      <c r="CF68" s="237"/>
      <c r="CG68" s="237"/>
      <c r="CH68" s="237"/>
      <c r="CI68" s="237"/>
      <c r="CJ68" s="237"/>
      <c r="CK68" s="237"/>
      <c r="CL68" s="237"/>
      <c r="CM68" s="237"/>
      <c r="CN68" s="237"/>
      <c r="CO68" s="237"/>
      <c r="CP68" s="237"/>
      <c r="CQ68" s="237"/>
      <c r="CR68" s="237"/>
      <c r="CS68" s="237"/>
      <c r="CT68" s="237"/>
      <c r="CU68" s="237"/>
      <c r="CV68" s="237"/>
      <c r="CW68" s="237"/>
      <c r="CX68" s="237"/>
      <c r="CY68" s="237"/>
      <c r="CZ68" s="237"/>
      <c r="DA68" s="237"/>
      <c r="DB68" s="237"/>
      <c r="DC68" s="237"/>
      <c r="DD68" s="237"/>
      <c r="DE68" s="237"/>
      <c r="DF68" s="237"/>
      <c r="DG68" s="237"/>
      <c r="DH68" s="237"/>
      <c r="DI68" s="237"/>
      <c r="DJ68" s="237"/>
      <c r="DK68" s="237"/>
      <c r="DL68" s="237"/>
      <c r="DM68" s="237"/>
      <c r="DN68" s="237"/>
      <c r="DO68" s="237"/>
      <c r="DP68" s="237"/>
      <c r="DQ68" s="237"/>
      <c r="DR68" s="237"/>
      <c r="DS68" s="235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  <c r="FT68" s="43"/>
      <c r="FU68" s="43"/>
      <c r="FV68" s="43"/>
      <c r="FW68" s="43"/>
      <c r="FX68" s="43"/>
      <c r="FY68" s="43"/>
      <c r="FZ68" s="43"/>
      <c r="GA68" s="43"/>
      <c r="GB68" s="43"/>
      <c r="GC68" s="42">
        <f t="shared" ref="GC68:GC71" si="154">SUM(P68:GB68)</f>
        <v>14.892272727272738</v>
      </c>
      <c r="GD68" s="42">
        <f t="shared" ref="GD68:GD71" si="155">GC68/2</f>
        <v>7.4461363636363691</v>
      </c>
      <c r="GE68" s="42"/>
      <c r="GF68" s="5"/>
      <c r="GG68" s="5"/>
      <c r="GH68" s="137" t="str">
        <f t="shared" si="18"/>
        <v>T2</v>
      </c>
      <c r="GI68" s="138">
        <f t="shared" si="19"/>
        <v>7.4461363636363691</v>
      </c>
      <c r="GK68" s="361">
        <f t="shared" si="29"/>
        <v>555062.66293500026</v>
      </c>
      <c r="GL68" s="361">
        <v>811205.69046000042</v>
      </c>
      <c r="GM68" s="356">
        <f t="shared" si="30"/>
        <v>256143.02752500016</v>
      </c>
    </row>
    <row r="69" spans="1:195" ht="16.5" customHeight="1" x14ac:dyDescent="0.25">
      <c r="A69" s="39" t="str">
        <f t="shared" si="16"/>
        <v>Off</v>
      </c>
      <c r="B69" s="40" t="s">
        <v>186</v>
      </c>
      <c r="C69" s="24" t="s">
        <v>179</v>
      </c>
      <c r="D69" s="24" t="s">
        <v>180</v>
      </c>
      <c r="E69" s="5">
        <v>46</v>
      </c>
      <c r="F69" s="230" t="s">
        <v>112</v>
      </c>
      <c r="G69" s="17" t="s">
        <v>151</v>
      </c>
      <c r="H69" s="41">
        <f t="shared" ref="H69:H71" si="156">IF(G69="I",$K$2,IF(G69="II",$K$3,IF(G69="III",$K$4,IF(G69="IV",$K$5,IF(G69="V",$K$6,IF(G69="VI",$K$7,IF(G69="VII",$K$8,IF(G69="VIII",$K$9,IF(G69="IX",$K$10,IF(G69="T1",$K$11,IF(G69="t2",$K$12,IF(G69="t3",$K$13,IF(G69="T4",$K$14,IF(G69="T5",$K$15,IF(G69="T6",$K$16,IF(G69="t7",$K$17,0))))))))))))))))</f>
        <v>35910.379999999997</v>
      </c>
      <c r="I69" s="41">
        <f t="shared" ref="I69:I71" si="157">IFERROR(H69*1.1,0)</f>
        <v>39501.417999999998</v>
      </c>
      <c r="J69" s="41">
        <f t="shared" ref="J69:J71" si="158">IFERROR(I69*1.1,0)</f>
        <v>43451.559800000003</v>
      </c>
      <c r="K69" s="41">
        <f t="shared" ref="K69:K71" si="159">IFERROR(J69*1.1,0)</f>
        <v>47796.715780000006</v>
      </c>
      <c r="L69" s="41">
        <f t="shared" ref="L69:L71" si="160">IFERROR(K69*1.1,0)</f>
        <v>52576.387358000007</v>
      </c>
      <c r="M69" s="41">
        <f t="shared" ref="M69:M71" si="161">IFERROR(L69*1.1,0)</f>
        <v>57834.026093800014</v>
      </c>
      <c r="N69" s="41">
        <f t="shared" ref="N69:N71" si="162">IFERROR(M69*1.1,0)</f>
        <v>63617.42870318002</v>
      </c>
      <c r="O69" s="41">
        <f t="shared" ref="O69:O71" si="163">IFERROR(N69*1.1,0)</f>
        <v>69979.171573498024</v>
      </c>
      <c r="P69" s="42"/>
      <c r="Q69" s="43"/>
      <c r="R69" s="43"/>
      <c r="S69" s="43"/>
      <c r="T69" s="43"/>
      <c r="U69" s="43"/>
      <c r="V69" s="43"/>
      <c r="W69" s="43"/>
      <c r="X69" s="43"/>
      <c r="Y69" s="43"/>
      <c r="Z69" s="234"/>
      <c r="AA69" s="237"/>
      <c r="AB69" s="237"/>
      <c r="AC69" s="237"/>
      <c r="AD69" s="237"/>
      <c r="AE69" s="237"/>
      <c r="AF69" s="237"/>
      <c r="AG69" s="237"/>
      <c r="AH69" s="237"/>
      <c r="AI69" s="237"/>
      <c r="AJ69" s="237"/>
      <c r="AK69" s="237"/>
      <c r="AL69" s="237"/>
      <c r="AM69" s="237"/>
      <c r="AN69" s="237"/>
      <c r="AO69" s="237"/>
      <c r="AP69" s="237"/>
      <c r="AQ69" s="237"/>
      <c r="AR69" s="237"/>
      <c r="AS69" s="237"/>
      <c r="AT69" s="237"/>
      <c r="AU69" s="237"/>
      <c r="AV69" s="237"/>
      <c r="AW69" s="237"/>
      <c r="AX69" s="237"/>
      <c r="AY69" s="237">
        <f>AX68</f>
        <v>0.56461363636363648</v>
      </c>
      <c r="AZ69" s="237">
        <f>AY69</f>
        <v>0.56461363636363648</v>
      </c>
      <c r="BA69" s="237">
        <f t="shared" ref="BA69:BV69" si="164">AZ69</f>
        <v>0.56461363636363648</v>
      </c>
      <c r="BB69" s="237">
        <f t="shared" si="164"/>
        <v>0.56461363636363648</v>
      </c>
      <c r="BC69" s="237">
        <f t="shared" si="164"/>
        <v>0.56461363636363648</v>
      </c>
      <c r="BD69" s="237">
        <f t="shared" si="164"/>
        <v>0.56461363636363648</v>
      </c>
      <c r="BE69" s="237">
        <f t="shared" si="164"/>
        <v>0.56461363636363648</v>
      </c>
      <c r="BF69" s="237">
        <f t="shared" si="164"/>
        <v>0.56461363636363648</v>
      </c>
      <c r="BG69" s="237">
        <f t="shared" si="164"/>
        <v>0.56461363636363648</v>
      </c>
      <c r="BH69" s="237">
        <f t="shared" si="164"/>
        <v>0.56461363636363648</v>
      </c>
      <c r="BI69" s="237">
        <f t="shared" si="164"/>
        <v>0.56461363636363648</v>
      </c>
      <c r="BJ69" s="237">
        <f t="shared" si="164"/>
        <v>0.56461363636363648</v>
      </c>
      <c r="BK69" s="237">
        <f t="shared" si="164"/>
        <v>0.56461363636363648</v>
      </c>
      <c r="BL69" s="237">
        <f t="shared" si="164"/>
        <v>0.56461363636363648</v>
      </c>
      <c r="BM69" s="237">
        <f t="shared" si="164"/>
        <v>0.56461363636363648</v>
      </c>
      <c r="BN69" s="237">
        <f t="shared" si="164"/>
        <v>0.56461363636363648</v>
      </c>
      <c r="BO69" s="237">
        <f t="shared" si="164"/>
        <v>0.56461363636363648</v>
      </c>
      <c r="BP69" s="237">
        <f t="shared" si="164"/>
        <v>0.56461363636363648</v>
      </c>
      <c r="BQ69" s="237">
        <f t="shared" si="164"/>
        <v>0.56461363636363648</v>
      </c>
      <c r="BR69" s="237">
        <f t="shared" si="164"/>
        <v>0.56461363636363648</v>
      </c>
      <c r="BS69" s="237">
        <f t="shared" si="164"/>
        <v>0.56461363636363648</v>
      </c>
      <c r="BT69" s="237">
        <f t="shared" si="164"/>
        <v>0.56461363636363648</v>
      </c>
      <c r="BU69" s="237">
        <f t="shared" si="164"/>
        <v>0.56461363636363648</v>
      </c>
      <c r="BV69" s="237">
        <f t="shared" si="164"/>
        <v>0.56461363636363648</v>
      </c>
      <c r="BW69" s="237"/>
      <c r="BX69" s="237"/>
      <c r="BY69" s="237"/>
      <c r="BZ69" s="237"/>
      <c r="CA69" s="237"/>
      <c r="CB69" s="237"/>
      <c r="CC69" s="237"/>
      <c r="CD69" s="237"/>
      <c r="CE69" s="237"/>
      <c r="CF69" s="237"/>
      <c r="CG69" s="237"/>
      <c r="CH69" s="237"/>
      <c r="CI69" s="237"/>
      <c r="CJ69" s="237"/>
      <c r="CK69" s="237"/>
      <c r="CL69" s="237"/>
      <c r="CM69" s="237"/>
      <c r="CN69" s="237"/>
      <c r="CO69" s="237"/>
      <c r="CP69" s="237"/>
      <c r="CQ69" s="237"/>
      <c r="CR69" s="237"/>
      <c r="CS69" s="237"/>
      <c r="CT69" s="237"/>
      <c r="CU69" s="237"/>
      <c r="CV69" s="237"/>
      <c r="CW69" s="237"/>
      <c r="CX69" s="237"/>
      <c r="CY69" s="237"/>
      <c r="CZ69" s="237"/>
      <c r="DA69" s="237"/>
      <c r="DB69" s="237"/>
      <c r="DC69" s="237"/>
      <c r="DD69" s="237"/>
      <c r="DE69" s="237"/>
      <c r="DF69" s="237"/>
      <c r="DG69" s="237"/>
      <c r="DH69" s="237"/>
      <c r="DI69" s="237"/>
      <c r="DJ69" s="237"/>
      <c r="DK69" s="237"/>
      <c r="DL69" s="237"/>
      <c r="DM69" s="237"/>
      <c r="DN69" s="237"/>
      <c r="DO69" s="237"/>
      <c r="DP69" s="237"/>
      <c r="DQ69" s="237"/>
      <c r="DR69" s="237"/>
      <c r="DS69" s="235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  <c r="FT69" s="43"/>
      <c r="FU69" s="43"/>
      <c r="FV69" s="43"/>
      <c r="FW69" s="43"/>
      <c r="FX69" s="43"/>
      <c r="FY69" s="43"/>
      <c r="FZ69" s="43"/>
      <c r="GA69" s="43"/>
      <c r="GB69" s="43"/>
      <c r="GC69" s="42">
        <f t="shared" si="154"/>
        <v>13.550727272727283</v>
      </c>
      <c r="GD69" s="42">
        <f t="shared" si="155"/>
        <v>6.7753636363636414</v>
      </c>
      <c r="GE69" s="42"/>
      <c r="GF69" s="5"/>
      <c r="GG69" s="5"/>
      <c r="GH69" s="137" t="str">
        <f t="shared" si="18"/>
        <v>T2</v>
      </c>
      <c r="GI69" s="138">
        <f t="shared" si="19"/>
        <v>6.7753636363636414</v>
      </c>
      <c r="GK69" s="361">
        <f t="shared" si="29"/>
        <v>557575.98146250029</v>
      </c>
      <c r="GL69" s="361">
        <v>893001.37465000025</v>
      </c>
      <c r="GM69" s="356">
        <f t="shared" si="30"/>
        <v>335425.39318749995</v>
      </c>
    </row>
    <row r="70" spans="1:195" ht="16.5" customHeight="1" x14ac:dyDescent="0.25">
      <c r="A70" s="39" t="str">
        <f t="shared" si="16"/>
        <v>Off</v>
      </c>
      <c r="B70" s="40" t="s">
        <v>186</v>
      </c>
      <c r="C70" s="24" t="s">
        <v>179</v>
      </c>
      <c r="D70" s="24" t="s">
        <v>180</v>
      </c>
      <c r="E70" s="5">
        <v>47</v>
      </c>
      <c r="F70" s="230" t="s">
        <v>112</v>
      </c>
      <c r="G70" s="17" t="s">
        <v>151</v>
      </c>
      <c r="H70" s="41">
        <f t="shared" si="156"/>
        <v>35910.379999999997</v>
      </c>
      <c r="I70" s="41">
        <f t="shared" si="157"/>
        <v>39501.417999999998</v>
      </c>
      <c r="J70" s="41">
        <f t="shared" si="158"/>
        <v>43451.559800000003</v>
      </c>
      <c r="K70" s="41">
        <f t="shared" si="159"/>
        <v>47796.715780000006</v>
      </c>
      <c r="L70" s="41">
        <f t="shared" si="160"/>
        <v>52576.387358000007</v>
      </c>
      <c r="M70" s="41">
        <f t="shared" si="161"/>
        <v>57834.026093800014</v>
      </c>
      <c r="N70" s="41">
        <f t="shared" si="162"/>
        <v>63617.42870318002</v>
      </c>
      <c r="O70" s="41">
        <f t="shared" si="163"/>
        <v>69979.171573498024</v>
      </c>
      <c r="P70" s="42"/>
      <c r="Q70" s="43"/>
      <c r="R70" s="43"/>
      <c r="S70" s="43"/>
      <c r="T70" s="43"/>
      <c r="U70" s="43"/>
      <c r="V70" s="43"/>
      <c r="W70" s="43"/>
      <c r="X70" s="43"/>
      <c r="Y70" s="43"/>
      <c r="Z70" s="234"/>
      <c r="AA70" s="237"/>
      <c r="AB70" s="237"/>
      <c r="AC70" s="237"/>
      <c r="AD70" s="237"/>
      <c r="AE70" s="237"/>
      <c r="AF70" s="237"/>
      <c r="AG70" s="237"/>
      <c r="AH70" s="237"/>
      <c r="AI70" s="237"/>
      <c r="AJ70" s="237"/>
      <c r="AK70" s="237"/>
      <c r="AL70" s="237"/>
      <c r="AM70" s="237"/>
      <c r="AN70" s="237"/>
      <c r="AO70" s="237"/>
      <c r="AP70" s="237"/>
      <c r="AQ70" s="237"/>
      <c r="AR70" s="237"/>
      <c r="AS70" s="237"/>
      <c r="AT70" s="237"/>
      <c r="AU70" s="237"/>
      <c r="AV70" s="237"/>
      <c r="AW70" s="237"/>
      <c r="AX70" s="237"/>
      <c r="AY70" s="237"/>
      <c r="AZ70" s="237"/>
      <c r="BA70" s="237"/>
      <c r="BB70" s="237"/>
      <c r="BC70" s="237"/>
      <c r="BD70" s="237"/>
      <c r="BE70" s="237"/>
      <c r="BF70" s="237"/>
      <c r="BG70" s="237"/>
      <c r="BH70" s="237"/>
      <c r="BI70" s="237"/>
      <c r="BJ70" s="237"/>
      <c r="BK70" s="237"/>
      <c r="BL70" s="237"/>
      <c r="BM70" s="237"/>
      <c r="BN70" s="237"/>
      <c r="BO70" s="237"/>
      <c r="BP70" s="237"/>
      <c r="BQ70" s="237"/>
      <c r="BR70" s="237"/>
      <c r="BS70" s="237"/>
      <c r="BT70" s="237"/>
      <c r="BU70" s="237"/>
      <c r="BV70" s="237"/>
      <c r="BW70" s="237">
        <f>BV69</f>
        <v>0.56461363636363648</v>
      </c>
      <c r="BX70" s="237">
        <f>BW70</f>
        <v>0.56461363636363648</v>
      </c>
      <c r="BY70" s="237">
        <f t="shared" ref="BY70:CT70" si="165">BX70</f>
        <v>0.56461363636363648</v>
      </c>
      <c r="BZ70" s="237">
        <f t="shared" si="165"/>
        <v>0.56461363636363648</v>
      </c>
      <c r="CA70" s="237">
        <f t="shared" si="165"/>
        <v>0.56461363636363648</v>
      </c>
      <c r="CB70" s="237">
        <f t="shared" si="165"/>
        <v>0.56461363636363648</v>
      </c>
      <c r="CC70" s="237">
        <f t="shared" si="165"/>
        <v>0.56461363636363648</v>
      </c>
      <c r="CD70" s="237">
        <f t="shared" si="165"/>
        <v>0.56461363636363648</v>
      </c>
      <c r="CE70" s="237">
        <f t="shared" si="165"/>
        <v>0.56461363636363648</v>
      </c>
      <c r="CF70" s="237">
        <f t="shared" si="165"/>
        <v>0.56461363636363648</v>
      </c>
      <c r="CG70" s="237">
        <f t="shared" si="165"/>
        <v>0.56461363636363648</v>
      </c>
      <c r="CH70" s="237">
        <f t="shared" si="165"/>
        <v>0.56461363636363648</v>
      </c>
      <c r="CI70" s="237">
        <f t="shared" si="165"/>
        <v>0.56461363636363648</v>
      </c>
      <c r="CJ70" s="237">
        <f t="shared" si="165"/>
        <v>0.56461363636363648</v>
      </c>
      <c r="CK70" s="237">
        <f t="shared" si="165"/>
        <v>0.56461363636363648</v>
      </c>
      <c r="CL70" s="237">
        <f t="shared" si="165"/>
        <v>0.56461363636363648</v>
      </c>
      <c r="CM70" s="237">
        <f t="shared" si="165"/>
        <v>0.56461363636363648</v>
      </c>
      <c r="CN70" s="237">
        <f t="shared" si="165"/>
        <v>0.56461363636363648</v>
      </c>
      <c r="CO70" s="237">
        <f t="shared" si="165"/>
        <v>0.56461363636363648</v>
      </c>
      <c r="CP70" s="237">
        <f t="shared" si="165"/>
        <v>0.56461363636363648</v>
      </c>
      <c r="CQ70" s="237">
        <f t="shared" si="165"/>
        <v>0.56461363636363648</v>
      </c>
      <c r="CR70" s="237">
        <f t="shared" si="165"/>
        <v>0.56461363636363648</v>
      </c>
      <c r="CS70" s="237">
        <f t="shared" si="165"/>
        <v>0.56461363636363648</v>
      </c>
      <c r="CT70" s="237">
        <f t="shared" si="165"/>
        <v>0.56461363636363648</v>
      </c>
      <c r="CU70" s="237"/>
      <c r="CV70" s="237"/>
      <c r="CW70" s="237"/>
      <c r="CX70" s="237"/>
      <c r="CY70" s="237"/>
      <c r="CZ70" s="237"/>
      <c r="DA70" s="237"/>
      <c r="DB70" s="237"/>
      <c r="DC70" s="237"/>
      <c r="DD70" s="237"/>
      <c r="DE70" s="237"/>
      <c r="DF70" s="237"/>
      <c r="DG70" s="237"/>
      <c r="DH70" s="237"/>
      <c r="DI70" s="237"/>
      <c r="DJ70" s="237"/>
      <c r="DK70" s="237"/>
      <c r="DL70" s="237"/>
      <c r="DM70" s="237"/>
      <c r="DN70" s="237"/>
      <c r="DO70" s="237"/>
      <c r="DP70" s="237"/>
      <c r="DQ70" s="237"/>
      <c r="DR70" s="237"/>
      <c r="DS70" s="235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  <c r="FT70" s="43"/>
      <c r="FU70" s="43"/>
      <c r="FV70" s="43"/>
      <c r="FW70" s="43"/>
      <c r="FX70" s="43"/>
      <c r="FY70" s="43"/>
      <c r="FZ70" s="43"/>
      <c r="GA70" s="43"/>
      <c r="GB70" s="43"/>
      <c r="GC70" s="42">
        <f t="shared" si="154"/>
        <v>13.550727272727283</v>
      </c>
      <c r="GD70" s="42">
        <f t="shared" si="155"/>
        <v>6.7753636363636414</v>
      </c>
      <c r="GE70" s="42"/>
      <c r="GF70" s="5"/>
      <c r="GG70" s="5"/>
      <c r="GH70" s="137" t="str">
        <f t="shared" si="18"/>
        <v>T2</v>
      </c>
      <c r="GI70" s="138">
        <f t="shared" si="19"/>
        <v>6.7753636363636414</v>
      </c>
      <c r="GK70" s="361">
        <f t="shared" si="29"/>
        <v>613333.5796087503</v>
      </c>
      <c r="GL70" s="361">
        <v>982301.51211500017</v>
      </c>
      <c r="GM70" s="356">
        <f t="shared" si="30"/>
        <v>368967.93250624987</v>
      </c>
    </row>
    <row r="71" spans="1:195" ht="16.5" customHeight="1" x14ac:dyDescent="0.25">
      <c r="A71" s="39" t="str">
        <f t="shared" si="16"/>
        <v>Off</v>
      </c>
      <c r="B71" s="40" t="s">
        <v>186</v>
      </c>
      <c r="C71" s="24" t="s">
        <v>179</v>
      </c>
      <c r="D71" s="24" t="s">
        <v>180</v>
      </c>
      <c r="E71" s="5">
        <v>48</v>
      </c>
      <c r="F71" s="230" t="s">
        <v>112</v>
      </c>
      <c r="G71" s="17" t="s">
        <v>150</v>
      </c>
      <c r="H71" s="41">
        <f t="shared" si="156"/>
        <v>21176.210000000003</v>
      </c>
      <c r="I71" s="41">
        <f t="shared" si="157"/>
        <v>23293.831000000006</v>
      </c>
      <c r="J71" s="41">
        <f t="shared" si="158"/>
        <v>25623.214100000008</v>
      </c>
      <c r="K71" s="41">
        <f t="shared" si="159"/>
        <v>28185.535510000012</v>
      </c>
      <c r="L71" s="41">
        <f t="shared" si="160"/>
        <v>31004.089061000017</v>
      </c>
      <c r="M71" s="41">
        <f t="shared" si="161"/>
        <v>34104.497967100018</v>
      </c>
      <c r="N71" s="41">
        <f t="shared" si="162"/>
        <v>37514.947763810022</v>
      </c>
      <c r="O71" s="41">
        <f t="shared" si="163"/>
        <v>41266.442540191027</v>
      </c>
      <c r="P71" s="42"/>
      <c r="Q71" s="43"/>
      <c r="R71" s="43"/>
      <c r="S71" s="43"/>
      <c r="T71" s="43"/>
      <c r="U71" s="43"/>
      <c r="V71" s="43"/>
      <c r="W71" s="43"/>
      <c r="X71" s="43"/>
      <c r="Y71" s="43"/>
      <c r="Z71" s="234"/>
      <c r="AA71" s="237"/>
      <c r="AB71" s="237"/>
      <c r="AC71" s="237"/>
      <c r="AD71" s="237"/>
      <c r="AE71" s="237"/>
      <c r="AF71" s="237"/>
      <c r="AG71" s="237"/>
      <c r="AH71" s="237"/>
      <c r="AI71" s="237"/>
      <c r="AJ71" s="237"/>
      <c r="AK71" s="237"/>
      <c r="AL71" s="237"/>
      <c r="AM71" s="237"/>
      <c r="AN71" s="237"/>
      <c r="AO71" s="237"/>
      <c r="AP71" s="237"/>
      <c r="AQ71" s="237"/>
      <c r="AR71" s="237"/>
      <c r="AS71" s="237"/>
      <c r="AT71" s="237"/>
      <c r="AU71" s="237"/>
      <c r="AV71" s="237"/>
      <c r="AW71" s="237"/>
      <c r="AX71" s="237"/>
      <c r="AY71" s="237"/>
      <c r="AZ71" s="237"/>
      <c r="BA71" s="237"/>
      <c r="BB71" s="237"/>
      <c r="BC71" s="237"/>
      <c r="BD71" s="237"/>
      <c r="BE71" s="237"/>
      <c r="BF71" s="237"/>
      <c r="BG71" s="237"/>
      <c r="BH71" s="237"/>
      <c r="BI71" s="237"/>
      <c r="BJ71" s="237"/>
      <c r="BK71" s="237"/>
      <c r="BL71" s="237"/>
      <c r="BM71" s="237"/>
      <c r="BN71" s="237"/>
      <c r="BO71" s="237"/>
      <c r="BP71" s="237"/>
      <c r="BQ71" s="237"/>
      <c r="BR71" s="237"/>
      <c r="BS71" s="237"/>
      <c r="BT71" s="237"/>
      <c r="BU71" s="237"/>
      <c r="BV71" s="237"/>
      <c r="BW71" s="237"/>
      <c r="BX71" s="237"/>
      <c r="BY71" s="237"/>
      <c r="BZ71" s="237"/>
      <c r="CA71" s="237"/>
      <c r="CB71" s="237"/>
      <c r="CC71" s="237"/>
      <c r="CD71" s="237"/>
      <c r="CE71" s="237"/>
      <c r="CF71" s="237"/>
      <c r="CG71" s="237"/>
      <c r="CH71" s="237"/>
      <c r="CI71" s="237"/>
      <c r="CJ71" s="237"/>
      <c r="CK71" s="237"/>
      <c r="CL71" s="237"/>
      <c r="CM71" s="237"/>
      <c r="CN71" s="237"/>
      <c r="CO71" s="237"/>
      <c r="CP71" s="237"/>
      <c r="CQ71" s="237"/>
      <c r="CR71" s="237"/>
      <c r="CS71" s="237"/>
      <c r="CT71" s="237"/>
      <c r="CU71" s="237">
        <f>CT70</f>
        <v>0.56461363636363648</v>
      </c>
      <c r="CV71" s="237">
        <f>CU71</f>
        <v>0.56461363636363648</v>
      </c>
      <c r="CW71" s="237">
        <f t="shared" ref="CW71:DR71" si="166">CV71</f>
        <v>0.56461363636363648</v>
      </c>
      <c r="CX71" s="237">
        <f t="shared" si="166"/>
        <v>0.56461363636363648</v>
      </c>
      <c r="CY71" s="237">
        <f t="shared" si="166"/>
        <v>0.56461363636363648</v>
      </c>
      <c r="CZ71" s="237">
        <f t="shared" si="166"/>
        <v>0.56461363636363648</v>
      </c>
      <c r="DA71" s="237">
        <f t="shared" si="166"/>
        <v>0.56461363636363648</v>
      </c>
      <c r="DB71" s="237">
        <f t="shared" si="166"/>
        <v>0.56461363636363648</v>
      </c>
      <c r="DC71" s="237">
        <f t="shared" si="166"/>
        <v>0.56461363636363648</v>
      </c>
      <c r="DD71" s="237">
        <f t="shared" si="166"/>
        <v>0.56461363636363648</v>
      </c>
      <c r="DE71" s="237">
        <f t="shared" si="166"/>
        <v>0.56461363636363648</v>
      </c>
      <c r="DF71" s="237">
        <f t="shared" si="166"/>
        <v>0.56461363636363648</v>
      </c>
      <c r="DG71" s="237">
        <f t="shared" si="166"/>
        <v>0.56461363636363648</v>
      </c>
      <c r="DH71" s="237">
        <f t="shared" si="166"/>
        <v>0.56461363636363648</v>
      </c>
      <c r="DI71" s="237">
        <f t="shared" si="166"/>
        <v>0.56461363636363648</v>
      </c>
      <c r="DJ71" s="237">
        <f t="shared" si="166"/>
        <v>0.56461363636363648</v>
      </c>
      <c r="DK71" s="237">
        <f t="shared" si="166"/>
        <v>0.56461363636363648</v>
      </c>
      <c r="DL71" s="237">
        <f t="shared" si="166"/>
        <v>0.56461363636363648</v>
      </c>
      <c r="DM71" s="237">
        <f t="shared" si="166"/>
        <v>0.56461363636363648</v>
      </c>
      <c r="DN71" s="237">
        <f t="shared" si="166"/>
        <v>0.56461363636363648</v>
      </c>
      <c r="DO71" s="237">
        <f t="shared" si="166"/>
        <v>0.56461363636363648</v>
      </c>
      <c r="DP71" s="237">
        <f t="shared" si="166"/>
        <v>0.56461363636363648</v>
      </c>
      <c r="DQ71" s="237">
        <f t="shared" si="166"/>
        <v>0.56461363636363648</v>
      </c>
      <c r="DR71" s="237">
        <f t="shared" si="166"/>
        <v>0.56461363636363648</v>
      </c>
      <c r="DS71" s="235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  <c r="FT71" s="43"/>
      <c r="FU71" s="43"/>
      <c r="FV71" s="43"/>
      <c r="FW71" s="43"/>
      <c r="FX71" s="43"/>
      <c r="FY71" s="43"/>
      <c r="FZ71" s="43"/>
      <c r="GA71" s="43"/>
      <c r="GB71" s="43"/>
      <c r="GC71" s="42">
        <f t="shared" si="154"/>
        <v>13.550727272727283</v>
      </c>
      <c r="GD71" s="42">
        <f t="shared" si="155"/>
        <v>6.7753636363636414</v>
      </c>
      <c r="GE71" s="42"/>
      <c r="GF71" s="5"/>
      <c r="GG71" s="5"/>
      <c r="GH71" s="137" t="str">
        <f t="shared" si="18"/>
        <v>T1</v>
      </c>
      <c r="GI71" s="138">
        <f t="shared" si="19"/>
        <v>6.7753636363636414</v>
      </c>
      <c r="GK71" s="361">
        <f t="shared" si="29"/>
        <v>397848.44242893788</v>
      </c>
      <c r="GL71" s="361">
        <v>637185.27663175028</v>
      </c>
      <c r="GM71" s="356">
        <f t="shared" si="30"/>
        <v>239336.8342028124</v>
      </c>
    </row>
    <row r="72" spans="1:195" ht="16.5" customHeight="1" x14ac:dyDescent="0.25">
      <c r="A72" s="39" t="str">
        <f t="shared" si="16"/>
        <v>Off</v>
      </c>
      <c r="B72" s="40" t="s">
        <v>186</v>
      </c>
      <c r="C72" s="24" t="s">
        <v>179</v>
      </c>
      <c r="D72" s="24" t="s">
        <v>180</v>
      </c>
      <c r="E72" s="5">
        <v>49</v>
      </c>
      <c r="F72" s="230" t="s">
        <v>113</v>
      </c>
      <c r="G72" s="17" t="s">
        <v>151</v>
      </c>
      <c r="H72" s="41">
        <f t="shared" si="11"/>
        <v>35910.379999999997</v>
      </c>
      <c r="I72" s="41">
        <f t="shared" ref="I72:O72" si="167">IFERROR(H72*1.1,0)</f>
        <v>39501.417999999998</v>
      </c>
      <c r="J72" s="41">
        <f t="shared" si="167"/>
        <v>43451.559800000003</v>
      </c>
      <c r="K72" s="41">
        <f t="shared" si="167"/>
        <v>47796.715780000006</v>
      </c>
      <c r="L72" s="41">
        <f t="shared" si="167"/>
        <v>52576.387358000007</v>
      </c>
      <c r="M72" s="41">
        <f t="shared" si="167"/>
        <v>57834.026093800014</v>
      </c>
      <c r="N72" s="41">
        <f t="shared" si="167"/>
        <v>63617.42870318002</v>
      </c>
      <c r="O72" s="41">
        <f t="shared" si="167"/>
        <v>69979.171573498024</v>
      </c>
      <c r="P72" s="42"/>
      <c r="Q72" s="43"/>
      <c r="R72" s="43"/>
      <c r="S72" s="43"/>
      <c r="T72" s="43"/>
      <c r="U72" s="43"/>
      <c r="V72" s="43"/>
      <c r="W72" s="43"/>
      <c r="X72" s="43"/>
      <c r="Y72" s="43"/>
      <c r="Z72" s="234"/>
      <c r="AA72" s="237">
        <v>0.71</v>
      </c>
      <c r="AB72" s="237">
        <v>0.71</v>
      </c>
      <c r="AC72" s="237">
        <v>0.71</v>
      </c>
      <c r="AD72" s="237">
        <v>0.71</v>
      </c>
      <c r="AE72" s="237">
        <f>Considerations!AB18*44%</f>
        <v>0.44362500000000005</v>
      </c>
      <c r="AF72" s="237">
        <f>AE72</f>
        <v>0.44362500000000005</v>
      </c>
      <c r="AG72" s="237">
        <f t="shared" ref="AG72:AX72" si="168">AF72</f>
        <v>0.44362500000000005</v>
      </c>
      <c r="AH72" s="237">
        <f t="shared" si="168"/>
        <v>0.44362500000000005</v>
      </c>
      <c r="AI72" s="237">
        <f t="shared" si="168"/>
        <v>0.44362500000000005</v>
      </c>
      <c r="AJ72" s="237">
        <f t="shared" si="168"/>
        <v>0.44362500000000005</v>
      </c>
      <c r="AK72" s="237">
        <f t="shared" si="168"/>
        <v>0.44362500000000005</v>
      </c>
      <c r="AL72" s="237">
        <f t="shared" si="168"/>
        <v>0.44362500000000005</v>
      </c>
      <c r="AM72" s="237">
        <f t="shared" si="168"/>
        <v>0.44362500000000005</v>
      </c>
      <c r="AN72" s="237">
        <f t="shared" si="168"/>
        <v>0.44362500000000005</v>
      </c>
      <c r="AO72" s="237">
        <f t="shared" si="168"/>
        <v>0.44362500000000005</v>
      </c>
      <c r="AP72" s="237">
        <f t="shared" si="168"/>
        <v>0.44362500000000005</v>
      </c>
      <c r="AQ72" s="237">
        <f t="shared" si="168"/>
        <v>0.44362500000000005</v>
      </c>
      <c r="AR72" s="237">
        <f t="shared" si="168"/>
        <v>0.44362500000000005</v>
      </c>
      <c r="AS72" s="237">
        <f t="shared" si="168"/>
        <v>0.44362500000000005</v>
      </c>
      <c r="AT72" s="237">
        <f t="shared" si="168"/>
        <v>0.44362500000000005</v>
      </c>
      <c r="AU72" s="237">
        <f t="shared" si="168"/>
        <v>0.44362500000000005</v>
      </c>
      <c r="AV72" s="237">
        <f t="shared" si="168"/>
        <v>0.44362500000000005</v>
      </c>
      <c r="AW72" s="237">
        <f t="shared" si="168"/>
        <v>0.44362500000000005</v>
      </c>
      <c r="AX72" s="237">
        <f t="shared" si="168"/>
        <v>0.44362500000000005</v>
      </c>
      <c r="AY72" s="237"/>
      <c r="AZ72" s="237"/>
      <c r="BA72" s="237"/>
      <c r="BB72" s="237"/>
      <c r="BC72" s="237"/>
      <c r="BD72" s="237"/>
      <c r="BE72" s="237"/>
      <c r="BF72" s="237"/>
      <c r="BG72" s="237"/>
      <c r="BH72" s="237"/>
      <c r="BI72" s="237"/>
      <c r="BJ72" s="237"/>
      <c r="BK72" s="237"/>
      <c r="BL72" s="237"/>
      <c r="BM72" s="237"/>
      <c r="BN72" s="237"/>
      <c r="BO72" s="237"/>
      <c r="BP72" s="237"/>
      <c r="BQ72" s="237"/>
      <c r="BR72" s="237"/>
      <c r="BS72" s="237"/>
      <c r="BT72" s="237"/>
      <c r="BU72" s="237"/>
      <c r="BV72" s="237"/>
      <c r="BW72" s="237"/>
      <c r="BX72" s="237"/>
      <c r="BY72" s="237"/>
      <c r="BZ72" s="237"/>
      <c r="CA72" s="237"/>
      <c r="CB72" s="237"/>
      <c r="CC72" s="237"/>
      <c r="CD72" s="237"/>
      <c r="CE72" s="237"/>
      <c r="CF72" s="237"/>
      <c r="CG72" s="237"/>
      <c r="CH72" s="237"/>
      <c r="CI72" s="237"/>
      <c r="CJ72" s="237"/>
      <c r="CK72" s="237"/>
      <c r="CL72" s="237"/>
      <c r="CM72" s="237"/>
      <c r="CN72" s="237"/>
      <c r="CO72" s="237"/>
      <c r="CP72" s="237"/>
      <c r="CQ72" s="237"/>
      <c r="CR72" s="237"/>
      <c r="CS72" s="237"/>
      <c r="CT72" s="237"/>
      <c r="CU72" s="237"/>
      <c r="CV72" s="237"/>
      <c r="CW72" s="237"/>
      <c r="CX72" s="237"/>
      <c r="CY72" s="237"/>
      <c r="CZ72" s="237"/>
      <c r="DA72" s="237"/>
      <c r="DB72" s="237"/>
      <c r="DC72" s="237"/>
      <c r="DD72" s="237"/>
      <c r="DE72" s="237"/>
      <c r="DF72" s="237"/>
      <c r="DG72" s="237"/>
      <c r="DH72" s="237"/>
      <c r="DI72" s="237"/>
      <c r="DJ72" s="237"/>
      <c r="DK72" s="237"/>
      <c r="DL72" s="237"/>
      <c r="DM72" s="237"/>
      <c r="DN72" s="237"/>
      <c r="DO72" s="237"/>
      <c r="DP72" s="237"/>
      <c r="DQ72" s="237"/>
      <c r="DR72" s="237"/>
      <c r="DS72" s="235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  <c r="FT72" s="43"/>
      <c r="FU72" s="43"/>
      <c r="FV72" s="43"/>
      <c r="FW72" s="43"/>
      <c r="FX72" s="43"/>
      <c r="FY72" s="43"/>
      <c r="FZ72" s="43"/>
      <c r="GA72" s="43"/>
      <c r="GB72" s="43"/>
      <c r="GC72" s="42">
        <f t="shared" si="13"/>
        <v>11.712500000000006</v>
      </c>
      <c r="GD72" s="42">
        <f t="shared" si="14"/>
        <v>5.8562500000000028</v>
      </c>
      <c r="GE72" s="42"/>
      <c r="GF72" s="5"/>
      <c r="GG72" s="5"/>
      <c r="GH72" s="137" t="str">
        <f t="shared" si="18"/>
        <v>T2</v>
      </c>
      <c r="GI72" s="138">
        <f t="shared" si="19"/>
        <v>5.8562500000000028</v>
      </c>
      <c r="GK72" s="361">
        <f t="shared" si="29"/>
        <v>436531.06807749998</v>
      </c>
      <c r="GL72" s="361">
        <v>637786.30398999981</v>
      </c>
      <c r="GM72" s="356">
        <f t="shared" si="30"/>
        <v>201255.23591249983</v>
      </c>
    </row>
    <row r="73" spans="1:195" ht="16.5" customHeight="1" x14ac:dyDescent="0.25">
      <c r="A73" s="39" t="str">
        <f t="shared" si="16"/>
        <v>Off</v>
      </c>
      <c r="B73" s="40" t="s">
        <v>186</v>
      </c>
      <c r="C73" s="24" t="s">
        <v>179</v>
      </c>
      <c r="D73" s="24" t="s">
        <v>180</v>
      </c>
      <c r="E73" s="5">
        <v>50</v>
      </c>
      <c r="F73" s="230" t="s">
        <v>113</v>
      </c>
      <c r="G73" s="17" t="s">
        <v>151</v>
      </c>
      <c r="H73" s="41">
        <f t="shared" si="11"/>
        <v>35910.379999999997</v>
      </c>
      <c r="I73" s="41">
        <f t="shared" ref="I73:O73" si="169">IFERROR(H73*1.1,0)</f>
        <v>39501.417999999998</v>
      </c>
      <c r="J73" s="41">
        <f t="shared" si="169"/>
        <v>43451.559800000003</v>
      </c>
      <c r="K73" s="41">
        <f t="shared" si="169"/>
        <v>47796.715780000006</v>
      </c>
      <c r="L73" s="41">
        <f t="shared" si="169"/>
        <v>52576.387358000007</v>
      </c>
      <c r="M73" s="41">
        <f t="shared" si="169"/>
        <v>57834.026093800014</v>
      </c>
      <c r="N73" s="41">
        <f t="shared" si="169"/>
        <v>63617.42870318002</v>
      </c>
      <c r="O73" s="41">
        <f t="shared" si="169"/>
        <v>69979.171573498024</v>
      </c>
      <c r="P73" s="42"/>
      <c r="Q73" s="43"/>
      <c r="R73" s="43"/>
      <c r="S73" s="43"/>
      <c r="T73" s="43"/>
      <c r="U73" s="43"/>
      <c r="V73" s="43"/>
      <c r="W73" s="43"/>
      <c r="X73" s="43"/>
      <c r="Y73" s="43"/>
      <c r="Z73" s="234"/>
      <c r="AA73" s="237"/>
      <c r="AB73" s="237"/>
      <c r="AC73" s="237"/>
      <c r="AD73" s="237"/>
      <c r="AE73" s="237"/>
      <c r="AF73" s="237"/>
      <c r="AG73" s="237"/>
      <c r="AH73" s="237"/>
      <c r="AI73" s="237"/>
      <c r="AJ73" s="237"/>
      <c r="AK73" s="237"/>
      <c r="AL73" s="237"/>
      <c r="AM73" s="237"/>
      <c r="AN73" s="237"/>
      <c r="AO73" s="237"/>
      <c r="AP73" s="237"/>
      <c r="AQ73" s="237"/>
      <c r="AR73" s="237"/>
      <c r="AS73" s="237"/>
      <c r="AT73" s="237"/>
      <c r="AU73" s="237"/>
      <c r="AV73" s="237"/>
      <c r="AW73" s="237"/>
      <c r="AX73" s="237"/>
      <c r="AY73" s="237">
        <f>AX72</f>
        <v>0.44362500000000005</v>
      </c>
      <c r="AZ73" s="237">
        <f>AY73</f>
        <v>0.44362500000000005</v>
      </c>
      <c r="BA73" s="237">
        <f t="shared" ref="BA73:BV73" si="170">AZ73</f>
        <v>0.44362500000000005</v>
      </c>
      <c r="BB73" s="237">
        <f t="shared" si="170"/>
        <v>0.44362500000000005</v>
      </c>
      <c r="BC73" s="237">
        <f t="shared" si="170"/>
        <v>0.44362500000000005</v>
      </c>
      <c r="BD73" s="237">
        <f t="shared" si="170"/>
        <v>0.44362500000000005</v>
      </c>
      <c r="BE73" s="237">
        <f t="shared" si="170"/>
        <v>0.44362500000000005</v>
      </c>
      <c r="BF73" s="237">
        <f t="shared" si="170"/>
        <v>0.44362500000000005</v>
      </c>
      <c r="BG73" s="237">
        <f t="shared" si="170"/>
        <v>0.44362500000000005</v>
      </c>
      <c r="BH73" s="237">
        <f t="shared" si="170"/>
        <v>0.44362500000000005</v>
      </c>
      <c r="BI73" s="237">
        <f t="shared" si="170"/>
        <v>0.44362500000000005</v>
      </c>
      <c r="BJ73" s="237">
        <f t="shared" si="170"/>
        <v>0.44362500000000005</v>
      </c>
      <c r="BK73" s="237">
        <f t="shared" si="170"/>
        <v>0.44362500000000005</v>
      </c>
      <c r="BL73" s="237">
        <f t="shared" si="170"/>
        <v>0.44362500000000005</v>
      </c>
      <c r="BM73" s="237">
        <f t="shared" si="170"/>
        <v>0.44362500000000005</v>
      </c>
      <c r="BN73" s="237">
        <f t="shared" si="170"/>
        <v>0.44362500000000005</v>
      </c>
      <c r="BO73" s="237">
        <f t="shared" si="170"/>
        <v>0.44362500000000005</v>
      </c>
      <c r="BP73" s="237">
        <f t="shared" si="170"/>
        <v>0.44362500000000005</v>
      </c>
      <c r="BQ73" s="237">
        <f t="shared" si="170"/>
        <v>0.44362500000000005</v>
      </c>
      <c r="BR73" s="237">
        <f t="shared" si="170"/>
        <v>0.44362500000000005</v>
      </c>
      <c r="BS73" s="237">
        <f t="shared" si="170"/>
        <v>0.44362500000000005</v>
      </c>
      <c r="BT73" s="237">
        <f t="shared" si="170"/>
        <v>0.44362500000000005</v>
      </c>
      <c r="BU73" s="237">
        <f t="shared" si="170"/>
        <v>0.44362500000000005</v>
      </c>
      <c r="BV73" s="237">
        <f t="shared" si="170"/>
        <v>0.44362500000000005</v>
      </c>
      <c r="BW73" s="237"/>
      <c r="BX73" s="237"/>
      <c r="BY73" s="237"/>
      <c r="BZ73" s="237"/>
      <c r="CA73" s="237"/>
      <c r="CB73" s="237"/>
      <c r="CC73" s="237"/>
      <c r="CD73" s="237"/>
      <c r="CE73" s="237"/>
      <c r="CF73" s="237"/>
      <c r="CG73" s="237"/>
      <c r="CH73" s="237"/>
      <c r="CI73" s="237"/>
      <c r="CJ73" s="237"/>
      <c r="CK73" s="237"/>
      <c r="CL73" s="237"/>
      <c r="CM73" s="237"/>
      <c r="CN73" s="237"/>
      <c r="CO73" s="237"/>
      <c r="CP73" s="237"/>
      <c r="CQ73" s="237"/>
      <c r="CR73" s="237"/>
      <c r="CS73" s="237"/>
      <c r="CT73" s="237"/>
      <c r="CU73" s="237"/>
      <c r="CV73" s="237"/>
      <c r="CW73" s="237"/>
      <c r="CX73" s="237"/>
      <c r="CY73" s="237"/>
      <c r="CZ73" s="237"/>
      <c r="DA73" s="237"/>
      <c r="DB73" s="237"/>
      <c r="DC73" s="237"/>
      <c r="DD73" s="237"/>
      <c r="DE73" s="237"/>
      <c r="DF73" s="237"/>
      <c r="DG73" s="237"/>
      <c r="DH73" s="237"/>
      <c r="DI73" s="237"/>
      <c r="DJ73" s="237"/>
      <c r="DK73" s="237"/>
      <c r="DL73" s="237"/>
      <c r="DM73" s="237"/>
      <c r="DN73" s="237"/>
      <c r="DO73" s="237"/>
      <c r="DP73" s="237"/>
      <c r="DQ73" s="237"/>
      <c r="DR73" s="237"/>
      <c r="DS73" s="235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  <c r="FT73" s="43"/>
      <c r="FU73" s="43"/>
      <c r="FV73" s="43"/>
      <c r="FW73" s="43"/>
      <c r="FX73" s="43"/>
      <c r="FY73" s="43"/>
      <c r="FZ73" s="43"/>
      <c r="GA73" s="43"/>
      <c r="GB73" s="43"/>
      <c r="GC73" s="42">
        <f t="shared" si="13"/>
        <v>10.647000000000004</v>
      </c>
      <c r="GD73" s="42">
        <f t="shared" si="14"/>
        <v>5.3235000000000019</v>
      </c>
      <c r="GE73" s="16"/>
      <c r="GF73" s="5"/>
      <c r="GG73" s="5"/>
      <c r="GH73" s="137" t="str">
        <f t="shared" si="18"/>
        <v>T2</v>
      </c>
      <c r="GI73" s="138">
        <f t="shared" si="19"/>
        <v>5.3235000000000019</v>
      </c>
      <c r="GK73" s="361">
        <f t="shared" si="29"/>
        <v>438095.41400624998</v>
      </c>
      <c r="GL73" s="361">
        <v>701643.93722500023</v>
      </c>
      <c r="GM73" s="356">
        <f t="shared" si="30"/>
        <v>263548.52321875026</v>
      </c>
    </row>
    <row r="74" spans="1:195" ht="16.5" customHeight="1" x14ac:dyDescent="0.25">
      <c r="A74" s="39" t="str">
        <f t="shared" si="16"/>
        <v>Off</v>
      </c>
      <c r="B74" s="40" t="s">
        <v>186</v>
      </c>
      <c r="C74" s="24" t="s">
        <v>179</v>
      </c>
      <c r="D74" s="24" t="s">
        <v>180</v>
      </c>
      <c r="E74" s="5">
        <v>51</v>
      </c>
      <c r="F74" s="230" t="s">
        <v>113</v>
      </c>
      <c r="G74" s="17" t="s">
        <v>151</v>
      </c>
      <c r="H74" s="41">
        <f t="shared" ref="H74" si="171">IF(G74="I",$K$2,IF(G74="II",$K$3,IF(G74="III",$K$4,IF(G74="IV",$K$5,IF(G74="V",$K$6,IF(G74="VI",$K$7,IF(G74="VII",$K$8,IF(G74="VIII",$K$9,IF(G74="IX",$K$10,IF(G74="T1",$K$11,IF(G74="t2",$K$12,IF(G74="t3",$K$13,IF(G74="T4",$K$14,IF(G74="T5",$K$15,IF(G74="T6",$K$16,IF(G74="t7",$K$17,0))))))))))))))))</f>
        <v>35910.379999999997</v>
      </c>
      <c r="I74" s="41">
        <f t="shared" ref="I74" si="172">IFERROR(H74*1.1,0)</f>
        <v>39501.417999999998</v>
      </c>
      <c r="J74" s="41">
        <f t="shared" ref="J74" si="173">IFERROR(I74*1.1,0)</f>
        <v>43451.559800000003</v>
      </c>
      <c r="K74" s="41">
        <f t="shared" ref="K74" si="174">IFERROR(J74*1.1,0)</f>
        <v>47796.715780000006</v>
      </c>
      <c r="L74" s="41">
        <f t="shared" ref="L74" si="175">IFERROR(K74*1.1,0)</f>
        <v>52576.387358000007</v>
      </c>
      <c r="M74" s="41">
        <f t="shared" ref="M74" si="176">IFERROR(L74*1.1,0)</f>
        <v>57834.026093800014</v>
      </c>
      <c r="N74" s="41">
        <f t="shared" ref="N74" si="177">IFERROR(M74*1.1,0)</f>
        <v>63617.42870318002</v>
      </c>
      <c r="O74" s="41">
        <f t="shared" ref="O74" si="178">IFERROR(N74*1.1,0)</f>
        <v>69979.171573498024</v>
      </c>
      <c r="P74" s="42"/>
      <c r="Q74" s="43"/>
      <c r="R74" s="43"/>
      <c r="S74" s="43"/>
      <c r="T74" s="43"/>
      <c r="U74" s="43"/>
      <c r="V74" s="43"/>
      <c r="W74" s="43"/>
      <c r="X74" s="43"/>
      <c r="Y74" s="43"/>
      <c r="Z74" s="234"/>
      <c r="AA74" s="237"/>
      <c r="AB74" s="237"/>
      <c r="AC74" s="237"/>
      <c r="AD74" s="237"/>
      <c r="AE74" s="237"/>
      <c r="AF74" s="237"/>
      <c r="AG74" s="237"/>
      <c r="AH74" s="237"/>
      <c r="AI74" s="237"/>
      <c r="AJ74" s="237"/>
      <c r="AK74" s="237"/>
      <c r="AL74" s="237"/>
      <c r="AM74" s="237"/>
      <c r="AN74" s="237"/>
      <c r="AO74" s="237"/>
      <c r="AP74" s="237"/>
      <c r="AQ74" s="237"/>
      <c r="AR74" s="237"/>
      <c r="AS74" s="237"/>
      <c r="AT74" s="237"/>
      <c r="AU74" s="237"/>
      <c r="AV74" s="237"/>
      <c r="AW74" s="237"/>
      <c r="AX74" s="237"/>
      <c r="AY74" s="237"/>
      <c r="AZ74" s="237"/>
      <c r="BA74" s="237"/>
      <c r="BB74" s="237"/>
      <c r="BC74" s="237"/>
      <c r="BD74" s="237"/>
      <c r="BE74" s="237"/>
      <c r="BF74" s="237"/>
      <c r="BG74" s="237"/>
      <c r="BH74" s="237"/>
      <c r="BI74" s="237"/>
      <c r="BJ74" s="237"/>
      <c r="BK74" s="237"/>
      <c r="BL74" s="237"/>
      <c r="BM74" s="237"/>
      <c r="BN74" s="237"/>
      <c r="BO74" s="237"/>
      <c r="BP74" s="237"/>
      <c r="BQ74" s="237"/>
      <c r="BR74" s="237"/>
      <c r="BS74" s="237"/>
      <c r="BT74" s="237"/>
      <c r="BU74" s="237"/>
      <c r="BV74" s="237"/>
      <c r="BW74" s="237">
        <f>BV73</f>
        <v>0.44362500000000005</v>
      </c>
      <c r="BX74" s="237">
        <f>BW74</f>
        <v>0.44362500000000005</v>
      </c>
      <c r="BY74" s="237">
        <f t="shared" ref="BY74:CT74" si="179">BX74</f>
        <v>0.44362500000000005</v>
      </c>
      <c r="BZ74" s="237">
        <f t="shared" si="179"/>
        <v>0.44362500000000005</v>
      </c>
      <c r="CA74" s="237">
        <f t="shared" si="179"/>
        <v>0.44362500000000005</v>
      </c>
      <c r="CB74" s="237">
        <f t="shared" si="179"/>
        <v>0.44362500000000005</v>
      </c>
      <c r="CC74" s="237">
        <f t="shared" si="179"/>
        <v>0.44362500000000005</v>
      </c>
      <c r="CD74" s="237">
        <f t="shared" si="179"/>
        <v>0.44362500000000005</v>
      </c>
      <c r="CE74" s="237">
        <f t="shared" si="179"/>
        <v>0.44362500000000005</v>
      </c>
      <c r="CF74" s="237">
        <f t="shared" si="179"/>
        <v>0.44362500000000005</v>
      </c>
      <c r="CG74" s="237">
        <f t="shared" si="179"/>
        <v>0.44362500000000005</v>
      </c>
      <c r="CH74" s="237">
        <f t="shared" si="179"/>
        <v>0.44362500000000005</v>
      </c>
      <c r="CI74" s="237">
        <f t="shared" si="179"/>
        <v>0.44362500000000005</v>
      </c>
      <c r="CJ74" s="237">
        <f t="shared" si="179"/>
        <v>0.44362500000000005</v>
      </c>
      <c r="CK74" s="237">
        <f t="shared" si="179"/>
        <v>0.44362500000000005</v>
      </c>
      <c r="CL74" s="237">
        <f t="shared" si="179"/>
        <v>0.44362500000000005</v>
      </c>
      <c r="CM74" s="237">
        <f t="shared" si="179"/>
        <v>0.44362500000000005</v>
      </c>
      <c r="CN74" s="237">
        <f t="shared" si="179"/>
        <v>0.44362500000000005</v>
      </c>
      <c r="CO74" s="237">
        <f t="shared" si="179"/>
        <v>0.44362500000000005</v>
      </c>
      <c r="CP74" s="237">
        <f t="shared" si="179"/>
        <v>0.44362500000000005</v>
      </c>
      <c r="CQ74" s="237">
        <f t="shared" si="179"/>
        <v>0.44362500000000005</v>
      </c>
      <c r="CR74" s="237">
        <f t="shared" si="179"/>
        <v>0.44362500000000005</v>
      </c>
      <c r="CS74" s="237">
        <f t="shared" si="179"/>
        <v>0.44362500000000005</v>
      </c>
      <c r="CT74" s="237">
        <f t="shared" si="179"/>
        <v>0.44362500000000005</v>
      </c>
      <c r="CU74" s="237"/>
      <c r="CV74" s="237"/>
      <c r="CW74" s="237"/>
      <c r="CX74" s="237"/>
      <c r="CY74" s="237"/>
      <c r="CZ74" s="237"/>
      <c r="DA74" s="237"/>
      <c r="DB74" s="237"/>
      <c r="DC74" s="237"/>
      <c r="DD74" s="237"/>
      <c r="DE74" s="237"/>
      <c r="DF74" s="237"/>
      <c r="DG74" s="237"/>
      <c r="DH74" s="237"/>
      <c r="DI74" s="237"/>
      <c r="DJ74" s="237"/>
      <c r="DK74" s="237"/>
      <c r="DL74" s="237"/>
      <c r="DM74" s="237"/>
      <c r="DN74" s="237"/>
      <c r="DO74" s="237"/>
      <c r="DP74" s="237"/>
      <c r="DQ74" s="237"/>
      <c r="DR74" s="237"/>
      <c r="DS74" s="235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  <c r="FT74" s="43"/>
      <c r="FU74" s="43"/>
      <c r="FV74" s="43"/>
      <c r="FW74" s="43"/>
      <c r="FX74" s="43"/>
      <c r="FY74" s="43"/>
      <c r="FZ74" s="43"/>
      <c r="GA74" s="43"/>
      <c r="GB74" s="43"/>
      <c r="GC74" s="42">
        <f t="shared" si="13"/>
        <v>10.647000000000004</v>
      </c>
      <c r="GD74" s="42">
        <f t="shared" si="14"/>
        <v>5.3235000000000019</v>
      </c>
      <c r="GE74" s="16"/>
      <c r="GF74" s="5"/>
      <c r="GG74" s="5"/>
      <c r="GH74" s="137" t="str">
        <f t="shared" si="18"/>
        <v>T2</v>
      </c>
      <c r="GI74" s="138">
        <f t="shared" si="19"/>
        <v>5.3235000000000019</v>
      </c>
      <c r="GK74" s="361">
        <f t="shared" si="29"/>
        <v>481904.955406875</v>
      </c>
      <c r="GL74" s="361">
        <v>771808.33094750042</v>
      </c>
      <c r="GM74" s="356">
        <f t="shared" si="30"/>
        <v>289903.37554062542</v>
      </c>
    </row>
    <row r="75" spans="1:195" ht="16.5" customHeight="1" x14ac:dyDescent="0.25">
      <c r="A75" s="39" t="str">
        <f t="shared" si="16"/>
        <v>Off</v>
      </c>
      <c r="B75" s="40" t="s">
        <v>186</v>
      </c>
      <c r="C75" s="24" t="s">
        <v>179</v>
      </c>
      <c r="D75" s="24" t="s">
        <v>180</v>
      </c>
      <c r="E75" s="5">
        <v>52</v>
      </c>
      <c r="F75" s="230" t="s">
        <v>113</v>
      </c>
      <c r="G75" s="17" t="s">
        <v>150</v>
      </c>
      <c r="H75" s="41">
        <f t="shared" ref="H75" si="180">IF(G75="I",$K$2,IF(G75="II",$K$3,IF(G75="III",$K$4,IF(G75="IV",$K$5,IF(G75="V",$K$6,IF(G75="VI",$K$7,IF(G75="VII",$K$8,IF(G75="VIII",$K$9,IF(G75="IX",$K$10,IF(G75="T1",$K$11,IF(G75="t2",$K$12,IF(G75="t3",$K$13,IF(G75="T4",$K$14,IF(G75="T5",$K$15,IF(G75="T6",$K$16,IF(G75="t7",$K$17,0))))))))))))))))</f>
        <v>21176.210000000003</v>
      </c>
      <c r="I75" s="41">
        <f t="shared" ref="I75" si="181">IFERROR(H75*1.1,0)</f>
        <v>23293.831000000006</v>
      </c>
      <c r="J75" s="41">
        <f t="shared" ref="J75" si="182">IFERROR(I75*1.1,0)</f>
        <v>25623.214100000008</v>
      </c>
      <c r="K75" s="41">
        <f t="shared" ref="K75" si="183">IFERROR(J75*1.1,0)</f>
        <v>28185.535510000012</v>
      </c>
      <c r="L75" s="41">
        <f t="shared" ref="L75" si="184">IFERROR(K75*1.1,0)</f>
        <v>31004.089061000017</v>
      </c>
      <c r="M75" s="41">
        <f t="shared" ref="M75" si="185">IFERROR(L75*1.1,0)</f>
        <v>34104.497967100018</v>
      </c>
      <c r="N75" s="41">
        <f t="shared" ref="N75" si="186">IFERROR(M75*1.1,0)</f>
        <v>37514.947763810022</v>
      </c>
      <c r="O75" s="41">
        <f t="shared" ref="O75" si="187">IFERROR(N75*1.1,0)</f>
        <v>41266.442540191027</v>
      </c>
      <c r="P75" s="42"/>
      <c r="Q75" s="43"/>
      <c r="R75" s="43"/>
      <c r="S75" s="43"/>
      <c r="T75" s="43"/>
      <c r="U75" s="43"/>
      <c r="V75" s="43"/>
      <c r="W75" s="43"/>
      <c r="X75" s="43"/>
      <c r="Y75" s="43"/>
      <c r="Z75" s="234"/>
      <c r="AA75" s="237"/>
      <c r="AB75" s="237"/>
      <c r="AC75" s="237"/>
      <c r="AD75" s="237"/>
      <c r="AE75" s="237"/>
      <c r="AF75" s="237"/>
      <c r="AG75" s="237"/>
      <c r="AH75" s="237"/>
      <c r="AI75" s="237"/>
      <c r="AJ75" s="237"/>
      <c r="AK75" s="237"/>
      <c r="AL75" s="237"/>
      <c r="AM75" s="237"/>
      <c r="AN75" s="237"/>
      <c r="AO75" s="237"/>
      <c r="AP75" s="237"/>
      <c r="AQ75" s="237"/>
      <c r="AR75" s="237"/>
      <c r="AS75" s="237"/>
      <c r="AT75" s="237"/>
      <c r="AU75" s="237"/>
      <c r="AV75" s="237"/>
      <c r="AW75" s="237"/>
      <c r="AX75" s="237"/>
      <c r="AY75" s="237"/>
      <c r="AZ75" s="237"/>
      <c r="BA75" s="237"/>
      <c r="BB75" s="237"/>
      <c r="BC75" s="237"/>
      <c r="BD75" s="237"/>
      <c r="BE75" s="237"/>
      <c r="BF75" s="237"/>
      <c r="BG75" s="237"/>
      <c r="BH75" s="237"/>
      <c r="BI75" s="237"/>
      <c r="BJ75" s="237"/>
      <c r="BK75" s="237"/>
      <c r="BL75" s="237"/>
      <c r="BM75" s="237"/>
      <c r="BN75" s="237"/>
      <c r="BO75" s="237"/>
      <c r="BP75" s="237"/>
      <c r="BQ75" s="237"/>
      <c r="BR75" s="237"/>
      <c r="BS75" s="237"/>
      <c r="BT75" s="237"/>
      <c r="BU75" s="237"/>
      <c r="BV75" s="237"/>
      <c r="CU75" s="237">
        <f>CT74</f>
        <v>0.44362500000000005</v>
      </c>
      <c r="CV75" s="237">
        <f>CU75</f>
        <v>0.44362500000000005</v>
      </c>
      <c r="CW75" s="237">
        <f t="shared" ref="CW75:DR75" si="188">CV75</f>
        <v>0.44362500000000005</v>
      </c>
      <c r="CX75" s="237">
        <f t="shared" si="188"/>
        <v>0.44362500000000005</v>
      </c>
      <c r="CY75" s="237">
        <f t="shared" si="188"/>
        <v>0.44362500000000005</v>
      </c>
      <c r="CZ75" s="237">
        <f t="shared" si="188"/>
        <v>0.44362500000000005</v>
      </c>
      <c r="DA75" s="237">
        <f t="shared" si="188"/>
        <v>0.44362500000000005</v>
      </c>
      <c r="DB75" s="237">
        <f t="shared" si="188"/>
        <v>0.44362500000000005</v>
      </c>
      <c r="DC75" s="237">
        <f t="shared" si="188"/>
        <v>0.44362500000000005</v>
      </c>
      <c r="DD75" s="237">
        <f t="shared" si="188"/>
        <v>0.44362500000000005</v>
      </c>
      <c r="DE75" s="237">
        <f t="shared" si="188"/>
        <v>0.44362500000000005</v>
      </c>
      <c r="DF75" s="237">
        <f t="shared" si="188"/>
        <v>0.44362500000000005</v>
      </c>
      <c r="DG75" s="237">
        <f t="shared" si="188"/>
        <v>0.44362500000000005</v>
      </c>
      <c r="DH75" s="237">
        <f t="shared" si="188"/>
        <v>0.44362500000000005</v>
      </c>
      <c r="DI75" s="237">
        <f t="shared" si="188"/>
        <v>0.44362500000000005</v>
      </c>
      <c r="DJ75" s="237">
        <f t="shared" si="188"/>
        <v>0.44362500000000005</v>
      </c>
      <c r="DK75" s="237">
        <f t="shared" si="188"/>
        <v>0.44362500000000005</v>
      </c>
      <c r="DL75" s="237">
        <f t="shared" si="188"/>
        <v>0.44362500000000005</v>
      </c>
      <c r="DM75" s="237">
        <f t="shared" si="188"/>
        <v>0.44362500000000005</v>
      </c>
      <c r="DN75" s="237">
        <f t="shared" si="188"/>
        <v>0.44362500000000005</v>
      </c>
      <c r="DO75" s="237">
        <f t="shared" si="188"/>
        <v>0.44362500000000005</v>
      </c>
      <c r="DP75" s="237">
        <f t="shared" si="188"/>
        <v>0.44362500000000005</v>
      </c>
      <c r="DQ75" s="237">
        <f t="shared" si="188"/>
        <v>0.44362500000000005</v>
      </c>
      <c r="DR75" s="237">
        <f t="shared" si="188"/>
        <v>0.44362500000000005</v>
      </c>
      <c r="DS75" s="235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  <c r="FT75" s="43"/>
      <c r="FU75" s="43"/>
      <c r="FV75" s="43"/>
      <c r="FW75" s="43"/>
      <c r="FX75" s="43"/>
      <c r="FY75" s="43"/>
      <c r="FZ75" s="43"/>
      <c r="GA75" s="43"/>
      <c r="GB75" s="43"/>
      <c r="GC75" s="42">
        <f t="shared" ref="GC75" si="189">SUM(P75:GB75)</f>
        <v>10.647000000000004</v>
      </c>
      <c r="GD75" s="42">
        <f t="shared" ref="GD75" si="190">GC75/2</f>
        <v>5.3235000000000019</v>
      </c>
      <c r="GE75" s="16"/>
      <c r="GF75" s="5"/>
      <c r="GG75" s="5"/>
      <c r="GH75" s="137" t="str">
        <f t="shared" si="18"/>
        <v>T1</v>
      </c>
      <c r="GI75" s="138">
        <f t="shared" si="19"/>
        <v>5.3235000000000019</v>
      </c>
      <c r="GK75" s="361">
        <f t="shared" si="29"/>
        <v>312595.20476559392</v>
      </c>
      <c r="GL75" s="361">
        <v>500645.57449637511</v>
      </c>
      <c r="GM75" s="356">
        <f t="shared" si="30"/>
        <v>188050.36973078118</v>
      </c>
    </row>
    <row r="76" spans="1:195" ht="16.5" customHeight="1" x14ac:dyDescent="0.25">
      <c r="A76" s="39" t="str">
        <f t="shared" si="16"/>
        <v>Off</v>
      </c>
      <c r="B76" s="40" t="s">
        <v>186</v>
      </c>
      <c r="C76" s="24" t="s">
        <v>179</v>
      </c>
      <c r="D76" s="24" t="s">
        <v>180</v>
      </c>
      <c r="E76" s="5">
        <v>53</v>
      </c>
      <c r="F76" s="231" t="s">
        <v>120</v>
      </c>
      <c r="G76" s="17" t="s">
        <v>151</v>
      </c>
      <c r="H76" s="41">
        <f t="shared" si="11"/>
        <v>35910.379999999997</v>
      </c>
      <c r="I76" s="41">
        <f t="shared" ref="I76:O76" si="191">IFERROR(H76*1.1,0)</f>
        <v>39501.417999999998</v>
      </c>
      <c r="J76" s="41">
        <f t="shared" si="191"/>
        <v>43451.559800000003</v>
      </c>
      <c r="K76" s="41">
        <f t="shared" si="191"/>
        <v>47796.715780000006</v>
      </c>
      <c r="L76" s="41">
        <f t="shared" si="191"/>
        <v>52576.387358000007</v>
      </c>
      <c r="M76" s="41">
        <f t="shared" si="191"/>
        <v>57834.026093800014</v>
      </c>
      <c r="N76" s="41">
        <f t="shared" si="191"/>
        <v>63617.42870318002</v>
      </c>
      <c r="O76" s="41">
        <f t="shared" si="191"/>
        <v>69979.171573498024</v>
      </c>
      <c r="P76" s="42"/>
      <c r="Q76" s="43"/>
      <c r="R76" s="43"/>
      <c r="S76" s="43"/>
      <c r="T76" s="43"/>
      <c r="U76" s="43"/>
      <c r="V76" s="43"/>
      <c r="W76" s="43"/>
      <c r="X76" s="43"/>
      <c r="Y76" s="43"/>
      <c r="Z76" s="234"/>
      <c r="AA76" s="237">
        <v>0.5</v>
      </c>
      <c r="AB76" s="237">
        <v>0.5</v>
      </c>
      <c r="AC76" s="237">
        <v>0.5</v>
      </c>
      <c r="AD76" s="237">
        <v>0.5</v>
      </c>
      <c r="AE76" s="237">
        <v>0.1</v>
      </c>
      <c r="AF76" s="237">
        <v>0.1</v>
      </c>
      <c r="AG76" s="237">
        <v>0.1</v>
      </c>
      <c r="AH76" s="237">
        <v>0.1</v>
      </c>
      <c r="AI76" s="237">
        <v>0.1</v>
      </c>
      <c r="AJ76" s="237">
        <v>0.1</v>
      </c>
      <c r="AK76" s="237">
        <v>0.1</v>
      </c>
      <c r="AL76" s="237">
        <v>0.1</v>
      </c>
      <c r="AM76" s="237">
        <v>0.1</v>
      </c>
      <c r="AN76" s="237">
        <v>0.1</v>
      </c>
      <c r="AO76" s="237">
        <v>0.1</v>
      </c>
      <c r="AP76" s="237">
        <v>0.1</v>
      </c>
      <c r="AQ76" s="237">
        <v>0.1</v>
      </c>
      <c r="AR76" s="237">
        <v>0.1</v>
      </c>
      <c r="AS76" s="237">
        <v>0.1</v>
      </c>
      <c r="AT76" s="237">
        <v>0.1</v>
      </c>
      <c r="AU76" s="237">
        <v>0.1</v>
      </c>
      <c r="AV76" s="237">
        <v>0.1</v>
      </c>
      <c r="AW76" s="237">
        <v>0.1</v>
      </c>
      <c r="AX76" s="237">
        <v>0.1</v>
      </c>
      <c r="AY76" s="237"/>
      <c r="AZ76" s="237"/>
      <c r="BA76" s="237"/>
      <c r="BB76" s="237"/>
      <c r="BC76" s="237"/>
      <c r="BD76" s="237"/>
      <c r="BE76" s="237"/>
      <c r="BF76" s="237"/>
      <c r="BG76" s="237"/>
      <c r="BH76" s="237"/>
      <c r="BI76" s="237"/>
      <c r="BJ76" s="237"/>
      <c r="BK76" s="237"/>
      <c r="BL76" s="237"/>
      <c r="BM76" s="237"/>
      <c r="BN76" s="237"/>
      <c r="BO76" s="237"/>
      <c r="BP76" s="237"/>
      <c r="BQ76" s="237"/>
      <c r="BR76" s="237"/>
      <c r="BS76" s="237"/>
      <c r="BT76" s="237"/>
      <c r="BU76" s="237"/>
      <c r="BV76" s="237"/>
      <c r="BW76" s="237"/>
      <c r="BX76" s="237"/>
      <c r="BY76" s="237"/>
      <c r="BZ76" s="237"/>
      <c r="CA76" s="237"/>
      <c r="CB76" s="237"/>
      <c r="CC76" s="237"/>
      <c r="CD76" s="237"/>
      <c r="CE76" s="237"/>
      <c r="CF76" s="237"/>
      <c r="CG76" s="237"/>
      <c r="CH76" s="237"/>
      <c r="CI76" s="237"/>
      <c r="CJ76" s="237"/>
      <c r="CK76" s="237"/>
      <c r="CL76" s="237"/>
      <c r="CM76" s="237"/>
      <c r="CN76" s="237"/>
      <c r="CO76" s="237"/>
      <c r="CP76" s="237"/>
      <c r="CQ76" s="237"/>
      <c r="CR76" s="237"/>
      <c r="CS76" s="237"/>
      <c r="CT76" s="237"/>
      <c r="CU76" s="237"/>
      <c r="CV76" s="237"/>
      <c r="CW76" s="237"/>
      <c r="CX76" s="237"/>
      <c r="CY76" s="237"/>
      <c r="CZ76" s="237"/>
      <c r="DA76" s="237"/>
      <c r="DB76" s="237"/>
      <c r="DC76" s="237"/>
      <c r="DD76" s="237"/>
      <c r="DE76" s="237"/>
      <c r="DF76" s="237"/>
      <c r="DG76" s="237"/>
      <c r="DH76" s="237"/>
      <c r="DI76" s="237"/>
      <c r="DJ76" s="237"/>
      <c r="DK76" s="237"/>
      <c r="DL76" s="237"/>
      <c r="DM76" s="237"/>
      <c r="DN76" s="237"/>
      <c r="DO76" s="237"/>
      <c r="DP76" s="237"/>
      <c r="DQ76" s="237"/>
      <c r="DR76" s="237"/>
      <c r="DS76" s="235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  <c r="FT76" s="43"/>
      <c r="FU76" s="43"/>
      <c r="FV76" s="43"/>
      <c r="FW76" s="43"/>
      <c r="FX76" s="43"/>
      <c r="FY76" s="43"/>
      <c r="FZ76" s="43"/>
      <c r="GA76" s="43"/>
      <c r="GB76" s="43"/>
      <c r="GC76" s="42">
        <f t="shared" si="13"/>
        <v>4.0000000000000018</v>
      </c>
      <c r="GD76" s="42">
        <f t="shared" si="14"/>
        <v>2.0000000000000009</v>
      </c>
      <c r="GE76" s="16"/>
      <c r="GF76" s="5"/>
      <c r="GG76" s="5"/>
      <c r="GH76" s="137" t="str">
        <f t="shared" si="18"/>
        <v>T2</v>
      </c>
      <c r="GI76" s="138">
        <f t="shared" si="19"/>
        <v>2.0000000000000009</v>
      </c>
      <c r="GK76" s="361">
        <f t="shared" si="29"/>
        <v>147232.55800000002</v>
      </c>
      <c r="GL76" s="361">
        <v>147232.55800000005</v>
      </c>
      <c r="GM76" s="356">
        <f t="shared" si="30"/>
        <v>0</v>
      </c>
    </row>
    <row r="77" spans="1:195" ht="16.5" customHeight="1" x14ac:dyDescent="0.25">
      <c r="A77" s="39" t="str">
        <f t="shared" si="16"/>
        <v>Off</v>
      </c>
      <c r="B77" s="40" t="s">
        <v>186</v>
      </c>
      <c r="C77" s="24" t="s">
        <v>179</v>
      </c>
      <c r="D77" s="24" t="s">
        <v>180</v>
      </c>
      <c r="E77" s="5">
        <v>54</v>
      </c>
      <c r="F77" s="231" t="s">
        <v>120</v>
      </c>
      <c r="G77" s="17" t="s">
        <v>151</v>
      </c>
      <c r="H77" s="41">
        <f t="shared" ref="H77" si="192">IF(G77="I",$K$2,IF(G77="II",$K$3,IF(G77="III",$K$4,IF(G77="IV",$K$5,IF(G77="V",$K$6,IF(G77="VI",$K$7,IF(G77="VII",$K$8,IF(G77="VIII",$K$9,IF(G77="IX",$K$10,IF(G77="T1",$K$11,IF(G77="t2",$K$12,IF(G77="t3",$K$13,IF(G77="T4",$K$14,IF(G77="T5",$K$15,IF(G77="T6",$K$16,IF(G77="t7",$K$17,0))))))))))))))))</f>
        <v>35910.379999999997</v>
      </c>
      <c r="I77" s="41">
        <f t="shared" ref="I77" si="193">IFERROR(H77*1.1,0)</f>
        <v>39501.417999999998</v>
      </c>
      <c r="J77" s="41">
        <f t="shared" ref="J77" si="194">IFERROR(I77*1.1,0)</f>
        <v>43451.559800000003</v>
      </c>
      <c r="K77" s="41">
        <f t="shared" ref="K77" si="195">IFERROR(J77*1.1,0)</f>
        <v>47796.715780000006</v>
      </c>
      <c r="L77" s="41">
        <f t="shared" ref="L77" si="196">IFERROR(K77*1.1,0)</f>
        <v>52576.387358000007</v>
      </c>
      <c r="M77" s="41">
        <f t="shared" ref="M77" si="197">IFERROR(L77*1.1,0)</f>
        <v>57834.026093800014</v>
      </c>
      <c r="N77" s="41">
        <f t="shared" ref="N77" si="198">IFERROR(M77*1.1,0)</f>
        <v>63617.42870318002</v>
      </c>
      <c r="O77" s="41">
        <f t="shared" ref="O77" si="199">IFERROR(N77*1.1,0)</f>
        <v>69979.171573498024</v>
      </c>
      <c r="P77" s="42"/>
      <c r="Q77" s="43"/>
      <c r="R77" s="43"/>
      <c r="S77" s="43"/>
      <c r="T77" s="43"/>
      <c r="U77" s="43"/>
      <c r="V77" s="43"/>
      <c r="W77" s="43"/>
      <c r="X77" s="43"/>
      <c r="Y77" s="43"/>
      <c r="Z77" s="234"/>
      <c r="AA77" s="237"/>
      <c r="AB77" s="237"/>
      <c r="AC77" s="237"/>
      <c r="AD77" s="237"/>
      <c r="AE77" s="237"/>
      <c r="AF77" s="237"/>
      <c r="AG77" s="237"/>
      <c r="AH77" s="237"/>
      <c r="AI77" s="237"/>
      <c r="AJ77" s="237"/>
      <c r="AK77" s="237"/>
      <c r="AL77" s="237"/>
      <c r="AM77" s="237"/>
      <c r="AN77" s="237"/>
      <c r="AO77" s="237"/>
      <c r="AP77" s="237"/>
      <c r="AQ77" s="237"/>
      <c r="AR77" s="237"/>
      <c r="AS77" s="237"/>
      <c r="AT77" s="237"/>
      <c r="AU77" s="237"/>
      <c r="AV77" s="237"/>
      <c r="AW77" s="237"/>
      <c r="AX77" s="237"/>
      <c r="AY77" s="237">
        <v>0.1</v>
      </c>
      <c r="AZ77" s="237">
        <v>0.1</v>
      </c>
      <c r="BA77" s="237">
        <v>0.1</v>
      </c>
      <c r="BB77" s="237">
        <v>0.1</v>
      </c>
      <c r="BC77" s="237">
        <v>0.1</v>
      </c>
      <c r="BD77" s="237">
        <v>0.1</v>
      </c>
      <c r="BE77" s="237">
        <v>0.1</v>
      </c>
      <c r="BF77" s="237">
        <v>0.1</v>
      </c>
      <c r="BG77" s="237">
        <v>0.1</v>
      </c>
      <c r="BH77" s="237">
        <v>0.1</v>
      </c>
      <c r="BI77" s="237">
        <v>0.1</v>
      </c>
      <c r="BJ77" s="237">
        <v>0.1</v>
      </c>
      <c r="BK77" s="237">
        <v>0.1</v>
      </c>
      <c r="BL77" s="237">
        <v>0.1</v>
      </c>
      <c r="BM77" s="237">
        <v>0.1</v>
      </c>
      <c r="BN77" s="237">
        <v>0.1</v>
      </c>
      <c r="BO77" s="237">
        <v>0.1</v>
      </c>
      <c r="BP77" s="237">
        <v>0.1</v>
      </c>
      <c r="BQ77" s="237">
        <v>0.1</v>
      </c>
      <c r="BR77" s="237">
        <v>0.1</v>
      </c>
      <c r="BS77" s="237">
        <v>0.1</v>
      </c>
      <c r="BT77" s="237">
        <v>0.1</v>
      </c>
      <c r="BU77" s="237">
        <v>0.1</v>
      </c>
      <c r="BV77" s="237">
        <v>0.1</v>
      </c>
      <c r="BW77" s="237"/>
      <c r="BX77" s="237"/>
      <c r="BY77" s="237"/>
      <c r="BZ77" s="237"/>
      <c r="CA77" s="237"/>
      <c r="CB77" s="237"/>
      <c r="CC77" s="237"/>
      <c r="CD77" s="237"/>
      <c r="CE77" s="237"/>
      <c r="CF77" s="237"/>
      <c r="CG77" s="237"/>
      <c r="CH77" s="237"/>
      <c r="CI77" s="237"/>
      <c r="CJ77" s="237"/>
      <c r="CK77" s="237"/>
      <c r="CL77" s="237"/>
      <c r="CM77" s="237"/>
      <c r="CN77" s="237"/>
      <c r="CO77" s="237"/>
      <c r="CP77" s="237"/>
      <c r="CQ77" s="237"/>
      <c r="CR77" s="237"/>
      <c r="CS77" s="237"/>
      <c r="CT77" s="237"/>
      <c r="CU77" s="237"/>
      <c r="CV77" s="237"/>
      <c r="CW77" s="237"/>
      <c r="CX77" s="237"/>
      <c r="CY77" s="237"/>
      <c r="CZ77" s="237"/>
      <c r="DA77" s="237"/>
      <c r="DB77" s="237"/>
      <c r="DC77" s="237"/>
      <c r="DD77" s="237"/>
      <c r="DE77" s="237"/>
      <c r="DF77" s="237"/>
      <c r="DG77" s="237"/>
      <c r="DH77" s="237"/>
      <c r="DI77" s="237"/>
      <c r="DJ77" s="237"/>
      <c r="DK77" s="237"/>
      <c r="DL77" s="237"/>
      <c r="DM77" s="237"/>
      <c r="DN77" s="237"/>
      <c r="DO77" s="237"/>
      <c r="DP77" s="237"/>
      <c r="DQ77" s="237"/>
      <c r="DR77" s="237"/>
      <c r="DS77" s="235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  <c r="FT77" s="43"/>
      <c r="FU77" s="43"/>
      <c r="FV77" s="43"/>
      <c r="FW77" s="43"/>
      <c r="FX77" s="43"/>
      <c r="FY77" s="43"/>
      <c r="FZ77" s="43"/>
      <c r="GA77" s="43"/>
      <c r="GB77" s="43"/>
      <c r="GC77" s="42">
        <f t="shared" ref="GC77" si="200">SUM(P77:GB77)</f>
        <v>2.4000000000000008</v>
      </c>
      <c r="GD77" s="42">
        <f t="shared" ref="GD77" si="201">GC77/2</f>
        <v>1.2000000000000004</v>
      </c>
      <c r="GE77" s="16"/>
      <c r="GF77" s="5"/>
      <c r="GG77" s="5"/>
      <c r="GH77" s="137" t="str">
        <f t="shared" si="18"/>
        <v>T2</v>
      </c>
      <c r="GI77" s="138">
        <f t="shared" si="19"/>
        <v>1.2000000000000004</v>
      </c>
      <c r="GK77" s="361">
        <f t="shared" si="29"/>
        <v>98753.544999999998</v>
      </c>
      <c r="GL77" s="361">
        <v>98753.544999999969</v>
      </c>
      <c r="GM77" s="356">
        <f t="shared" si="30"/>
        <v>0</v>
      </c>
    </row>
    <row r="78" spans="1:195" ht="16.5" customHeight="1" x14ac:dyDescent="0.25">
      <c r="A78" s="39" t="str">
        <f t="shared" si="16"/>
        <v>Off</v>
      </c>
      <c r="B78" s="40" t="s">
        <v>186</v>
      </c>
      <c r="C78" s="24" t="s">
        <v>179</v>
      </c>
      <c r="D78" s="24" t="s">
        <v>180</v>
      </c>
      <c r="E78" s="5">
        <v>55</v>
      </c>
      <c r="F78" s="231" t="s">
        <v>120</v>
      </c>
      <c r="G78" s="17" t="s">
        <v>151</v>
      </c>
      <c r="H78" s="41">
        <f t="shared" ref="H78" si="202">IF(G78="I",$K$2,IF(G78="II",$K$3,IF(G78="III",$K$4,IF(G78="IV",$K$5,IF(G78="V",$K$6,IF(G78="VI",$K$7,IF(G78="VII",$K$8,IF(G78="VIII",$K$9,IF(G78="IX",$K$10,IF(G78="T1",$K$11,IF(G78="t2",$K$12,IF(G78="t3",$K$13,IF(G78="T4",$K$14,IF(G78="T5",$K$15,IF(G78="T6",$K$16,IF(G78="t7",$K$17,0))))))))))))))))</f>
        <v>35910.379999999997</v>
      </c>
      <c r="I78" s="41">
        <f t="shared" ref="I78" si="203">IFERROR(H78*1.1,0)</f>
        <v>39501.417999999998</v>
      </c>
      <c r="J78" s="41">
        <f t="shared" ref="J78" si="204">IFERROR(I78*1.1,0)</f>
        <v>43451.559800000003</v>
      </c>
      <c r="K78" s="41">
        <f t="shared" ref="K78" si="205">IFERROR(J78*1.1,0)</f>
        <v>47796.715780000006</v>
      </c>
      <c r="L78" s="41">
        <f t="shared" ref="L78" si="206">IFERROR(K78*1.1,0)</f>
        <v>52576.387358000007</v>
      </c>
      <c r="M78" s="41">
        <f t="shared" ref="M78" si="207">IFERROR(L78*1.1,0)</f>
        <v>57834.026093800014</v>
      </c>
      <c r="N78" s="41">
        <f t="shared" ref="N78" si="208">IFERROR(M78*1.1,0)</f>
        <v>63617.42870318002</v>
      </c>
      <c r="O78" s="41">
        <f t="shared" ref="O78" si="209">IFERROR(N78*1.1,0)</f>
        <v>69979.171573498024</v>
      </c>
      <c r="P78" s="42"/>
      <c r="Q78" s="43"/>
      <c r="R78" s="43"/>
      <c r="S78" s="43"/>
      <c r="T78" s="43"/>
      <c r="U78" s="43"/>
      <c r="V78" s="43"/>
      <c r="W78" s="43"/>
      <c r="X78" s="43"/>
      <c r="Y78" s="43"/>
      <c r="Z78" s="234"/>
      <c r="AA78" s="237"/>
      <c r="AB78" s="237"/>
      <c r="AC78" s="237"/>
      <c r="AD78" s="237"/>
      <c r="AE78" s="237"/>
      <c r="AF78" s="237"/>
      <c r="AG78" s="237"/>
      <c r="AH78" s="237"/>
      <c r="AI78" s="237"/>
      <c r="AJ78" s="237"/>
      <c r="AK78" s="237"/>
      <c r="AL78" s="237"/>
      <c r="AM78" s="237"/>
      <c r="AN78" s="237"/>
      <c r="AO78" s="237"/>
      <c r="AP78" s="237"/>
      <c r="AQ78" s="237"/>
      <c r="AR78" s="237"/>
      <c r="AS78" s="237"/>
      <c r="AT78" s="237"/>
      <c r="AU78" s="237"/>
      <c r="AV78" s="237"/>
      <c r="AW78" s="237"/>
      <c r="AX78" s="237"/>
      <c r="AY78" s="237"/>
      <c r="AZ78" s="237"/>
      <c r="BA78" s="237"/>
      <c r="BB78" s="237"/>
      <c r="BC78" s="237"/>
      <c r="BD78" s="237"/>
      <c r="BE78" s="237"/>
      <c r="BF78" s="237"/>
      <c r="BG78" s="237"/>
      <c r="BH78" s="237"/>
      <c r="BI78" s="237"/>
      <c r="BJ78" s="237"/>
      <c r="BK78" s="237"/>
      <c r="BL78" s="237"/>
      <c r="BM78" s="237"/>
      <c r="BN78" s="237"/>
      <c r="BO78" s="237"/>
      <c r="BP78" s="237"/>
      <c r="BQ78" s="237"/>
      <c r="BR78" s="237"/>
      <c r="BS78" s="237"/>
      <c r="BT78" s="237"/>
      <c r="BU78" s="237"/>
      <c r="BV78" s="237"/>
      <c r="BW78" s="237">
        <v>0.1</v>
      </c>
      <c r="BX78" s="237">
        <v>0.1</v>
      </c>
      <c r="BY78" s="237">
        <v>0.1</v>
      </c>
      <c r="BZ78" s="237">
        <v>0.1</v>
      </c>
      <c r="CA78" s="237">
        <v>0.1</v>
      </c>
      <c r="CB78" s="237">
        <v>0.1</v>
      </c>
      <c r="CC78" s="237">
        <v>0.1</v>
      </c>
      <c r="CD78" s="237">
        <v>0.1</v>
      </c>
      <c r="CE78" s="237">
        <v>0.1</v>
      </c>
      <c r="CF78" s="237">
        <v>0.1</v>
      </c>
      <c r="CG78" s="237">
        <v>0.1</v>
      </c>
      <c r="CH78" s="237">
        <v>0.1</v>
      </c>
      <c r="CI78" s="237">
        <v>0.1</v>
      </c>
      <c r="CJ78" s="237">
        <v>0.1</v>
      </c>
      <c r="CK78" s="237">
        <v>0.1</v>
      </c>
      <c r="CL78" s="237">
        <v>0.1</v>
      </c>
      <c r="CM78" s="237">
        <v>0.1</v>
      </c>
      <c r="CN78" s="237">
        <v>0.1</v>
      </c>
      <c r="CO78" s="237">
        <v>0.1</v>
      </c>
      <c r="CP78" s="237">
        <v>0.1</v>
      </c>
      <c r="CQ78" s="237">
        <v>0.1</v>
      </c>
      <c r="CR78" s="237">
        <v>0.1</v>
      </c>
      <c r="CS78" s="237">
        <v>0.1</v>
      </c>
      <c r="CT78" s="237">
        <v>0.1</v>
      </c>
      <c r="CU78" s="237"/>
      <c r="CV78" s="237"/>
      <c r="CW78" s="237"/>
      <c r="CX78" s="237"/>
      <c r="CY78" s="237"/>
      <c r="CZ78" s="237"/>
      <c r="DA78" s="237"/>
      <c r="DB78" s="237"/>
      <c r="DC78" s="237"/>
      <c r="DD78" s="237"/>
      <c r="DE78" s="237"/>
      <c r="DF78" s="237"/>
      <c r="DG78" s="237"/>
      <c r="DH78" s="237"/>
      <c r="DI78" s="237"/>
      <c r="DJ78" s="237"/>
      <c r="DK78" s="237"/>
      <c r="DL78" s="237"/>
      <c r="DM78" s="237"/>
      <c r="DN78" s="237"/>
      <c r="DO78" s="237"/>
      <c r="DP78" s="237"/>
      <c r="DQ78" s="237"/>
      <c r="DR78" s="237"/>
      <c r="DS78" s="235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  <c r="FT78" s="43"/>
      <c r="FU78" s="43"/>
      <c r="FV78" s="43"/>
      <c r="FW78" s="43"/>
      <c r="FX78" s="43"/>
      <c r="FY78" s="43"/>
      <c r="FZ78" s="43"/>
      <c r="GA78" s="43"/>
      <c r="GB78" s="43"/>
      <c r="GC78" s="42">
        <f t="shared" ref="GC78" si="210">SUM(P78:GB78)</f>
        <v>2.4000000000000008</v>
      </c>
      <c r="GD78" s="42">
        <f t="shared" ref="GD78" si="211">GC78/2</f>
        <v>1.2000000000000004</v>
      </c>
      <c r="GE78" s="16"/>
      <c r="GF78" s="5"/>
      <c r="GG78" s="5"/>
      <c r="GH78" s="137" t="str">
        <f t="shared" si="18"/>
        <v>T2</v>
      </c>
      <c r="GI78" s="138">
        <f t="shared" si="19"/>
        <v>1.2000000000000004</v>
      </c>
      <c r="GK78" s="361">
        <f t="shared" si="29"/>
        <v>108628.8995</v>
      </c>
      <c r="GL78" s="361">
        <v>108628.89949999997</v>
      </c>
      <c r="GM78" s="356">
        <f t="shared" si="30"/>
        <v>0</v>
      </c>
    </row>
    <row r="79" spans="1:195" ht="16.5" customHeight="1" x14ac:dyDescent="0.25">
      <c r="A79" s="39" t="str">
        <f t="shared" si="16"/>
        <v>Off</v>
      </c>
      <c r="B79" s="40" t="s">
        <v>186</v>
      </c>
      <c r="C79" s="24" t="s">
        <v>179</v>
      </c>
      <c r="D79" s="24" t="s">
        <v>180</v>
      </c>
      <c r="E79" s="5">
        <v>56</v>
      </c>
      <c r="F79" s="231" t="s">
        <v>120</v>
      </c>
      <c r="G79" s="17" t="s">
        <v>150</v>
      </c>
      <c r="H79" s="41">
        <f t="shared" ref="H79" si="212">IF(G79="I",$K$2,IF(G79="II",$K$3,IF(G79="III",$K$4,IF(G79="IV",$K$5,IF(G79="V",$K$6,IF(G79="VI",$K$7,IF(G79="VII",$K$8,IF(G79="VIII",$K$9,IF(G79="IX",$K$10,IF(G79="T1",$K$11,IF(G79="t2",$K$12,IF(G79="t3",$K$13,IF(G79="T4",$K$14,IF(G79="T5",$K$15,IF(G79="T6",$K$16,IF(G79="t7",$K$17,0))))))))))))))))</f>
        <v>21176.210000000003</v>
      </c>
      <c r="I79" s="41">
        <f t="shared" ref="I79" si="213">IFERROR(H79*1.1,0)</f>
        <v>23293.831000000006</v>
      </c>
      <c r="J79" s="41">
        <f t="shared" ref="J79" si="214">IFERROR(I79*1.1,0)</f>
        <v>25623.214100000008</v>
      </c>
      <c r="K79" s="41">
        <f t="shared" ref="K79" si="215">IFERROR(J79*1.1,0)</f>
        <v>28185.535510000012</v>
      </c>
      <c r="L79" s="41">
        <f t="shared" ref="L79" si="216">IFERROR(K79*1.1,0)</f>
        <v>31004.089061000017</v>
      </c>
      <c r="M79" s="41">
        <f t="shared" ref="M79" si="217">IFERROR(L79*1.1,0)</f>
        <v>34104.497967100018</v>
      </c>
      <c r="N79" s="41">
        <f t="shared" ref="N79" si="218">IFERROR(M79*1.1,0)</f>
        <v>37514.947763810022</v>
      </c>
      <c r="O79" s="41">
        <f t="shared" ref="O79" si="219">IFERROR(N79*1.1,0)</f>
        <v>41266.442540191027</v>
      </c>
      <c r="P79" s="42"/>
      <c r="Q79" s="43"/>
      <c r="R79" s="43"/>
      <c r="S79" s="43"/>
      <c r="T79" s="43"/>
      <c r="U79" s="43"/>
      <c r="V79" s="43"/>
      <c r="W79" s="43"/>
      <c r="X79" s="43"/>
      <c r="Y79" s="43"/>
      <c r="Z79" s="234"/>
      <c r="AA79" s="237"/>
      <c r="AB79" s="237"/>
      <c r="AC79" s="237"/>
      <c r="AD79" s="237"/>
      <c r="AE79" s="237"/>
      <c r="AF79" s="237"/>
      <c r="AG79" s="237"/>
      <c r="AH79" s="237"/>
      <c r="AI79" s="237"/>
      <c r="AJ79" s="237"/>
      <c r="AK79" s="237"/>
      <c r="AL79" s="237"/>
      <c r="AM79" s="237"/>
      <c r="AN79" s="237"/>
      <c r="AO79" s="237"/>
      <c r="AP79" s="237"/>
      <c r="AQ79" s="237"/>
      <c r="AR79" s="237"/>
      <c r="AS79" s="237"/>
      <c r="AT79" s="237"/>
      <c r="AU79" s="237"/>
      <c r="AV79" s="237"/>
      <c r="AW79" s="237"/>
      <c r="AX79" s="237"/>
      <c r="AY79" s="237"/>
      <c r="AZ79" s="237"/>
      <c r="BA79" s="237"/>
      <c r="BB79" s="237"/>
      <c r="BC79" s="237"/>
      <c r="BD79" s="237"/>
      <c r="BE79" s="237"/>
      <c r="BF79" s="237"/>
      <c r="BG79" s="237"/>
      <c r="BH79" s="237"/>
      <c r="BI79" s="237"/>
      <c r="BJ79" s="237"/>
      <c r="BK79" s="237"/>
      <c r="BL79" s="237"/>
      <c r="BM79" s="237"/>
      <c r="BN79" s="237"/>
      <c r="BO79" s="237"/>
      <c r="BP79" s="237"/>
      <c r="BQ79" s="237"/>
      <c r="BR79" s="237"/>
      <c r="BS79" s="237"/>
      <c r="BT79" s="237"/>
      <c r="BU79" s="237"/>
      <c r="BV79" s="237"/>
      <c r="BW79" s="237"/>
      <c r="BX79" s="237"/>
      <c r="BY79" s="237"/>
      <c r="BZ79" s="237"/>
      <c r="CA79" s="237"/>
      <c r="CB79" s="237"/>
      <c r="CC79" s="237"/>
      <c r="CD79" s="237"/>
      <c r="CE79" s="237"/>
      <c r="CF79" s="237"/>
      <c r="CG79" s="237"/>
      <c r="CH79" s="237"/>
      <c r="CI79" s="237"/>
      <c r="CJ79" s="237"/>
      <c r="CK79" s="237"/>
      <c r="CL79" s="237"/>
      <c r="CM79" s="237"/>
      <c r="CN79" s="237"/>
      <c r="CO79" s="237"/>
      <c r="CP79" s="237"/>
      <c r="CQ79" s="237"/>
      <c r="CR79" s="237"/>
      <c r="CS79" s="237"/>
      <c r="CT79" s="237"/>
      <c r="CU79" s="237">
        <v>0.1</v>
      </c>
      <c r="CV79" s="237">
        <v>0.1</v>
      </c>
      <c r="CW79" s="237">
        <v>0.1</v>
      </c>
      <c r="CX79" s="237">
        <v>0.1</v>
      </c>
      <c r="CY79" s="237">
        <v>0.1</v>
      </c>
      <c r="CZ79" s="237">
        <v>0.1</v>
      </c>
      <c r="DA79" s="237">
        <v>0.1</v>
      </c>
      <c r="DB79" s="237">
        <v>0.1</v>
      </c>
      <c r="DC79" s="237">
        <v>0.1</v>
      </c>
      <c r="DD79" s="237">
        <v>0.1</v>
      </c>
      <c r="DE79" s="237">
        <v>0.1</v>
      </c>
      <c r="DF79" s="237">
        <v>0.1</v>
      </c>
      <c r="DG79" s="237">
        <v>0.1</v>
      </c>
      <c r="DH79" s="237">
        <v>0.1</v>
      </c>
      <c r="DI79" s="237">
        <v>0.1</v>
      </c>
      <c r="DJ79" s="237">
        <v>0.1</v>
      </c>
      <c r="DK79" s="237">
        <v>0.1</v>
      </c>
      <c r="DL79" s="237">
        <v>0.1</v>
      </c>
      <c r="DM79" s="237">
        <v>0.1</v>
      </c>
      <c r="DN79" s="237">
        <v>0.1</v>
      </c>
      <c r="DO79" s="237">
        <v>0.1</v>
      </c>
      <c r="DP79" s="237">
        <v>0.1</v>
      </c>
      <c r="DQ79" s="237">
        <v>0.1</v>
      </c>
      <c r="DR79" s="237">
        <v>0.1</v>
      </c>
      <c r="DS79" s="235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  <c r="FT79" s="43"/>
      <c r="FU79" s="43"/>
      <c r="FV79" s="43"/>
      <c r="FW79" s="43"/>
      <c r="FX79" s="43"/>
      <c r="FY79" s="43"/>
      <c r="FZ79" s="43"/>
      <c r="GA79" s="43"/>
      <c r="GB79" s="43"/>
      <c r="GC79" s="42">
        <f t="shared" ref="GC79" si="220">SUM(P79:GB79)</f>
        <v>2.4000000000000008</v>
      </c>
      <c r="GD79" s="42">
        <f t="shared" ref="GD79" si="221">GC79/2</f>
        <v>1.2000000000000004</v>
      </c>
      <c r="GE79" s="16"/>
      <c r="GF79" s="5"/>
      <c r="GG79" s="5"/>
      <c r="GH79" s="137" t="str">
        <f t="shared" si="18"/>
        <v>T1</v>
      </c>
      <c r="GI79" s="138">
        <f t="shared" si="19"/>
        <v>1.2000000000000004</v>
      </c>
      <c r="GK79" s="361">
        <f t="shared" si="29"/>
        <v>70463.83877500004</v>
      </c>
      <c r="GL79" s="361">
        <v>70463.838775000069</v>
      </c>
      <c r="GM79" s="356">
        <f t="shared" si="30"/>
        <v>0</v>
      </c>
    </row>
    <row r="80" spans="1:195" ht="16.5" customHeight="1" x14ac:dyDescent="0.25">
      <c r="A80" s="39" t="str">
        <f t="shared" si="16"/>
        <v>Off</v>
      </c>
      <c r="B80" s="40" t="s">
        <v>186</v>
      </c>
      <c r="C80" s="24" t="s">
        <v>179</v>
      </c>
      <c r="D80" s="24" t="s">
        <v>180</v>
      </c>
      <c r="E80" s="5">
        <v>57</v>
      </c>
      <c r="F80" s="230" t="s">
        <v>410</v>
      </c>
      <c r="G80" s="17" t="s">
        <v>151</v>
      </c>
      <c r="H80" s="41">
        <f t="shared" si="11"/>
        <v>35910.379999999997</v>
      </c>
      <c r="I80" s="41">
        <f t="shared" ref="I80:O80" si="222">IFERROR(H80*1.1,0)</f>
        <v>39501.417999999998</v>
      </c>
      <c r="J80" s="41">
        <f t="shared" si="222"/>
        <v>43451.559800000003</v>
      </c>
      <c r="K80" s="41">
        <f t="shared" si="222"/>
        <v>47796.715780000006</v>
      </c>
      <c r="L80" s="41">
        <f t="shared" si="222"/>
        <v>52576.387358000007</v>
      </c>
      <c r="M80" s="41">
        <f t="shared" si="222"/>
        <v>57834.026093800014</v>
      </c>
      <c r="N80" s="41">
        <f t="shared" si="222"/>
        <v>63617.42870318002</v>
      </c>
      <c r="O80" s="41">
        <f t="shared" si="222"/>
        <v>69979.171573498024</v>
      </c>
      <c r="P80" s="42"/>
      <c r="Q80" s="43"/>
      <c r="R80" s="43"/>
      <c r="S80" s="43"/>
      <c r="T80" s="43"/>
      <c r="U80" s="43"/>
      <c r="V80" s="43"/>
      <c r="W80" s="43"/>
      <c r="X80" s="43"/>
      <c r="Y80" s="43"/>
      <c r="Z80" s="234"/>
      <c r="AA80" s="237"/>
      <c r="AB80" s="237"/>
      <c r="AC80" s="237"/>
      <c r="AD80" s="237"/>
      <c r="AE80" s="237"/>
      <c r="AF80" s="237"/>
      <c r="AG80" s="237"/>
      <c r="AH80" s="237"/>
      <c r="AI80" s="237"/>
      <c r="AJ80" s="237"/>
      <c r="AK80" s="237"/>
      <c r="AL80" s="237"/>
      <c r="AM80" s="237"/>
      <c r="AN80" s="237"/>
      <c r="AO80" s="237"/>
      <c r="AP80" s="237"/>
      <c r="AQ80" s="237"/>
      <c r="AR80" s="237"/>
      <c r="AS80" s="237"/>
      <c r="AT80" s="237"/>
      <c r="AU80" s="237"/>
      <c r="AV80" s="237"/>
      <c r="AW80" s="237"/>
      <c r="AX80" s="237"/>
      <c r="AY80" s="237"/>
      <c r="AZ80" s="237"/>
      <c r="BA80" s="237"/>
      <c r="BB80" s="237"/>
      <c r="BC80" s="237"/>
      <c r="BD80" s="237"/>
      <c r="BE80" s="237"/>
      <c r="BF80" s="237"/>
      <c r="BG80" s="237"/>
      <c r="BH80" s="237"/>
      <c r="BI80" s="237"/>
      <c r="BJ80" s="237"/>
      <c r="BK80" s="237"/>
      <c r="BL80" s="237"/>
      <c r="BM80" s="237"/>
      <c r="BN80" s="237"/>
      <c r="BO80" s="237"/>
      <c r="BP80" s="237"/>
      <c r="BQ80" s="237"/>
      <c r="BR80" s="237"/>
      <c r="BS80" s="237"/>
      <c r="BT80" s="237"/>
      <c r="BU80" s="237"/>
      <c r="BV80" s="237"/>
      <c r="BW80" s="237"/>
      <c r="BX80" s="237"/>
      <c r="BY80" s="237"/>
      <c r="BZ80" s="237"/>
      <c r="CA80" s="237"/>
      <c r="CB80" s="237"/>
      <c r="CC80" s="237"/>
      <c r="CD80" s="237"/>
      <c r="CE80" s="237"/>
      <c r="CF80" s="237"/>
      <c r="CG80" s="237"/>
      <c r="CH80" s="237"/>
      <c r="CI80" s="237"/>
      <c r="CJ80" s="237"/>
      <c r="CK80" s="237"/>
      <c r="CL80" s="237"/>
      <c r="CM80" s="237"/>
      <c r="CN80" s="237"/>
      <c r="CO80" s="237"/>
      <c r="CP80" s="237"/>
      <c r="CQ80" s="237"/>
      <c r="CR80" s="237"/>
      <c r="CS80" s="237"/>
      <c r="CT80" s="237"/>
      <c r="CU80" s="237"/>
      <c r="CV80" s="237"/>
      <c r="CW80" s="237"/>
      <c r="CX80" s="237"/>
      <c r="CY80" s="237"/>
      <c r="CZ80" s="237"/>
      <c r="DA80" s="237"/>
      <c r="DB80" s="237"/>
      <c r="DC80" s="237"/>
      <c r="DD80" s="237"/>
      <c r="DE80" s="237"/>
      <c r="DF80" s="237"/>
      <c r="DG80" s="237"/>
      <c r="DH80" s="237"/>
      <c r="DI80" s="237"/>
      <c r="DJ80" s="237"/>
      <c r="DK80" s="237"/>
      <c r="DL80" s="237"/>
      <c r="DM80" s="237"/>
      <c r="DN80" s="237"/>
      <c r="DO80" s="237"/>
      <c r="DP80" s="237"/>
      <c r="DQ80" s="237"/>
      <c r="DR80" s="237"/>
      <c r="DS80" s="235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  <c r="FT80" s="43"/>
      <c r="FU80" s="43"/>
      <c r="FV80" s="43"/>
      <c r="FW80" s="43"/>
      <c r="FX80" s="43"/>
      <c r="FY80" s="43"/>
      <c r="FZ80" s="43"/>
      <c r="GA80" s="43"/>
      <c r="GB80" s="43"/>
      <c r="GC80" s="42">
        <f t="shared" si="13"/>
        <v>0</v>
      </c>
      <c r="GD80" s="42">
        <f t="shared" si="14"/>
        <v>0</v>
      </c>
      <c r="GE80" s="16"/>
      <c r="GF80" s="5"/>
      <c r="GG80" s="5"/>
      <c r="GH80" s="137" t="str">
        <f t="shared" si="18"/>
        <v>T2</v>
      </c>
      <c r="GI80" s="138">
        <f t="shared" si="19"/>
        <v>0</v>
      </c>
      <c r="GK80" s="361">
        <f t="shared" si="29"/>
        <v>0</v>
      </c>
      <c r="GL80" s="361">
        <v>0</v>
      </c>
      <c r="GM80" s="356">
        <f t="shared" si="30"/>
        <v>0</v>
      </c>
    </row>
    <row r="81" spans="1:195" ht="16.5" customHeight="1" x14ac:dyDescent="0.25">
      <c r="A81" s="39" t="str">
        <f t="shared" si="16"/>
        <v>Off</v>
      </c>
      <c r="B81" s="40" t="s">
        <v>186</v>
      </c>
      <c r="C81" s="24" t="s">
        <v>179</v>
      </c>
      <c r="D81" s="24" t="s">
        <v>180</v>
      </c>
      <c r="E81" s="5">
        <v>58</v>
      </c>
      <c r="F81" s="230" t="s">
        <v>123</v>
      </c>
      <c r="G81" s="17" t="s">
        <v>151</v>
      </c>
      <c r="H81" s="41">
        <f t="shared" si="11"/>
        <v>35910.379999999997</v>
      </c>
      <c r="I81" s="41">
        <f t="shared" ref="I81:O81" si="223">IFERROR(H81*1.1,0)</f>
        <v>39501.417999999998</v>
      </c>
      <c r="J81" s="41">
        <f t="shared" si="223"/>
        <v>43451.559800000003</v>
      </c>
      <c r="K81" s="41">
        <f t="shared" si="223"/>
        <v>47796.715780000006</v>
      </c>
      <c r="L81" s="41">
        <f t="shared" si="223"/>
        <v>52576.387358000007</v>
      </c>
      <c r="M81" s="41">
        <f t="shared" si="223"/>
        <v>57834.026093800014</v>
      </c>
      <c r="N81" s="41">
        <f t="shared" si="223"/>
        <v>63617.42870318002</v>
      </c>
      <c r="O81" s="41">
        <f t="shared" si="223"/>
        <v>69979.171573498024</v>
      </c>
      <c r="P81" s="42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236">
        <v>0.25</v>
      </c>
      <c r="AB81" s="236">
        <v>0.25</v>
      </c>
      <c r="AC81" s="236">
        <v>0.25</v>
      </c>
      <c r="AD81" s="236">
        <v>0.25</v>
      </c>
      <c r="AE81" s="237">
        <v>0.1</v>
      </c>
      <c r="AF81" s="237">
        <v>0.1</v>
      </c>
      <c r="AG81" s="237">
        <v>0.1</v>
      </c>
      <c r="AH81" s="237">
        <v>0.1</v>
      </c>
      <c r="AI81" s="237">
        <v>0.1</v>
      </c>
      <c r="AJ81" s="237">
        <v>0.1</v>
      </c>
      <c r="AK81" s="237">
        <v>0.1</v>
      </c>
      <c r="AL81" s="237">
        <v>0.1</v>
      </c>
      <c r="AM81" s="237">
        <v>0.1</v>
      </c>
      <c r="AN81" s="237">
        <v>0.1</v>
      </c>
      <c r="AO81" s="237">
        <v>0.1</v>
      </c>
      <c r="AP81" s="237">
        <v>0.1</v>
      </c>
      <c r="AQ81" s="237">
        <v>0.1</v>
      </c>
      <c r="AR81" s="237">
        <v>0.1</v>
      </c>
      <c r="AS81" s="237">
        <v>0.1</v>
      </c>
      <c r="AT81" s="237">
        <v>0.1</v>
      </c>
      <c r="AU81" s="237">
        <v>0.1</v>
      </c>
      <c r="AV81" s="237">
        <v>0.1</v>
      </c>
      <c r="AW81" s="237"/>
      <c r="AX81" s="237"/>
      <c r="AY81" s="237"/>
      <c r="AZ81" s="237"/>
      <c r="BA81" s="237"/>
      <c r="BB81" s="237"/>
      <c r="BC81" s="237"/>
      <c r="BD81" s="237"/>
      <c r="BE81" s="237"/>
      <c r="BF81" s="237"/>
      <c r="BG81" s="237"/>
      <c r="BH81" s="237"/>
      <c r="BI81" s="237"/>
      <c r="BJ81" s="237"/>
      <c r="BK81" s="237"/>
      <c r="BL81" s="237"/>
      <c r="BM81" s="237"/>
      <c r="BN81" s="237"/>
      <c r="BO81" s="237"/>
      <c r="BP81" s="237"/>
      <c r="BQ81" s="237"/>
      <c r="BR81" s="237"/>
      <c r="BS81" s="237"/>
      <c r="BT81" s="237"/>
      <c r="BU81" s="237"/>
      <c r="BV81" s="237"/>
      <c r="BW81" s="237"/>
      <c r="BX81" s="237"/>
      <c r="BY81" s="237"/>
      <c r="BZ81" s="237"/>
      <c r="CA81" s="237"/>
      <c r="CB81" s="237"/>
      <c r="CC81" s="237"/>
      <c r="CD81" s="237"/>
      <c r="CE81" s="237"/>
      <c r="CF81" s="237"/>
      <c r="CG81" s="237"/>
      <c r="CH81" s="237"/>
      <c r="CI81" s="237"/>
      <c r="CJ81" s="237"/>
      <c r="CK81" s="237"/>
      <c r="CL81" s="237"/>
      <c r="CM81" s="237"/>
      <c r="CN81" s="237"/>
      <c r="CO81" s="237"/>
      <c r="CP81" s="237"/>
      <c r="CQ81" s="237"/>
      <c r="CR81" s="237"/>
      <c r="CS81" s="237"/>
      <c r="CT81" s="237"/>
      <c r="CU81" s="237"/>
      <c r="CV81" s="237"/>
      <c r="CW81" s="237"/>
      <c r="CX81" s="237"/>
      <c r="CY81" s="237"/>
      <c r="CZ81" s="237"/>
      <c r="DA81" s="237"/>
      <c r="DB81" s="237"/>
      <c r="DC81" s="237"/>
      <c r="DD81" s="237"/>
      <c r="DE81" s="237"/>
      <c r="DF81" s="237"/>
      <c r="DG81" s="237"/>
      <c r="DH81" s="237"/>
      <c r="DI81" s="237"/>
      <c r="DJ81" s="237"/>
      <c r="DK81" s="237"/>
      <c r="DL81" s="237"/>
      <c r="DM81" s="237"/>
      <c r="DN81" s="237"/>
      <c r="DO81" s="237"/>
      <c r="DP81" s="237"/>
      <c r="DQ81" s="237"/>
      <c r="DR81" s="237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  <c r="FT81" s="43"/>
      <c r="FU81" s="43"/>
      <c r="FV81" s="43"/>
      <c r="FW81" s="43"/>
      <c r="FX81" s="43"/>
      <c r="FY81" s="43"/>
      <c r="FZ81" s="43"/>
      <c r="GA81" s="43"/>
      <c r="GB81" s="43"/>
      <c r="GC81" s="42">
        <f t="shared" si="13"/>
        <v>2.8000000000000016</v>
      </c>
      <c r="GD81" s="42">
        <f t="shared" si="14"/>
        <v>1.4000000000000008</v>
      </c>
      <c r="GE81" s="16"/>
      <c r="GF81" s="5"/>
      <c r="GG81" s="5"/>
      <c r="GH81" s="137" t="str">
        <f t="shared" si="18"/>
        <v>T2</v>
      </c>
      <c r="GI81" s="138">
        <f t="shared" si="19"/>
        <v>1.4000000000000008</v>
      </c>
      <c r="GK81" s="361">
        <f t="shared" si="29"/>
        <v>103421.89440000002</v>
      </c>
      <c r="GL81" s="361">
        <v>103421.89439999998</v>
      </c>
      <c r="GM81" s="356">
        <f t="shared" si="30"/>
        <v>0</v>
      </c>
    </row>
    <row r="82" spans="1:195" ht="16.5" customHeight="1" x14ac:dyDescent="0.25">
      <c r="A82" s="39" t="str">
        <f t="shared" si="16"/>
        <v>Off</v>
      </c>
      <c r="B82" s="40" t="s">
        <v>186</v>
      </c>
      <c r="C82" s="24" t="s">
        <v>179</v>
      </c>
      <c r="D82" s="24" t="s">
        <v>180</v>
      </c>
      <c r="E82" s="5">
        <v>59</v>
      </c>
      <c r="F82" s="230" t="s">
        <v>123</v>
      </c>
      <c r="G82" s="17" t="s">
        <v>151</v>
      </c>
      <c r="H82" s="41">
        <f t="shared" ref="H82" si="224">IF(G82="I",$K$2,IF(G82="II",$K$3,IF(G82="III",$K$4,IF(G82="IV",$K$5,IF(G82="V",$K$6,IF(G82="VI",$K$7,IF(G82="VII",$K$8,IF(G82="VIII",$K$9,IF(G82="IX",$K$10,IF(G82="T1",$K$11,IF(G82="t2",$K$12,IF(G82="t3",$K$13,IF(G82="T4",$K$14,IF(G82="T5",$K$15,IF(G82="T6",$K$16,IF(G82="t7",$K$17,0))))))))))))))))</f>
        <v>35910.379999999997</v>
      </c>
      <c r="I82" s="41">
        <f t="shared" ref="I82" si="225">IFERROR(H82*1.1,0)</f>
        <v>39501.417999999998</v>
      </c>
      <c r="J82" s="41">
        <f t="shared" ref="J82" si="226">IFERROR(I82*1.1,0)</f>
        <v>43451.559800000003</v>
      </c>
      <c r="K82" s="41">
        <f t="shared" ref="K82" si="227">IFERROR(J82*1.1,0)</f>
        <v>47796.715780000006</v>
      </c>
      <c r="L82" s="41">
        <f t="shared" ref="L82" si="228">IFERROR(K82*1.1,0)</f>
        <v>52576.387358000007</v>
      </c>
      <c r="M82" s="41">
        <f t="shared" ref="M82" si="229">IFERROR(L82*1.1,0)</f>
        <v>57834.026093800014</v>
      </c>
      <c r="N82" s="41">
        <f t="shared" ref="N82" si="230">IFERROR(M82*1.1,0)</f>
        <v>63617.42870318002</v>
      </c>
      <c r="O82" s="41">
        <f t="shared" ref="O82" si="231">IFERROR(N82*1.1,0)</f>
        <v>69979.171573498024</v>
      </c>
      <c r="P82" s="42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236"/>
      <c r="AB82" s="236"/>
      <c r="AC82" s="236"/>
      <c r="AD82" s="236"/>
      <c r="AE82" s="237"/>
      <c r="AF82" s="237"/>
      <c r="AG82" s="237"/>
      <c r="AH82" s="237"/>
      <c r="AI82" s="237"/>
      <c r="AJ82" s="237"/>
      <c r="AK82" s="237"/>
      <c r="AL82" s="237"/>
      <c r="AM82" s="237"/>
      <c r="AN82" s="237"/>
      <c r="AO82" s="237"/>
      <c r="AP82" s="237"/>
      <c r="AQ82" s="237"/>
      <c r="AR82" s="237"/>
      <c r="AS82" s="237"/>
      <c r="AT82" s="237"/>
      <c r="AU82" s="237"/>
      <c r="AV82" s="237"/>
      <c r="AW82" s="237">
        <v>0.1</v>
      </c>
      <c r="AX82" s="237">
        <v>0.1</v>
      </c>
      <c r="AY82" s="237">
        <v>0.1</v>
      </c>
      <c r="AZ82" s="237">
        <v>0.1</v>
      </c>
      <c r="BA82" s="237">
        <v>0.1</v>
      </c>
      <c r="BB82" s="237">
        <v>0.1</v>
      </c>
      <c r="BC82" s="237">
        <v>0.1</v>
      </c>
      <c r="BD82" s="237">
        <v>0.1</v>
      </c>
      <c r="BE82" s="237">
        <v>0.1</v>
      </c>
      <c r="BF82" s="237">
        <v>0.1</v>
      </c>
      <c r="BG82" s="237">
        <v>0.1</v>
      </c>
      <c r="BH82" s="237">
        <v>0.1</v>
      </c>
      <c r="BI82" s="237">
        <v>0.1</v>
      </c>
      <c r="BJ82" s="237">
        <v>0.1</v>
      </c>
      <c r="BK82" s="237">
        <v>0.1</v>
      </c>
      <c r="BL82" s="237">
        <v>0.1</v>
      </c>
      <c r="BM82" s="237">
        <v>0.1</v>
      </c>
      <c r="BN82" s="237">
        <v>0.1</v>
      </c>
      <c r="BO82" s="237">
        <v>0.1</v>
      </c>
      <c r="BP82" s="237">
        <v>0.1</v>
      </c>
      <c r="BQ82" s="237">
        <v>0.1</v>
      </c>
      <c r="BR82" s="237">
        <v>0.1</v>
      </c>
      <c r="BS82" s="237">
        <v>0.1</v>
      </c>
      <c r="BT82" s="237">
        <v>0.1</v>
      </c>
      <c r="BU82" s="237">
        <v>0.1</v>
      </c>
      <c r="BV82" s="237">
        <v>0.1</v>
      </c>
      <c r="BW82" s="237"/>
      <c r="BX82" s="237"/>
      <c r="BY82" s="237"/>
      <c r="BZ82" s="237"/>
      <c r="CA82" s="237"/>
      <c r="CB82" s="237"/>
      <c r="CC82" s="237"/>
      <c r="CD82" s="237"/>
      <c r="CE82" s="237"/>
      <c r="CF82" s="237"/>
      <c r="CG82" s="237"/>
      <c r="CH82" s="237"/>
      <c r="CI82" s="237"/>
      <c r="CJ82" s="237"/>
      <c r="CK82" s="237"/>
      <c r="CL82" s="237"/>
      <c r="CM82" s="237"/>
      <c r="CN82" s="237"/>
      <c r="CO82" s="237"/>
      <c r="CP82" s="237"/>
      <c r="CQ82" s="237"/>
      <c r="CR82" s="237"/>
      <c r="CS82" s="237"/>
      <c r="CT82" s="237"/>
      <c r="CU82" s="237"/>
      <c r="CV82" s="237"/>
      <c r="CW82" s="237"/>
      <c r="CX82" s="237"/>
      <c r="CY82" s="237"/>
      <c r="CZ82" s="237"/>
      <c r="DA82" s="237"/>
      <c r="DB82" s="237"/>
      <c r="DC82" s="237"/>
      <c r="DD82" s="237"/>
      <c r="DE82" s="237"/>
      <c r="DF82" s="237"/>
      <c r="DG82" s="237"/>
      <c r="DH82" s="237"/>
      <c r="DI82" s="237"/>
      <c r="DJ82" s="237"/>
      <c r="DK82" s="237"/>
      <c r="DL82" s="237"/>
      <c r="DM82" s="237"/>
      <c r="DN82" s="237"/>
      <c r="DO82" s="237"/>
      <c r="DP82" s="237"/>
      <c r="DQ82" s="237"/>
      <c r="DR82" s="237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  <c r="FT82" s="43"/>
      <c r="FU82" s="43"/>
      <c r="FV82" s="43"/>
      <c r="FW82" s="43"/>
      <c r="FX82" s="43"/>
      <c r="FY82" s="43"/>
      <c r="FZ82" s="43"/>
      <c r="GA82" s="43"/>
      <c r="GB82" s="43"/>
      <c r="GC82" s="42">
        <f t="shared" ref="GC82" si="232">SUM(P82:GB82)</f>
        <v>2.600000000000001</v>
      </c>
      <c r="GD82" s="42">
        <f t="shared" ref="GD82" si="233">GC82/2</f>
        <v>1.3000000000000005</v>
      </c>
      <c r="GE82" s="16"/>
      <c r="GF82" s="5"/>
      <c r="GG82" s="5"/>
      <c r="GH82" s="137" t="str">
        <f t="shared" si="18"/>
        <v>T2</v>
      </c>
      <c r="GI82" s="138">
        <f t="shared" si="19"/>
        <v>1.3000000000000005</v>
      </c>
      <c r="GK82" s="361">
        <f t="shared" si="29"/>
        <v>106653.82860000001</v>
      </c>
      <c r="GL82" s="361">
        <v>106653.82859999995</v>
      </c>
      <c r="GM82" s="356">
        <f t="shared" si="30"/>
        <v>0</v>
      </c>
    </row>
    <row r="83" spans="1:195" ht="16.5" customHeight="1" x14ac:dyDescent="0.25">
      <c r="A83" s="39" t="str">
        <f t="shared" si="16"/>
        <v>Off</v>
      </c>
      <c r="B83" s="40" t="s">
        <v>186</v>
      </c>
      <c r="C83" s="24" t="s">
        <v>179</v>
      </c>
      <c r="D83" s="24" t="s">
        <v>180</v>
      </c>
      <c r="E83" s="5">
        <v>60</v>
      </c>
      <c r="F83" s="230" t="s">
        <v>123</v>
      </c>
      <c r="G83" s="17" t="s">
        <v>151</v>
      </c>
      <c r="H83" s="41">
        <f t="shared" ref="H83" si="234">IF(G83="I",$K$2,IF(G83="II",$K$3,IF(G83="III",$K$4,IF(G83="IV",$K$5,IF(G83="V",$K$6,IF(G83="VI",$K$7,IF(G83="VII",$K$8,IF(G83="VIII",$K$9,IF(G83="IX",$K$10,IF(G83="T1",$K$11,IF(G83="t2",$K$12,IF(G83="t3",$K$13,IF(G83="T4",$K$14,IF(G83="T5",$K$15,IF(G83="T6",$K$16,IF(G83="t7",$K$17,0))))))))))))))))</f>
        <v>35910.379999999997</v>
      </c>
      <c r="I83" s="41">
        <f t="shared" ref="I83" si="235">IFERROR(H83*1.1,0)</f>
        <v>39501.417999999998</v>
      </c>
      <c r="J83" s="41">
        <f t="shared" ref="J83" si="236">IFERROR(I83*1.1,0)</f>
        <v>43451.559800000003</v>
      </c>
      <c r="K83" s="41">
        <f t="shared" ref="K83" si="237">IFERROR(J83*1.1,0)</f>
        <v>47796.715780000006</v>
      </c>
      <c r="L83" s="41">
        <f t="shared" ref="L83" si="238">IFERROR(K83*1.1,0)</f>
        <v>52576.387358000007</v>
      </c>
      <c r="M83" s="41">
        <f t="shared" ref="M83" si="239">IFERROR(L83*1.1,0)</f>
        <v>57834.026093800014</v>
      </c>
      <c r="N83" s="41">
        <f t="shared" ref="N83" si="240">IFERROR(M83*1.1,0)</f>
        <v>63617.42870318002</v>
      </c>
      <c r="O83" s="41">
        <f t="shared" ref="O83" si="241">IFERROR(N83*1.1,0)</f>
        <v>69979.171573498024</v>
      </c>
      <c r="P83" s="42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236"/>
      <c r="AB83" s="236"/>
      <c r="AC83" s="236"/>
      <c r="AD83" s="236"/>
      <c r="AE83" s="237"/>
      <c r="AF83" s="237"/>
      <c r="AG83" s="237"/>
      <c r="AH83" s="237"/>
      <c r="AI83" s="237"/>
      <c r="AJ83" s="237"/>
      <c r="AK83" s="237"/>
      <c r="AL83" s="237"/>
      <c r="AM83" s="237"/>
      <c r="AN83" s="237"/>
      <c r="AO83" s="237"/>
      <c r="AP83" s="237"/>
      <c r="AQ83" s="237"/>
      <c r="AR83" s="237"/>
      <c r="AS83" s="237"/>
      <c r="AT83" s="237"/>
      <c r="AU83" s="237"/>
      <c r="AV83" s="237"/>
      <c r="AW83" s="237"/>
      <c r="AX83" s="237"/>
      <c r="AY83" s="237"/>
      <c r="AZ83" s="237"/>
      <c r="BA83" s="237"/>
      <c r="BB83" s="237"/>
      <c r="BC83" s="237"/>
      <c r="BD83" s="237"/>
      <c r="BE83" s="237"/>
      <c r="BF83" s="237"/>
      <c r="BG83" s="237"/>
      <c r="BH83" s="237"/>
      <c r="BI83" s="237"/>
      <c r="BJ83" s="237"/>
      <c r="BK83" s="237"/>
      <c r="BL83" s="237"/>
      <c r="BM83" s="237"/>
      <c r="BN83" s="237"/>
      <c r="BO83" s="237"/>
      <c r="BP83" s="237"/>
      <c r="BQ83" s="237"/>
      <c r="BR83" s="237"/>
      <c r="BS83" s="237"/>
      <c r="BT83" s="237"/>
      <c r="BU83" s="237"/>
      <c r="BV83" s="237"/>
      <c r="BW83" s="237">
        <v>0.1</v>
      </c>
      <c r="BX83" s="237">
        <v>0.1</v>
      </c>
      <c r="BY83" s="237">
        <v>0.1</v>
      </c>
      <c r="BZ83" s="237">
        <v>0.1</v>
      </c>
      <c r="CA83" s="237">
        <v>0.1</v>
      </c>
      <c r="CB83" s="237">
        <v>0.1</v>
      </c>
      <c r="CC83" s="237">
        <v>0.1</v>
      </c>
      <c r="CD83" s="237">
        <v>0.1</v>
      </c>
      <c r="CE83" s="237">
        <v>0.1</v>
      </c>
      <c r="CF83" s="237">
        <v>0.1</v>
      </c>
      <c r="CG83" s="237">
        <v>0.1</v>
      </c>
      <c r="CH83" s="237">
        <v>0.1</v>
      </c>
      <c r="CI83" s="237">
        <v>0.1</v>
      </c>
      <c r="CJ83" s="237">
        <v>0.1</v>
      </c>
      <c r="CK83" s="237">
        <v>0.1</v>
      </c>
      <c r="CL83" s="237">
        <v>0.1</v>
      </c>
      <c r="CM83" s="237">
        <v>0.1</v>
      </c>
      <c r="CN83" s="237">
        <v>0.1</v>
      </c>
      <c r="CO83" s="237">
        <v>0.1</v>
      </c>
      <c r="CP83" s="237">
        <v>0.1</v>
      </c>
      <c r="CQ83" s="237">
        <v>0.1</v>
      </c>
      <c r="CR83" s="237">
        <v>0.1</v>
      </c>
      <c r="CS83" s="237">
        <v>0.1</v>
      </c>
      <c r="CT83" s="237">
        <v>0.1</v>
      </c>
      <c r="CU83" s="237"/>
      <c r="CV83" s="237"/>
      <c r="CW83" s="237"/>
      <c r="CX83" s="237"/>
      <c r="CY83" s="237"/>
      <c r="CZ83" s="237"/>
      <c r="DA83" s="237"/>
      <c r="DB83" s="237"/>
      <c r="DC83" s="237"/>
      <c r="DD83" s="237"/>
      <c r="DE83" s="237"/>
      <c r="DF83" s="237"/>
      <c r="DG83" s="237"/>
      <c r="DH83" s="237"/>
      <c r="DI83" s="237"/>
      <c r="DJ83" s="237"/>
      <c r="DK83" s="237"/>
      <c r="DL83" s="237"/>
      <c r="DM83" s="237"/>
      <c r="DN83" s="237"/>
      <c r="DO83" s="237"/>
      <c r="DP83" s="237"/>
      <c r="DQ83" s="237"/>
      <c r="DR83" s="237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  <c r="FT83" s="43"/>
      <c r="FU83" s="43"/>
      <c r="FV83" s="43"/>
      <c r="FW83" s="43"/>
      <c r="FX83" s="43"/>
      <c r="FY83" s="43"/>
      <c r="FZ83" s="43"/>
      <c r="GA83" s="43"/>
      <c r="GB83" s="43"/>
      <c r="GC83" s="42">
        <f t="shared" ref="GC83" si="242">SUM(P83:GB83)</f>
        <v>2.4000000000000008</v>
      </c>
      <c r="GD83" s="42">
        <f t="shared" ref="GD83" si="243">GC83/2</f>
        <v>1.2000000000000004</v>
      </c>
      <c r="GE83" s="16"/>
      <c r="GF83" s="5"/>
      <c r="GG83" s="5"/>
      <c r="GH83" s="137" t="str">
        <f t="shared" si="18"/>
        <v>T2</v>
      </c>
      <c r="GI83" s="138">
        <f t="shared" si="19"/>
        <v>1.2000000000000004</v>
      </c>
      <c r="GK83" s="361">
        <f t="shared" si="29"/>
        <v>108628.8995</v>
      </c>
      <c r="GL83" s="361">
        <v>108628.89949999997</v>
      </c>
      <c r="GM83" s="356">
        <f t="shared" si="30"/>
        <v>0</v>
      </c>
    </row>
    <row r="84" spans="1:195" ht="16.5" customHeight="1" x14ac:dyDescent="0.25">
      <c r="A84" s="39" t="str">
        <f t="shared" si="16"/>
        <v>Off</v>
      </c>
      <c r="B84" s="40" t="s">
        <v>186</v>
      </c>
      <c r="C84" s="24" t="s">
        <v>179</v>
      </c>
      <c r="D84" s="24" t="s">
        <v>180</v>
      </c>
      <c r="E84" s="5">
        <v>61</v>
      </c>
      <c r="F84" s="230" t="s">
        <v>123</v>
      </c>
      <c r="G84" s="17" t="s">
        <v>150</v>
      </c>
      <c r="H84" s="41">
        <f t="shared" ref="H84" si="244">IF(G84="I",$K$2,IF(G84="II",$K$3,IF(G84="III",$K$4,IF(G84="IV",$K$5,IF(G84="V",$K$6,IF(G84="VI",$K$7,IF(G84="VII",$K$8,IF(G84="VIII",$K$9,IF(G84="IX",$K$10,IF(G84="T1",$K$11,IF(G84="t2",$K$12,IF(G84="t3",$K$13,IF(G84="T4",$K$14,IF(G84="T5",$K$15,IF(G84="T6",$K$16,IF(G84="t7",$K$17,0))))))))))))))))</f>
        <v>21176.210000000003</v>
      </c>
      <c r="I84" s="41">
        <f t="shared" ref="I84" si="245">IFERROR(H84*1.1,0)</f>
        <v>23293.831000000006</v>
      </c>
      <c r="J84" s="41">
        <f t="shared" ref="J84" si="246">IFERROR(I84*1.1,0)</f>
        <v>25623.214100000008</v>
      </c>
      <c r="K84" s="41">
        <f t="shared" ref="K84" si="247">IFERROR(J84*1.1,0)</f>
        <v>28185.535510000012</v>
      </c>
      <c r="L84" s="41">
        <f t="shared" ref="L84" si="248">IFERROR(K84*1.1,0)</f>
        <v>31004.089061000017</v>
      </c>
      <c r="M84" s="41">
        <f t="shared" ref="M84" si="249">IFERROR(L84*1.1,0)</f>
        <v>34104.497967100018</v>
      </c>
      <c r="N84" s="41">
        <f t="shared" ref="N84" si="250">IFERROR(M84*1.1,0)</f>
        <v>37514.947763810022</v>
      </c>
      <c r="O84" s="41">
        <f t="shared" ref="O84" si="251">IFERROR(N84*1.1,0)</f>
        <v>41266.442540191027</v>
      </c>
      <c r="P84" s="42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236"/>
      <c r="AB84" s="236"/>
      <c r="AC84" s="236"/>
      <c r="AD84" s="236"/>
      <c r="AE84" s="237"/>
      <c r="AF84" s="237"/>
      <c r="AG84" s="237"/>
      <c r="AH84" s="237"/>
      <c r="AI84" s="237"/>
      <c r="AJ84" s="237"/>
      <c r="AK84" s="237"/>
      <c r="AL84" s="237"/>
      <c r="AM84" s="237"/>
      <c r="AN84" s="237"/>
      <c r="AO84" s="237"/>
      <c r="AP84" s="237"/>
      <c r="AQ84" s="237"/>
      <c r="AR84" s="237"/>
      <c r="AS84" s="237"/>
      <c r="AT84" s="237"/>
      <c r="AU84" s="237"/>
      <c r="AV84" s="237"/>
      <c r="AW84" s="237"/>
      <c r="AX84" s="237"/>
      <c r="AY84" s="237"/>
      <c r="AZ84" s="237"/>
      <c r="BA84" s="237"/>
      <c r="BB84" s="237"/>
      <c r="BC84" s="237"/>
      <c r="BD84" s="237"/>
      <c r="BE84" s="237"/>
      <c r="BF84" s="237"/>
      <c r="BG84" s="237"/>
      <c r="BH84" s="237"/>
      <c r="BI84" s="237"/>
      <c r="BJ84" s="237"/>
      <c r="BK84" s="237"/>
      <c r="BL84" s="237"/>
      <c r="BM84" s="237"/>
      <c r="BN84" s="237"/>
      <c r="BO84" s="237"/>
      <c r="BP84" s="237"/>
      <c r="BQ84" s="237"/>
      <c r="BR84" s="237"/>
      <c r="BS84" s="237"/>
      <c r="BT84" s="237"/>
      <c r="BU84" s="237"/>
      <c r="BV84" s="237"/>
      <c r="BW84" s="237"/>
      <c r="BX84" s="237"/>
      <c r="BY84" s="237"/>
      <c r="BZ84" s="237"/>
      <c r="CA84" s="237"/>
      <c r="CB84" s="237"/>
      <c r="CC84" s="237"/>
      <c r="CD84" s="237"/>
      <c r="CE84" s="237"/>
      <c r="CF84" s="237"/>
      <c r="CG84" s="237"/>
      <c r="CH84" s="237"/>
      <c r="CI84" s="237"/>
      <c r="CJ84" s="237"/>
      <c r="CK84" s="237"/>
      <c r="CL84" s="237"/>
      <c r="CM84" s="237"/>
      <c r="CN84" s="237"/>
      <c r="CO84" s="237"/>
      <c r="CP84" s="237"/>
      <c r="CQ84" s="237"/>
      <c r="CR84" s="237"/>
      <c r="CS84" s="237"/>
      <c r="CT84" s="237"/>
      <c r="CU84" s="237">
        <v>0.1</v>
      </c>
      <c r="CV84" s="237">
        <v>0.1</v>
      </c>
      <c r="CW84" s="237">
        <v>0.1</v>
      </c>
      <c r="CX84" s="237">
        <v>0.1</v>
      </c>
      <c r="CY84" s="237">
        <v>0.1</v>
      </c>
      <c r="CZ84" s="237">
        <v>0.1</v>
      </c>
      <c r="DA84" s="237">
        <v>0.1</v>
      </c>
      <c r="DB84" s="237">
        <v>0.1</v>
      </c>
      <c r="DC84" s="237">
        <v>0.1</v>
      </c>
      <c r="DD84" s="237">
        <v>0.1</v>
      </c>
      <c r="DE84" s="237">
        <v>0.1</v>
      </c>
      <c r="DF84" s="237">
        <v>0.1</v>
      </c>
      <c r="DG84" s="237">
        <v>0.1</v>
      </c>
      <c r="DH84" s="237">
        <v>0.1</v>
      </c>
      <c r="DI84" s="237">
        <v>0.1</v>
      </c>
      <c r="DJ84" s="237">
        <v>0.1</v>
      </c>
      <c r="DK84" s="237">
        <v>0.1</v>
      </c>
      <c r="DL84" s="237">
        <v>0.1</v>
      </c>
      <c r="DM84" s="237">
        <v>0.1</v>
      </c>
      <c r="DN84" s="237">
        <v>0.1</v>
      </c>
      <c r="DO84" s="237">
        <v>0.1</v>
      </c>
      <c r="DP84" s="237">
        <v>0.1</v>
      </c>
      <c r="DQ84" s="237">
        <v>0.1</v>
      </c>
      <c r="DR84" s="237">
        <v>0.1</v>
      </c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  <c r="FT84" s="43"/>
      <c r="FU84" s="43"/>
      <c r="FV84" s="43"/>
      <c r="FW84" s="43"/>
      <c r="FX84" s="43"/>
      <c r="FY84" s="43"/>
      <c r="FZ84" s="43"/>
      <c r="GA84" s="43"/>
      <c r="GB84" s="43"/>
      <c r="GC84" s="42">
        <f t="shared" ref="GC84" si="252">SUM(P84:GB84)</f>
        <v>2.4000000000000008</v>
      </c>
      <c r="GD84" s="42">
        <f t="shared" ref="GD84" si="253">GC84/2</f>
        <v>1.2000000000000004</v>
      </c>
      <c r="GE84" s="16"/>
      <c r="GF84" s="5"/>
      <c r="GG84" s="5"/>
      <c r="GH84" s="137" t="str">
        <f t="shared" si="18"/>
        <v>T1</v>
      </c>
      <c r="GI84" s="138">
        <f t="shared" si="19"/>
        <v>1.2000000000000004</v>
      </c>
      <c r="GK84" s="361">
        <f t="shared" si="29"/>
        <v>70463.83877500004</v>
      </c>
      <c r="GL84" s="361">
        <v>70463.838775000069</v>
      </c>
      <c r="GM84" s="356">
        <f t="shared" si="30"/>
        <v>0</v>
      </c>
    </row>
    <row r="85" spans="1:195" ht="16.5" customHeight="1" x14ac:dyDescent="0.25">
      <c r="A85" s="39" t="str">
        <f t="shared" si="16"/>
        <v>Off</v>
      </c>
      <c r="B85" s="40" t="s">
        <v>186</v>
      </c>
      <c r="C85" s="24" t="s">
        <v>179</v>
      </c>
      <c r="D85" s="24" t="s">
        <v>180</v>
      </c>
      <c r="E85" s="5">
        <v>62</v>
      </c>
      <c r="F85" s="175" t="s">
        <v>558</v>
      </c>
      <c r="G85" s="17" t="s">
        <v>144</v>
      </c>
      <c r="H85" s="41">
        <f t="shared" si="11"/>
        <v>87113.95</v>
      </c>
      <c r="I85" s="41">
        <f t="shared" ref="I85:O85" si="254">IFERROR(H85*1.1,0)</f>
        <v>95825.345000000001</v>
      </c>
      <c r="J85" s="41">
        <f t="shared" si="254"/>
        <v>105407.87950000001</v>
      </c>
      <c r="K85" s="41">
        <f t="shared" si="254"/>
        <v>115948.66745000002</v>
      </c>
      <c r="L85" s="41">
        <f t="shared" si="254"/>
        <v>127543.53419500003</v>
      </c>
      <c r="M85" s="41">
        <f t="shared" si="254"/>
        <v>140297.88761450004</v>
      </c>
      <c r="N85" s="41">
        <f t="shared" si="254"/>
        <v>154327.67637595005</v>
      </c>
      <c r="O85" s="41">
        <f t="shared" si="254"/>
        <v>169760.44401354506</v>
      </c>
      <c r="P85" s="42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>
        <v>1</v>
      </c>
      <c r="AB85" s="43">
        <v>1</v>
      </c>
      <c r="AC85" s="43">
        <v>1</v>
      </c>
      <c r="AD85" s="43">
        <v>1</v>
      </c>
      <c r="AE85" s="43">
        <v>0.5</v>
      </c>
      <c r="AF85" s="43">
        <v>0.5</v>
      </c>
      <c r="AG85" s="43">
        <v>0.25</v>
      </c>
      <c r="AH85" s="43">
        <v>0.25</v>
      </c>
      <c r="AI85" s="43">
        <v>0.25</v>
      </c>
      <c r="AJ85" s="43">
        <v>0.25</v>
      </c>
      <c r="AK85" s="43">
        <v>0.25</v>
      </c>
      <c r="AL85" s="43">
        <v>0.25</v>
      </c>
      <c r="AM85" s="43">
        <v>0.25</v>
      </c>
      <c r="AN85" s="43">
        <v>0.25</v>
      </c>
      <c r="AO85" s="43">
        <v>0.25</v>
      </c>
      <c r="AP85" s="43">
        <v>0.25</v>
      </c>
      <c r="AQ85" s="43">
        <v>0.25</v>
      </c>
      <c r="AR85" s="43">
        <v>0.25</v>
      </c>
      <c r="AS85" s="43">
        <v>0.25</v>
      </c>
      <c r="AT85" s="43">
        <v>0.25</v>
      </c>
      <c r="AU85" s="43">
        <v>0.25</v>
      </c>
      <c r="AV85" s="43">
        <v>0.25</v>
      </c>
      <c r="AW85" s="43">
        <v>0.25</v>
      </c>
      <c r="AX85" s="43">
        <v>0.25</v>
      </c>
      <c r="AY85" s="43">
        <v>0.25</v>
      </c>
      <c r="AZ85" s="43">
        <v>0.25</v>
      </c>
      <c r="BA85" s="43">
        <v>0.25</v>
      </c>
      <c r="BB85" s="43">
        <v>0.25</v>
      </c>
      <c r="BC85" s="43">
        <v>0.2</v>
      </c>
      <c r="BD85" s="43">
        <v>0.2</v>
      </c>
      <c r="BE85" s="43">
        <v>0.2</v>
      </c>
      <c r="BF85" s="43">
        <v>0.2</v>
      </c>
      <c r="BG85" s="43">
        <v>0.2</v>
      </c>
      <c r="BH85" s="43">
        <v>0.2</v>
      </c>
      <c r="BI85" s="43">
        <v>0.2</v>
      </c>
      <c r="BJ85" s="43">
        <v>0.2</v>
      </c>
      <c r="BK85" s="43">
        <v>0.2</v>
      </c>
      <c r="BL85" s="43">
        <v>0.2</v>
      </c>
      <c r="BM85" s="43">
        <v>0.15</v>
      </c>
      <c r="BN85" s="43">
        <v>0.15</v>
      </c>
      <c r="BO85" s="43">
        <v>0.15</v>
      </c>
      <c r="BP85" s="43">
        <v>0.15</v>
      </c>
      <c r="BQ85" s="43">
        <v>0.15</v>
      </c>
      <c r="BR85" s="43">
        <v>0.15</v>
      </c>
      <c r="BS85" s="43">
        <v>0.15</v>
      </c>
      <c r="BT85" s="43">
        <v>0.15</v>
      </c>
      <c r="BU85" s="43">
        <v>0.15</v>
      </c>
      <c r="BV85" s="43">
        <v>0.15</v>
      </c>
      <c r="BW85" s="43">
        <v>0.15</v>
      </c>
      <c r="BX85" s="43">
        <v>0.15</v>
      </c>
      <c r="BY85" s="43">
        <v>0.15</v>
      </c>
      <c r="BZ85" s="43">
        <v>0.15</v>
      </c>
      <c r="CA85" s="43">
        <v>0.15</v>
      </c>
      <c r="CB85" s="43">
        <v>0.15</v>
      </c>
      <c r="CC85" s="43">
        <v>0.15</v>
      </c>
      <c r="CD85" s="43">
        <v>0.15</v>
      </c>
      <c r="CE85" s="43">
        <v>0.15</v>
      </c>
      <c r="CF85" s="43">
        <v>0.15</v>
      </c>
      <c r="CG85" s="43">
        <v>0.15</v>
      </c>
      <c r="CH85" s="43">
        <v>0.15</v>
      </c>
      <c r="CI85" s="43">
        <v>0.15</v>
      </c>
      <c r="CJ85" s="43">
        <v>0.15</v>
      </c>
      <c r="CK85" s="43">
        <v>0.15</v>
      </c>
      <c r="CL85" s="43">
        <v>0.15</v>
      </c>
      <c r="CM85" s="43">
        <v>0.15</v>
      </c>
      <c r="CN85" s="43">
        <v>0.15</v>
      </c>
      <c r="CO85" s="43">
        <v>0.15</v>
      </c>
      <c r="CP85" s="43">
        <v>0.15</v>
      </c>
      <c r="CQ85" s="43">
        <v>0.15</v>
      </c>
      <c r="CR85" s="43">
        <v>0.15</v>
      </c>
      <c r="CS85" s="43">
        <v>0.15</v>
      </c>
      <c r="CT85" s="43">
        <v>0.15</v>
      </c>
      <c r="CU85" s="43">
        <v>0.15</v>
      </c>
      <c r="CV85" s="43">
        <v>0.15</v>
      </c>
      <c r="CW85" s="43">
        <v>0.15</v>
      </c>
      <c r="CX85" s="43">
        <v>0.15</v>
      </c>
      <c r="CY85" s="43">
        <v>0.15</v>
      </c>
      <c r="CZ85" s="43">
        <v>0.15</v>
      </c>
      <c r="DA85" s="43">
        <v>0.15</v>
      </c>
      <c r="DB85" s="43">
        <v>0.15</v>
      </c>
      <c r="DC85" s="43">
        <v>0.15</v>
      </c>
      <c r="DD85" s="43">
        <v>0.15</v>
      </c>
      <c r="DE85" s="43">
        <v>0.15</v>
      </c>
      <c r="DF85" s="43">
        <v>0.15</v>
      </c>
      <c r="DG85" s="43">
        <v>0.15</v>
      </c>
      <c r="DH85" s="43">
        <v>0.15</v>
      </c>
      <c r="DI85" s="43">
        <v>0.15</v>
      </c>
      <c r="DJ85" s="43">
        <v>0.15</v>
      </c>
      <c r="DK85" s="43">
        <v>0.15</v>
      </c>
      <c r="DL85" s="43">
        <v>0.15</v>
      </c>
      <c r="DM85" s="43">
        <v>0.15</v>
      </c>
      <c r="DN85" s="43">
        <v>0.15</v>
      </c>
      <c r="DO85" s="43">
        <v>0.15</v>
      </c>
      <c r="DP85" s="43">
        <v>0.15</v>
      </c>
      <c r="DQ85" s="43">
        <v>0.15</v>
      </c>
      <c r="DR85" s="43">
        <v>0.15</v>
      </c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  <c r="FT85" s="43"/>
      <c r="FU85" s="43"/>
      <c r="FV85" s="43"/>
      <c r="FW85" s="43"/>
      <c r="FX85" s="43"/>
      <c r="FY85" s="43"/>
      <c r="FZ85" s="43"/>
      <c r="GA85" s="43"/>
      <c r="GB85" s="43"/>
      <c r="GC85" s="42">
        <f t="shared" si="13"/>
        <v>21.199999999999953</v>
      </c>
      <c r="GD85" s="42">
        <f t="shared" si="14"/>
        <v>10.599999999999977</v>
      </c>
      <c r="GE85" s="16"/>
      <c r="GF85" s="5"/>
      <c r="GG85" s="5"/>
      <c r="GH85" s="137" t="str">
        <f t="shared" si="18"/>
        <v>IV</v>
      </c>
      <c r="GI85" s="138">
        <f t="shared" si="19"/>
        <v>10.599999999999977</v>
      </c>
      <c r="GK85" s="361">
        <f t="shared" si="29"/>
        <v>2125035.9178125006</v>
      </c>
      <c r="GL85" s="361">
        <v>1979555.6213124956</v>
      </c>
      <c r="GM85" s="356">
        <f t="shared" si="30"/>
        <v>-145480.29650000506</v>
      </c>
    </row>
    <row r="86" spans="1:195" ht="16.5" hidden="1" customHeight="1" x14ac:dyDescent="0.25">
      <c r="A86" s="39" t="str">
        <f t="shared" si="16"/>
        <v>Off</v>
      </c>
      <c r="B86" s="40" t="s">
        <v>186</v>
      </c>
      <c r="C86" s="24" t="s">
        <v>179</v>
      </c>
      <c r="D86" s="24" t="s">
        <v>180</v>
      </c>
      <c r="E86" s="5">
        <v>63</v>
      </c>
      <c r="F86" s="17" t="s">
        <v>124</v>
      </c>
      <c r="G86" s="17" t="s">
        <v>151</v>
      </c>
      <c r="H86" s="41">
        <f t="shared" si="11"/>
        <v>35910.379999999997</v>
      </c>
      <c r="I86" s="41">
        <f t="shared" ref="I86:O86" si="255">IFERROR(H86*1.1,0)</f>
        <v>39501.417999999998</v>
      </c>
      <c r="J86" s="41">
        <f t="shared" si="255"/>
        <v>43451.559800000003</v>
      </c>
      <c r="K86" s="41">
        <f t="shared" si="255"/>
        <v>47796.715780000006</v>
      </c>
      <c r="L86" s="41">
        <f t="shared" si="255"/>
        <v>52576.387358000007</v>
      </c>
      <c r="M86" s="41">
        <f t="shared" si="255"/>
        <v>57834.026093800014</v>
      </c>
      <c r="N86" s="41">
        <f t="shared" si="255"/>
        <v>63617.42870318002</v>
      </c>
      <c r="O86" s="41">
        <f t="shared" si="255"/>
        <v>69979.171573498024</v>
      </c>
      <c r="P86" s="42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  <c r="FT86" s="43"/>
      <c r="FU86" s="43"/>
      <c r="FV86" s="43"/>
      <c r="FW86" s="43"/>
      <c r="FX86" s="43"/>
      <c r="FY86" s="43"/>
      <c r="FZ86" s="43"/>
      <c r="GA86" s="43"/>
      <c r="GB86" s="43"/>
      <c r="GC86" s="42">
        <f t="shared" si="13"/>
        <v>0</v>
      </c>
      <c r="GD86" s="42">
        <f t="shared" si="14"/>
        <v>0</v>
      </c>
      <c r="GE86" s="16"/>
      <c r="GF86" s="5"/>
      <c r="GG86" s="5"/>
      <c r="GH86" s="137" t="str">
        <f t="shared" ref="GH24:GH108" si="256">G86</f>
        <v>T2</v>
      </c>
      <c r="GI86" s="138">
        <f t="shared" ref="GI24:GI108" si="257">GD86</f>
        <v>0</v>
      </c>
      <c r="GM86" s="356">
        <f t="shared" si="30"/>
        <v>0</v>
      </c>
    </row>
    <row r="87" spans="1:195" ht="16.5" hidden="1" customHeight="1" x14ac:dyDescent="0.25">
      <c r="A87" s="39" t="str">
        <f t="shared" si="16"/>
        <v>Off</v>
      </c>
      <c r="B87" s="40" t="s">
        <v>186</v>
      </c>
      <c r="C87" s="24" t="s">
        <v>179</v>
      </c>
      <c r="D87" s="24" t="s">
        <v>180</v>
      </c>
      <c r="E87" s="5">
        <v>64</v>
      </c>
      <c r="F87" s="17" t="s">
        <v>125</v>
      </c>
      <c r="G87" s="17" t="s">
        <v>141</v>
      </c>
      <c r="H87" s="41">
        <f t="shared" si="11"/>
        <v>22693.550000000003</v>
      </c>
      <c r="I87" s="41">
        <f t="shared" ref="I87:O87" si="258">IFERROR(H87*1.1,0)</f>
        <v>24962.905000000006</v>
      </c>
      <c r="J87" s="41">
        <f t="shared" si="258"/>
        <v>27459.195500000009</v>
      </c>
      <c r="K87" s="41">
        <f t="shared" si="258"/>
        <v>30205.115050000011</v>
      </c>
      <c r="L87" s="41">
        <f t="shared" si="258"/>
        <v>33225.626555000017</v>
      </c>
      <c r="M87" s="41">
        <f t="shared" si="258"/>
        <v>36548.189210500022</v>
      </c>
      <c r="N87" s="41">
        <f t="shared" si="258"/>
        <v>40203.008131550028</v>
      </c>
      <c r="O87" s="41">
        <f t="shared" si="258"/>
        <v>44223.308944705037</v>
      </c>
      <c r="P87" s="42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  <c r="FT87" s="43"/>
      <c r="FU87" s="43"/>
      <c r="FV87" s="43"/>
      <c r="FW87" s="43"/>
      <c r="FX87" s="43"/>
      <c r="FY87" s="43"/>
      <c r="FZ87" s="43"/>
      <c r="GA87" s="43"/>
      <c r="GB87" s="43"/>
      <c r="GC87" s="42">
        <f t="shared" si="13"/>
        <v>0</v>
      </c>
      <c r="GD87" s="42">
        <f t="shared" si="14"/>
        <v>0</v>
      </c>
      <c r="GE87" s="42"/>
      <c r="GF87" s="5"/>
      <c r="GG87" s="5"/>
      <c r="GH87" s="137" t="str">
        <f t="shared" si="256"/>
        <v>I</v>
      </c>
      <c r="GI87" s="138">
        <f t="shared" si="257"/>
        <v>0</v>
      </c>
      <c r="GM87" s="356">
        <f t="shared" si="30"/>
        <v>0</v>
      </c>
    </row>
    <row r="88" spans="1:195" ht="16.5" hidden="1" customHeight="1" x14ac:dyDescent="0.25">
      <c r="A88" s="39" t="str">
        <f t="shared" si="16"/>
        <v>Off</v>
      </c>
      <c r="B88" s="40" t="s">
        <v>186</v>
      </c>
      <c r="C88" s="24" t="s">
        <v>179</v>
      </c>
      <c r="D88" s="24" t="s">
        <v>180</v>
      </c>
      <c r="E88" s="5">
        <v>65</v>
      </c>
      <c r="F88" s="17" t="s">
        <v>126</v>
      </c>
      <c r="G88" s="17" t="s">
        <v>141</v>
      </c>
      <c r="H88" s="41">
        <f t="shared" si="11"/>
        <v>22693.550000000003</v>
      </c>
      <c r="I88" s="41">
        <f t="shared" ref="I88:O88" si="259">IFERROR(H88*1.1,0)</f>
        <v>24962.905000000006</v>
      </c>
      <c r="J88" s="41">
        <f t="shared" si="259"/>
        <v>27459.195500000009</v>
      </c>
      <c r="K88" s="41">
        <f t="shared" si="259"/>
        <v>30205.115050000011</v>
      </c>
      <c r="L88" s="41">
        <f t="shared" si="259"/>
        <v>33225.626555000017</v>
      </c>
      <c r="M88" s="41">
        <f t="shared" si="259"/>
        <v>36548.189210500022</v>
      </c>
      <c r="N88" s="41">
        <f t="shared" si="259"/>
        <v>40203.008131550028</v>
      </c>
      <c r="O88" s="41">
        <f t="shared" si="259"/>
        <v>44223.308944705037</v>
      </c>
      <c r="P88" s="42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  <c r="FT88" s="43"/>
      <c r="FU88" s="43"/>
      <c r="FV88" s="43"/>
      <c r="FW88" s="43"/>
      <c r="FX88" s="43"/>
      <c r="FY88" s="43"/>
      <c r="FZ88" s="43"/>
      <c r="GA88" s="43"/>
      <c r="GB88" s="43"/>
      <c r="GC88" s="42">
        <f t="shared" si="13"/>
        <v>0</v>
      </c>
      <c r="GD88" s="42">
        <f t="shared" si="14"/>
        <v>0</v>
      </c>
      <c r="GE88" s="42"/>
      <c r="GF88" s="5"/>
      <c r="GG88" s="5"/>
      <c r="GH88" s="137" t="str">
        <f t="shared" si="256"/>
        <v>I</v>
      </c>
      <c r="GI88" s="138">
        <f t="shared" si="257"/>
        <v>0</v>
      </c>
      <c r="GM88" s="356">
        <f t="shared" si="30"/>
        <v>0</v>
      </c>
    </row>
    <row r="89" spans="1:195" ht="16.5" hidden="1" customHeight="1" x14ac:dyDescent="0.25">
      <c r="A89" s="39" t="str">
        <f t="shared" ref="A89:A108" si="260">TRIM(B89)</f>
        <v>Off</v>
      </c>
      <c r="B89" s="40" t="s">
        <v>186</v>
      </c>
      <c r="C89" s="24" t="s">
        <v>179</v>
      </c>
      <c r="D89" s="24" t="s">
        <v>180</v>
      </c>
      <c r="E89" s="5">
        <v>66</v>
      </c>
      <c r="F89" s="17" t="s">
        <v>127</v>
      </c>
      <c r="G89" s="17" t="s">
        <v>141</v>
      </c>
      <c r="H89" s="41">
        <f t="shared" si="11"/>
        <v>22693.550000000003</v>
      </c>
      <c r="I89" s="41">
        <f t="shared" ref="I89:O89" si="261">IFERROR(H89*1.1,0)</f>
        <v>24962.905000000006</v>
      </c>
      <c r="J89" s="41">
        <f t="shared" si="261"/>
        <v>27459.195500000009</v>
      </c>
      <c r="K89" s="41">
        <f t="shared" si="261"/>
        <v>30205.115050000011</v>
      </c>
      <c r="L89" s="41">
        <f t="shared" si="261"/>
        <v>33225.626555000017</v>
      </c>
      <c r="M89" s="41">
        <f t="shared" si="261"/>
        <v>36548.189210500022</v>
      </c>
      <c r="N89" s="41">
        <f t="shared" si="261"/>
        <v>40203.008131550028</v>
      </c>
      <c r="O89" s="41">
        <f t="shared" si="261"/>
        <v>44223.308944705037</v>
      </c>
      <c r="P89" s="42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  <c r="FT89" s="43"/>
      <c r="FU89" s="43"/>
      <c r="FV89" s="43"/>
      <c r="FW89" s="43"/>
      <c r="FX89" s="43"/>
      <c r="FY89" s="43"/>
      <c r="FZ89" s="43"/>
      <c r="GA89" s="43"/>
      <c r="GB89" s="43"/>
      <c r="GC89" s="42">
        <f t="shared" si="13"/>
        <v>0</v>
      </c>
      <c r="GD89" s="42">
        <f t="shared" si="14"/>
        <v>0</v>
      </c>
      <c r="GE89" s="42"/>
      <c r="GF89" s="5"/>
      <c r="GG89" s="5"/>
      <c r="GH89" s="137" t="str">
        <f t="shared" si="256"/>
        <v>I</v>
      </c>
      <c r="GI89" s="138">
        <f t="shared" si="257"/>
        <v>0</v>
      </c>
      <c r="GM89" s="356">
        <f t="shared" si="30"/>
        <v>0</v>
      </c>
    </row>
    <row r="90" spans="1:195" ht="16.5" hidden="1" customHeight="1" x14ac:dyDescent="0.25">
      <c r="A90" s="39" t="str">
        <f t="shared" si="260"/>
        <v>Off</v>
      </c>
      <c r="B90" s="40" t="s">
        <v>186</v>
      </c>
      <c r="C90" s="24" t="s">
        <v>179</v>
      </c>
      <c r="D90" s="24" t="s">
        <v>180</v>
      </c>
      <c r="E90" s="5">
        <v>67</v>
      </c>
      <c r="F90" s="17" t="s">
        <v>128</v>
      </c>
      <c r="G90" s="17" t="s">
        <v>142</v>
      </c>
      <c r="H90" s="41">
        <f t="shared" si="11"/>
        <v>35045.229999999996</v>
      </c>
      <c r="I90" s="41">
        <f t="shared" ref="I90:O90" si="262">IFERROR(H90*1.1,0)</f>
        <v>38549.752999999997</v>
      </c>
      <c r="J90" s="41">
        <f t="shared" si="262"/>
        <v>42404.728300000002</v>
      </c>
      <c r="K90" s="41">
        <f t="shared" si="262"/>
        <v>46645.201130000009</v>
      </c>
      <c r="L90" s="41">
        <f t="shared" si="262"/>
        <v>51309.721243000015</v>
      </c>
      <c r="M90" s="41">
        <f t="shared" si="262"/>
        <v>56440.693367300024</v>
      </c>
      <c r="N90" s="41">
        <f t="shared" si="262"/>
        <v>62084.762704030029</v>
      </c>
      <c r="O90" s="41">
        <f t="shared" si="262"/>
        <v>68293.238974433043</v>
      </c>
      <c r="P90" s="42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  <c r="FT90" s="43"/>
      <c r="FU90" s="43"/>
      <c r="FV90" s="43"/>
      <c r="FW90" s="43"/>
      <c r="FX90" s="43"/>
      <c r="FY90" s="43"/>
      <c r="FZ90" s="43"/>
      <c r="GA90" s="43"/>
      <c r="GB90" s="43"/>
      <c r="GC90" s="42">
        <f t="shared" si="13"/>
        <v>0</v>
      </c>
      <c r="GD90" s="42">
        <f t="shared" si="14"/>
        <v>0</v>
      </c>
      <c r="GE90" s="16"/>
      <c r="GF90" s="5"/>
      <c r="GG90" s="5"/>
      <c r="GH90" s="137" t="str">
        <f t="shared" si="256"/>
        <v>II</v>
      </c>
      <c r="GI90" s="138">
        <f t="shared" si="257"/>
        <v>0</v>
      </c>
      <c r="GM90" s="356">
        <f t="shared" ref="GM90:GM109" si="263">GL90-GK90</f>
        <v>0</v>
      </c>
    </row>
    <row r="91" spans="1:195" ht="16.5" hidden="1" customHeight="1" x14ac:dyDescent="0.25">
      <c r="A91" s="39" t="str">
        <f t="shared" si="260"/>
        <v>Off</v>
      </c>
      <c r="B91" s="40" t="s">
        <v>186</v>
      </c>
      <c r="C91" s="24" t="s">
        <v>179</v>
      </c>
      <c r="D91" s="24" t="s">
        <v>180</v>
      </c>
      <c r="E91" s="5">
        <v>68</v>
      </c>
      <c r="F91" s="17" t="s">
        <v>129</v>
      </c>
      <c r="G91" s="17" t="s">
        <v>142</v>
      </c>
      <c r="H91" s="41">
        <f t="shared" si="11"/>
        <v>35045.229999999996</v>
      </c>
      <c r="I91" s="41">
        <f t="shared" ref="I91:O91" si="264">IFERROR(H91*1.1,0)</f>
        <v>38549.752999999997</v>
      </c>
      <c r="J91" s="41">
        <f t="shared" si="264"/>
        <v>42404.728300000002</v>
      </c>
      <c r="K91" s="41">
        <f t="shared" si="264"/>
        <v>46645.201130000009</v>
      </c>
      <c r="L91" s="41">
        <f t="shared" si="264"/>
        <v>51309.721243000015</v>
      </c>
      <c r="M91" s="41">
        <f t="shared" si="264"/>
        <v>56440.693367300024</v>
      </c>
      <c r="N91" s="41">
        <f t="shared" si="264"/>
        <v>62084.762704030029</v>
      </c>
      <c r="O91" s="41">
        <f t="shared" si="264"/>
        <v>68293.238974433043</v>
      </c>
      <c r="P91" s="42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  <c r="FT91" s="43"/>
      <c r="FU91" s="43"/>
      <c r="FV91" s="43"/>
      <c r="FW91" s="43"/>
      <c r="FX91" s="43"/>
      <c r="FY91" s="43"/>
      <c r="FZ91" s="43"/>
      <c r="GA91" s="43"/>
      <c r="GB91" s="43"/>
      <c r="GC91" s="42">
        <f t="shared" si="13"/>
        <v>0</v>
      </c>
      <c r="GD91" s="42">
        <f t="shared" si="14"/>
        <v>0</v>
      </c>
      <c r="GE91" s="16"/>
      <c r="GF91" s="5"/>
      <c r="GG91" s="5"/>
      <c r="GH91" s="137" t="str">
        <f t="shared" si="256"/>
        <v>II</v>
      </c>
      <c r="GI91" s="138">
        <f t="shared" si="257"/>
        <v>0</v>
      </c>
      <c r="GM91" s="356">
        <f t="shared" si="263"/>
        <v>0</v>
      </c>
    </row>
    <row r="92" spans="1:195" ht="16.5" hidden="1" customHeight="1" x14ac:dyDescent="0.25">
      <c r="A92" s="39" t="str">
        <f t="shared" si="260"/>
        <v>Off</v>
      </c>
      <c r="B92" s="40" t="s">
        <v>186</v>
      </c>
      <c r="C92" s="24" t="s">
        <v>179</v>
      </c>
      <c r="D92" s="24" t="s">
        <v>180</v>
      </c>
      <c r="E92" s="5">
        <v>69</v>
      </c>
      <c r="F92" s="17" t="s">
        <v>130</v>
      </c>
      <c r="G92" s="17" t="s">
        <v>142</v>
      </c>
      <c r="H92" s="41">
        <f t="shared" si="11"/>
        <v>35045.229999999996</v>
      </c>
      <c r="I92" s="41">
        <f t="shared" ref="I92:O92" si="265">IFERROR(H92*1.1,0)</f>
        <v>38549.752999999997</v>
      </c>
      <c r="J92" s="41">
        <f t="shared" si="265"/>
        <v>42404.728300000002</v>
      </c>
      <c r="K92" s="41">
        <f t="shared" si="265"/>
        <v>46645.201130000009</v>
      </c>
      <c r="L92" s="41">
        <f t="shared" si="265"/>
        <v>51309.721243000015</v>
      </c>
      <c r="M92" s="41">
        <f t="shared" si="265"/>
        <v>56440.693367300024</v>
      </c>
      <c r="N92" s="41">
        <f t="shared" si="265"/>
        <v>62084.762704030029</v>
      </c>
      <c r="O92" s="41">
        <f t="shared" si="265"/>
        <v>68293.238974433043</v>
      </c>
      <c r="P92" s="42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  <c r="FT92" s="43"/>
      <c r="FU92" s="43"/>
      <c r="FV92" s="43"/>
      <c r="FW92" s="43"/>
      <c r="FX92" s="43"/>
      <c r="FY92" s="43"/>
      <c r="FZ92" s="43"/>
      <c r="GA92" s="43"/>
      <c r="GB92" s="43"/>
      <c r="GC92" s="42">
        <f t="shared" si="13"/>
        <v>0</v>
      </c>
      <c r="GD92" s="42">
        <f t="shared" si="14"/>
        <v>0</v>
      </c>
      <c r="GE92" s="42"/>
      <c r="GF92" s="5"/>
      <c r="GG92" s="5"/>
      <c r="GH92" s="137" t="str">
        <f t="shared" si="256"/>
        <v>II</v>
      </c>
      <c r="GI92" s="138">
        <f t="shared" si="257"/>
        <v>0</v>
      </c>
      <c r="GM92" s="356">
        <f t="shared" si="263"/>
        <v>0</v>
      </c>
    </row>
    <row r="93" spans="1:195" ht="16.5" hidden="1" customHeight="1" x14ac:dyDescent="0.25">
      <c r="A93" s="39" t="str">
        <f t="shared" si="260"/>
        <v>Off</v>
      </c>
      <c r="B93" s="40" t="s">
        <v>186</v>
      </c>
      <c r="C93" s="24" t="s">
        <v>179</v>
      </c>
      <c r="D93" s="24" t="s">
        <v>180</v>
      </c>
      <c r="E93" s="5">
        <v>70</v>
      </c>
      <c r="F93" s="17" t="s">
        <v>129</v>
      </c>
      <c r="G93" s="17" t="s">
        <v>141</v>
      </c>
      <c r="H93" s="41">
        <f t="shared" si="11"/>
        <v>22693.550000000003</v>
      </c>
      <c r="I93" s="41">
        <f t="shared" ref="I93:O93" si="266">IFERROR(H93*1.1,0)</f>
        <v>24962.905000000006</v>
      </c>
      <c r="J93" s="41">
        <f t="shared" si="266"/>
        <v>27459.195500000009</v>
      </c>
      <c r="K93" s="41">
        <f t="shared" si="266"/>
        <v>30205.115050000011</v>
      </c>
      <c r="L93" s="41">
        <f t="shared" si="266"/>
        <v>33225.626555000017</v>
      </c>
      <c r="M93" s="41">
        <f t="shared" si="266"/>
        <v>36548.189210500022</v>
      </c>
      <c r="N93" s="41">
        <f t="shared" si="266"/>
        <v>40203.008131550028</v>
      </c>
      <c r="O93" s="41">
        <f t="shared" si="266"/>
        <v>44223.308944705037</v>
      </c>
      <c r="P93" s="42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  <c r="FT93" s="43"/>
      <c r="FU93" s="43"/>
      <c r="FV93" s="43"/>
      <c r="FW93" s="43"/>
      <c r="FX93" s="43"/>
      <c r="FY93" s="43"/>
      <c r="FZ93" s="43"/>
      <c r="GA93" s="43"/>
      <c r="GB93" s="43"/>
      <c r="GC93" s="42">
        <f t="shared" si="13"/>
        <v>0</v>
      </c>
      <c r="GD93" s="42">
        <f t="shared" si="14"/>
        <v>0</v>
      </c>
      <c r="GE93" s="42"/>
      <c r="GF93" s="5"/>
      <c r="GG93" s="5"/>
      <c r="GH93" s="137" t="str">
        <f t="shared" si="256"/>
        <v>I</v>
      </c>
      <c r="GI93" s="138">
        <f t="shared" si="257"/>
        <v>0</v>
      </c>
      <c r="GM93" s="356">
        <f t="shared" si="263"/>
        <v>0</v>
      </c>
    </row>
    <row r="94" spans="1:195" ht="16.5" hidden="1" customHeight="1" x14ac:dyDescent="0.25">
      <c r="A94" s="39" t="str">
        <f t="shared" si="260"/>
        <v>Off</v>
      </c>
      <c r="B94" s="40" t="s">
        <v>186</v>
      </c>
      <c r="C94" s="24" t="s">
        <v>179</v>
      </c>
      <c r="D94" s="24" t="s">
        <v>180</v>
      </c>
      <c r="E94" s="5">
        <v>71</v>
      </c>
      <c r="F94" s="17" t="s">
        <v>131</v>
      </c>
      <c r="G94" s="17" t="s">
        <v>141</v>
      </c>
      <c r="H94" s="41">
        <f t="shared" si="11"/>
        <v>22693.550000000003</v>
      </c>
      <c r="I94" s="41">
        <f t="shared" ref="I94:O94" si="267">IFERROR(H94*1.1,0)</f>
        <v>24962.905000000006</v>
      </c>
      <c r="J94" s="41">
        <f t="shared" si="267"/>
        <v>27459.195500000009</v>
      </c>
      <c r="K94" s="41">
        <f t="shared" si="267"/>
        <v>30205.115050000011</v>
      </c>
      <c r="L94" s="41">
        <f t="shared" si="267"/>
        <v>33225.626555000017</v>
      </c>
      <c r="M94" s="41">
        <f t="shared" si="267"/>
        <v>36548.189210500022</v>
      </c>
      <c r="N94" s="41">
        <f t="shared" si="267"/>
        <v>40203.008131550028</v>
      </c>
      <c r="O94" s="41">
        <f t="shared" si="267"/>
        <v>44223.308944705037</v>
      </c>
      <c r="P94" s="42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  <c r="FT94" s="43"/>
      <c r="FU94" s="43"/>
      <c r="FV94" s="43"/>
      <c r="FW94" s="43"/>
      <c r="FX94" s="43"/>
      <c r="FY94" s="43"/>
      <c r="FZ94" s="43"/>
      <c r="GA94" s="43"/>
      <c r="GB94" s="43"/>
      <c r="GC94" s="42">
        <f t="shared" si="13"/>
        <v>0</v>
      </c>
      <c r="GD94" s="42">
        <f t="shared" si="14"/>
        <v>0</v>
      </c>
      <c r="GE94" s="42"/>
      <c r="GF94" s="5"/>
      <c r="GG94" s="5"/>
      <c r="GH94" s="137" t="str">
        <f t="shared" si="256"/>
        <v>I</v>
      </c>
      <c r="GI94" s="138">
        <f t="shared" si="257"/>
        <v>0</v>
      </c>
      <c r="GM94" s="356">
        <f t="shared" si="263"/>
        <v>0</v>
      </c>
    </row>
    <row r="95" spans="1:195" ht="16.5" hidden="1" customHeight="1" x14ac:dyDescent="0.25">
      <c r="A95" s="39" t="str">
        <f t="shared" si="260"/>
        <v>Off</v>
      </c>
      <c r="B95" s="40" t="s">
        <v>186</v>
      </c>
      <c r="C95" s="24" t="s">
        <v>179</v>
      </c>
      <c r="D95" s="24" t="s">
        <v>180</v>
      </c>
      <c r="E95" s="5">
        <v>72</v>
      </c>
      <c r="F95" s="17" t="s">
        <v>132</v>
      </c>
      <c r="G95" s="17" t="s">
        <v>142</v>
      </c>
      <c r="H95" s="41">
        <f t="shared" si="11"/>
        <v>35045.229999999996</v>
      </c>
      <c r="I95" s="41">
        <f t="shared" ref="I95:O95" si="268">IFERROR(H95*1.1,0)</f>
        <v>38549.752999999997</v>
      </c>
      <c r="J95" s="41">
        <f t="shared" si="268"/>
        <v>42404.728300000002</v>
      </c>
      <c r="K95" s="41">
        <f t="shared" si="268"/>
        <v>46645.201130000009</v>
      </c>
      <c r="L95" s="41">
        <f t="shared" si="268"/>
        <v>51309.721243000015</v>
      </c>
      <c r="M95" s="41">
        <f t="shared" si="268"/>
        <v>56440.693367300024</v>
      </c>
      <c r="N95" s="41">
        <f t="shared" si="268"/>
        <v>62084.762704030029</v>
      </c>
      <c r="O95" s="41">
        <f t="shared" si="268"/>
        <v>68293.238974433043</v>
      </c>
      <c r="P95" s="42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  <c r="FT95" s="43"/>
      <c r="FU95" s="43"/>
      <c r="FV95" s="43"/>
      <c r="FW95" s="43"/>
      <c r="FX95" s="43"/>
      <c r="FY95" s="43"/>
      <c r="FZ95" s="43"/>
      <c r="GA95" s="43"/>
      <c r="GB95" s="43"/>
      <c r="GC95" s="42">
        <f t="shared" si="13"/>
        <v>0</v>
      </c>
      <c r="GD95" s="42">
        <f t="shared" si="14"/>
        <v>0</v>
      </c>
      <c r="GE95" s="45"/>
      <c r="GF95" s="5"/>
      <c r="GG95" s="5"/>
      <c r="GH95" s="137" t="str">
        <f t="shared" si="256"/>
        <v>II</v>
      </c>
      <c r="GI95" s="138">
        <f t="shared" si="257"/>
        <v>0</v>
      </c>
      <c r="GM95" s="356">
        <f t="shared" si="263"/>
        <v>0</v>
      </c>
    </row>
    <row r="96" spans="1:195" ht="16.5" hidden="1" customHeight="1" x14ac:dyDescent="0.25">
      <c r="A96" s="39" t="str">
        <f t="shared" si="260"/>
        <v>Off</v>
      </c>
      <c r="B96" s="40" t="s">
        <v>186</v>
      </c>
      <c r="C96" s="24" t="s">
        <v>179</v>
      </c>
      <c r="D96" s="24" t="s">
        <v>180</v>
      </c>
      <c r="E96" s="5">
        <v>73</v>
      </c>
      <c r="F96" s="17" t="s">
        <v>133</v>
      </c>
      <c r="G96" s="17" t="s">
        <v>142</v>
      </c>
      <c r="H96" s="41">
        <f t="shared" si="11"/>
        <v>35045.229999999996</v>
      </c>
      <c r="I96" s="41">
        <f t="shared" ref="I96:O96" si="269">IFERROR(H96*1.1,0)</f>
        <v>38549.752999999997</v>
      </c>
      <c r="J96" s="41">
        <f t="shared" si="269"/>
        <v>42404.728300000002</v>
      </c>
      <c r="K96" s="41">
        <f t="shared" si="269"/>
        <v>46645.201130000009</v>
      </c>
      <c r="L96" s="41">
        <f t="shared" si="269"/>
        <v>51309.721243000015</v>
      </c>
      <c r="M96" s="41">
        <f t="shared" si="269"/>
        <v>56440.693367300024</v>
      </c>
      <c r="N96" s="41">
        <f t="shared" si="269"/>
        <v>62084.762704030029</v>
      </c>
      <c r="O96" s="41">
        <f t="shared" si="269"/>
        <v>68293.238974433043</v>
      </c>
      <c r="P96" s="42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  <c r="FT96" s="43"/>
      <c r="FU96" s="43"/>
      <c r="FV96" s="43"/>
      <c r="FW96" s="43"/>
      <c r="FX96" s="43"/>
      <c r="FY96" s="43"/>
      <c r="FZ96" s="43"/>
      <c r="GA96" s="43"/>
      <c r="GB96" s="43"/>
      <c r="GC96" s="42">
        <f t="shared" si="13"/>
        <v>0</v>
      </c>
      <c r="GD96" s="42">
        <f t="shared" si="14"/>
        <v>0</v>
      </c>
      <c r="GE96" s="42"/>
      <c r="GF96" s="5"/>
      <c r="GG96" s="5"/>
      <c r="GH96" s="137" t="str">
        <f t="shared" si="256"/>
        <v>II</v>
      </c>
      <c r="GI96" s="138">
        <f t="shared" si="257"/>
        <v>0</v>
      </c>
      <c r="GM96" s="356">
        <f t="shared" si="263"/>
        <v>0</v>
      </c>
    </row>
    <row r="97" spans="1:196" ht="16.5" hidden="1" customHeight="1" x14ac:dyDescent="0.25">
      <c r="A97" s="39" t="str">
        <f t="shared" si="260"/>
        <v>Off</v>
      </c>
      <c r="B97" s="40" t="s">
        <v>186</v>
      </c>
      <c r="C97" s="24" t="s">
        <v>179</v>
      </c>
      <c r="D97" s="24" t="s">
        <v>180</v>
      </c>
      <c r="E97" s="5">
        <v>74</v>
      </c>
      <c r="F97" s="17" t="s">
        <v>390</v>
      </c>
      <c r="G97" s="17" t="s">
        <v>144</v>
      </c>
      <c r="H97" s="41">
        <f t="shared" si="11"/>
        <v>87113.95</v>
      </c>
      <c r="I97" s="41">
        <f t="shared" ref="I97:O97" si="270">IFERROR(H97*1.1,0)</f>
        <v>95825.345000000001</v>
      </c>
      <c r="J97" s="41">
        <f t="shared" si="270"/>
        <v>105407.87950000001</v>
      </c>
      <c r="K97" s="41">
        <f t="shared" si="270"/>
        <v>115948.66745000002</v>
      </c>
      <c r="L97" s="41">
        <f t="shared" si="270"/>
        <v>127543.53419500003</v>
      </c>
      <c r="M97" s="41">
        <f t="shared" si="270"/>
        <v>140297.88761450004</v>
      </c>
      <c r="N97" s="41">
        <f t="shared" si="270"/>
        <v>154327.67637595005</v>
      </c>
      <c r="O97" s="41">
        <f t="shared" si="270"/>
        <v>169760.44401354506</v>
      </c>
      <c r="P97" s="42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  <c r="FT97" s="43"/>
      <c r="FU97" s="43"/>
      <c r="FV97" s="43"/>
      <c r="FW97" s="43"/>
      <c r="FX97" s="43"/>
      <c r="FY97" s="43"/>
      <c r="FZ97" s="43"/>
      <c r="GA97" s="43"/>
      <c r="GB97" s="43"/>
      <c r="GC97" s="42">
        <f t="shared" si="13"/>
        <v>0</v>
      </c>
      <c r="GD97" s="42">
        <f t="shared" si="14"/>
        <v>0</v>
      </c>
      <c r="GE97" s="42"/>
      <c r="GF97" s="5"/>
      <c r="GG97" s="5"/>
      <c r="GH97" s="137" t="str">
        <f t="shared" si="256"/>
        <v>IV</v>
      </c>
      <c r="GI97" s="138">
        <f t="shared" si="257"/>
        <v>0</v>
      </c>
      <c r="GM97" s="356">
        <f t="shared" si="263"/>
        <v>0</v>
      </c>
    </row>
    <row r="98" spans="1:196" ht="16.5" hidden="1" customHeight="1" x14ac:dyDescent="0.25">
      <c r="A98" s="39" t="str">
        <f t="shared" si="260"/>
        <v>Off</v>
      </c>
      <c r="B98" s="40" t="s">
        <v>186</v>
      </c>
      <c r="C98" s="24" t="s">
        <v>179</v>
      </c>
      <c r="D98" s="24" t="s">
        <v>180</v>
      </c>
      <c r="E98" s="5">
        <v>75</v>
      </c>
      <c r="F98" s="17"/>
      <c r="G98" s="17"/>
      <c r="H98" s="41">
        <f t="shared" si="11"/>
        <v>0</v>
      </c>
      <c r="I98" s="41">
        <f t="shared" ref="I98:O98" si="271">IFERROR(H98*1.1,0)</f>
        <v>0</v>
      </c>
      <c r="J98" s="41">
        <f t="shared" si="271"/>
        <v>0</v>
      </c>
      <c r="K98" s="41">
        <f t="shared" si="271"/>
        <v>0</v>
      </c>
      <c r="L98" s="41">
        <f t="shared" si="271"/>
        <v>0</v>
      </c>
      <c r="M98" s="41">
        <f t="shared" si="271"/>
        <v>0</v>
      </c>
      <c r="N98" s="41">
        <f t="shared" si="271"/>
        <v>0</v>
      </c>
      <c r="O98" s="41">
        <f t="shared" si="271"/>
        <v>0</v>
      </c>
      <c r="P98" s="42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  <c r="FT98" s="43"/>
      <c r="FU98" s="43"/>
      <c r="FV98" s="43"/>
      <c r="FW98" s="43"/>
      <c r="FX98" s="43"/>
      <c r="FY98" s="43"/>
      <c r="FZ98" s="43"/>
      <c r="GA98" s="43"/>
      <c r="GB98" s="43"/>
      <c r="GC98" s="42"/>
      <c r="GD98" s="42">
        <f t="shared" si="14"/>
        <v>0</v>
      </c>
      <c r="GE98" s="42"/>
      <c r="GF98" s="5"/>
      <c r="GG98" s="5"/>
      <c r="GH98" s="137">
        <f t="shared" si="256"/>
        <v>0</v>
      </c>
      <c r="GI98" s="138">
        <f t="shared" si="257"/>
        <v>0</v>
      </c>
      <c r="GM98" s="356">
        <f t="shared" si="263"/>
        <v>0</v>
      </c>
    </row>
    <row r="99" spans="1:196" ht="16.5" hidden="1" customHeight="1" x14ac:dyDescent="0.25">
      <c r="A99" s="39" t="str">
        <f t="shared" si="260"/>
        <v>Off</v>
      </c>
      <c r="B99" s="40" t="s">
        <v>186</v>
      </c>
      <c r="C99" s="24" t="s">
        <v>179</v>
      </c>
      <c r="D99" s="24" t="s">
        <v>180</v>
      </c>
      <c r="E99" s="5">
        <v>76</v>
      </c>
      <c r="F99" s="17"/>
      <c r="G99" s="17"/>
      <c r="H99" s="41">
        <f t="shared" si="11"/>
        <v>0</v>
      </c>
      <c r="I99" s="41">
        <f t="shared" ref="I99:O99" si="272">IFERROR(H99*1.1,0)</f>
        <v>0</v>
      </c>
      <c r="J99" s="41">
        <f t="shared" si="272"/>
        <v>0</v>
      </c>
      <c r="K99" s="41">
        <f t="shared" si="272"/>
        <v>0</v>
      </c>
      <c r="L99" s="41">
        <f t="shared" si="272"/>
        <v>0</v>
      </c>
      <c r="M99" s="41">
        <f t="shared" si="272"/>
        <v>0</v>
      </c>
      <c r="N99" s="41">
        <f t="shared" si="272"/>
        <v>0</v>
      </c>
      <c r="O99" s="41">
        <f t="shared" si="272"/>
        <v>0</v>
      </c>
      <c r="P99" s="42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  <c r="FT99" s="43"/>
      <c r="FU99" s="43"/>
      <c r="FV99" s="43"/>
      <c r="FW99" s="43"/>
      <c r="FX99" s="43"/>
      <c r="FY99" s="43"/>
      <c r="FZ99" s="43"/>
      <c r="GA99" s="43"/>
      <c r="GB99" s="43"/>
      <c r="GC99" s="42"/>
      <c r="GD99" s="42">
        <f t="shared" si="14"/>
        <v>0</v>
      </c>
      <c r="GE99" s="16"/>
      <c r="GF99" s="5"/>
      <c r="GG99" s="5"/>
      <c r="GH99" s="137">
        <f t="shared" si="256"/>
        <v>0</v>
      </c>
      <c r="GI99" s="138">
        <f t="shared" si="257"/>
        <v>0</v>
      </c>
      <c r="GM99" s="356">
        <f t="shared" si="263"/>
        <v>0</v>
      </c>
    </row>
    <row r="100" spans="1:196" ht="16.5" hidden="1" customHeight="1" x14ac:dyDescent="0.25">
      <c r="A100" s="39" t="str">
        <f t="shared" si="260"/>
        <v>Off</v>
      </c>
      <c r="B100" s="40" t="s">
        <v>186</v>
      </c>
      <c r="C100" s="24" t="s">
        <v>179</v>
      </c>
      <c r="D100" s="24" t="s">
        <v>180</v>
      </c>
      <c r="E100" s="5">
        <v>77</v>
      </c>
      <c r="F100" s="17"/>
      <c r="G100" s="17"/>
      <c r="H100" s="41">
        <f t="shared" si="11"/>
        <v>0</v>
      </c>
      <c r="I100" s="41">
        <f t="shared" ref="I100:O100" si="273">IFERROR(H100*1.1,0)</f>
        <v>0</v>
      </c>
      <c r="J100" s="41">
        <f t="shared" si="273"/>
        <v>0</v>
      </c>
      <c r="K100" s="41">
        <f t="shared" si="273"/>
        <v>0</v>
      </c>
      <c r="L100" s="41">
        <f t="shared" si="273"/>
        <v>0</v>
      </c>
      <c r="M100" s="41">
        <f t="shared" si="273"/>
        <v>0</v>
      </c>
      <c r="N100" s="41">
        <f t="shared" si="273"/>
        <v>0</v>
      </c>
      <c r="O100" s="41">
        <f t="shared" si="273"/>
        <v>0</v>
      </c>
      <c r="P100" s="42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  <c r="FT100" s="43"/>
      <c r="FU100" s="43"/>
      <c r="FV100" s="43"/>
      <c r="FW100" s="43"/>
      <c r="FX100" s="43"/>
      <c r="FY100" s="43"/>
      <c r="FZ100" s="43"/>
      <c r="GA100" s="43"/>
      <c r="GB100" s="43"/>
      <c r="GC100" s="42"/>
      <c r="GD100" s="42">
        <f t="shared" si="14"/>
        <v>0</v>
      </c>
      <c r="GE100" s="42"/>
      <c r="GF100" s="5"/>
      <c r="GG100" s="5"/>
      <c r="GH100" s="137">
        <f t="shared" si="256"/>
        <v>0</v>
      </c>
      <c r="GI100" s="138">
        <f t="shared" si="257"/>
        <v>0</v>
      </c>
      <c r="GM100" s="356">
        <f t="shared" si="263"/>
        <v>0</v>
      </c>
    </row>
    <row r="101" spans="1:196" ht="16.5" hidden="1" customHeight="1" x14ac:dyDescent="0.25">
      <c r="A101" s="39" t="str">
        <f t="shared" si="260"/>
        <v>Off</v>
      </c>
      <c r="B101" s="40" t="s">
        <v>186</v>
      </c>
      <c r="C101" s="24" t="s">
        <v>179</v>
      </c>
      <c r="D101" s="24" t="s">
        <v>180</v>
      </c>
      <c r="E101" s="5">
        <v>78</v>
      </c>
      <c r="F101" s="17"/>
      <c r="G101" s="17"/>
      <c r="H101" s="41">
        <f t="shared" si="11"/>
        <v>0</v>
      </c>
      <c r="I101" s="41">
        <f t="shared" ref="I101:O101" si="274">IFERROR(H101*1.1,0)</f>
        <v>0</v>
      </c>
      <c r="J101" s="41">
        <f t="shared" si="274"/>
        <v>0</v>
      </c>
      <c r="K101" s="41">
        <f t="shared" si="274"/>
        <v>0</v>
      </c>
      <c r="L101" s="41">
        <f t="shared" si="274"/>
        <v>0</v>
      </c>
      <c r="M101" s="41">
        <f t="shared" si="274"/>
        <v>0</v>
      </c>
      <c r="N101" s="41">
        <f t="shared" si="274"/>
        <v>0</v>
      </c>
      <c r="O101" s="41">
        <f t="shared" si="274"/>
        <v>0</v>
      </c>
      <c r="P101" s="42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  <c r="FT101" s="43"/>
      <c r="FU101" s="43"/>
      <c r="FV101" s="43"/>
      <c r="FW101" s="43"/>
      <c r="FX101" s="43"/>
      <c r="FY101" s="43"/>
      <c r="FZ101" s="43"/>
      <c r="GA101" s="43"/>
      <c r="GB101" s="43"/>
      <c r="GC101" s="42"/>
      <c r="GD101" s="42">
        <f t="shared" si="14"/>
        <v>0</v>
      </c>
      <c r="GE101" s="42"/>
      <c r="GF101" s="5"/>
      <c r="GG101" s="5"/>
      <c r="GH101" s="137">
        <f t="shared" si="256"/>
        <v>0</v>
      </c>
      <c r="GI101" s="138">
        <f t="shared" si="257"/>
        <v>0</v>
      </c>
      <c r="GM101" s="356">
        <f t="shared" si="263"/>
        <v>0</v>
      </c>
    </row>
    <row r="102" spans="1:196" ht="16.5" hidden="1" customHeight="1" x14ac:dyDescent="0.25">
      <c r="A102" s="39" t="str">
        <f t="shared" si="260"/>
        <v>Off</v>
      </c>
      <c r="B102" s="40" t="s">
        <v>186</v>
      </c>
      <c r="C102" s="24" t="s">
        <v>179</v>
      </c>
      <c r="D102" s="24" t="s">
        <v>180</v>
      </c>
      <c r="E102" s="5">
        <v>79</v>
      </c>
      <c r="F102" s="17"/>
      <c r="G102" s="17"/>
      <c r="H102" s="41">
        <f t="shared" si="11"/>
        <v>0</v>
      </c>
      <c r="I102" s="41">
        <f t="shared" ref="I102:O102" si="275">IFERROR(H102*1.1,0)</f>
        <v>0</v>
      </c>
      <c r="J102" s="41">
        <f t="shared" si="275"/>
        <v>0</v>
      </c>
      <c r="K102" s="41">
        <f t="shared" si="275"/>
        <v>0</v>
      </c>
      <c r="L102" s="41">
        <f t="shared" si="275"/>
        <v>0</v>
      </c>
      <c r="M102" s="41">
        <f t="shared" si="275"/>
        <v>0</v>
      </c>
      <c r="N102" s="41">
        <f t="shared" si="275"/>
        <v>0</v>
      </c>
      <c r="O102" s="41">
        <f t="shared" si="275"/>
        <v>0</v>
      </c>
      <c r="P102" s="42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  <c r="FT102" s="43"/>
      <c r="FU102" s="43"/>
      <c r="FV102" s="43"/>
      <c r="FW102" s="43"/>
      <c r="FX102" s="43"/>
      <c r="FY102" s="43"/>
      <c r="FZ102" s="43"/>
      <c r="GA102" s="43"/>
      <c r="GB102" s="43"/>
      <c r="GC102" s="42"/>
      <c r="GD102" s="42">
        <f t="shared" si="14"/>
        <v>0</v>
      </c>
      <c r="GE102" s="42"/>
      <c r="GF102" s="5"/>
      <c r="GG102" s="5"/>
      <c r="GH102" s="137">
        <f t="shared" si="256"/>
        <v>0</v>
      </c>
      <c r="GI102" s="138">
        <f t="shared" si="257"/>
        <v>0</v>
      </c>
      <c r="GM102" s="356">
        <f t="shared" si="263"/>
        <v>0</v>
      </c>
    </row>
    <row r="103" spans="1:196" ht="16.5" hidden="1" customHeight="1" x14ac:dyDescent="0.25">
      <c r="A103" s="39" t="str">
        <f t="shared" si="260"/>
        <v>Off</v>
      </c>
      <c r="B103" s="40" t="s">
        <v>186</v>
      </c>
      <c r="C103" s="24" t="s">
        <v>179</v>
      </c>
      <c r="D103" s="24" t="s">
        <v>180</v>
      </c>
      <c r="E103" s="5">
        <v>80</v>
      </c>
      <c r="F103" s="17"/>
      <c r="G103" s="17"/>
      <c r="H103" s="41">
        <f t="shared" si="11"/>
        <v>0</v>
      </c>
      <c r="I103" s="41">
        <f t="shared" ref="I103:O103" si="276">IFERROR(H103*1.1,0)</f>
        <v>0</v>
      </c>
      <c r="J103" s="41">
        <f t="shared" si="276"/>
        <v>0</v>
      </c>
      <c r="K103" s="41">
        <f t="shared" si="276"/>
        <v>0</v>
      </c>
      <c r="L103" s="41">
        <f t="shared" si="276"/>
        <v>0</v>
      </c>
      <c r="M103" s="41">
        <f t="shared" si="276"/>
        <v>0</v>
      </c>
      <c r="N103" s="41">
        <f t="shared" si="276"/>
        <v>0</v>
      </c>
      <c r="O103" s="41">
        <f t="shared" si="276"/>
        <v>0</v>
      </c>
      <c r="P103" s="42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  <c r="FT103" s="43"/>
      <c r="FU103" s="43"/>
      <c r="FV103" s="43"/>
      <c r="FW103" s="43"/>
      <c r="FX103" s="43"/>
      <c r="FY103" s="43"/>
      <c r="FZ103" s="43"/>
      <c r="GA103" s="43"/>
      <c r="GB103" s="43"/>
      <c r="GC103" s="42"/>
      <c r="GD103" s="42">
        <f t="shared" si="14"/>
        <v>0</v>
      </c>
      <c r="GE103" s="42"/>
      <c r="GF103" s="5"/>
      <c r="GG103" s="5"/>
      <c r="GH103" s="137">
        <f t="shared" si="256"/>
        <v>0</v>
      </c>
      <c r="GI103" s="138">
        <f t="shared" si="257"/>
        <v>0</v>
      </c>
      <c r="GM103" s="356">
        <f t="shared" si="263"/>
        <v>0</v>
      </c>
    </row>
    <row r="104" spans="1:196" ht="16.5" hidden="1" customHeight="1" x14ac:dyDescent="0.25">
      <c r="A104" s="39" t="str">
        <f t="shared" si="260"/>
        <v>Off</v>
      </c>
      <c r="B104" s="40" t="s">
        <v>186</v>
      </c>
      <c r="C104" s="24" t="s">
        <v>179</v>
      </c>
      <c r="D104" s="24" t="s">
        <v>180</v>
      </c>
      <c r="E104" s="5">
        <v>81</v>
      </c>
      <c r="F104" s="17"/>
      <c r="G104" s="17"/>
      <c r="H104" s="41">
        <f t="shared" si="11"/>
        <v>0</v>
      </c>
      <c r="I104" s="41">
        <f t="shared" ref="I104:O104" si="277">IFERROR(H104*1.1,0)</f>
        <v>0</v>
      </c>
      <c r="J104" s="41">
        <f t="shared" si="277"/>
        <v>0</v>
      </c>
      <c r="K104" s="41">
        <f t="shared" si="277"/>
        <v>0</v>
      </c>
      <c r="L104" s="41">
        <f t="shared" si="277"/>
        <v>0</v>
      </c>
      <c r="M104" s="41">
        <f t="shared" si="277"/>
        <v>0</v>
      </c>
      <c r="N104" s="41">
        <f t="shared" si="277"/>
        <v>0</v>
      </c>
      <c r="O104" s="41">
        <f t="shared" si="277"/>
        <v>0</v>
      </c>
      <c r="P104" s="42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  <c r="FT104" s="43"/>
      <c r="FU104" s="43"/>
      <c r="FV104" s="43"/>
      <c r="FW104" s="43"/>
      <c r="FX104" s="43"/>
      <c r="FY104" s="43"/>
      <c r="FZ104" s="43"/>
      <c r="GA104" s="43"/>
      <c r="GB104" s="43"/>
      <c r="GC104" s="42"/>
      <c r="GD104" s="42">
        <f t="shared" si="14"/>
        <v>0</v>
      </c>
      <c r="GE104" s="42"/>
      <c r="GF104" s="5"/>
      <c r="GG104" s="5"/>
      <c r="GH104" s="137">
        <f t="shared" si="256"/>
        <v>0</v>
      </c>
      <c r="GI104" s="138">
        <f t="shared" si="257"/>
        <v>0</v>
      </c>
      <c r="GM104" s="356">
        <f t="shared" si="263"/>
        <v>0</v>
      </c>
    </row>
    <row r="105" spans="1:196" ht="16.5" hidden="1" customHeight="1" x14ac:dyDescent="0.25">
      <c r="A105" s="39" t="str">
        <f t="shared" si="260"/>
        <v>Off</v>
      </c>
      <c r="B105" s="40" t="s">
        <v>186</v>
      </c>
      <c r="C105" s="24" t="s">
        <v>179</v>
      </c>
      <c r="D105" s="24" t="s">
        <v>180</v>
      </c>
      <c r="E105" s="5">
        <v>82</v>
      </c>
      <c r="F105" s="17"/>
      <c r="G105" s="17"/>
      <c r="H105" s="41">
        <f t="shared" si="11"/>
        <v>0</v>
      </c>
      <c r="I105" s="41">
        <f t="shared" ref="I105:O105" si="278">IFERROR(H105*1.1,0)</f>
        <v>0</v>
      </c>
      <c r="J105" s="41">
        <f t="shared" si="278"/>
        <v>0</v>
      </c>
      <c r="K105" s="41">
        <f t="shared" si="278"/>
        <v>0</v>
      </c>
      <c r="L105" s="41">
        <f t="shared" si="278"/>
        <v>0</v>
      </c>
      <c r="M105" s="41">
        <f t="shared" si="278"/>
        <v>0</v>
      </c>
      <c r="N105" s="41">
        <f t="shared" si="278"/>
        <v>0</v>
      </c>
      <c r="O105" s="41">
        <f t="shared" si="278"/>
        <v>0</v>
      </c>
      <c r="P105" s="42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  <c r="FT105" s="43"/>
      <c r="FU105" s="43"/>
      <c r="FV105" s="43"/>
      <c r="FW105" s="43"/>
      <c r="FX105" s="43"/>
      <c r="FY105" s="43"/>
      <c r="FZ105" s="43"/>
      <c r="GA105" s="43"/>
      <c r="GB105" s="43"/>
      <c r="GC105" s="42"/>
      <c r="GD105" s="42">
        <f t="shared" si="14"/>
        <v>0</v>
      </c>
      <c r="GE105" s="42"/>
      <c r="GF105" s="5"/>
      <c r="GG105" s="5"/>
      <c r="GH105" s="137">
        <f t="shared" si="256"/>
        <v>0</v>
      </c>
      <c r="GI105" s="138">
        <f t="shared" si="257"/>
        <v>0</v>
      </c>
      <c r="GM105" s="356">
        <f t="shared" si="263"/>
        <v>0</v>
      </c>
    </row>
    <row r="106" spans="1:196" ht="16.5" hidden="1" customHeight="1" x14ac:dyDescent="0.25">
      <c r="A106" s="39" t="str">
        <f t="shared" si="260"/>
        <v>Off</v>
      </c>
      <c r="B106" s="40" t="s">
        <v>186</v>
      </c>
      <c r="C106" s="24" t="s">
        <v>179</v>
      </c>
      <c r="D106" s="24" t="s">
        <v>180</v>
      </c>
      <c r="E106" s="5">
        <v>83</v>
      </c>
      <c r="F106" s="17"/>
      <c r="G106" s="17"/>
      <c r="H106" s="41">
        <f t="shared" si="11"/>
        <v>0</v>
      </c>
      <c r="I106" s="41">
        <f t="shared" ref="I106:O106" si="279">IFERROR(H106*1.1,0)</f>
        <v>0</v>
      </c>
      <c r="J106" s="41">
        <f t="shared" si="279"/>
        <v>0</v>
      </c>
      <c r="K106" s="41">
        <f t="shared" si="279"/>
        <v>0</v>
      </c>
      <c r="L106" s="41">
        <f t="shared" si="279"/>
        <v>0</v>
      </c>
      <c r="M106" s="41">
        <f t="shared" si="279"/>
        <v>0</v>
      </c>
      <c r="N106" s="41">
        <f t="shared" si="279"/>
        <v>0</v>
      </c>
      <c r="O106" s="41">
        <f t="shared" si="279"/>
        <v>0</v>
      </c>
      <c r="P106" s="42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  <c r="FT106" s="43"/>
      <c r="FU106" s="43"/>
      <c r="FV106" s="43"/>
      <c r="FW106" s="43"/>
      <c r="FX106" s="43"/>
      <c r="FY106" s="43"/>
      <c r="FZ106" s="43"/>
      <c r="GA106" s="43"/>
      <c r="GB106" s="43"/>
      <c r="GC106" s="42"/>
      <c r="GD106" s="42">
        <f t="shared" si="14"/>
        <v>0</v>
      </c>
      <c r="GE106" s="42"/>
      <c r="GF106" s="5"/>
      <c r="GG106" s="5"/>
      <c r="GH106" s="137">
        <f t="shared" si="256"/>
        <v>0</v>
      </c>
      <c r="GI106" s="138">
        <f t="shared" si="257"/>
        <v>0</v>
      </c>
      <c r="GM106" s="356">
        <f t="shared" si="263"/>
        <v>0</v>
      </c>
    </row>
    <row r="107" spans="1:196" ht="16.5" hidden="1" customHeight="1" x14ac:dyDescent="0.25">
      <c r="A107" s="39" t="str">
        <f t="shared" si="260"/>
        <v>Off</v>
      </c>
      <c r="B107" s="40" t="s">
        <v>186</v>
      </c>
      <c r="C107" s="24" t="s">
        <v>179</v>
      </c>
      <c r="D107" s="24" t="s">
        <v>180</v>
      </c>
      <c r="E107" s="5">
        <v>84</v>
      </c>
      <c r="F107" s="17"/>
      <c r="G107" s="17"/>
      <c r="H107" s="41">
        <f t="shared" si="11"/>
        <v>0</v>
      </c>
      <c r="I107" s="41">
        <f t="shared" ref="I107:O107" si="280">IFERROR(H107*1.1,0)</f>
        <v>0</v>
      </c>
      <c r="J107" s="41">
        <f t="shared" si="280"/>
        <v>0</v>
      </c>
      <c r="K107" s="41">
        <f t="shared" si="280"/>
        <v>0</v>
      </c>
      <c r="L107" s="41">
        <f t="shared" si="280"/>
        <v>0</v>
      </c>
      <c r="M107" s="41">
        <f t="shared" si="280"/>
        <v>0</v>
      </c>
      <c r="N107" s="41">
        <f t="shared" si="280"/>
        <v>0</v>
      </c>
      <c r="O107" s="41">
        <f t="shared" si="280"/>
        <v>0</v>
      </c>
      <c r="P107" s="42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  <c r="FT107" s="43"/>
      <c r="FU107" s="43"/>
      <c r="FV107" s="43"/>
      <c r="FW107" s="43"/>
      <c r="FX107" s="43"/>
      <c r="FY107" s="43"/>
      <c r="FZ107" s="43"/>
      <c r="GA107" s="43"/>
      <c r="GB107" s="43"/>
      <c r="GC107" s="42"/>
      <c r="GD107" s="42">
        <f t="shared" si="14"/>
        <v>0</v>
      </c>
      <c r="GE107" s="42"/>
      <c r="GF107" s="5"/>
      <c r="GG107" s="5"/>
      <c r="GH107" s="137">
        <f t="shared" si="256"/>
        <v>0</v>
      </c>
      <c r="GI107" s="138">
        <f t="shared" si="257"/>
        <v>0</v>
      </c>
      <c r="GM107" s="356">
        <f t="shared" si="263"/>
        <v>0</v>
      </c>
    </row>
    <row r="108" spans="1:196" ht="16.5" hidden="1" customHeight="1" x14ac:dyDescent="0.25">
      <c r="A108" s="39" t="str">
        <f t="shared" si="260"/>
        <v>Off</v>
      </c>
      <c r="B108" s="40" t="s">
        <v>186</v>
      </c>
      <c r="C108" s="24" t="s">
        <v>179</v>
      </c>
      <c r="D108" s="24" t="s">
        <v>180</v>
      </c>
      <c r="E108" s="5">
        <v>85</v>
      </c>
      <c r="F108" s="17"/>
      <c r="G108" s="17"/>
      <c r="H108" s="41">
        <f t="shared" si="11"/>
        <v>0</v>
      </c>
      <c r="I108" s="41">
        <f t="shared" ref="I108:O108" si="281">IFERROR(H108*1.1,0)</f>
        <v>0</v>
      </c>
      <c r="J108" s="41">
        <f t="shared" si="281"/>
        <v>0</v>
      </c>
      <c r="K108" s="41">
        <f t="shared" si="281"/>
        <v>0</v>
      </c>
      <c r="L108" s="41">
        <f t="shared" si="281"/>
        <v>0</v>
      </c>
      <c r="M108" s="41">
        <f t="shared" si="281"/>
        <v>0</v>
      </c>
      <c r="N108" s="41">
        <f t="shared" si="281"/>
        <v>0</v>
      </c>
      <c r="O108" s="41">
        <f t="shared" si="281"/>
        <v>0</v>
      </c>
      <c r="P108" s="42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  <c r="FT108" s="43"/>
      <c r="FU108" s="43"/>
      <c r="FV108" s="43"/>
      <c r="FW108" s="43"/>
      <c r="FX108" s="43"/>
      <c r="FY108" s="43"/>
      <c r="FZ108" s="43"/>
      <c r="GA108" s="43"/>
      <c r="GB108" s="43"/>
      <c r="GC108" s="42">
        <f t="shared" si="13"/>
        <v>0</v>
      </c>
      <c r="GD108" s="42">
        <f t="shared" si="14"/>
        <v>0</v>
      </c>
      <c r="GE108" s="42"/>
      <c r="GF108" s="5"/>
      <c r="GG108" s="5"/>
      <c r="GH108" s="137">
        <f t="shared" si="256"/>
        <v>0</v>
      </c>
      <c r="GI108" s="138">
        <f t="shared" si="257"/>
        <v>0</v>
      </c>
      <c r="GM108" s="356">
        <f t="shared" si="263"/>
        <v>0</v>
      </c>
    </row>
    <row r="109" spans="1:196" ht="16.5" customHeight="1" x14ac:dyDescent="0.25">
      <c r="A109" s="5"/>
      <c r="B109" s="24"/>
      <c r="C109" s="24"/>
      <c r="D109" s="24"/>
      <c r="E109" s="5"/>
      <c r="F109" s="46" t="s">
        <v>187</v>
      </c>
      <c r="G109" s="46"/>
      <c r="H109" s="47"/>
      <c r="I109" s="47"/>
      <c r="J109" s="47"/>
      <c r="K109" s="47"/>
      <c r="L109" s="47"/>
      <c r="M109" s="47"/>
      <c r="N109" s="47"/>
      <c r="O109" s="47"/>
      <c r="P109" s="47">
        <f t="shared" ref="P109:AU109" si="282">SUM(P23:P108)</f>
        <v>0</v>
      </c>
      <c r="Q109" s="47">
        <f t="shared" si="282"/>
        <v>0</v>
      </c>
      <c r="R109" s="47">
        <f t="shared" si="282"/>
        <v>0</v>
      </c>
      <c r="S109" s="47">
        <f t="shared" si="282"/>
        <v>0</v>
      </c>
      <c r="T109" s="47">
        <f t="shared" si="282"/>
        <v>0</v>
      </c>
      <c r="U109" s="47">
        <f t="shared" si="282"/>
        <v>0</v>
      </c>
      <c r="V109" s="47">
        <f t="shared" si="282"/>
        <v>0</v>
      </c>
      <c r="W109" s="47">
        <f t="shared" si="282"/>
        <v>0</v>
      </c>
      <c r="X109" s="47">
        <f t="shared" si="282"/>
        <v>0</v>
      </c>
      <c r="Y109" s="47">
        <f t="shared" si="282"/>
        <v>0</v>
      </c>
      <c r="Z109" s="47">
        <f t="shared" si="282"/>
        <v>0</v>
      </c>
      <c r="AA109" s="47">
        <f t="shared" si="282"/>
        <v>9.36</v>
      </c>
      <c r="AB109" s="47">
        <f t="shared" si="282"/>
        <v>9.36</v>
      </c>
      <c r="AC109" s="47">
        <f t="shared" si="282"/>
        <v>8.6089772727272731</v>
      </c>
      <c r="AD109" s="47">
        <f t="shared" si="282"/>
        <v>8.6089772727272731</v>
      </c>
      <c r="AE109" s="47">
        <f t="shared" si="282"/>
        <v>3.6671022727272731</v>
      </c>
      <c r="AF109" s="47">
        <f t="shared" si="282"/>
        <v>3.6671022727272731</v>
      </c>
      <c r="AG109" s="47">
        <f t="shared" si="282"/>
        <v>3.4171022727272731</v>
      </c>
      <c r="AH109" s="47">
        <f t="shared" si="282"/>
        <v>3.4171022727272731</v>
      </c>
      <c r="AI109" s="47">
        <f t="shared" si="282"/>
        <v>4.1671022727272735</v>
      </c>
      <c r="AJ109" s="47">
        <f t="shared" si="282"/>
        <v>3.4171022727272731</v>
      </c>
      <c r="AK109" s="47">
        <f t="shared" si="282"/>
        <v>3.4171022727272731</v>
      </c>
      <c r="AL109" s="47">
        <f t="shared" si="282"/>
        <v>3.4171022727272731</v>
      </c>
      <c r="AM109" s="47">
        <f t="shared" si="282"/>
        <v>4.1671022727272735</v>
      </c>
      <c r="AN109" s="47">
        <f t="shared" si="282"/>
        <v>3.4171022727272731</v>
      </c>
      <c r="AO109" s="47">
        <f t="shared" si="282"/>
        <v>3.4171022727272731</v>
      </c>
      <c r="AP109" s="47">
        <f t="shared" si="282"/>
        <v>3.4171022727272731</v>
      </c>
      <c r="AQ109" s="47">
        <f t="shared" si="282"/>
        <v>3.4171022727272731</v>
      </c>
      <c r="AR109" s="47">
        <f t="shared" si="282"/>
        <v>4.4171022727272726</v>
      </c>
      <c r="AS109" s="47">
        <f t="shared" si="282"/>
        <v>3.4171022727272731</v>
      </c>
      <c r="AT109" s="47">
        <f t="shared" si="282"/>
        <v>3.4171022727272731</v>
      </c>
      <c r="AU109" s="47">
        <f t="shared" si="282"/>
        <v>3.4171022727272731</v>
      </c>
      <c r="AV109" s="47">
        <f t="shared" ref="AV109:CA109" si="283">SUM(AV23:AV108)</f>
        <v>4.4171022727272726</v>
      </c>
      <c r="AW109" s="47">
        <f t="shared" si="283"/>
        <v>3.4171022727272731</v>
      </c>
      <c r="AX109" s="47">
        <f t="shared" si="283"/>
        <v>3.4171022727272731</v>
      </c>
      <c r="AY109" s="47">
        <f t="shared" si="283"/>
        <v>3.4171022727272731</v>
      </c>
      <c r="AZ109" s="47">
        <f t="shared" si="283"/>
        <v>4.4171022727272726</v>
      </c>
      <c r="BA109" s="47">
        <f t="shared" si="283"/>
        <v>3.4171022727272731</v>
      </c>
      <c r="BB109" s="47">
        <f t="shared" si="283"/>
        <v>3.4171022727272731</v>
      </c>
      <c r="BC109" s="47">
        <f t="shared" si="283"/>
        <v>3.3671022727272732</v>
      </c>
      <c r="BD109" s="47">
        <f t="shared" si="283"/>
        <v>4.3671022727272728</v>
      </c>
      <c r="BE109" s="47">
        <f t="shared" si="283"/>
        <v>3.3671022727272732</v>
      </c>
      <c r="BF109" s="47">
        <f t="shared" si="283"/>
        <v>3.3671022727272732</v>
      </c>
      <c r="BG109" s="47">
        <f t="shared" si="283"/>
        <v>3.3671022727272732</v>
      </c>
      <c r="BH109" s="47">
        <f t="shared" si="283"/>
        <v>4.3671022727272728</v>
      </c>
      <c r="BI109" s="47">
        <f t="shared" si="283"/>
        <v>3.3671022727272732</v>
      </c>
      <c r="BJ109" s="47">
        <f t="shared" si="283"/>
        <v>3.3671022727272732</v>
      </c>
      <c r="BK109" s="47">
        <f t="shared" si="283"/>
        <v>3.3671022727272732</v>
      </c>
      <c r="BL109" s="47">
        <f t="shared" si="283"/>
        <v>4.3671022727272728</v>
      </c>
      <c r="BM109" s="47">
        <f t="shared" si="283"/>
        <v>3.317102272727273</v>
      </c>
      <c r="BN109" s="47">
        <f t="shared" si="283"/>
        <v>3.317102272727273</v>
      </c>
      <c r="BO109" s="47">
        <f t="shared" si="283"/>
        <v>4.317102272727273</v>
      </c>
      <c r="BP109" s="47">
        <f t="shared" si="283"/>
        <v>3.317102272727273</v>
      </c>
      <c r="BQ109" s="47">
        <f t="shared" si="283"/>
        <v>3.317102272727273</v>
      </c>
      <c r="BR109" s="47">
        <f t="shared" si="283"/>
        <v>3.317102272727273</v>
      </c>
      <c r="BS109" s="47">
        <f t="shared" si="283"/>
        <v>4.317102272727273</v>
      </c>
      <c r="BT109" s="47">
        <f t="shared" si="283"/>
        <v>3.317102272727273</v>
      </c>
      <c r="BU109" s="47">
        <f t="shared" si="283"/>
        <v>3.317102272727273</v>
      </c>
      <c r="BV109" s="47">
        <f t="shared" si="283"/>
        <v>3.317102272727273</v>
      </c>
      <c r="BW109" s="47">
        <f t="shared" si="283"/>
        <v>4.317102272727273</v>
      </c>
      <c r="BX109" s="47">
        <f t="shared" si="283"/>
        <v>3.317102272727273</v>
      </c>
      <c r="BY109" s="47">
        <f t="shared" si="283"/>
        <v>3.317102272727273</v>
      </c>
      <c r="BZ109" s="47">
        <f t="shared" si="283"/>
        <v>4.317102272727273</v>
      </c>
      <c r="CA109" s="47">
        <f t="shared" si="283"/>
        <v>3.317102272727273</v>
      </c>
      <c r="CB109" s="47">
        <f t="shared" ref="CB109:DG109" si="284">SUM(CB23:CB108)</f>
        <v>3.317102272727273</v>
      </c>
      <c r="CC109" s="47">
        <f t="shared" si="284"/>
        <v>3.317102272727273</v>
      </c>
      <c r="CD109" s="47">
        <f t="shared" si="284"/>
        <v>3.317102272727273</v>
      </c>
      <c r="CE109" s="47">
        <f t="shared" si="284"/>
        <v>3.317102272727273</v>
      </c>
      <c r="CF109" s="47">
        <f t="shared" si="284"/>
        <v>4.317102272727273</v>
      </c>
      <c r="CG109" s="47">
        <f t="shared" si="284"/>
        <v>3.317102272727273</v>
      </c>
      <c r="CH109" s="47">
        <f t="shared" si="284"/>
        <v>3.317102272727273</v>
      </c>
      <c r="CI109" s="47">
        <f t="shared" si="284"/>
        <v>3.317102272727273</v>
      </c>
      <c r="CJ109" s="47">
        <f t="shared" si="284"/>
        <v>4.317102272727273</v>
      </c>
      <c r="CK109" s="47">
        <f t="shared" si="284"/>
        <v>3.317102272727273</v>
      </c>
      <c r="CL109" s="47">
        <f t="shared" si="284"/>
        <v>3.317102272727273</v>
      </c>
      <c r="CM109" s="47">
        <f t="shared" si="284"/>
        <v>3.317102272727273</v>
      </c>
      <c r="CN109" s="47">
        <f t="shared" si="284"/>
        <v>4.317102272727273</v>
      </c>
      <c r="CO109" s="47">
        <f t="shared" si="284"/>
        <v>3.317102272727273</v>
      </c>
      <c r="CP109" s="47">
        <f t="shared" si="284"/>
        <v>3.317102272727273</v>
      </c>
      <c r="CQ109" s="47">
        <f t="shared" si="284"/>
        <v>3.317102272727273</v>
      </c>
      <c r="CR109" s="47">
        <f t="shared" si="284"/>
        <v>4.317102272727273</v>
      </c>
      <c r="CS109" s="47">
        <f t="shared" si="284"/>
        <v>3.317102272727273</v>
      </c>
      <c r="CT109" s="47">
        <f t="shared" si="284"/>
        <v>3.317102272727273</v>
      </c>
      <c r="CU109" s="47">
        <f t="shared" si="284"/>
        <v>3.317102272727273</v>
      </c>
      <c r="CV109" s="47">
        <f t="shared" si="284"/>
        <v>4.317102272727273</v>
      </c>
      <c r="CW109" s="47">
        <f t="shared" si="284"/>
        <v>3.317102272727273</v>
      </c>
      <c r="CX109" s="47">
        <f t="shared" si="284"/>
        <v>3.317102272727273</v>
      </c>
      <c r="CY109" s="47">
        <f t="shared" si="284"/>
        <v>3.317102272727273</v>
      </c>
      <c r="CZ109" s="47">
        <f t="shared" si="284"/>
        <v>3.317102272727273</v>
      </c>
      <c r="DA109" s="47">
        <f t="shared" si="284"/>
        <v>4.317102272727273</v>
      </c>
      <c r="DB109" s="47">
        <f t="shared" si="284"/>
        <v>3.317102272727273</v>
      </c>
      <c r="DC109" s="47">
        <f t="shared" si="284"/>
        <v>3.317102272727273</v>
      </c>
      <c r="DD109" s="47">
        <f t="shared" si="284"/>
        <v>3.317102272727273</v>
      </c>
      <c r="DE109" s="47">
        <f t="shared" si="284"/>
        <v>4.317102272727273</v>
      </c>
      <c r="DF109" s="47">
        <f t="shared" si="284"/>
        <v>3.317102272727273</v>
      </c>
      <c r="DG109" s="47">
        <f t="shared" si="284"/>
        <v>3.317102272727273</v>
      </c>
      <c r="DH109" s="47">
        <f t="shared" ref="DH109:EM109" si="285">SUM(DH23:DH108)</f>
        <v>3.317102272727273</v>
      </c>
      <c r="DI109" s="47">
        <f t="shared" si="285"/>
        <v>3.317102272727273</v>
      </c>
      <c r="DJ109" s="47">
        <f t="shared" si="285"/>
        <v>4.317102272727273</v>
      </c>
      <c r="DK109" s="47">
        <f t="shared" si="285"/>
        <v>3.317102272727273</v>
      </c>
      <c r="DL109" s="47">
        <f t="shared" si="285"/>
        <v>3.317102272727273</v>
      </c>
      <c r="DM109" s="47">
        <f t="shared" si="285"/>
        <v>4.317102272727273</v>
      </c>
      <c r="DN109" s="47">
        <f t="shared" si="285"/>
        <v>3.317102272727273</v>
      </c>
      <c r="DO109" s="47">
        <f t="shared" si="285"/>
        <v>3.317102272727273</v>
      </c>
      <c r="DP109" s="47">
        <f t="shared" si="285"/>
        <v>4.317102272727273</v>
      </c>
      <c r="DQ109" s="47">
        <f t="shared" si="285"/>
        <v>3.317102272727273</v>
      </c>
      <c r="DR109" s="47">
        <f t="shared" si="285"/>
        <v>3.317102272727273</v>
      </c>
      <c r="DS109" s="47">
        <f t="shared" si="285"/>
        <v>0</v>
      </c>
      <c r="DT109" s="47">
        <f t="shared" si="285"/>
        <v>0</v>
      </c>
      <c r="DU109" s="47">
        <f t="shared" si="285"/>
        <v>0</v>
      </c>
      <c r="DV109" s="47">
        <f t="shared" si="285"/>
        <v>0</v>
      </c>
      <c r="DW109" s="47">
        <f t="shared" si="285"/>
        <v>0</v>
      </c>
      <c r="DX109" s="47">
        <f t="shared" si="285"/>
        <v>0</v>
      </c>
      <c r="DY109" s="47">
        <f t="shared" si="285"/>
        <v>0</v>
      </c>
      <c r="DZ109" s="47">
        <f t="shared" si="285"/>
        <v>0</v>
      </c>
      <c r="EA109" s="47">
        <f t="shared" si="285"/>
        <v>0</v>
      </c>
      <c r="EB109" s="47">
        <f t="shared" si="285"/>
        <v>0</v>
      </c>
      <c r="EC109" s="47">
        <f t="shared" si="285"/>
        <v>0</v>
      </c>
      <c r="ED109" s="47">
        <f t="shared" si="285"/>
        <v>0</v>
      </c>
      <c r="EE109" s="47">
        <f t="shared" si="285"/>
        <v>0</v>
      </c>
      <c r="EF109" s="47">
        <f t="shared" si="285"/>
        <v>0</v>
      </c>
      <c r="EG109" s="47">
        <f t="shared" si="285"/>
        <v>0</v>
      </c>
      <c r="EH109" s="47">
        <f t="shared" si="285"/>
        <v>0</v>
      </c>
      <c r="EI109" s="47">
        <f t="shared" si="285"/>
        <v>0</v>
      </c>
      <c r="EJ109" s="47">
        <f t="shared" si="285"/>
        <v>0</v>
      </c>
      <c r="EK109" s="47">
        <f t="shared" si="285"/>
        <v>0</v>
      </c>
      <c r="EL109" s="47">
        <f t="shared" si="285"/>
        <v>0</v>
      </c>
      <c r="EM109" s="47">
        <f t="shared" si="285"/>
        <v>0</v>
      </c>
      <c r="EN109" s="47">
        <f t="shared" ref="EN109:FS109" si="286">SUM(EN23:EN108)</f>
        <v>0</v>
      </c>
      <c r="EO109" s="47">
        <f t="shared" si="286"/>
        <v>0</v>
      </c>
      <c r="EP109" s="47">
        <f t="shared" si="286"/>
        <v>0</v>
      </c>
      <c r="EQ109" s="47">
        <f t="shared" si="286"/>
        <v>0</v>
      </c>
      <c r="ER109" s="47">
        <f t="shared" si="286"/>
        <v>0</v>
      </c>
      <c r="ES109" s="47">
        <f t="shared" si="286"/>
        <v>0</v>
      </c>
      <c r="ET109" s="47">
        <f t="shared" si="286"/>
        <v>0</v>
      </c>
      <c r="EU109" s="47">
        <f t="shared" si="286"/>
        <v>0</v>
      </c>
      <c r="EV109" s="47">
        <f t="shared" si="286"/>
        <v>0</v>
      </c>
      <c r="EW109" s="47">
        <f t="shared" si="286"/>
        <v>0</v>
      </c>
      <c r="EX109" s="47">
        <f t="shared" si="286"/>
        <v>0</v>
      </c>
      <c r="EY109" s="47">
        <f t="shared" si="286"/>
        <v>0</v>
      </c>
      <c r="EZ109" s="47">
        <f t="shared" si="286"/>
        <v>0</v>
      </c>
      <c r="FA109" s="47">
        <f t="shared" si="286"/>
        <v>0</v>
      </c>
      <c r="FB109" s="47">
        <f t="shared" si="286"/>
        <v>0</v>
      </c>
      <c r="FC109" s="47">
        <f t="shared" si="286"/>
        <v>0</v>
      </c>
      <c r="FD109" s="47">
        <f t="shared" si="286"/>
        <v>0</v>
      </c>
      <c r="FE109" s="47">
        <f t="shared" si="286"/>
        <v>0</v>
      </c>
      <c r="FF109" s="47">
        <f t="shared" si="286"/>
        <v>0</v>
      </c>
      <c r="FG109" s="47">
        <f t="shared" si="286"/>
        <v>0</v>
      </c>
      <c r="FH109" s="47">
        <f t="shared" si="286"/>
        <v>0</v>
      </c>
      <c r="FI109" s="47">
        <f t="shared" si="286"/>
        <v>0</v>
      </c>
      <c r="FJ109" s="47">
        <f t="shared" si="286"/>
        <v>0</v>
      </c>
      <c r="FK109" s="47">
        <f t="shared" si="286"/>
        <v>0</v>
      </c>
      <c r="FL109" s="47">
        <f t="shared" si="286"/>
        <v>0</v>
      </c>
      <c r="FM109" s="47">
        <f t="shared" si="286"/>
        <v>0</v>
      </c>
      <c r="FN109" s="47">
        <f t="shared" si="286"/>
        <v>0</v>
      </c>
      <c r="FO109" s="47">
        <f t="shared" si="286"/>
        <v>0</v>
      </c>
      <c r="FP109" s="47">
        <f t="shared" si="286"/>
        <v>0</v>
      </c>
      <c r="FQ109" s="47">
        <f t="shared" si="286"/>
        <v>0</v>
      </c>
      <c r="FR109" s="47">
        <f t="shared" si="286"/>
        <v>0</v>
      </c>
      <c r="FS109" s="47">
        <f t="shared" si="286"/>
        <v>0</v>
      </c>
      <c r="FT109" s="47">
        <f t="shared" ref="FT109:GB109" si="287">SUM(FT23:FT108)</f>
        <v>0</v>
      </c>
      <c r="FU109" s="47">
        <f t="shared" si="287"/>
        <v>0</v>
      </c>
      <c r="FV109" s="47">
        <f t="shared" si="287"/>
        <v>0</v>
      </c>
      <c r="FW109" s="47">
        <f t="shared" si="287"/>
        <v>0</v>
      </c>
      <c r="FX109" s="47">
        <f t="shared" si="287"/>
        <v>0</v>
      </c>
      <c r="FY109" s="47">
        <f t="shared" si="287"/>
        <v>0</v>
      </c>
      <c r="FZ109" s="47">
        <f t="shared" si="287"/>
        <v>0</v>
      </c>
      <c r="GA109" s="47">
        <f t="shared" si="287"/>
        <v>0</v>
      </c>
      <c r="GB109" s="47">
        <f t="shared" si="287"/>
        <v>0</v>
      </c>
      <c r="GC109" s="48">
        <f t="shared" si="13"/>
        <v>366.01136363636334</v>
      </c>
      <c r="GD109" s="48">
        <f>SUM(GD23:GD108)</f>
        <v>183.00568181818176</v>
      </c>
      <c r="GE109" s="19"/>
      <c r="GF109" s="5"/>
      <c r="GG109" s="5"/>
      <c r="GK109" s="362">
        <f>SUM(GK23:GK85)</f>
        <v>16587403.546320409</v>
      </c>
      <c r="GL109" s="362">
        <f>SUM(GL23:GL85)</f>
        <v>22413125.942665152</v>
      </c>
      <c r="GM109" s="364">
        <f t="shared" si="263"/>
        <v>5825722.3963447437</v>
      </c>
    </row>
    <row r="110" spans="1:196" ht="16.5" customHeight="1" x14ac:dyDescent="0.25">
      <c r="A110" s="39"/>
      <c r="B110" s="24"/>
      <c r="C110" s="24"/>
      <c r="D110" s="24"/>
      <c r="E110" s="5"/>
      <c r="F110" s="17" t="s">
        <v>188</v>
      </c>
      <c r="G110" s="17" t="s">
        <v>141</v>
      </c>
      <c r="H110" s="41">
        <f t="shared" ref="H110:H125" si="288">IF(G110="I",$K$2,IF(G110="II",$K$3,IF(G110="III",$K$4,IF(G110="IV",$K$5,IF(G110="V",$K$6,IF(G110="VI",$K$7,IF(G110="VII",$K$8,IF(G110="VIII",$K$9,IF(G110="IX",$K$10,IF(G110="T1",$K$11,IF(G110="t2",$K$12,IF(G110="t3",$K$13,IF(G110="T4",$K$14,IF(G110="T5",$K$15,IF(G110="T6",$K$16,IF(G110="t7",$K$17,0))))))))))))))))</f>
        <v>22693.550000000003</v>
      </c>
      <c r="I110" s="41">
        <f>H110*1.1</f>
        <v>24962.905000000006</v>
      </c>
      <c r="J110" s="41">
        <f t="shared" ref="J110:O110" si="289">I110*1.1</f>
        <v>27459.195500000009</v>
      </c>
      <c r="K110" s="41">
        <f t="shared" si="289"/>
        <v>30205.115050000011</v>
      </c>
      <c r="L110" s="41">
        <f t="shared" si="289"/>
        <v>33225.626555000017</v>
      </c>
      <c r="M110" s="41">
        <f t="shared" si="289"/>
        <v>36548.189210500022</v>
      </c>
      <c r="N110" s="41">
        <f t="shared" si="289"/>
        <v>40203.008131550028</v>
      </c>
      <c r="O110" s="41">
        <f t="shared" si="289"/>
        <v>44223.308944705037</v>
      </c>
      <c r="P110" s="49">
        <f t="shared" ref="P110:Y119" si="290">SUMIF($G$23:$G$108,$G110,P$23:P$108)</f>
        <v>0</v>
      </c>
      <c r="Q110" s="49">
        <f t="shared" si="290"/>
        <v>0</v>
      </c>
      <c r="R110" s="49">
        <f t="shared" si="290"/>
        <v>0</v>
      </c>
      <c r="S110" s="50">
        <f t="shared" si="290"/>
        <v>0</v>
      </c>
      <c r="T110" s="49">
        <f t="shared" si="290"/>
        <v>0</v>
      </c>
      <c r="U110" s="49">
        <f t="shared" si="290"/>
        <v>0</v>
      </c>
      <c r="V110" s="49">
        <f t="shared" si="290"/>
        <v>0</v>
      </c>
      <c r="W110" s="49">
        <f t="shared" si="290"/>
        <v>0</v>
      </c>
      <c r="X110" s="49">
        <f t="shared" si="290"/>
        <v>0</v>
      </c>
      <c r="Y110" s="49">
        <f t="shared" si="290"/>
        <v>0</v>
      </c>
      <c r="Z110" s="49">
        <f t="shared" ref="Z110:AI119" si="291">SUMIF($G$23:$G$108,$G110,Z$23:Z$108)</f>
        <v>0</v>
      </c>
      <c r="AA110" s="49">
        <f t="shared" si="291"/>
        <v>0</v>
      </c>
      <c r="AB110" s="49">
        <f t="shared" si="291"/>
        <v>0</v>
      </c>
      <c r="AC110" s="49">
        <f t="shared" si="291"/>
        <v>0</v>
      </c>
      <c r="AD110" s="49">
        <f t="shared" si="291"/>
        <v>0</v>
      </c>
      <c r="AE110" s="49">
        <f t="shared" si="291"/>
        <v>0</v>
      </c>
      <c r="AF110" s="49">
        <f t="shared" si="291"/>
        <v>0</v>
      </c>
      <c r="AG110" s="49">
        <f t="shared" si="291"/>
        <v>0</v>
      </c>
      <c r="AH110" s="49">
        <f t="shared" si="291"/>
        <v>0</v>
      </c>
      <c r="AI110" s="49">
        <f t="shared" si="291"/>
        <v>0</v>
      </c>
      <c r="AJ110" s="49">
        <f t="shared" ref="AJ110:AS119" si="292">SUMIF($G$23:$G$108,$G110,AJ$23:AJ$108)</f>
        <v>0</v>
      </c>
      <c r="AK110" s="49">
        <f t="shared" si="292"/>
        <v>0</v>
      </c>
      <c r="AL110" s="49">
        <f t="shared" si="292"/>
        <v>0</v>
      </c>
      <c r="AM110" s="49">
        <f t="shared" si="292"/>
        <v>0</v>
      </c>
      <c r="AN110" s="49">
        <f t="shared" si="292"/>
        <v>0</v>
      </c>
      <c r="AO110" s="49">
        <f t="shared" si="292"/>
        <v>0</v>
      </c>
      <c r="AP110" s="49">
        <f t="shared" si="292"/>
        <v>0</v>
      </c>
      <c r="AQ110" s="49">
        <f t="shared" si="292"/>
        <v>0</v>
      </c>
      <c r="AR110" s="49">
        <f t="shared" si="292"/>
        <v>0</v>
      </c>
      <c r="AS110" s="49">
        <f t="shared" si="292"/>
        <v>0</v>
      </c>
      <c r="AT110" s="49">
        <f t="shared" ref="AT110:BC119" si="293">SUMIF($G$23:$G$108,$G110,AT$23:AT$108)</f>
        <v>0</v>
      </c>
      <c r="AU110" s="49">
        <f t="shared" si="293"/>
        <v>0</v>
      </c>
      <c r="AV110" s="49">
        <f t="shared" si="293"/>
        <v>0</v>
      </c>
      <c r="AW110" s="49">
        <f t="shared" si="293"/>
        <v>0</v>
      </c>
      <c r="AX110" s="49">
        <f t="shared" si="293"/>
        <v>0</v>
      </c>
      <c r="AY110" s="49">
        <f t="shared" si="293"/>
        <v>0</v>
      </c>
      <c r="AZ110" s="49">
        <f t="shared" si="293"/>
        <v>0</v>
      </c>
      <c r="BA110" s="49">
        <f t="shared" si="293"/>
        <v>0</v>
      </c>
      <c r="BB110" s="49">
        <f t="shared" si="293"/>
        <v>0</v>
      </c>
      <c r="BC110" s="49">
        <f t="shared" si="293"/>
        <v>0</v>
      </c>
      <c r="BD110" s="49">
        <f t="shared" ref="BD110:BM119" si="294">SUMIF($G$23:$G$108,$G110,BD$23:BD$108)</f>
        <v>0</v>
      </c>
      <c r="BE110" s="49">
        <f t="shared" si="294"/>
        <v>0</v>
      </c>
      <c r="BF110" s="49">
        <f t="shared" si="294"/>
        <v>0</v>
      </c>
      <c r="BG110" s="49">
        <f t="shared" si="294"/>
        <v>0</v>
      </c>
      <c r="BH110" s="49">
        <f t="shared" si="294"/>
        <v>0</v>
      </c>
      <c r="BI110" s="49">
        <f t="shared" si="294"/>
        <v>0</v>
      </c>
      <c r="BJ110" s="49">
        <f t="shared" si="294"/>
        <v>0</v>
      </c>
      <c r="BK110" s="49">
        <f t="shared" si="294"/>
        <v>0</v>
      </c>
      <c r="BL110" s="49">
        <f t="shared" si="294"/>
        <v>0</v>
      </c>
      <c r="BM110" s="49">
        <f t="shared" si="294"/>
        <v>0</v>
      </c>
      <c r="BN110" s="49">
        <f t="shared" ref="BN110:BW119" si="295">SUMIF($G$23:$G$108,$G110,BN$23:BN$108)</f>
        <v>0</v>
      </c>
      <c r="BO110" s="49">
        <f t="shared" si="295"/>
        <v>0</v>
      </c>
      <c r="BP110" s="49">
        <f t="shared" si="295"/>
        <v>0</v>
      </c>
      <c r="BQ110" s="49">
        <f t="shared" si="295"/>
        <v>0</v>
      </c>
      <c r="BR110" s="49">
        <f t="shared" si="295"/>
        <v>0</v>
      </c>
      <c r="BS110" s="49">
        <f t="shared" si="295"/>
        <v>0</v>
      </c>
      <c r="BT110" s="49">
        <f t="shared" si="295"/>
        <v>0</v>
      </c>
      <c r="BU110" s="49">
        <f t="shared" si="295"/>
        <v>0</v>
      </c>
      <c r="BV110" s="49">
        <f t="shared" si="295"/>
        <v>0</v>
      </c>
      <c r="BW110" s="49">
        <f t="shared" si="295"/>
        <v>0</v>
      </c>
      <c r="BX110" s="49">
        <f t="shared" ref="BX110:CG119" si="296">SUMIF($G$23:$G$108,$G110,BX$23:BX$108)</f>
        <v>0</v>
      </c>
      <c r="BY110" s="49">
        <f t="shared" si="296"/>
        <v>0</v>
      </c>
      <c r="BZ110" s="49">
        <f t="shared" si="296"/>
        <v>0</v>
      </c>
      <c r="CA110" s="49">
        <f t="shared" si="296"/>
        <v>0</v>
      </c>
      <c r="CB110" s="49">
        <f t="shared" si="296"/>
        <v>0</v>
      </c>
      <c r="CC110" s="49">
        <f t="shared" si="296"/>
        <v>0</v>
      </c>
      <c r="CD110" s="49">
        <f t="shared" si="296"/>
        <v>0</v>
      </c>
      <c r="CE110" s="49">
        <f t="shared" si="296"/>
        <v>0</v>
      </c>
      <c r="CF110" s="49">
        <f t="shared" si="296"/>
        <v>0</v>
      </c>
      <c r="CG110" s="49">
        <f t="shared" si="296"/>
        <v>0</v>
      </c>
      <c r="CH110" s="49">
        <f t="shared" ref="CH110:CQ119" si="297">SUMIF($G$23:$G$108,$G110,CH$23:CH$108)</f>
        <v>0</v>
      </c>
      <c r="CI110" s="49">
        <f t="shared" si="297"/>
        <v>0</v>
      </c>
      <c r="CJ110" s="49">
        <f t="shared" si="297"/>
        <v>0</v>
      </c>
      <c r="CK110" s="49">
        <f t="shared" si="297"/>
        <v>0</v>
      </c>
      <c r="CL110" s="49">
        <f t="shared" si="297"/>
        <v>0</v>
      </c>
      <c r="CM110" s="49">
        <f t="shared" si="297"/>
        <v>0</v>
      </c>
      <c r="CN110" s="49">
        <f t="shared" si="297"/>
        <v>0</v>
      </c>
      <c r="CO110" s="49">
        <f t="shared" si="297"/>
        <v>0</v>
      </c>
      <c r="CP110" s="49">
        <f t="shared" si="297"/>
        <v>0</v>
      </c>
      <c r="CQ110" s="49">
        <f t="shared" si="297"/>
        <v>0</v>
      </c>
      <c r="CR110" s="49">
        <f t="shared" ref="CR110:DA119" si="298">SUMIF($G$23:$G$108,$G110,CR$23:CR$108)</f>
        <v>0</v>
      </c>
      <c r="CS110" s="49">
        <f t="shared" si="298"/>
        <v>0</v>
      </c>
      <c r="CT110" s="49">
        <f t="shared" si="298"/>
        <v>0</v>
      </c>
      <c r="CU110" s="49">
        <f t="shared" si="298"/>
        <v>0.83539772727272732</v>
      </c>
      <c r="CV110" s="49">
        <f t="shared" si="298"/>
        <v>0.83539772727272732</v>
      </c>
      <c r="CW110" s="49">
        <f t="shared" si="298"/>
        <v>1.1234659090909092</v>
      </c>
      <c r="CX110" s="49">
        <f t="shared" si="298"/>
        <v>1.1234659090909092</v>
      </c>
      <c r="CY110" s="49">
        <f t="shared" si="298"/>
        <v>1.1234659090909092</v>
      </c>
      <c r="CZ110" s="49">
        <f t="shared" si="298"/>
        <v>1.1234659090909092</v>
      </c>
      <c r="DA110" s="49">
        <f t="shared" si="298"/>
        <v>1.1234659090909092</v>
      </c>
      <c r="DB110" s="49">
        <f t="shared" ref="DB110:DK119" si="299">SUMIF($G$23:$G$108,$G110,DB$23:DB$108)</f>
        <v>1.1234659090909092</v>
      </c>
      <c r="DC110" s="49">
        <f t="shared" si="299"/>
        <v>1.1234659090909092</v>
      </c>
      <c r="DD110" s="49">
        <f t="shared" si="299"/>
        <v>1.1234659090909092</v>
      </c>
      <c r="DE110" s="49">
        <f t="shared" si="299"/>
        <v>1.1234659090909092</v>
      </c>
      <c r="DF110" s="49">
        <f t="shared" si="299"/>
        <v>1.1234659090909092</v>
      </c>
      <c r="DG110" s="49">
        <f t="shared" si="299"/>
        <v>1.1234659090909092</v>
      </c>
      <c r="DH110" s="49">
        <f t="shared" si="299"/>
        <v>1.1234659090909092</v>
      </c>
      <c r="DI110" s="49">
        <f t="shared" si="299"/>
        <v>1.1234659090909092</v>
      </c>
      <c r="DJ110" s="49">
        <f t="shared" si="299"/>
        <v>1.1234659090909092</v>
      </c>
      <c r="DK110" s="49">
        <f t="shared" si="299"/>
        <v>1.1234659090909092</v>
      </c>
      <c r="DL110" s="49">
        <f t="shared" ref="DL110:DU119" si="300">SUMIF($G$23:$G$108,$G110,DL$23:DL$108)</f>
        <v>1.1234659090909092</v>
      </c>
      <c r="DM110" s="49">
        <f t="shared" si="300"/>
        <v>1.1234659090909092</v>
      </c>
      <c r="DN110" s="49">
        <f t="shared" si="300"/>
        <v>1.1234659090909092</v>
      </c>
      <c r="DO110" s="49">
        <f t="shared" si="300"/>
        <v>1.1234659090909092</v>
      </c>
      <c r="DP110" s="49">
        <f t="shared" si="300"/>
        <v>1.1234659090909092</v>
      </c>
      <c r="DQ110" s="49">
        <f t="shared" si="300"/>
        <v>1.1234659090909092</v>
      </c>
      <c r="DR110" s="49">
        <f t="shared" si="300"/>
        <v>1.1234659090909092</v>
      </c>
      <c r="DS110" s="49">
        <f t="shared" si="300"/>
        <v>0</v>
      </c>
      <c r="DT110" s="49">
        <f t="shared" si="300"/>
        <v>0</v>
      </c>
      <c r="DU110" s="49">
        <f t="shared" si="300"/>
        <v>0</v>
      </c>
      <c r="DV110" s="49">
        <f t="shared" ref="DV110:EE119" si="301">SUMIF($G$23:$G$108,$G110,DV$23:DV$108)</f>
        <v>0</v>
      </c>
      <c r="DW110" s="49">
        <f t="shared" si="301"/>
        <v>0</v>
      </c>
      <c r="DX110" s="49">
        <f t="shared" si="301"/>
        <v>0</v>
      </c>
      <c r="DY110" s="49">
        <f t="shared" si="301"/>
        <v>0</v>
      </c>
      <c r="DZ110" s="49">
        <f t="shared" si="301"/>
        <v>0</v>
      </c>
      <c r="EA110" s="49">
        <f t="shared" si="301"/>
        <v>0</v>
      </c>
      <c r="EB110" s="49">
        <f t="shared" si="301"/>
        <v>0</v>
      </c>
      <c r="EC110" s="49">
        <f t="shared" si="301"/>
        <v>0</v>
      </c>
      <c r="ED110" s="49">
        <f t="shared" si="301"/>
        <v>0</v>
      </c>
      <c r="EE110" s="49">
        <f t="shared" si="301"/>
        <v>0</v>
      </c>
      <c r="EF110" s="49">
        <f t="shared" ref="EF110:EO119" si="302">SUMIF($G$23:$G$108,$G110,EF$23:EF$108)</f>
        <v>0</v>
      </c>
      <c r="EG110" s="49">
        <f t="shared" si="302"/>
        <v>0</v>
      </c>
      <c r="EH110" s="49">
        <f t="shared" si="302"/>
        <v>0</v>
      </c>
      <c r="EI110" s="49">
        <f t="shared" si="302"/>
        <v>0</v>
      </c>
      <c r="EJ110" s="49">
        <f t="shared" si="302"/>
        <v>0</v>
      </c>
      <c r="EK110" s="49">
        <f t="shared" si="302"/>
        <v>0</v>
      </c>
      <c r="EL110" s="49">
        <f t="shared" si="302"/>
        <v>0</v>
      </c>
      <c r="EM110" s="49">
        <f t="shared" si="302"/>
        <v>0</v>
      </c>
      <c r="EN110" s="49">
        <f t="shared" si="302"/>
        <v>0</v>
      </c>
      <c r="EO110" s="49">
        <f t="shared" si="302"/>
        <v>0</v>
      </c>
      <c r="EP110" s="49">
        <f t="shared" ref="EP110:EY119" si="303">SUMIF($G$23:$G$108,$G110,EP$23:EP$108)</f>
        <v>0</v>
      </c>
      <c r="EQ110" s="49">
        <f t="shared" si="303"/>
        <v>0</v>
      </c>
      <c r="ER110" s="49">
        <f t="shared" si="303"/>
        <v>0</v>
      </c>
      <c r="ES110" s="49">
        <f t="shared" si="303"/>
        <v>0</v>
      </c>
      <c r="ET110" s="49">
        <f t="shared" si="303"/>
        <v>0</v>
      </c>
      <c r="EU110" s="49">
        <f t="shared" si="303"/>
        <v>0</v>
      </c>
      <c r="EV110" s="49">
        <f t="shared" si="303"/>
        <v>0</v>
      </c>
      <c r="EW110" s="49">
        <f t="shared" si="303"/>
        <v>0</v>
      </c>
      <c r="EX110" s="49">
        <f t="shared" si="303"/>
        <v>0</v>
      </c>
      <c r="EY110" s="49">
        <f t="shared" si="303"/>
        <v>0</v>
      </c>
      <c r="EZ110" s="49">
        <f t="shared" ref="EZ110:FI119" si="304">SUMIF($G$23:$G$108,$G110,EZ$23:EZ$108)</f>
        <v>0</v>
      </c>
      <c r="FA110" s="49">
        <f t="shared" si="304"/>
        <v>0</v>
      </c>
      <c r="FB110" s="49">
        <f t="shared" si="304"/>
        <v>0</v>
      </c>
      <c r="FC110" s="49">
        <f t="shared" si="304"/>
        <v>0</v>
      </c>
      <c r="FD110" s="49">
        <f t="shared" si="304"/>
        <v>0</v>
      </c>
      <c r="FE110" s="49">
        <f t="shared" si="304"/>
        <v>0</v>
      </c>
      <c r="FF110" s="49">
        <f t="shared" si="304"/>
        <v>0</v>
      </c>
      <c r="FG110" s="49">
        <f t="shared" si="304"/>
        <v>0</v>
      </c>
      <c r="FH110" s="49">
        <f t="shared" si="304"/>
        <v>0</v>
      </c>
      <c r="FI110" s="49">
        <f t="shared" si="304"/>
        <v>0</v>
      </c>
      <c r="FJ110" s="49">
        <f t="shared" ref="FJ110:FS119" si="305">SUMIF($G$23:$G$108,$G110,FJ$23:FJ$108)</f>
        <v>0</v>
      </c>
      <c r="FK110" s="49">
        <f t="shared" si="305"/>
        <v>0</v>
      </c>
      <c r="FL110" s="49">
        <f t="shared" si="305"/>
        <v>0</v>
      </c>
      <c r="FM110" s="49">
        <f t="shared" si="305"/>
        <v>0</v>
      </c>
      <c r="FN110" s="49">
        <f t="shared" si="305"/>
        <v>0</v>
      </c>
      <c r="FO110" s="49">
        <f t="shared" si="305"/>
        <v>0</v>
      </c>
      <c r="FP110" s="49">
        <f t="shared" si="305"/>
        <v>0</v>
      </c>
      <c r="FQ110" s="49">
        <f t="shared" si="305"/>
        <v>0</v>
      </c>
      <c r="FR110" s="49">
        <f t="shared" si="305"/>
        <v>0</v>
      </c>
      <c r="FS110" s="49">
        <f t="shared" si="305"/>
        <v>0</v>
      </c>
      <c r="FT110" s="49">
        <f t="shared" ref="FT110:GB119" si="306">SUMIF($G$23:$G$108,$G110,FT$23:FT$108)</f>
        <v>0</v>
      </c>
      <c r="FU110" s="49">
        <f t="shared" si="306"/>
        <v>0</v>
      </c>
      <c r="FV110" s="49">
        <f t="shared" si="306"/>
        <v>0</v>
      </c>
      <c r="FW110" s="49">
        <f t="shared" si="306"/>
        <v>0</v>
      </c>
      <c r="FX110" s="49">
        <f t="shared" si="306"/>
        <v>0</v>
      </c>
      <c r="FY110" s="49">
        <f t="shared" si="306"/>
        <v>0</v>
      </c>
      <c r="FZ110" s="49">
        <f t="shared" si="306"/>
        <v>0</v>
      </c>
      <c r="GA110" s="49">
        <f t="shared" si="306"/>
        <v>0</v>
      </c>
      <c r="GB110" s="49">
        <f t="shared" si="306"/>
        <v>0</v>
      </c>
      <c r="GC110" s="42">
        <f t="shared" si="13"/>
        <v>26.387045454545465</v>
      </c>
      <c r="GD110" s="42">
        <f t="shared" ref="GD110:GD125" si="307">SUMIF($G$23:$G$108,$G110,$GD$23:$GD$108)</f>
        <v>13.193522727272725</v>
      </c>
      <c r="GE110" s="51"/>
      <c r="GF110" s="5"/>
      <c r="GG110" s="5"/>
      <c r="GK110" s="363"/>
      <c r="GL110" s="363"/>
      <c r="GM110" s="146"/>
      <c r="GN110" s="146"/>
    </row>
    <row r="111" spans="1:196" ht="16.5" customHeight="1" x14ac:dyDescent="0.25">
      <c r="A111" s="39"/>
      <c r="B111" s="24"/>
      <c r="C111" s="24"/>
      <c r="D111" s="24"/>
      <c r="E111" s="5"/>
      <c r="F111" s="17" t="s">
        <v>189</v>
      </c>
      <c r="G111" s="17" t="s">
        <v>142</v>
      </c>
      <c r="H111" s="41">
        <f t="shared" si="288"/>
        <v>35045.229999999996</v>
      </c>
      <c r="I111" s="41">
        <f t="shared" ref="I111:O111" si="308">H111*1.1</f>
        <v>38549.752999999997</v>
      </c>
      <c r="J111" s="41">
        <f t="shared" si="308"/>
        <v>42404.728300000002</v>
      </c>
      <c r="K111" s="41">
        <f t="shared" si="308"/>
        <v>46645.201130000009</v>
      </c>
      <c r="L111" s="41">
        <f t="shared" si="308"/>
        <v>51309.721243000015</v>
      </c>
      <c r="M111" s="41">
        <f t="shared" si="308"/>
        <v>56440.693367300024</v>
      </c>
      <c r="N111" s="41">
        <f t="shared" si="308"/>
        <v>62084.762704030029</v>
      </c>
      <c r="O111" s="41">
        <f t="shared" si="308"/>
        <v>68293.238974433043</v>
      </c>
      <c r="P111" s="49">
        <f t="shared" si="290"/>
        <v>0</v>
      </c>
      <c r="Q111" s="49">
        <f t="shared" si="290"/>
        <v>0</v>
      </c>
      <c r="R111" s="49">
        <f t="shared" si="290"/>
        <v>0</v>
      </c>
      <c r="S111" s="50">
        <f t="shared" si="290"/>
        <v>0</v>
      </c>
      <c r="T111" s="49">
        <f t="shared" si="290"/>
        <v>0</v>
      </c>
      <c r="U111" s="49">
        <f t="shared" si="290"/>
        <v>0</v>
      </c>
      <c r="V111" s="49">
        <f t="shared" si="290"/>
        <v>0</v>
      </c>
      <c r="W111" s="49">
        <f t="shared" si="290"/>
        <v>0</v>
      </c>
      <c r="X111" s="49">
        <f t="shared" si="290"/>
        <v>0</v>
      </c>
      <c r="Y111" s="49">
        <f t="shared" si="290"/>
        <v>0</v>
      </c>
      <c r="Z111" s="49">
        <f t="shared" si="291"/>
        <v>0</v>
      </c>
      <c r="AA111" s="49">
        <f t="shared" si="291"/>
        <v>1.5</v>
      </c>
      <c r="AB111" s="49">
        <f t="shared" si="291"/>
        <v>1.5</v>
      </c>
      <c r="AC111" s="49">
        <f t="shared" si="291"/>
        <v>1.9516477272727273</v>
      </c>
      <c r="AD111" s="49">
        <f t="shared" si="291"/>
        <v>1.9516477272727273</v>
      </c>
      <c r="AE111" s="49">
        <f t="shared" si="291"/>
        <v>0.74897727272727277</v>
      </c>
      <c r="AF111" s="49">
        <f t="shared" si="291"/>
        <v>0.74897727272727277</v>
      </c>
      <c r="AG111" s="49">
        <f t="shared" si="291"/>
        <v>0.74897727272727277</v>
      </c>
      <c r="AH111" s="49">
        <f t="shared" si="291"/>
        <v>0.74897727272727277</v>
      </c>
      <c r="AI111" s="49">
        <f t="shared" si="291"/>
        <v>0.74897727272727277</v>
      </c>
      <c r="AJ111" s="49">
        <f t="shared" si="292"/>
        <v>0.74897727272727277</v>
      </c>
      <c r="AK111" s="49">
        <f t="shared" si="292"/>
        <v>0.74897727272727277</v>
      </c>
      <c r="AL111" s="49">
        <f t="shared" si="292"/>
        <v>0.74897727272727277</v>
      </c>
      <c r="AM111" s="49">
        <f t="shared" si="292"/>
        <v>0.74897727272727277</v>
      </c>
      <c r="AN111" s="49">
        <f t="shared" si="292"/>
        <v>0.74897727272727277</v>
      </c>
      <c r="AO111" s="49">
        <f t="shared" si="292"/>
        <v>0.89301136363636369</v>
      </c>
      <c r="AP111" s="49">
        <f t="shared" si="292"/>
        <v>0.89301136363636369</v>
      </c>
      <c r="AQ111" s="49">
        <f t="shared" si="292"/>
        <v>0.89301136363636369</v>
      </c>
      <c r="AR111" s="49">
        <f t="shared" si="292"/>
        <v>0.89301136363636369</v>
      </c>
      <c r="AS111" s="49">
        <f t="shared" si="292"/>
        <v>0.89301136363636369</v>
      </c>
      <c r="AT111" s="49">
        <f t="shared" si="293"/>
        <v>0.89301136363636369</v>
      </c>
      <c r="AU111" s="49">
        <f t="shared" si="293"/>
        <v>0.89301136363636369</v>
      </c>
      <c r="AV111" s="49">
        <f t="shared" si="293"/>
        <v>0.89301136363636369</v>
      </c>
      <c r="AW111" s="49">
        <f t="shared" si="293"/>
        <v>0.89301136363636369</v>
      </c>
      <c r="AX111" s="49">
        <f t="shared" si="293"/>
        <v>0.89301136363636369</v>
      </c>
      <c r="AY111" s="49">
        <f t="shared" si="293"/>
        <v>1.3827272727272728</v>
      </c>
      <c r="AZ111" s="49">
        <f t="shared" si="293"/>
        <v>1.3827272727272728</v>
      </c>
      <c r="BA111" s="49">
        <f t="shared" si="293"/>
        <v>1.3827272727272728</v>
      </c>
      <c r="BB111" s="49">
        <f t="shared" si="293"/>
        <v>1.3827272727272728</v>
      </c>
      <c r="BC111" s="49">
        <f t="shared" si="293"/>
        <v>1.3827272727272728</v>
      </c>
      <c r="BD111" s="49">
        <f t="shared" si="294"/>
        <v>1.3827272727272728</v>
      </c>
      <c r="BE111" s="49">
        <f t="shared" si="294"/>
        <v>1.3827272727272728</v>
      </c>
      <c r="BF111" s="49">
        <f t="shared" si="294"/>
        <v>1.3827272727272728</v>
      </c>
      <c r="BG111" s="49">
        <f t="shared" si="294"/>
        <v>1.3827272727272728</v>
      </c>
      <c r="BH111" s="49">
        <f t="shared" si="294"/>
        <v>1.3827272727272728</v>
      </c>
      <c r="BI111" s="49">
        <f t="shared" si="294"/>
        <v>1.3827272727272728</v>
      </c>
      <c r="BJ111" s="49">
        <f t="shared" si="294"/>
        <v>1.3827272727272728</v>
      </c>
      <c r="BK111" s="49">
        <f t="shared" si="294"/>
        <v>1.3827272727272728</v>
      </c>
      <c r="BL111" s="49">
        <f t="shared" si="294"/>
        <v>1.3827272727272728</v>
      </c>
      <c r="BM111" s="49">
        <f t="shared" si="294"/>
        <v>1.3827272727272728</v>
      </c>
      <c r="BN111" s="49">
        <f t="shared" si="295"/>
        <v>1.3827272727272728</v>
      </c>
      <c r="BO111" s="49">
        <f t="shared" si="295"/>
        <v>1.3827272727272728</v>
      </c>
      <c r="BP111" s="49">
        <f t="shared" si="295"/>
        <v>1.3827272727272728</v>
      </c>
      <c r="BQ111" s="49">
        <f t="shared" si="295"/>
        <v>1.3827272727272728</v>
      </c>
      <c r="BR111" s="49">
        <f t="shared" si="295"/>
        <v>1.3827272727272728</v>
      </c>
      <c r="BS111" s="49">
        <f t="shared" si="295"/>
        <v>1.3827272727272728</v>
      </c>
      <c r="BT111" s="49">
        <f t="shared" si="295"/>
        <v>1.3827272727272728</v>
      </c>
      <c r="BU111" s="49">
        <f t="shared" si="295"/>
        <v>1.3827272727272728</v>
      </c>
      <c r="BV111" s="49">
        <f t="shared" si="295"/>
        <v>1.3827272727272728</v>
      </c>
      <c r="BW111" s="49">
        <f t="shared" si="295"/>
        <v>1.3827272727272728</v>
      </c>
      <c r="BX111" s="49">
        <f t="shared" si="296"/>
        <v>1.3827272727272728</v>
      </c>
      <c r="BY111" s="49">
        <f t="shared" si="296"/>
        <v>1.3827272727272728</v>
      </c>
      <c r="BZ111" s="49">
        <f t="shared" si="296"/>
        <v>1.3827272727272728</v>
      </c>
      <c r="CA111" s="49">
        <f t="shared" si="296"/>
        <v>1.3827272727272728</v>
      </c>
      <c r="CB111" s="49">
        <f t="shared" si="296"/>
        <v>1.3827272727272728</v>
      </c>
      <c r="CC111" s="49">
        <f t="shared" si="296"/>
        <v>1.3827272727272728</v>
      </c>
      <c r="CD111" s="49">
        <f t="shared" si="296"/>
        <v>1.3827272727272728</v>
      </c>
      <c r="CE111" s="49">
        <f t="shared" si="296"/>
        <v>1.3827272727272728</v>
      </c>
      <c r="CF111" s="49">
        <f t="shared" si="296"/>
        <v>1.3827272727272728</v>
      </c>
      <c r="CG111" s="49">
        <f t="shared" si="296"/>
        <v>1.3827272727272728</v>
      </c>
      <c r="CH111" s="49">
        <f t="shared" si="297"/>
        <v>1.3827272727272728</v>
      </c>
      <c r="CI111" s="49">
        <f t="shared" si="297"/>
        <v>1.3827272727272728</v>
      </c>
      <c r="CJ111" s="49">
        <f t="shared" si="297"/>
        <v>1.3827272727272728</v>
      </c>
      <c r="CK111" s="49">
        <f t="shared" si="297"/>
        <v>1.3827272727272728</v>
      </c>
      <c r="CL111" s="49">
        <f t="shared" si="297"/>
        <v>1.3827272727272728</v>
      </c>
      <c r="CM111" s="49">
        <f t="shared" si="297"/>
        <v>1.3827272727272728</v>
      </c>
      <c r="CN111" s="49">
        <f t="shared" si="297"/>
        <v>1.3827272727272728</v>
      </c>
      <c r="CO111" s="49">
        <f t="shared" si="297"/>
        <v>1.3827272727272728</v>
      </c>
      <c r="CP111" s="49">
        <f t="shared" si="297"/>
        <v>1.3827272727272728</v>
      </c>
      <c r="CQ111" s="49">
        <f t="shared" si="297"/>
        <v>1.3827272727272728</v>
      </c>
      <c r="CR111" s="49">
        <f t="shared" si="298"/>
        <v>1.3827272727272728</v>
      </c>
      <c r="CS111" s="49">
        <f t="shared" si="298"/>
        <v>1.3827272727272728</v>
      </c>
      <c r="CT111" s="49">
        <f t="shared" si="298"/>
        <v>1.3827272727272728</v>
      </c>
      <c r="CU111" s="49">
        <f t="shared" si="298"/>
        <v>0.54732954545454549</v>
      </c>
      <c r="CV111" s="49">
        <f t="shared" si="298"/>
        <v>0.54732954545454549</v>
      </c>
      <c r="CW111" s="49">
        <f t="shared" si="298"/>
        <v>0.25926136363636365</v>
      </c>
      <c r="CX111" s="49">
        <f t="shared" si="298"/>
        <v>0.25926136363636365</v>
      </c>
      <c r="CY111" s="49">
        <f t="shared" si="298"/>
        <v>0.25926136363636365</v>
      </c>
      <c r="CZ111" s="49">
        <f t="shared" si="298"/>
        <v>0.25926136363636365</v>
      </c>
      <c r="DA111" s="49">
        <f t="shared" si="298"/>
        <v>0.25926136363636365</v>
      </c>
      <c r="DB111" s="49">
        <f t="shared" si="299"/>
        <v>0.25926136363636365</v>
      </c>
      <c r="DC111" s="49">
        <f t="shared" si="299"/>
        <v>0.25926136363636365</v>
      </c>
      <c r="DD111" s="49">
        <f t="shared" si="299"/>
        <v>0.25926136363636365</v>
      </c>
      <c r="DE111" s="49">
        <f t="shared" si="299"/>
        <v>0.25926136363636365</v>
      </c>
      <c r="DF111" s="49">
        <f t="shared" si="299"/>
        <v>0.25926136363636365</v>
      </c>
      <c r="DG111" s="49">
        <f t="shared" si="299"/>
        <v>0.25926136363636365</v>
      </c>
      <c r="DH111" s="49">
        <f t="shared" si="299"/>
        <v>0.25926136363636365</v>
      </c>
      <c r="DI111" s="49">
        <f t="shared" si="299"/>
        <v>0.25926136363636365</v>
      </c>
      <c r="DJ111" s="49">
        <f t="shared" si="299"/>
        <v>0.25926136363636365</v>
      </c>
      <c r="DK111" s="49">
        <f t="shared" si="299"/>
        <v>0.25926136363636365</v>
      </c>
      <c r="DL111" s="49">
        <f t="shared" si="300"/>
        <v>0.25926136363636365</v>
      </c>
      <c r="DM111" s="49">
        <f t="shared" si="300"/>
        <v>0.25926136363636365</v>
      </c>
      <c r="DN111" s="49">
        <f t="shared" si="300"/>
        <v>0.25926136363636365</v>
      </c>
      <c r="DO111" s="49">
        <f t="shared" si="300"/>
        <v>0.25926136363636365</v>
      </c>
      <c r="DP111" s="49">
        <f t="shared" si="300"/>
        <v>0.25926136363636365</v>
      </c>
      <c r="DQ111" s="49">
        <f t="shared" si="300"/>
        <v>0.25926136363636365</v>
      </c>
      <c r="DR111" s="49">
        <f t="shared" si="300"/>
        <v>0.25926136363636365</v>
      </c>
      <c r="DS111" s="49">
        <f t="shared" si="300"/>
        <v>0</v>
      </c>
      <c r="DT111" s="49">
        <f t="shared" si="300"/>
        <v>0</v>
      </c>
      <c r="DU111" s="49">
        <f t="shared" si="300"/>
        <v>0</v>
      </c>
      <c r="DV111" s="49">
        <f t="shared" si="301"/>
        <v>0</v>
      </c>
      <c r="DW111" s="49">
        <f t="shared" si="301"/>
        <v>0</v>
      </c>
      <c r="DX111" s="49">
        <f t="shared" si="301"/>
        <v>0</v>
      </c>
      <c r="DY111" s="49">
        <f t="shared" si="301"/>
        <v>0</v>
      </c>
      <c r="DZ111" s="49">
        <f t="shared" si="301"/>
        <v>0</v>
      </c>
      <c r="EA111" s="49">
        <f t="shared" si="301"/>
        <v>0</v>
      </c>
      <c r="EB111" s="49">
        <f t="shared" si="301"/>
        <v>0</v>
      </c>
      <c r="EC111" s="49">
        <f t="shared" si="301"/>
        <v>0</v>
      </c>
      <c r="ED111" s="49">
        <f t="shared" si="301"/>
        <v>0</v>
      </c>
      <c r="EE111" s="49">
        <f t="shared" si="301"/>
        <v>0</v>
      </c>
      <c r="EF111" s="49">
        <f t="shared" si="302"/>
        <v>0</v>
      </c>
      <c r="EG111" s="49">
        <f t="shared" si="302"/>
        <v>0</v>
      </c>
      <c r="EH111" s="49">
        <f t="shared" si="302"/>
        <v>0</v>
      </c>
      <c r="EI111" s="49">
        <f t="shared" si="302"/>
        <v>0</v>
      </c>
      <c r="EJ111" s="49">
        <f t="shared" si="302"/>
        <v>0</v>
      </c>
      <c r="EK111" s="49">
        <f t="shared" si="302"/>
        <v>0</v>
      </c>
      <c r="EL111" s="49">
        <f t="shared" si="302"/>
        <v>0</v>
      </c>
      <c r="EM111" s="49">
        <f t="shared" si="302"/>
        <v>0</v>
      </c>
      <c r="EN111" s="49">
        <f t="shared" si="302"/>
        <v>0</v>
      </c>
      <c r="EO111" s="49">
        <f t="shared" si="302"/>
        <v>0</v>
      </c>
      <c r="EP111" s="49">
        <f t="shared" si="303"/>
        <v>0</v>
      </c>
      <c r="EQ111" s="49">
        <f t="shared" si="303"/>
        <v>0</v>
      </c>
      <c r="ER111" s="49">
        <f t="shared" si="303"/>
        <v>0</v>
      </c>
      <c r="ES111" s="49">
        <f t="shared" si="303"/>
        <v>0</v>
      </c>
      <c r="ET111" s="49">
        <f t="shared" si="303"/>
        <v>0</v>
      </c>
      <c r="EU111" s="49">
        <f t="shared" si="303"/>
        <v>0</v>
      </c>
      <c r="EV111" s="49">
        <f t="shared" si="303"/>
        <v>0</v>
      </c>
      <c r="EW111" s="49">
        <f t="shared" si="303"/>
        <v>0</v>
      </c>
      <c r="EX111" s="49">
        <f t="shared" si="303"/>
        <v>0</v>
      </c>
      <c r="EY111" s="49">
        <f t="shared" si="303"/>
        <v>0</v>
      </c>
      <c r="EZ111" s="49">
        <f t="shared" si="304"/>
        <v>0</v>
      </c>
      <c r="FA111" s="49">
        <f t="shared" si="304"/>
        <v>0</v>
      </c>
      <c r="FB111" s="49">
        <f t="shared" si="304"/>
        <v>0</v>
      </c>
      <c r="FC111" s="49">
        <f t="shared" si="304"/>
        <v>0</v>
      </c>
      <c r="FD111" s="49">
        <f t="shared" si="304"/>
        <v>0</v>
      </c>
      <c r="FE111" s="49">
        <f t="shared" si="304"/>
        <v>0</v>
      </c>
      <c r="FF111" s="49">
        <f t="shared" si="304"/>
        <v>0</v>
      </c>
      <c r="FG111" s="49">
        <f t="shared" si="304"/>
        <v>0</v>
      </c>
      <c r="FH111" s="49">
        <f t="shared" si="304"/>
        <v>0</v>
      </c>
      <c r="FI111" s="49">
        <f t="shared" si="304"/>
        <v>0</v>
      </c>
      <c r="FJ111" s="49">
        <f t="shared" si="305"/>
        <v>0</v>
      </c>
      <c r="FK111" s="49">
        <f t="shared" si="305"/>
        <v>0</v>
      </c>
      <c r="FL111" s="49">
        <f t="shared" si="305"/>
        <v>0</v>
      </c>
      <c r="FM111" s="49">
        <f t="shared" si="305"/>
        <v>0</v>
      </c>
      <c r="FN111" s="49">
        <f t="shared" si="305"/>
        <v>0</v>
      </c>
      <c r="FO111" s="49">
        <f t="shared" si="305"/>
        <v>0</v>
      </c>
      <c r="FP111" s="49">
        <f t="shared" si="305"/>
        <v>0</v>
      </c>
      <c r="FQ111" s="49">
        <f t="shared" si="305"/>
        <v>0</v>
      </c>
      <c r="FR111" s="49">
        <f t="shared" si="305"/>
        <v>0</v>
      </c>
      <c r="FS111" s="49">
        <f t="shared" si="305"/>
        <v>0</v>
      </c>
      <c r="FT111" s="49">
        <f t="shared" si="306"/>
        <v>0</v>
      </c>
      <c r="FU111" s="49">
        <f t="shared" si="306"/>
        <v>0</v>
      </c>
      <c r="FV111" s="49">
        <f t="shared" si="306"/>
        <v>0</v>
      </c>
      <c r="FW111" s="49">
        <f t="shared" si="306"/>
        <v>0</v>
      </c>
      <c r="FX111" s="49">
        <f t="shared" si="306"/>
        <v>0</v>
      </c>
      <c r="FY111" s="49">
        <f t="shared" si="306"/>
        <v>0</v>
      </c>
      <c r="FZ111" s="49">
        <f t="shared" si="306"/>
        <v>0</v>
      </c>
      <c r="GA111" s="49">
        <f t="shared" si="306"/>
        <v>0</v>
      </c>
      <c r="GB111" s="49">
        <f t="shared" si="306"/>
        <v>0</v>
      </c>
      <c r="GC111" s="42">
        <f t="shared" si="13"/>
        <v>96.492500000000007</v>
      </c>
      <c r="GD111" s="42">
        <f t="shared" si="307"/>
        <v>48.246249999999982</v>
      </c>
      <c r="GE111" s="51"/>
      <c r="GF111" s="5"/>
      <c r="GG111" s="5"/>
      <c r="GH111" s="139" t="s">
        <v>141</v>
      </c>
      <c r="GI111" s="140">
        <f t="shared" ref="GI111:GI124" ca="1" si="309">SUMIF($GH$23:$GI$108,GH111,$GI$23:$GI$108)</f>
        <v>13.193522727272725</v>
      </c>
      <c r="GM111" s="147"/>
      <c r="GN111" s="64"/>
    </row>
    <row r="112" spans="1:196" ht="16.5" customHeight="1" x14ac:dyDescent="0.25">
      <c r="A112" s="39"/>
      <c r="B112" s="24"/>
      <c r="C112" s="24"/>
      <c r="D112" s="24"/>
      <c r="E112" s="5"/>
      <c r="F112" s="17" t="s">
        <v>190</v>
      </c>
      <c r="G112" s="17" t="s">
        <v>143</v>
      </c>
      <c r="H112" s="41">
        <f t="shared" si="288"/>
        <v>55662.420000000006</v>
      </c>
      <c r="I112" s="41">
        <f t="shared" ref="I112:O112" si="310">H112*1.1</f>
        <v>61228.662000000011</v>
      </c>
      <c r="J112" s="41">
        <f t="shared" si="310"/>
        <v>67351.528200000015</v>
      </c>
      <c r="K112" s="41">
        <f t="shared" si="310"/>
        <v>74086.681020000018</v>
      </c>
      <c r="L112" s="41">
        <f t="shared" si="310"/>
        <v>81495.349122000029</v>
      </c>
      <c r="M112" s="41">
        <f t="shared" si="310"/>
        <v>89644.884034200033</v>
      </c>
      <c r="N112" s="41">
        <f t="shared" si="310"/>
        <v>98609.372437620041</v>
      </c>
      <c r="O112" s="41">
        <f t="shared" si="310"/>
        <v>108470.30968138206</v>
      </c>
      <c r="P112" s="49">
        <f t="shared" si="290"/>
        <v>0</v>
      </c>
      <c r="Q112" s="49">
        <f t="shared" si="290"/>
        <v>0</v>
      </c>
      <c r="R112" s="49">
        <f t="shared" si="290"/>
        <v>0</v>
      </c>
      <c r="S112" s="50">
        <f t="shared" si="290"/>
        <v>0</v>
      </c>
      <c r="T112" s="49">
        <f t="shared" si="290"/>
        <v>0</v>
      </c>
      <c r="U112" s="49">
        <f t="shared" si="290"/>
        <v>0</v>
      </c>
      <c r="V112" s="49">
        <f t="shared" si="290"/>
        <v>0</v>
      </c>
      <c r="W112" s="49">
        <f t="shared" si="290"/>
        <v>0</v>
      </c>
      <c r="X112" s="49">
        <f t="shared" si="290"/>
        <v>0</v>
      </c>
      <c r="Y112" s="49">
        <f t="shared" si="290"/>
        <v>0</v>
      </c>
      <c r="Z112" s="49">
        <f t="shared" si="291"/>
        <v>0</v>
      </c>
      <c r="AA112" s="49">
        <f t="shared" si="291"/>
        <v>2.5</v>
      </c>
      <c r="AB112" s="49">
        <f t="shared" si="291"/>
        <v>2.5</v>
      </c>
      <c r="AC112" s="49">
        <f t="shared" si="291"/>
        <v>1.5473295454545455</v>
      </c>
      <c r="AD112" s="49">
        <f t="shared" si="291"/>
        <v>1.5473295454545455</v>
      </c>
      <c r="AE112" s="49">
        <f t="shared" si="291"/>
        <v>0.63374999999999992</v>
      </c>
      <c r="AF112" s="49">
        <f t="shared" si="291"/>
        <v>0.63374999999999992</v>
      </c>
      <c r="AG112" s="49">
        <f t="shared" si="291"/>
        <v>0.63374999999999992</v>
      </c>
      <c r="AH112" s="49">
        <f t="shared" si="291"/>
        <v>0.63374999999999992</v>
      </c>
      <c r="AI112" s="49">
        <f t="shared" si="291"/>
        <v>1.13375</v>
      </c>
      <c r="AJ112" s="49">
        <f t="shared" si="292"/>
        <v>0.63374999999999992</v>
      </c>
      <c r="AK112" s="49">
        <f t="shared" si="292"/>
        <v>0.63374999999999992</v>
      </c>
      <c r="AL112" s="49">
        <f t="shared" si="292"/>
        <v>0.63374999999999992</v>
      </c>
      <c r="AM112" s="49">
        <f t="shared" si="292"/>
        <v>1.13375</v>
      </c>
      <c r="AN112" s="49">
        <f t="shared" si="292"/>
        <v>0.63374999999999992</v>
      </c>
      <c r="AO112" s="49">
        <f t="shared" si="292"/>
        <v>0.48971590909090901</v>
      </c>
      <c r="AP112" s="49">
        <f t="shared" si="292"/>
        <v>0.48971590909090901</v>
      </c>
      <c r="AQ112" s="49">
        <f t="shared" si="292"/>
        <v>0.48971590909090901</v>
      </c>
      <c r="AR112" s="49">
        <f t="shared" si="292"/>
        <v>1.2397159090909091</v>
      </c>
      <c r="AS112" s="49">
        <f t="shared" si="292"/>
        <v>0.48971590909090901</v>
      </c>
      <c r="AT112" s="49">
        <f t="shared" si="293"/>
        <v>0.48971590909090901</v>
      </c>
      <c r="AU112" s="49">
        <f t="shared" si="293"/>
        <v>0.48971590909090901</v>
      </c>
      <c r="AV112" s="49">
        <f t="shared" si="293"/>
        <v>1.2397159090909091</v>
      </c>
      <c r="AW112" s="49">
        <f t="shared" si="293"/>
        <v>0.48971590909090901</v>
      </c>
      <c r="AX112" s="49">
        <f t="shared" si="293"/>
        <v>0.48971590909090901</v>
      </c>
      <c r="AY112" s="49">
        <f t="shared" si="293"/>
        <v>0</v>
      </c>
      <c r="AZ112" s="49">
        <f t="shared" si="293"/>
        <v>0.75</v>
      </c>
      <c r="BA112" s="49">
        <f t="shared" si="293"/>
        <v>0</v>
      </c>
      <c r="BB112" s="49">
        <f t="shared" si="293"/>
        <v>0</v>
      </c>
      <c r="BC112" s="49">
        <f t="shared" si="293"/>
        <v>0</v>
      </c>
      <c r="BD112" s="49">
        <f t="shared" si="294"/>
        <v>0.75</v>
      </c>
      <c r="BE112" s="49">
        <f t="shared" si="294"/>
        <v>0</v>
      </c>
      <c r="BF112" s="49">
        <f t="shared" si="294"/>
        <v>0</v>
      </c>
      <c r="BG112" s="49">
        <f t="shared" si="294"/>
        <v>0</v>
      </c>
      <c r="BH112" s="49">
        <f t="shared" si="294"/>
        <v>0.75</v>
      </c>
      <c r="BI112" s="49">
        <f t="shared" si="294"/>
        <v>0</v>
      </c>
      <c r="BJ112" s="49">
        <f t="shared" si="294"/>
        <v>0</v>
      </c>
      <c r="BK112" s="49">
        <f t="shared" si="294"/>
        <v>0</v>
      </c>
      <c r="BL112" s="49">
        <f t="shared" si="294"/>
        <v>0.75</v>
      </c>
      <c r="BM112" s="49">
        <f t="shared" si="294"/>
        <v>0</v>
      </c>
      <c r="BN112" s="49">
        <f t="shared" si="295"/>
        <v>0</v>
      </c>
      <c r="BO112" s="49">
        <f t="shared" si="295"/>
        <v>0.75</v>
      </c>
      <c r="BP112" s="49">
        <f t="shared" si="295"/>
        <v>0</v>
      </c>
      <c r="BQ112" s="49">
        <f t="shared" si="295"/>
        <v>0</v>
      </c>
      <c r="BR112" s="49">
        <f t="shared" si="295"/>
        <v>0</v>
      </c>
      <c r="BS112" s="49">
        <f t="shared" si="295"/>
        <v>0.75</v>
      </c>
      <c r="BT112" s="49">
        <f t="shared" si="295"/>
        <v>0</v>
      </c>
      <c r="BU112" s="49">
        <f t="shared" si="295"/>
        <v>0</v>
      </c>
      <c r="BV112" s="49">
        <f t="shared" si="295"/>
        <v>0</v>
      </c>
      <c r="BW112" s="49">
        <f t="shared" si="295"/>
        <v>0.75</v>
      </c>
      <c r="BX112" s="49">
        <f t="shared" si="296"/>
        <v>0</v>
      </c>
      <c r="BY112" s="49">
        <f t="shared" si="296"/>
        <v>0</v>
      </c>
      <c r="BZ112" s="49">
        <f t="shared" si="296"/>
        <v>0.75</v>
      </c>
      <c r="CA112" s="49">
        <f t="shared" si="296"/>
        <v>0</v>
      </c>
      <c r="CB112" s="49">
        <f t="shared" si="296"/>
        <v>0</v>
      </c>
      <c r="CC112" s="49">
        <f t="shared" si="296"/>
        <v>0</v>
      </c>
      <c r="CD112" s="49">
        <f t="shared" si="296"/>
        <v>0</v>
      </c>
      <c r="CE112" s="49">
        <f t="shared" si="296"/>
        <v>0</v>
      </c>
      <c r="CF112" s="49">
        <f t="shared" si="296"/>
        <v>0.75</v>
      </c>
      <c r="CG112" s="49">
        <f t="shared" si="296"/>
        <v>0</v>
      </c>
      <c r="CH112" s="49">
        <f t="shared" si="297"/>
        <v>0</v>
      </c>
      <c r="CI112" s="49">
        <f t="shared" si="297"/>
        <v>0</v>
      </c>
      <c r="CJ112" s="49">
        <f t="shared" si="297"/>
        <v>0.75</v>
      </c>
      <c r="CK112" s="49">
        <f t="shared" si="297"/>
        <v>0</v>
      </c>
      <c r="CL112" s="49">
        <f t="shared" si="297"/>
        <v>0</v>
      </c>
      <c r="CM112" s="49">
        <f t="shared" si="297"/>
        <v>0</v>
      </c>
      <c r="CN112" s="49">
        <f t="shared" si="297"/>
        <v>0.75</v>
      </c>
      <c r="CO112" s="49">
        <f t="shared" si="297"/>
        <v>0</v>
      </c>
      <c r="CP112" s="49">
        <f t="shared" si="297"/>
        <v>0</v>
      </c>
      <c r="CQ112" s="49">
        <f t="shared" si="297"/>
        <v>0</v>
      </c>
      <c r="CR112" s="49">
        <f t="shared" si="298"/>
        <v>0.75</v>
      </c>
      <c r="CS112" s="49">
        <f t="shared" si="298"/>
        <v>0</v>
      </c>
      <c r="CT112" s="49">
        <f t="shared" si="298"/>
        <v>0</v>
      </c>
      <c r="CU112" s="49">
        <f t="shared" si="298"/>
        <v>0</v>
      </c>
      <c r="CV112" s="49">
        <f t="shared" si="298"/>
        <v>0.75</v>
      </c>
      <c r="CW112" s="49">
        <f t="shared" si="298"/>
        <v>0</v>
      </c>
      <c r="CX112" s="49">
        <f t="shared" si="298"/>
        <v>0</v>
      </c>
      <c r="CY112" s="49">
        <f t="shared" si="298"/>
        <v>0</v>
      </c>
      <c r="CZ112" s="49">
        <f t="shared" si="298"/>
        <v>0</v>
      </c>
      <c r="DA112" s="49">
        <f t="shared" si="298"/>
        <v>0.75</v>
      </c>
      <c r="DB112" s="49">
        <f t="shared" si="299"/>
        <v>0</v>
      </c>
      <c r="DC112" s="49">
        <f t="shared" si="299"/>
        <v>0</v>
      </c>
      <c r="DD112" s="49">
        <f t="shared" si="299"/>
        <v>0</v>
      </c>
      <c r="DE112" s="49">
        <f t="shared" si="299"/>
        <v>0.75</v>
      </c>
      <c r="DF112" s="49">
        <f t="shared" si="299"/>
        <v>0</v>
      </c>
      <c r="DG112" s="49">
        <f t="shared" si="299"/>
        <v>0</v>
      </c>
      <c r="DH112" s="49">
        <f t="shared" si="299"/>
        <v>0</v>
      </c>
      <c r="DI112" s="49">
        <f t="shared" si="299"/>
        <v>0</v>
      </c>
      <c r="DJ112" s="49">
        <f t="shared" si="299"/>
        <v>0.75</v>
      </c>
      <c r="DK112" s="49">
        <f t="shared" si="299"/>
        <v>0</v>
      </c>
      <c r="DL112" s="49">
        <f t="shared" si="300"/>
        <v>0</v>
      </c>
      <c r="DM112" s="49">
        <f t="shared" si="300"/>
        <v>0.75</v>
      </c>
      <c r="DN112" s="49">
        <f t="shared" si="300"/>
        <v>0</v>
      </c>
      <c r="DO112" s="49">
        <f t="shared" si="300"/>
        <v>0</v>
      </c>
      <c r="DP112" s="49">
        <f t="shared" si="300"/>
        <v>0.75</v>
      </c>
      <c r="DQ112" s="49">
        <f t="shared" si="300"/>
        <v>0</v>
      </c>
      <c r="DR112" s="49">
        <f t="shared" si="300"/>
        <v>0</v>
      </c>
      <c r="DS112" s="49">
        <f t="shared" si="300"/>
        <v>0</v>
      </c>
      <c r="DT112" s="49">
        <f t="shared" si="300"/>
        <v>0</v>
      </c>
      <c r="DU112" s="49">
        <f t="shared" si="300"/>
        <v>0</v>
      </c>
      <c r="DV112" s="49">
        <f t="shared" si="301"/>
        <v>0</v>
      </c>
      <c r="DW112" s="49">
        <f t="shared" si="301"/>
        <v>0</v>
      </c>
      <c r="DX112" s="49">
        <f t="shared" si="301"/>
        <v>0</v>
      </c>
      <c r="DY112" s="49">
        <f t="shared" si="301"/>
        <v>0</v>
      </c>
      <c r="DZ112" s="49">
        <f t="shared" si="301"/>
        <v>0</v>
      </c>
      <c r="EA112" s="49">
        <f t="shared" si="301"/>
        <v>0</v>
      </c>
      <c r="EB112" s="49">
        <f t="shared" si="301"/>
        <v>0</v>
      </c>
      <c r="EC112" s="49">
        <f t="shared" si="301"/>
        <v>0</v>
      </c>
      <c r="ED112" s="49">
        <f t="shared" si="301"/>
        <v>0</v>
      </c>
      <c r="EE112" s="49">
        <f t="shared" si="301"/>
        <v>0</v>
      </c>
      <c r="EF112" s="49">
        <f t="shared" si="302"/>
        <v>0</v>
      </c>
      <c r="EG112" s="49">
        <f t="shared" si="302"/>
        <v>0</v>
      </c>
      <c r="EH112" s="49">
        <f t="shared" si="302"/>
        <v>0</v>
      </c>
      <c r="EI112" s="49">
        <f t="shared" si="302"/>
        <v>0</v>
      </c>
      <c r="EJ112" s="49">
        <f t="shared" si="302"/>
        <v>0</v>
      </c>
      <c r="EK112" s="49">
        <f t="shared" si="302"/>
        <v>0</v>
      </c>
      <c r="EL112" s="49">
        <f t="shared" si="302"/>
        <v>0</v>
      </c>
      <c r="EM112" s="49">
        <f t="shared" si="302"/>
        <v>0</v>
      </c>
      <c r="EN112" s="49">
        <f t="shared" si="302"/>
        <v>0</v>
      </c>
      <c r="EO112" s="49">
        <f t="shared" si="302"/>
        <v>0</v>
      </c>
      <c r="EP112" s="49">
        <f t="shared" si="303"/>
        <v>0</v>
      </c>
      <c r="EQ112" s="49">
        <f t="shared" si="303"/>
        <v>0</v>
      </c>
      <c r="ER112" s="49">
        <f t="shared" si="303"/>
        <v>0</v>
      </c>
      <c r="ES112" s="49">
        <f t="shared" si="303"/>
        <v>0</v>
      </c>
      <c r="ET112" s="49">
        <f t="shared" si="303"/>
        <v>0</v>
      </c>
      <c r="EU112" s="49">
        <f t="shared" si="303"/>
        <v>0</v>
      </c>
      <c r="EV112" s="49">
        <f t="shared" si="303"/>
        <v>0</v>
      </c>
      <c r="EW112" s="49">
        <f t="shared" si="303"/>
        <v>0</v>
      </c>
      <c r="EX112" s="49">
        <f t="shared" si="303"/>
        <v>0</v>
      </c>
      <c r="EY112" s="49">
        <f t="shared" si="303"/>
        <v>0</v>
      </c>
      <c r="EZ112" s="49">
        <f t="shared" si="304"/>
        <v>0</v>
      </c>
      <c r="FA112" s="49">
        <f t="shared" si="304"/>
        <v>0</v>
      </c>
      <c r="FB112" s="49">
        <f t="shared" si="304"/>
        <v>0</v>
      </c>
      <c r="FC112" s="49">
        <f t="shared" si="304"/>
        <v>0</v>
      </c>
      <c r="FD112" s="49">
        <f t="shared" si="304"/>
        <v>0</v>
      </c>
      <c r="FE112" s="49">
        <f t="shared" si="304"/>
        <v>0</v>
      </c>
      <c r="FF112" s="49">
        <f t="shared" si="304"/>
        <v>0</v>
      </c>
      <c r="FG112" s="49">
        <f t="shared" si="304"/>
        <v>0</v>
      </c>
      <c r="FH112" s="49">
        <f t="shared" si="304"/>
        <v>0</v>
      </c>
      <c r="FI112" s="49">
        <f t="shared" si="304"/>
        <v>0</v>
      </c>
      <c r="FJ112" s="49">
        <f t="shared" si="305"/>
        <v>0</v>
      </c>
      <c r="FK112" s="49">
        <f t="shared" si="305"/>
        <v>0</v>
      </c>
      <c r="FL112" s="49">
        <f t="shared" si="305"/>
        <v>0</v>
      </c>
      <c r="FM112" s="49">
        <f t="shared" si="305"/>
        <v>0</v>
      </c>
      <c r="FN112" s="49">
        <f t="shared" si="305"/>
        <v>0</v>
      </c>
      <c r="FO112" s="49">
        <f t="shared" si="305"/>
        <v>0</v>
      </c>
      <c r="FP112" s="49">
        <f t="shared" si="305"/>
        <v>0</v>
      </c>
      <c r="FQ112" s="49">
        <f t="shared" si="305"/>
        <v>0</v>
      </c>
      <c r="FR112" s="49">
        <f t="shared" si="305"/>
        <v>0</v>
      </c>
      <c r="FS112" s="49">
        <f t="shared" si="305"/>
        <v>0</v>
      </c>
      <c r="FT112" s="49">
        <f t="shared" si="306"/>
        <v>0</v>
      </c>
      <c r="FU112" s="49">
        <f t="shared" si="306"/>
        <v>0</v>
      </c>
      <c r="FV112" s="49">
        <f t="shared" si="306"/>
        <v>0</v>
      </c>
      <c r="FW112" s="49">
        <f t="shared" si="306"/>
        <v>0</v>
      </c>
      <c r="FX112" s="49">
        <f t="shared" si="306"/>
        <v>0</v>
      </c>
      <c r="FY112" s="49">
        <f t="shared" si="306"/>
        <v>0</v>
      </c>
      <c r="FZ112" s="49">
        <f t="shared" si="306"/>
        <v>0</v>
      </c>
      <c r="GA112" s="49">
        <f t="shared" si="306"/>
        <v>0</v>
      </c>
      <c r="GB112" s="49">
        <f t="shared" si="306"/>
        <v>0</v>
      </c>
      <c r="GC112" s="42">
        <f t="shared" si="13"/>
        <v>35.329318181818167</v>
      </c>
      <c r="GD112" s="42">
        <f t="shared" si="307"/>
        <v>17.66465909090909</v>
      </c>
      <c r="GE112" s="51"/>
      <c r="GF112" s="5"/>
      <c r="GG112" s="5"/>
      <c r="GH112" s="139" t="s">
        <v>142</v>
      </c>
      <c r="GI112" s="140">
        <f t="shared" ca="1" si="309"/>
        <v>48.246249999999982</v>
      </c>
      <c r="GM112" s="147"/>
      <c r="GN112" s="64"/>
    </row>
    <row r="113" spans="1:196" ht="16.5" customHeight="1" x14ac:dyDescent="0.25">
      <c r="A113" s="39"/>
      <c r="B113" s="24"/>
      <c r="C113" s="24"/>
      <c r="D113" s="24"/>
      <c r="E113" s="5"/>
      <c r="F113" s="17" t="s">
        <v>191</v>
      </c>
      <c r="G113" s="17" t="s">
        <v>144</v>
      </c>
      <c r="H113" s="41">
        <f t="shared" si="288"/>
        <v>87113.95</v>
      </c>
      <c r="I113" s="41">
        <f t="shared" ref="I113:O113" si="311">H113*1.1</f>
        <v>95825.345000000001</v>
      </c>
      <c r="J113" s="41">
        <f t="shared" si="311"/>
        <v>105407.87950000001</v>
      </c>
      <c r="K113" s="41">
        <f t="shared" si="311"/>
        <v>115948.66745000002</v>
      </c>
      <c r="L113" s="41">
        <f t="shared" si="311"/>
        <v>127543.53419500003</v>
      </c>
      <c r="M113" s="41">
        <f t="shared" si="311"/>
        <v>140297.88761450004</v>
      </c>
      <c r="N113" s="41">
        <f t="shared" si="311"/>
        <v>154327.67637595005</v>
      </c>
      <c r="O113" s="41">
        <f t="shared" si="311"/>
        <v>169760.44401354506</v>
      </c>
      <c r="P113" s="49">
        <f t="shared" si="290"/>
        <v>0</v>
      </c>
      <c r="Q113" s="49">
        <f t="shared" si="290"/>
        <v>0</v>
      </c>
      <c r="R113" s="49">
        <f t="shared" si="290"/>
        <v>0</v>
      </c>
      <c r="S113" s="50">
        <f t="shared" si="290"/>
        <v>0</v>
      </c>
      <c r="T113" s="49">
        <f t="shared" si="290"/>
        <v>0</v>
      </c>
      <c r="U113" s="49">
        <f t="shared" si="290"/>
        <v>0</v>
      </c>
      <c r="V113" s="49">
        <f t="shared" si="290"/>
        <v>0</v>
      </c>
      <c r="W113" s="49">
        <f t="shared" si="290"/>
        <v>0</v>
      </c>
      <c r="X113" s="49">
        <f t="shared" si="290"/>
        <v>0</v>
      </c>
      <c r="Y113" s="49">
        <f t="shared" si="290"/>
        <v>0</v>
      </c>
      <c r="Z113" s="49">
        <f t="shared" si="291"/>
        <v>0</v>
      </c>
      <c r="AA113" s="49">
        <f t="shared" si="291"/>
        <v>1.5</v>
      </c>
      <c r="AB113" s="49">
        <f t="shared" si="291"/>
        <v>1.5</v>
      </c>
      <c r="AC113" s="49">
        <f t="shared" si="291"/>
        <v>1.25</v>
      </c>
      <c r="AD113" s="49">
        <f t="shared" si="291"/>
        <v>1.25</v>
      </c>
      <c r="AE113" s="49">
        <f t="shared" si="291"/>
        <v>0.5</v>
      </c>
      <c r="AF113" s="49">
        <f t="shared" si="291"/>
        <v>0.5</v>
      </c>
      <c r="AG113" s="49">
        <f t="shared" si="291"/>
        <v>0.25</v>
      </c>
      <c r="AH113" s="49">
        <f t="shared" si="291"/>
        <v>0.25</v>
      </c>
      <c r="AI113" s="49">
        <f t="shared" si="291"/>
        <v>0.5</v>
      </c>
      <c r="AJ113" s="49">
        <f t="shared" si="292"/>
        <v>0.25</v>
      </c>
      <c r="AK113" s="49">
        <f t="shared" si="292"/>
        <v>0.25</v>
      </c>
      <c r="AL113" s="49">
        <f t="shared" si="292"/>
        <v>0.25</v>
      </c>
      <c r="AM113" s="49">
        <f t="shared" si="292"/>
        <v>0.5</v>
      </c>
      <c r="AN113" s="49">
        <f t="shared" si="292"/>
        <v>0.25</v>
      </c>
      <c r="AO113" s="49">
        <f t="shared" si="292"/>
        <v>0.25</v>
      </c>
      <c r="AP113" s="49">
        <f t="shared" si="292"/>
        <v>0.25</v>
      </c>
      <c r="AQ113" s="49">
        <f t="shared" si="292"/>
        <v>0.25</v>
      </c>
      <c r="AR113" s="49">
        <f t="shared" si="292"/>
        <v>0.5</v>
      </c>
      <c r="AS113" s="49">
        <f t="shared" si="292"/>
        <v>0.25</v>
      </c>
      <c r="AT113" s="49">
        <f t="shared" si="293"/>
        <v>0.25</v>
      </c>
      <c r="AU113" s="49">
        <f t="shared" si="293"/>
        <v>0.25</v>
      </c>
      <c r="AV113" s="49">
        <f t="shared" si="293"/>
        <v>0.5</v>
      </c>
      <c r="AW113" s="49">
        <f t="shared" si="293"/>
        <v>0.25</v>
      </c>
      <c r="AX113" s="49">
        <f t="shared" si="293"/>
        <v>0.25</v>
      </c>
      <c r="AY113" s="49">
        <f t="shared" si="293"/>
        <v>0.25</v>
      </c>
      <c r="AZ113" s="49">
        <f t="shared" si="293"/>
        <v>0.5</v>
      </c>
      <c r="BA113" s="49">
        <f t="shared" si="293"/>
        <v>0.25</v>
      </c>
      <c r="BB113" s="49">
        <f t="shared" si="293"/>
        <v>0.25</v>
      </c>
      <c r="BC113" s="49">
        <f t="shared" si="293"/>
        <v>0.2</v>
      </c>
      <c r="BD113" s="49">
        <f t="shared" si="294"/>
        <v>0.45</v>
      </c>
      <c r="BE113" s="49">
        <f t="shared" si="294"/>
        <v>0.2</v>
      </c>
      <c r="BF113" s="49">
        <f t="shared" si="294"/>
        <v>0.2</v>
      </c>
      <c r="BG113" s="49">
        <f t="shared" si="294"/>
        <v>0.2</v>
      </c>
      <c r="BH113" s="49">
        <f t="shared" si="294"/>
        <v>0.45</v>
      </c>
      <c r="BI113" s="49">
        <f t="shared" si="294"/>
        <v>0.2</v>
      </c>
      <c r="BJ113" s="49">
        <f t="shared" si="294"/>
        <v>0.2</v>
      </c>
      <c r="BK113" s="49">
        <f t="shared" si="294"/>
        <v>0.2</v>
      </c>
      <c r="BL113" s="49">
        <f t="shared" si="294"/>
        <v>0.45</v>
      </c>
      <c r="BM113" s="49">
        <f t="shared" si="294"/>
        <v>0.15</v>
      </c>
      <c r="BN113" s="49">
        <f t="shared" si="295"/>
        <v>0.15</v>
      </c>
      <c r="BO113" s="49">
        <f t="shared" si="295"/>
        <v>0.4</v>
      </c>
      <c r="BP113" s="49">
        <f t="shared" si="295"/>
        <v>0.15</v>
      </c>
      <c r="BQ113" s="49">
        <f t="shared" si="295"/>
        <v>0.15</v>
      </c>
      <c r="BR113" s="49">
        <f t="shared" si="295"/>
        <v>0.15</v>
      </c>
      <c r="BS113" s="49">
        <f t="shared" si="295"/>
        <v>0.4</v>
      </c>
      <c r="BT113" s="49">
        <f t="shared" si="295"/>
        <v>0.15</v>
      </c>
      <c r="BU113" s="49">
        <f t="shared" si="295"/>
        <v>0.15</v>
      </c>
      <c r="BV113" s="49">
        <f t="shared" si="295"/>
        <v>0.15</v>
      </c>
      <c r="BW113" s="49">
        <f t="shared" si="295"/>
        <v>0.4</v>
      </c>
      <c r="BX113" s="49">
        <f t="shared" si="296"/>
        <v>0.15</v>
      </c>
      <c r="BY113" s="49">
        <f t="shared" si="296"/>
        <v>0.15</v>
      </c>
      <c r="BZ113" s="49">
        <f t="shared" si="296"/>
        <v>0.4</v>
      </c>
      <c r="CA113" s="49">
        <f t="shared" si="296"/>
        <v>0.15</v>
      </c>
      <c r="CB113" s="49">
        <f t="shared" si="296"/>
        <v>0.15</v>
      </c>
      <c r="CC113" s="49">
        <f t="shared" si="296"/>
        <v>0.15</v>
      </c>
      <c r="CD113" s="49">
        <f t="shared" si="296"/>
        <v>0.15</v>
      </c>
      <c r="CE113" s="49">
        <f t="shared" si="296"/>
        <v>0.15</v>
      </c>
      <c r="CF113" s="49">
        <f t="shared" si="296"/>
        <v>0.4</v>
      </c>
      <c r="CG113" s="49">
        <f t="shared" si="296"/>
        <v>0.15</v>
      </c>
      <c r="CH113" s="49">
        <f t="shared" si="297"/>
        <v>0.15</v>
      </c>
      <c r="CI113" s="49">
        <f t="shared" si="297"/>
        <v>0.15</v>
      </c>
      <c r="CJ113" s="49">
        <f t="shared" si="297"/>
        <v>0.4</v>
      </c>
      <c r="CK113" s="49">
        <f t="shared" si="297"/>
        <v>0.15</v>
      </c>
      <c r="CL113" s="49">
        <f t="shared" si="297"/>
        <v>0.15</v>
      </c>
      <c r="CM113" s="49">
        <f t="shared" si="297"/>
        <v>0.15</v>
      </c>
      <c r="CN113" s="49">
        <f t="shared" si="297"/>
        <v>0.4</v>
      </c>
      <c r="CO113" s="49">
        <f t="shared" si="297"/>
        <v>0.15</v>
      </c>
      <c r="CP113" s="49">
        <f t="shared" si="297"/>
        <v>0.15</v>
      </c>
      <c r="CQ113" s="49">
        <f t="shared" si="297"/>
        <v>0.15</v>
      </c>
      <c r="CR113" s="49">
        <f t="shared" si="298"/>
        <v>0.4</v>
      </c>
      <c r="CS113" s="49">
        <f t="shared" si="298"/>
        <v>0.15</v>
      </c>
      <c r="CT113" s="49">
        <f t="shared" si="298"/>
        <v>0.15</v>
      </c>
      <c r="CU113" s="49">
        <f t="shared" si="298"/>
        <v>0.15</v>
      </c>
      <c r="CV113" s="49">
        <f t="shared" si="298"/>
        <v>0.4</v>
      </c>
      <c r="CW113" s="49">
        <f t="shared" si="298"/>
        <v>0.15</v>
      </c>
      <c r="CX113" s="49">
        <f t="shared" si="298"/>
        <v>0.15</v>
      </c>
      <c r="CY113" s="49">
        <f t="shared" si="298"/>
        <v>0.15</v>
      </c>
      <c r="CZ113" s="49">
        <f t="shared" si="298"/>
        <v>0.15</v>
      </c>
      <c r="DA113" s="49">
        <f t="shared" si="298"/>
        <v>0.4</v>
      </c>
      <c r="DB113" s="49">
        <f t="shared" si="299"/>
        <v>0.15</v>
      </c>
      <c r="DC113" s="49">
        <f t="shared" si="299"/>
        <v>0.15</v>
      </c>
      <c r="DD113" s="49">
        <f t="shared" si="299"/>
        <v>0.15</v>
      </c>
      <c r="DE113" s="49">
        <f t="shared" si="299"/>
        <v>0.4</v>
      </c>
      <c r="DF113" s="49">
        <f t="shared" si="299"/>
        <v>0.15</v>
      </c>
      <c r="DG113" s="49">
        <f t="shared" si="299"/>
        <v>0.15</v>
      </c>
      <c r="DH113" s="49">
        <f t="shared" si="299"/>
        <v>0.15</v>
      </c>
      <c r="DI113" s="49">
        <f t="shared" si="299"/>
        <v>0.15</v>
      </c>
      <c r="DJ113" s="49">
        <f t="shared" si="299"/>
        <v>0.4</v>
      </c>
      <c r="DK113" s="49">
        <f t="shared" si="299"/>
        <v>0.15</v>
      </c>
      <c r="DL113" s="49">
        <f t="shared" si="300"/>
        <v>0.15</v>
      </c>
      <c r="DM113" s="49">
        <f t="shared" si="300"/>
        <v>0.4</v>
      </c>
      <c r="DN113" s="49">
        <f t="shared" si="300"/>
        <v>0.15</v>
      </c>
      <c r="DO113" s="49">
        <f t="shared" si="300"/>
        <v>0.15</v>
      </c>
      <c r="DP113" s="49">
        <f t="shared" si="300"/>
        <v>0.4</v>
      </c>
      <c r="DQ113" s="49">
        <f t="shared" si="300"/>
        <v>0.15</v>
      </c>
      <c r="DR113" s="49">
        <f t="shared" si="300"/>
        <v>0.15</v>
      </c>
      <c r="DS113" s="49">
        <f t="shared" si="300"/>
        <v>0</v>
      </c>
      <c r="DT113" s="49">
        <f t="shared" si="300"/>
        <v>0</v>
      </c>
      <c r="DU113" s="49">
        <f t="shared" si="300"/>
        <v>0</v>
      </c>
      <c r="DV113" s="49">
        <f t="shared" si="301"/>
        <v>0</v>
      </c>
      <c r="DW113" s="49">
        <f t="shared" si="301"/>
        <v>0</v>
      </c>
      <c r="DX113" s="49">
        <f t="shared" si="301"/>
        <v>0</v>
      </c>
      <c r="DY113" s="49">
        <f t="shared" si="301"/>
        <v>0</v>
      </c>
      <c r="DZ113" s="49">
        <f t="shared" si="301"/>
        <v>0</v>
      </c>
      <c r="EA113" s="49">
        <f t="shared" si="301"/>
        <v>0</v>
      </c>
      <c r="EB113" s="49">
        <f t="shared" si="301"/>
        <v>0</v>
      </c>
      <c r="EC113" s="49">
        <f t="shared" si="301"/>
        <v>0</v>
      </c>
      <c r="ED113" s="49">
        <f t="shared" si="301"/>
        <v>0</v>
      </c>
      <c r="EE113" s="49">
        <f t="shared" si="301"/>
        <v>0</v>
      </c>
      <c r="EF113" s="49">
        <f t="shared" si="302"/>
        <v>0</v>
      </c>
      <c r="EG113" s="49">
        <f t="shared" si="302"/>
        <v>0</v>
      </c>
      <c r="EH113" s="49">
        <f t="shared" si="302"/>
        <v>0</v>
      </c>
      <c r="EI113" s="49">
        <f t="shared" si="302"/>
        <v>0</v>
      </c>
      <c r="EJ113" s="49">
        <f t="shared" si="302"/>
        <v>0</v>
      </c>
      <c r="EK113" s="49">
        <f t="shared" si="302"/>
        <v>0</v>
      </c>
      <c r="EL113" s="49">
        <f t="shared" si="302"/>
        <v>0</v>
      </c>
      <c r="EM113" s="49">
        <f t="shared" si="302"/>
        <v>0</v>
      </c>
      <c r="EN113" s="49">
        <f t="shared" si="302"/>
        <v>0</v>
      </c>
      <c r="EO113" s="49">
        <f t="shared" si="302"/>
        <v>0</v>
      </c>
      <c r="EP113" s="49">
        <f t="shared" si="303"/>
        <v>0</v>
      </c>
      <c r="EQ113" s="49">
        <f t="shared" si="303"/>
        <v>0</v>
      </c>
      <c r="ER113" s="49">
        <f t="shared" si="303"/>
        <v>0</v>
      </c>
      <c r="ES113" s="49">
        <f t="shared" si="303"/>
        <v>0</v>
      </c>
      <c r="ET113" s="49">
        <f t="shared" si="303"/>
        <v>0</v>
      </c>
      <c r="EU113" s="49">
        <f t="shared" si="303"/>
        <v>0</v>
      </c>
      <c r="EV113" s="49">
        <f t="shared" si="303"/>
        <v>0</v>
      </c>
      <c r="EW113" s="49">
        <f t="shared" si="303"/>
        <v>0</v>
      </c>
      <c r="EX113" s="49">
        <f t="shared" si="303"/>
        <v>0</v>
      </c>
      <c r="EY113" s="49">
        <f t="shared" si="303"/>
        <v>0</v>
      </c>
      <c r="EZ113" s="49">
        <f t="shared" si="304"/>
        <v>0</v>
      </c>
      <c r="FA113" s="49">
        <f t="shared" si="304"/>
        <v>0</v>
      </c>
      <c r="FB113" s="49">
        <f t="shared" si="304"/>
        <v>0</v>
      </c>
      <c r="FC113" s="49">
        <f t="shared" si="304"/>
        <v>0</v>
      </c>
      <c r="FD113" s="49">
        <f t="shared" si="304"/>
        <v>0</v>
      </c>
      <c r="FE113" s="49">
        <f t="shared" si="304"/>
        <v>0</v>
      </c>
      <c r="FF113" s="49">
        <f t="shared" si="304"/>
        <v>0</v>
      </c>
      <c r="FG113" s="49">
        <f t="shared" si="304"/>
        <v>0</v>
      </c>
      <c r="FH113" s="49">
        <f t="shared" si="304"/>
        <v>0</v>
      </c>
      <c r="FI113" s="49">
        <f t="shared" si="304"/>
        <v>0</v>
      </c>
      <c r="FJ113" s="49">
        <f t="shared" si="305"/>
        <v>0</v>
      </c>
      <c r="FK113" s="49">
        <f t="shared" si="305"/>
        <v>0</v>
      </c>
      <c r="FL113" s="49">
        <f t="shared" si="305"/>
        <v>0</v>
      </c>
      <c r="FM113" s="49">
        <f t="shared" si="305"/>
        <v>0</v>
      </c>
      <c r="FN113" s="49">
        <f t="shared" si="305"/>
        <v>0</v>
      </c>
      <c r="FO113" s="49">
        <f t="shared" si="305"/>
        <v>0</v>
      </c>
      <c r="FP113" s="49">
        <f t="shared" si="305"/>
        <v>0</v>
      </c>
      <c r="FQ113" s="49">
        <f t="shared" si="305"/>
        <v>0</v>
      </c>
      <c r="FR113" s="49">
        <f t="shared" si="305"/>
        <v>0</v>
      </c>
      <c r="FS113" s="49">
        <f t="shared" si="305"/>
        <v>0</v>
      </c>
      <c r="FT113" s="49">
        <f t="shared" si="306"/>
        <v>0</v>
      </c>
      <c r="FU113" s="49">
        <f t="shared" si="306"/>
        <v>0</v>
      </c>
      <c r="FV113" s="49">
        <f t="shared" si="306"/>
        <v>0</v>
      </c>
      <c r="FW113" s="49">
        <f t="shared" si="306"/>
        <v>0</v>
      </c>
      <c r="FX113" s="49">
        <f t="shared" si="306"/>
        <v>0</v>
      </c>
      <c r="FY113" s="49">
        <f t="shared" si="306"/>
        <v>0</v>
      </c>
      <c r="FZ113" s="49">
        <f t="shared" si="306"/>
        <v>0</v>
      </c>
      <c r="GA113" s="49">
        <f t="shared" si="306"/>
        <v>0</v>
      </c>
      <c r="GB113" s="49">
        <f t="shared" si="306"/>
        <v>0</v>
      </c>
      <c r="GC113" s="42">
        <f t="shared" si="13"/>
        <v>28.19999999999991</v>
      </c>
      <c r="GD113" s="42">
        <f t="shared" si="307"/>
        <v>14.099999999999977</v>
      </c>
      <c r="GE113" s="51"/>
      <c r="GF113" s="5"/>
      <c r="GG113" s="5"/>
      <c r="GH113" s="137" t="s">
        <v>143</v>
      </c>
      <c r="GI113" s="140">
        <f t="shared" ca="1" si="309"/>
        <v>17.66465909090909</v>
      </c>
      <c r="GM113" s="147"/>
      <c r="GN113" s="64"/>
    </row>
    <row r="114" spans="1:196" ht="16.5" customHeight="1" x14ac:dyDescent="0.25">
      <c r="A114" s="39"/>
      <c r="B114" s="24"/>
      <c r="C114" s="24"/>
      <c r="D114" s="24"/>
      <c r="E114" s="5"/>
      <c r="F114" s="17" t="s">
        <v>192</v>
      </c>
      <c r="G114" s="17" t="s">
        <v>145</v>
      </c>
      <c r="H114" s="41">
        <f t="shared" si="288"/>
        <v>106426.76</v>
      </c>
      <c r="I114" s="41">
        <f t="shared" ref="I114:O114" si="312">H114*1.1</f>
        <v>117069.436</v>
      </c>
      <c r="J114" s="41">
        <f t="shared" si="312"/>
        <v>128776.37960000001</v>
      </c>
      <c r="K114" s="41">
        <f t="shared" si="312"/>
        <v>141654.01756000004</v>
      </c>
      <c r="L114" s="41">
        <f t="shared" si="312"/>
        <v>155819.41931600004</v>
      </c>
      <c r="M114" s="41">
        <f t="shared" si="312"/>
        <v>171401.36124760006</v>
      </c>
      <c r="N114" s="41">
        <f t="shared" si="312"/>
        <v>188541.49737236009</v>
      </c>
      <c r="O114" s="41">
        <f t="shared" si="312"/>
        <v>207395.64710959612</v>
      </c>
      <c r="P114" s="49">
        <f t="shared" si="290"/>
        <v>0</v>
      </c>
      <c r="Q114" s="49">
        <f t="shared" si="290"/>
        <v>0</v>
      </c>
      <c r="R114" s="49">
        <f t="shared" si="290"/>
        <v>0</v>
      </c>
      <c r="S114" s="50">
        <f t="shared" si="290"/>
        <v>0</v>
      </c>
      <c r="T114" s="49">
        <f t="shared" si="290"/>
        <v>0</v>
      </c>
      <c r="U114" s="49">
        <f t="shared" si="290"/>
        <v>0</v>
      </c>
      <c r="V114" s="49">
        <f t="shared" si="290"/>
        <v>0</v>
      </c>
      <c r="W114" s="49">
        <f t="shared" si="290"/>
        <v>0</v>
      </c>
      <c r="X114" s="49">
        <f t="shared" si="290"/>
        <v>0</v>
      </c>
      <c r="Y114" s="49">
        <f t="shared" si="290"/>
        <v>0</v>
      </c>
      <c r="Z114" s="49">
        <f t="shared" si="291"/>
        <v>0</v>
      </c>
      <c r="AA114" s="49">
        <f t="shared" si="291"/>
        <v>0</v>
      </c>
      <c r="AB114" s="49">
        <f t="shared" si="291"/>
        <v>0</v>
      </c>
      <c r="AC114" s="49">
        <f t="shared" si="291"/>
        <v>0</v>
      </c>
      <c r="AD114" s="49">
        <f t="shared" si="291"/>
        <v>0</v>
      </c>
      <c r="AE114" s="49">
        <f t="shared" si="291"/>
        <v>0</v>
      </c>
      <c r="AF114" s="49">
        <f t="shared" si="291"/>
        <v>0</v>
      </c>
      <c r="AG114" s="49">
        <f t="shared" si="291"/>
        <v>0</v>
      </c>
      <c r="AH114" s="49">
        <f t="shared" si="291"/>
        <v>0</v>
      </c>
      <c r="AI114" s="49">
        <f t="shared" si="291"/>
        <v>0</v>
      </c>
      <c r="AJ114" s="49">
        <f t="shared" si="292"/>
        <v>0</v>
      </c>
      <c r="AK114" s="49">
        <f t="shared" si="292"/>
        <v>0</v>
      </c>
      <c r="AL114" s="49">
        <f t="shared" si="292"/>
        <v>0</v>
      </c>
      <c r="AM114" s="49">
        <f t="shared" si="292"/>
        <v>0</v>
      </c>
      <c r="AN114" s="49">
        <f t="shared" si="292"/>
        <v>0</v>
      </c>
      <c r="AO114" s="49">
        <f t="shared" si="292"/>
        <v>0</v>
      </c>
      <c r="AP114" s="49">
        <f t="shared" si="292"/>
        <v>0</v>
      </c>
      <c r="AQ114" s="49">
        <f t="shared" si="292"/>
        <v>0</v>
      </c>
      <c r="AR114" s="49">
        <f t="shared" si="292"/>
        <v>0</v>
      </c>
      <c r="AS114" s="49">
        <f t="shared" si="292"/>
        <v>0</v>
      </c>
      <c r="AT114" s="49">
        <f t="shared" si="293"/>
        <v>0</v>
      </c>
      <c r="AU114" s="49">
        <f t="shared" si="293"/>
        <v>0</v>
      </c>
      <c r="AV114" s="49">
        <f t="shared" si="293"/>
        <v>0</v>
      </c>
      <c r="AW114" s="49">
        <f t="shared" si="293"/>
        <v>0</v>
      </c>
      <c r="AX114" s="49">
        <f t="shared" si="293"/>
        <v>0</v>
      </c>
      <c r="AY114" s="49">
        <f t="shared" si="293"/>
        <v>0</v>
      </c>
      <c r="AZ114" s="49">
        <f t="shared" si="293"/>
        <v>0</v>
      </c>
      <c r="BA114" s="49">
        <f t="shared" si="293"/>
        <v>0</v>
      </c>
      <c r="BB114" s="49">
        <f t="shared" si="293"/>
        <v>0</v>
      </c>
      <c r="BC114" s="49">
        <f t="shared" si="293"/>
        <v>0</v>
      </c>
      <c r="BD114" s="49">
        <f t="shared" si="294"/>
        <v>0</v>
      </c>
      <c r="BE114" s="49">
        <f t="shared" si="294"/>
        <v>0</v>
      </c>
      <c r="BF114" s="49">
        <f t="shared" si="294"/>
        <v>0</v>
      </c>
      <c r="BG114" s="49">
        <f t="shared" si="294"/>
        <v>0</v>
      </c>
      <c r="BH114" s="49">
        <f t="shared" si="294"/>
        <v>0</v>
      </c>
      <c r="BI114" s="49">
        <f t="shared" si="294"/>
        <v>0</v>
      </c>
      <c r="BJ114" s="49">
        <f t="shared" si="294"/>
        <v>0</v>
      </c>
      <c r="BK114" s="49">
        <f t="shared" si="294"/>
        <v>0</v>
      </c>
      <c r="BL114" s="49">
        <f t="shared" si="294"/>
        <v>0</v>
      </c>
      <c r="BM114" s="49">
        <f t="shared" si="294"/>
        <v>0</v>
      </c>
      <c r="BN114" s="49">
        <f t="shared" si="295"/>
        <v>0</v>
      </c>
      <c r="BO114" s="49">
        <f t="shared" si="295"/>
        <v>0</v>
      </c>
      <c r="BP114" s="49">
        <f t="shared" si="295"/>
        <v>0</v>
      </c>
      <c r="BQ114" s="49">
        <f t="shared" si="295"/>
        <v>0</v>
      </c>
      <c r="BR114" s="49">
        <f t="shared" si="295"/>
        <v>0</v>
      </c>
      <c r="BS114" s="49">
        <f t="shared" si="295"/>
        <v>0</v>
      </c>
      <c r="BT114" s="49">
        <f t="shared" si="295"/>
        <v>0</v>
      </c>
      <c r="BU114" s="49">
        <f t="shared" si="295"/>
        <v>0</v>
      </c>
      <c r="BV114" s="49">
        <f t="shared" si="295"/>
        <v>0</v>
      </c>
      <c r="BW114" s="49">
        <f t="shared" si="295"/>
        <v>0</v>
      </c>
      <c r="BX114" s="49">
        <f t="shared" si="296"/>
        <v>0</v>
      </c>
      <c r="BY114" s="49">
        <f t="shared" si="296"/>
        <v>0</v>
      </c>
      <c r="BZ114" s="49">
        <f t="shared" si="296"/>
        <v>0</v>
      </c>
      <c r="CA114" s="49">
        <f t="shared" si="296"/>
        <v>0</v>
      </c>
      <c r="CB114" s="49">
        <f t="shared" si="296"/>
        <v>0</v>
      </c>
      <c r="CC114" s="49">
        <f t="shared" si="296"/>
        <v>0</v>
      </c>
      <c r="CD114" s="49">
        <f t="shared" si="296"/>
        <v>0</v>
      </c>
      <c r="CE114" s="49">
        <f t="shared" si="296"/>
        <v>0</v>
      </c>
      <c r="CF114" s="49">
        <f t="shared" si="296"/>
        <v>0</v>
      </c>
      <c r="CG114" s="49">
        <f t="shared" si="296"/>
        <v>0</v>
      </c>
      <c r="CH114" s="49">
        <f t="shared" si="297"/>
        <v>0</v>
      </c>
      <c r="CI114" s="49">
        <f t="shared" si="297"/>
        <v>0</v>
      </c>
      <c r="CJ114" s="49">
        <f t="shared" si="297"/>
        <v>0</v>
      </c>
      <c r="CK114" s="49">
        <f t="shared" si="297"/>
        <v>0</v>
      </c>
      <c r="CL114" s="49">
        <f t="shared" si="297"/>
        <v>0</v>
      </c>
      <c r="CM114" s="49">
        <f t="shared" si="297"/>
        <v>0</v>
      </c>
      <c r="CN114" s="49">
        <f t="shared" si="297"/>
        <v>0</v>
      </c>
      <c r="CO114" s="49">
        <f t="shared" si="297"/>
        <v>0</v>
      </c>
      <c r="CP114" s="49">
        <f t="shared" si="297"/>
        <v>0</v>
      </c>
      <c r="CQ114" s="49">
        <f t="shared" si="297"/>
        <v>0</v>
      </c>
      <c r="CR114" s="49">
        <f t="shared" si="298"/>
        <v>0</v>
      </c>
      <c r="CS114" s="49">
        <f t="shared" si="298"/>
        <v>0</v>
      </c>
      <c r="CT114" s="49">
        <f t="shared" si="298"/>
        <v>0</v>
      </c>
      <c r="CU114" s="49">
        <f t="shared" si="298"/>
        <v>0</v>
      </c>
      <c r="CV114" s="49">
        <f t="shared" si="298"/>
        <v>0</v>
      </c>
      <c r="CW114" s="49">
        <f t="shared" si="298"/>
        <v>0</v>
      </c>
      <c r="CX114" s="49">
        <f t="shared" si="298"/>
        <v>0</v>
      </c>
      <c r="CY114" s="49">
        <f t="shared" si="298"/>
        <v>0</v>
      </c>
      <c r="CZ114" s="49">
        <f t="shared" si="298"/>
        <v>0</v>
      </c>
      <c r="DA114" s="49">
        <f t="shared" si="298"/>
        <v>0</v>
      </c>
      <c r="DB114" s="49">
        <f t="shared" si="299"/>
        <v>0</v>
      </c>
      <c r="DC114" s="49">
        <f t="shared" si="299"/>
        <v>0</v>
      </c>
      <c r="DD114" s="49">
        <f t="shared" si="299"/>
        <v>0</v>
      </c>
      <c r="DE114" s="49">
        <f t="shared" si="299"/>
        <v>0</v>
      </c>
      <c r="DF114" s="49">
        <f t="shared" si="299"/>
        <v>0</v>
      </c>
      <c r="DG114" s="49">
        <f t="shared" si="299"/>
        <v>0</v>
      </c>
      <c r="DH114" s="49">
        <f t="shared" si="299"/>
        <v>0</v>
      </c>
      <c r="DI114" s="49">
        <f t="shared" si="299"/>
        <v>0</v>
      </c>
      <c r="DJ114" s="49">
        <f t="shared" si="299"/>
        <v>0</v>
      </c>
      <c r="DK114" s="49">
        <f t="shared" si="299"/>
        <v>0</v>
      </c>
      <c r="DL114" s="49">
        <f t="shared" si="300"/>
        <v>0</v>
      </c>
      <c r="DM114" s="49">
        <f t="shared" si="300"/>
        <v>0</v>
      </c>
      <c r="DN114" s="49">
        <f t="shared" si="300"/>
        <v>0</v>
      </c>
      <c r="DO114" s="49">
        <f t="shared" si="300"/>
        <v>0</v>
      </c>
      <c r="DP114" s="49">
        <f t="shared" si="300"/>
        <v>0</v>
      </c>
      <c r="DQ114" s="49">
        <f t="shared" si="300"/>
        <v>0</v>
      </c>
      <c r="DR114" s="49">
        <f t="shared" si="300"/>
        <v>0</v>
      </c>
      <c r="DS114" s="49">
        <f t="shared" si="300"/>
        <v>0</v>
      </c>
      <c r="DT114" s="49">
        <f t="shared" si="300"/>
        <v>0</v>
      </c>
      <c r="DU114" s="49">
        <f t="shared" si="300"/>
        <v>0</v>
      </c>
      <c r="DV114" s="49">
        <f t="shared" si="301"/>
        <v>0</v>
      </c>
      <c r="DW114" s="49">
        <f t="shared" si="301"/>
        <v>0</v>
      </c>
      <c r="DX114" s="49">
        <f t="shared" si="301"/>
        <v>0</v>
      </c>
      <c r="DY114" s="49">
        <f t="shared" si="301"/>
        <v>0</v>
      </c>
      <c r="DZ114" s="49">
        <f t="shared" si="301"/>
        <v>0</v>
      </c>
      <c r="EA114" s="49">
        <f t="shared" si="301"/>
        <v>0</v>
      </c>
      <c r="EB114" s="49">
        <f t="shared" si="301"/>
        <v>0</v>
      </c>
      <c r="EC114" s="49">
        <f t="shared" si="301"/>
        <v>0</v>
      </c>
      <c r="ED114" s="49">
        <f t="shared" si="301"/>
        <v>0</v>
      </c>
      <c r="EE114" s="49">
        <f t="shared" si="301"/>
        <v>0</v>
      </c>
      <c r="EF114" s="49">
        <f t="shared" si="302"/>
        <v>0</v>
      </c>
      <c r="EG114" s="49">
        <f t="shared" si="302"/>
        <v>0</v>
      </c>
      <c r="EH114" s="49">
        <f t="shared" si="302"/>
        <v>0</v>
      </c>
      <c r="EI114" s="49">
        <f t="shared" si="302"/>
        <v>0</v>
      </c>
      <c r="EJ114" s="49">
        <f t="shared" si="302"/>
        <v>0</v>
      </c>
      <c r="EK114" s="49">
        <f t="shared" si="302"/>
        <v>0</v>
      </c>
      <c r="EL114" s="49">
        <f t="shared" si="302"/>
        <v>0</v>
      </c>
      <c r="EM114" s="49">
        <f t="shared" si="302"/>
        <v>0</v>
      </c>
      <c r="EN114" s="49">
        <f t="shared" si="302"/>
        <v>0</v>
      </c>
      <c r="EO114" s="49">
        <f t="shared" si="302"/>
        <v>0</v>
      </c>
      <c r="EP114" s="49">
        <f t="shared" si="303"/>
        <v>0</v>
      </c>
      <c r="EQ114" s="49">
        <f t="shared" si="303"/>
        <v>0</v>
      </c>
      <c r="ER114" s="49">
        <f t="shared" si="303"/>
        <v>0</v>
      </c>
      <c r="ES114" s="49">
        <f t="shared" si="303"/>
        <v>0</v>
      </c>
      <c r="ET114" s="49">
        <f t="shared" si="303"/>
        <v>0</v>
      </c>
      <c r="EU114" s="49">
        <f t="shared" si="303"/>
        <v>0</v>
      </c>
      <c r="EV114" s="49">
        <f t="shared" si="303"/>
        <v>0</v>
      </c>
      <c r="EW114" s="49">
        <f t="shared" si="303"/>
        <v>0</v>
      </c>
      <c r="EX114" s="49">
        <f t="shared" si="303"/>
        <v>0</v>
      </c>
      <c r="EY114" s="49">
        <f t="shared" si="303"/>
        <v>0</v>
      </c>
      <c r="EZ114" s="49">
        <f t="shared" si="304"/>
        <v>0</v>
      </c>
      <c r="FA114" s="49">
        <f t="shared" si="304"/>
        <v>0</v>
      </c>
      <c r="FB114" s="49">
        <f t="shared" si="304"/>
        <v>0</v>
      </c>
      <c r="FC114" s="49">
        <f t="shared" si="304"/>
        <v>0</v>
      </c>
      <c r="FD114" s="49">
        <f t="shared" si="304"/>
        <v>0</v>
      </c>
      <c r="FE114" s="49">
        <f t="shared" si="304"/>
        <v>0</v>
      </c>
      <c r="FF114" s="49">
        <f t="shared" si="304"/>
        <v>0</v>
      </c>
      <c r="FG114" s="49">
        <f t="shared" si="304"/>
        <v>0</v>
      </c>
      <c r="FH114" s="49">
        <f t="shared" si="304"/>
        <v>0</v>
      </c>
      <c r="FI114" s="49">
        <f t="shared" si="304"/>
        <v>0</v>
      </c>
      <c r="FJ114" s="49">
        <f t="shared" si="305"/>
        <v>0</v>
      </c>
      <c r="FK114" s="49">
        <f t="shared" si="305"/>
        <v>0</v>
      </c>
      <c r="FL114" s="49">
        <f t="shared" si="305"/>
        <v>0</v>
      </c>
      <c r="FM114" s="49">
        <f t="shared" si="305"/>
        <v>0</v>
      </c>
      <c r="FN114" s="49">
        <f t="shared" si="305"/>
        <v>0</v>
      </c>
      <c r="FO114" s="49">
        <f t="shared" si="305"/>
        <v>0</v>
      </c>
      <c r="FP114" s="49">
        <f t="shared" si="305"/>
        <v>0</v>
      </c>
      <c r="FQ114" s="49">
        <f t="shared" si="305"/>
        <v>0</v>
      </c>
      <c r="FR114" s="49">
        <f t="shared" si="305"/>
        <v>0</v>
      </c>
      <c r="FS114" s="49">
        <f t="shared" si="305"/>
        <v>0</v>
      </c>
      <c r="FT114" s="49">
        <f t="shared" si="306"/>
        <v>0</v>
      </c>
      <c r="FU114" s="49">
        <f t="shared" si="306"/>
        <v>0</v>
      </c>
      <c r="FV114" s="49">
        <f t="shared" si="306"/>
        <v>0</v>
      </c>
      <c r="FW114" s="49">
        <f t="shared" si="306"/>
        <v>0</v>
      </c>
      <c r="FX114" s="49">
        <f t="shared" si="306"/>
        <v>0</v>
      </c>
      <c r="FY114" s="49">
        <f t="shared" si="306"/>
        <v>0</v>
      </c>
      <c r="FZ114" s="49">
        <f t="shared" si="306"/>
        <v>0</v>
      </c>
      <c r="GA114" s="49">
        <f t="shared" si="306"/>
        <v>0</v>
      </c>
      <c r="GB114" s="49">
        <f t="shared" si="306"/>
        <v>0</v>
      </c>
      <c r="GC114" s="42">
        <f t="shared" ref="GC114:GC118" si="313">SUM(P114:GB114)</f>
        <v>0</v>
      </c>
      <c r="GD114" s="42">
        <f t="shared" si="307"/>
        <v>0</v>
      </c>
      <c r="GE114" s="51"/>
      <c r="GF114" s="5"/>
      <c r="GG114" s="5"/>
      <c r="GH114" s="139" t="s">
        <v>144</v>
      </c>
      <c r="GI114" s="140">
        <f t="shared" ca="1" si="309"/>
        <v>14.099999999999977</v>
      </c>
      <c r="GM114" s="147"/>
      <c r="GN114" s="64"/>
    </row>
    <row r="115" spans="1:196" ht="16.5" customHeight="1" x14ac:dyDescent="0.25">
      <c r="A115" s="39"/>
      <c r="B115" s="24"/>
      <c r="C115" s="24"/>
      <c r="D115" s="24"/>
      <c r="E115" s="5"/>
      <c r="F115" s="17" t="s">
        <v>193</v>
      </c>
      <c r="G115" s="17" t="s">
        <v>146</v>
      </c>
      <c r="H115" s="41">
        <f t="shared" si="288"/>
        <v>143907.72</v>
      </c>
      <c r="I115" s="41">
        <f t="shared" ref="I115:O115" si="314">H115*1.1</f>
        <v>158298.49200000003</v>
      </c>
      <c r="J115" s="41">
        <f t="shared" si="314"/>
        <v>174128.34120000005</v>
      </c>
      <c r="K115" s="41">
        <f t="shared" si="314"/>
        <v>191541.17532000007</v>
      </c>
      <c r="L115" s="41">
        <f t="shared" si="314"/>
        <v>210695.2928520001</v>
      </c>
      <c r="M115" s="41">
        <f t="shared" si="314"/>
        <v>231764.82213720013</v>
      </c>
      <c r="N115" s="41">
        <f t="shared" si="314"/>
        <v>254941.30435092017</v>
      </c>
      <c r="O115" s="41">
        <f t="shared" si="314"/>
        <v>280435.43478601222</v>
      </c>
      <c r="P115" s="49">
        <f t="shared" si="290"/>
        <v>0</v>
      </c>
      <c r="Q115" s="49">
        <f t="shared" si="290"/>
        <v>0</v>
      </c>
      <c r="R115" s="49">
        <f t="shared" si="290"/>
        <v>0</v>
      </c>
      <c r="S115" s="50">
        <f t="shared" si="290"/>
        <v>0</v>
      </c>
      <c r="T115" s="49">
        <f t="shared" si="290"/>
        <v>0</v>
      </c>
      <c r="U115" s="49">
        <f t="shared" si="290"/>
        <v>0</v>
      </c>
      <c r="V115" s="49">
        <f t="shared" si="290"/>
        <v>0</v>
      </c>
      <c r="W115" s="49">
        <f t="shared" si="290"/>
        <v>0</v>
      </c>
      <c r="X115" s="49">
        <f t="shared" si="290"/>
        <v>0</v>
      </c>
      <c r="Y115" s="49">
        <f t="shared" si="290"/>
        <v>0</v>
      </c>
      <c r="Z115" s="49">
        <f t="shared" si="291"/>
        <v>0</v>
      </c>
      <c r="AA115" s="49">
        <f t="shared" si="291"/>
        <v>0</v>
      </c>
      <c r="AB115" s="49">
        <f t="shared" si="291"/>
        <v>0</v>
      </c>
      <c r="AC115" s="49">
        <f t="shared" si="291"/>
        <v>0</v>
      </c>
      <c r="AD115" s="49">
        <f t="shared" si="291"/>
        <v>0</v>
      </c>
      <c r="AE115" s="49">
        <f t="shared" si="291"/>
        <v>0</v>
      </c>
      <c r="AF115" s="49">
        <f t="shared" si="291"/>
        <v>0</v>
      </c>
      <c r="AG115" s="49">
        <f t="shared" si="291"/>
        <v>0</v>
      </c>
      <c r="AH115" s="49">
        <f t="shared" si="291"/>
        <v>0</v>
      </c>
      <c r="AI115" s="49">
        <f t="shared" si="291"/>
        <v>0</v>
      </c>
      <c r="AJ115" s="49">
        <f t="shared" si="292"/>
        <v>0</v>
      </c>
      <c r="AK115" s="49">
        <f t="shared" si="292"/>
        <v>0</v>
      </c>
      <c r="AL115" s="49">
        <f t="shared" si="292"/>
        <v>0</v>
      </c>
      <c r="AM115" s="49">
        <f t="shared" si="292"/>
        <v>0</v>
      </c>
      <c r="AN115" s="49">
        <f t="shared" si="292"/>
        <v>0</v>
      </c>
      <c r="AO115" s="49">
        <f t="shared" si="292"/>
        <v>0</v>
      </c>
      <c r="AP115" s="49">
        <f t="shared" si="292"/>
        <v>0</v>
      </c>
      <c r="AQ115" s="49">
        <f t="shared" si="292"/>
        <v>0</v>
      </c>
      <c r="AR115" s="49">
        <f t="shared" si="292"/>
        <v>0</v>
      </c>
      <c r="AS115" s="49">
        <f t="shared" si="292"/>
        <v>0</v>
      </c>
      <c r="AT115" s="49">
        <f t="shared" si="293"/>
        <v>0</v>
      </c>
      <c r="AU115" s="49">
        <f t="shared" si="293"/>
        <v>0</v>
      </c>
      <c r="AV115" s="49">
        <f t="shared" si="293"/>
        <v>0</v>
      </c>
      <c r="AW115" s="49">
        <f t="shared" si="293"/>
        <v>0</v>
      </c>
      <c r="AX115" s="49">
        <f t="shared" si="293"/>
        <v>0</v>
      </c>
      <c r="AY115" s="49">
        <f t="shared" si="293"/>
        <v>0</v>
      </c>
      <c r="AZ115" s="49">
        <f t="shared" si="293"/>
        <v>0</v>
      </c>
      <c r="BA115" s="49">
        <f t="shared" si="293"/>
        <v>0</v>
      </c>
      <c r="BB115" s="49">
        <f t="shared" si="293"/>
        <v>0</v>
      </c>
      <c r="BC115" s="49">
        <f t="shared" si="293"/>
        <v>0</v>
      </c>
      <c r="BD115" s="49">
        <f t="shared" si="294"/>
        <v>0</v>
      </c>
      <c r="BE115" s="49">
        <f t="shared" si="294"/>
        <v>0</v>
      </c>
      <c r="BF115" s="49">
        <f t="shared" si="294"/>
        <v>0</v>
      </c>
      <c r="BG115" s="49">
        <f t="shared" si="294"/>
        <v>0</v>
      </c>
      <c r="BH115" s="49">
        <f t="shared" si="294"/>
        <v>0</v>
      </c>
      <c r="BI115" s="49">
        <f t="shared" si="294"/>
        <v>0</v>
      </c>
      <c r="BJ115" s="49">
        <f t="shared" si="294"/>
        <v>0</v>
      </c>
      <c r="BK115" s="49">
        <f t="shared" si="294"/>
        <v>0</v>
      </c>
      <c r="BL115" s="49">
        <f t="shared" si="294"/>
        <v>0</v>
      </c>
      <c r="BM115" s="49">
        <f t="shared" si="294"/>
        <v>0</v>
      </c>
      <c r="BN115" s="49">
        <f t="shared" si="295"/>
        <v>0</v>
      </c>
      <c r="BO115" s="49">
        <f t="shared" si="295"/>
        <v>0</v>
      </c>
      <c r="BP115" s="49">
        <f t="shared" si="295"/>
        <v>0</v>
      </c>
      <c r="BQ115" s="49">
        <f t="shared" si="295"/>
        <v>0</v>
      </c>
      <c r="BR115" s="49">
        <f t="shared" si="295"/>
        <v>0</v>
      </c>
      <c r="BS115" s="49">
        <f t="shared" si="295"/>
        <v>0</v>
      </c>
      <c r="BT115" s="49">
        <f t="shared" si="295"/>
        <v>0</v>
      </c>
      <c r="BU115" s="49">
        <f t="shared" si="295"/>
        <v>0</v>
      </c>
      <c r="BV115" s="49">
        <f t="shared" si="295"/>
        <v>0</v>
      </c>
      <c r="BW115" s="49">
        <f t="shared" si="295"/>
        <v>0</v>
      </c>
      <c r="BX115" s="49">
        <f t="shared" si="296"/>
        <v>0</v>
      </c>
      <c r="BY115" s="49">
        <f t="shared" si="296"/>
        <v>0</v>
      </c>
      <c r="BZ115" s="49">
        <f t="shared" si="296"/>
        <v>0</v>
      </c>
      <c r="CA115" s="49">
        <f t="shared" si="296"/>
        <v>0</v>
      </c>
      <c r="CB115" s="49">
        <f t="shared" si="296"/>
        <v>0</v>
      </c>
      <c r="CC115" s="49">
        <f t="shared" si="296"/>
        <v>0</v>
      </c>
      <c r="CD115" s="49">
        <f t="shared" si="296"/>
        <v>0</v>
      </c>
      <c r="CE115" s="49">
        <f t="shared" si="296"/>
        <v>0</v>
      </c>
      <c r="CF115" s="49">
        <f t="shared" si="296"/>
        <v>0</v>
      </c>
      <c r="CG115" s="49">
        <f t="shared" si="296"/>
        <v>0</v>
      </c>
      <c r="CH115" s="49">
        <f t="shared" si="297"/>
        <v>0</v>
      </c>
      <c r="CI115" s="49">
        <f t="shared" si="297"/>
        <v>0</v>
      </c>
      <c r="CJ115" s="49">
        <f t="shared" si="297"/>
        <v>0</v>
      </c>
      <c r="CK115" s="49">
        <f t="shared" si="297"/>
        <v>0</v>
      </c>
      <c r="CL115" s="49">
        <f t="shared" si="297"/>
        <v>0</v>
      </c>
      <c r="CM115" s="49">
        <f t="shared" si="297"/>
        <v>0</v>
      </c>
      <c r="CN115" s="49">
        <f t="shared" si="297"/>
        <v>0</v>
      </c>
      <c r="CO115" s="49">
        <f t="shared" si="297"/>
        <v>0</v>
      </c>
      <c r="CP115" s="49">
        <f t="shared" si="297"/>
        <v>0</v>
      </c>
      <c r="CQ115" s="49">
        <f t="shared" si="297"/>
        <v>0</v>
      </c>
      <c r="CR115" s="49">
        <f t="shared" si="298"/>
        <v>0</v>
      </c>
      <c r="CS115" s="49">
        <f t="shared" si="298"/>
        <v>0</v>
      </c>
      <c r="CT115" s="49">
        <f t="shared" si="298"/>
        <v>0</v>
      </c>
      <c r="CU115" s="49">
        <f t="shared" si="298"/>
        <v>0</v>
      </c>
      <c r="CV115" s="49">
        <f t="shared" si="298"/>
        <v>0</v>
      </c>
      <c r="CW115" s="49">
        <f t="shared" si="298"/>
        <v>0</v>
      </c>
      <c r="CX115" s="49">
        <f t="shared" si="298"/>
        <v>0</v>
      </c>
      <c r="CY115" s="49">
        <f t="shared" si="298"/>
        <v>0</v>
      </c>
      <c r="CZ115" s="49">
        <f t="shared" si="298"/>
        <v>0</v>
      </c>
      <c r="DA115" s="49">
        <f t="shared" si="298"/>
        <v>0</v>
      </c>
      <c r="DB115" s="49">
        <f t="shared" si="299"/>
        <v>0</v>
      </c>
      <c r="DC115" s="49">
        <f t="shared" si="299"/>
        <v>0</v>
      </c>
      <c r="DD115" s="49">
        <f t="shared" si="299"/>
        <v>0</v>
      </c>
      <c r="DE115" s="49">
        <f t="shared" si="299"/>
        <v>0</v>
      </c>
      <c r="DF115" s="49">
        <f t="shared" si="299"/>
        <v>0</v>
      </c>
      <c r="DG115" s="49">
        <f t="shared" si="299"/>
        <v>0</v>
      </c>
      <c r="DH115" s="49">
        <f t="shared" si="299"/>
        <v>0</v>
      </c>
      <c r="DI115" s="49">
        <f t="shared" si="299"/>
        <v>0</v>
      </c>
      <c r="DJ115" s="49">
        <f t="shared" si="299"/>
        <v>0</v>
      </c>
      <c r="DK115" s="49">
        <f t="shared" si="299"/>
        <v>0</v>
      </c>
      <c r="DL115" s="49">
        <f t="shared" si="300"/>
        <v>0</v>
      </c>
      <c r="DM115" s="49">
        <f t="shared" si="300"/>
        <v>0</v>
      </c>
      <c r="DN115" s="49">
        <f t="shared" si="300"/>
        <v>0</v>
      </c>
      <c r="DO115" s="49">
        <f t="shared" si="300"/>
        <v>0</v>
      </c>
      <c r="DP115" s="49">
        <f t="shared" si="300"/>
        <v>0</v>
      </c>
      <c r="DQ115" s="49">
        <f t="shared" si="300"/>
        <v>0</v>
      </c>
      <c r="DR115" s="49">
        <f t="shared" si="300"/>
        <v>0</v>
      </c>
      <c r="DS115" s="49">
        <f t="shared" si="300"/>
        <v>0</v>
      </c>
      <c r="DT115" s="49">
        <f t="shared" si="300"/>
        <v>0</v>
      </c>
      <c r="DU115" s="49">
        <f t="shared" si="300"/>
        <v>0</v>
      </c>
      <c r="DV115" s="49">
        <f t="shared" si="301"/>
        <v>0</v>
      </c>
      <c r="DW115" s="49">
        <f t="shared" si="301"/>
        <v>0</v>
      </c>
      <c r="DX115" s="49">
        <f t="shared" si="301"/>
        <v>0</v>
      </c>
      <c r="DY115" s="49">
        <f t="shared" si="301"/>
        <v>0</v>
      </c>
      <c r="DZ115" s="49">
        <f t="shared" si="301"/>
        <v>0</v>
      </c>
      <c r="EA115" s="49">
        <f t="shared" si="301"/>
        <v>0</v>
      </c>
      <c r="EB115" s="49">
        <f t="shared" si="301"/>
        <v>0</v>
      </c>
      <c r="EC115" s="49">
        <f t="shared" si="301"/>
        <v>0</v>
      </c>
      <c r="ED115" s="49">
        <f t="shared" si="301"/>
        <v>0</v>
      </c>
      <c r="EE115" s="49">
        <f t="shared" si="301"/>
        <v>0</v>
      </c>
      <c r="EF115" s="49">
        <f t="shared" si="302"/>
        <v>0</v>
      </c>
      <c r="EG115" s="49">
        <f t="shared" si="302"/>
        <v>0</v>
      </c>
      <c r="EH115" s="49">
        <f t="shared" si="302"/>
        <v>0</v>
      </c>
      <c r="EI115" s="49">
        <f t="shared" si="302"/>
        <v>0</v>
      </c>
      <c r="EJ115" s="49">
        <f t="shared" si="302"/>
        <v>0</v>
      </c>
      <c r="EK115" s="49">
        <f t="shared" si="302"/>
        <v>0</v>
      </c>
      <c r="EL115" s="49">
        <f t="shared" si="302"/>
        <v>0</v>
      </c>
      <c r="EM115" s="49">
        <f t="shared" si="302"/>
        <v>0</v>
      </c>
      <c r="EN115" s="49">
        <f t="shared" si="302"/>
        <v>0</v>
      </c>
      <c r="EO115" s="49">
        <f t="shared" si="302"/>
        <v>0</v>
      </c>
      <c r="EP115" s="49">
        <f t="shared" si="303"/>
        <v>0</v>
      </c>
      <c r="EQ115" s="49">
        <f t="shared" si="303"/>
        <v>0</v>
      </c>
      <c r="ER115" s="49">
        <f t="shared" si="303"/>
        <v>0</v>
      </c>
      <c r="ES115" s="49">
        <f t="shared" si="303"/>
        <v>0</v>
      </c>
      <c r="ET115" s="49">
        <f t="shared" si="303"/>
        <v>0</v>
      </c>
      <c r="EU115" s="49">
        <f t="shared" si="303"/>
        <v>0</v>
      </c>
      <c r="EV115" s="49">
        <f t="shared" si="303"/>
        <v>0</v>
      </c>
      <c r="EW115" s="49">
        <f t="shared" si="303"/>
        <v>0</v>
      </c>
      <c r="EX115" s="49">
        <f t="shared" si="303"/>
        <v>0</v>
      </c>
      <c r="EY115" s="49">
        <f t="shared" si="303"/>
        <v>0</v>
      </c>
      <c r="EZ115" s="49">
        <f t="shared" si="304"/>
        <v>0</v>
      </c>
      <c r="FA115" s="49">
        <f t="shared" si="304"/>
        <v>0</v>
      </c>
      <c r="FB115" s="49">
        <f t="shared" si="304"/>
        <v>0</v>
      </c>
      <c r="FC115" s="49">
        <f t="shared" si="304"/>
        <v>0</v>
      </c>
      <c r="FD115" s="49">
        <f t="shared" si="304"/>
        <v>0</v>
      </c>
      <c r="FE115" s="49">
        <f t="shared" si="304"/>
        <v>0</v>
      </c>
      <c r="FF115" s="49">
        <f t="shared" si="304"/>
        <v>0</v>
      </c>
      <c r="FG115" s="49">
        <f t="shared" si="304"/>
        <v>0</v>
      </c>
      <c r="FH115" s="49">
        <f t="shared" si="304"/>
        <v>0</v>
      </c>
      <c r="FI115" s="49">
        <f t="shared" si="304"/>
        <v>0</v>
      </c>
      <c r="FJ115" s="49">
        <f t="shared" si="305"/>
        <v>0</v>
      </c>
      <c r="FK115" s="49">
        <f t="shared" si="305"/>
        <v>0</v>
      </c>
      <c r="FL115" s="49">
        <f t="shared" si="305"/>
        <v>0</v>
      </c>
      <c r="FM115" s="49">
        <f t="shared" si="305"/>
        <v>0</v>
      </c>
      <c r="FN115" s="49">
        <f t="shared" si="305"/>
        <v>0</v>
      </c>
      <c r="FO115" s="49">
        <f t="shared" si="305"/>
        <v>0</v>
      </c>
      <c r="FP115" s="49">
        <f t="shared" si="305"/>
        <v>0</v>
      </c>
      <c r="FQ115" s="49">
        <f t="shared" si="305"/>
        <v>0</v>
      </c>
      <c r="FR115" s="49">
        <f t="shared" si="305"/>
        <v>0</v>
      </c>
      <c r="FS115" s="49">
        <f t="shared" si="305"/>
        <v>0</v>
      </c>
      <c r="FT115" s="49">
        <f t="shared" si="306"/>
        <v>0</v>
      </c>
      <c r="FU115" s="49">
        <f t="shared" si="306"/>
        <v>0</v>
      </c>
      <c r="FV115" s="49">
        <f t="shared" si="306"/>
        <v>0</v>
      </c>
      <c r="FW115" s="49">
        <f t="shared" si="306"/>
        <v>0</v>
      </c>
      <c r="FX115" s="49">
        <f t="shared" si="306"/>
        <v>0</v>
      </c>
      <c r="FY115" s="49">
        <f t="shared" si="306"/>
        <v>0</v>
      </c>
      <c r="FZ115" s="49">
        <f t="shared" si="306"/>
        <v>0</v>
      </c>
      <c r="GA115" s="49">
        <f t="shared" si="306"/>
        <v>0</v>
      </c>
      <c r="GB115" s="49">
        <f t="shared" si="306"/>
        <v>0</v>
      </c>
      <c r="GC115" s="42">
        <f t="shared" si="313"/>
        <v>0</v>
      </c>
      <c r="GD115" s="42">
        <f t="shared" si="307"/>
        <v>0</v>
      </c>
      <c r="GE115" s="51"/>
      <c r="GF115" s="5"/>
      <c r="GG115" s="5"/>
      <c r="GH115" s="139" t="s">
        <v>145</v>
      </c>
      <c r="GI115" s="140">
        <f t="shared" ca="1" si="309"/>
        <v>0</v>
      </c>
      <c r="GM115" s="147"/>
      <c r="GN115" s="64"/>
    </row>
    <row r="116" spans="1:196" ht="16.5" customHeight="1" x14ac:dyDescent="0.25">
      <c r="A116" s="39"/>
      <c r="B116" s="24"/>
      <c r="C116" s="24"/>
      <c r="D116" s="24"/>
      <c r="E116" s="5"/>
      <c r="F116" s="17" t="s">
        <v>194</v>
      </c>
      <c r="G116" s="17" t="s">
        <v>147</v>
      </c>
      <c r="H116" s="41">
        <f t="shared" si="288"/>
        <v>216300.81</v>
      </c>
      <c r="I116" s="41">
        <f t="shared" ref="I116:O116" si="315">H116*1.1</f>
        <v>237930.891</v>
      </c>
      <c r="J116" s="41">
        <f t="shared" si="315"/>
        <v>261723.98010000002</v>
      </c>
      <c r="K116" s="41">
        <f t="shared" si="315"/>
        <v>287896.37811000005</v>
      </c>
      <c r="L116" s="41">
        <f t="shared" si="315"/>
        <v>316686.0159210001</v>
      </c>
      <c r="M116" s="41">
        <f t="shared" si="315"/>
        <v>348354.61751310015</v>
      </c>
      <c r="N116" s="41">
        <f t="shared" si="315"/>
        <v>383190.07926441019</v>
      </c>
      <c r="O116" s="41">
        <f t="shared" si="315"/>
        <v>421509.08719085122</v>
      </c>
      <c r="P116" s="49">
        <f t="shared" si="290"/>
        <v>0</v>
      </c>
      <c r="Q116" s="49">
        <f t="shared" si="290"/>
        <v>0</v>
      </c>
      <c r="R116" s="49">
        <f t="shared" si="290"/>
        <v>0</v>
      </c>
      <c r="S116" s="50">
        <f t="shared" si="290"/>
        <v>0</v>
      </c>
      <c r="T116" s="49">
        <f t="shared" si="290"/>
        <v>0</v>
      </c>
      <c r="U116" s="49">
        <f t="shared" si="290"/>
        <v>0</v>
      </c>
      <c r="V116" s="49">
        <f t="shared" si="290"/>
        <v>0</v>
      </c>
      <c r="W116" s="49">
        <f t="shared" si="290"/>
        <v>0</v>
      </c>
      <c r="X116" s="49">
        <f t="shared" si="290"/>
        <v>0</v>
      </c>
      <c r="Y116" s="49">
        <f t="shared" si="290"/>
        <v>0</v>
      </c>
      <c r="Z116" s="49">
        <f t="shared" si="291"/>
        <v>0</v>
      </c>
      <c r="AA116" s="49">
        <f t="shared" si="291"/>
        <v>0</v>
      </c>
      <c r="AB116" s="49">
        <f t="shared" si="291"/>
        <v>0</v>
      </c>
      <c r="AC116" s="49">
        <f t="shared" si="291"/>
        <v>0</v>
      </c>
      <c r="AD116" s="49">
        <f t="shared" si="291"/>
        <v>0</v>
      </c>
      <c r="AE116" s="49">
        <f t="shared" si="291"/>
        <v>0</v>
      </c>
      <c r="AF116" s="49">
        <f t="shared" si="291"/>
        <v>0</v>
      </c>
      <c r="AG116" s="49">
        <f t="shared" si="291"/>
        <v>0</v>
      </c>
      <c r="AH116" s="49">
        <f t="shared" si="291"/>
        <v>0</v>
      </c>
      <c r="AI116" s="49">
        <f t="shared" si="291"/>
        <v>0</v>
      </c>
      <c r="AJ116" s="49">
        <f t="shared" si="292"/>
        <v>0</v>
      </c>
      <c r="AK116" s="49">
        <f t="shared" si="292"/>
        <v>0</v>
      </c>
      <c r="AL116" s="49">
        <f t="shared" si="292"/>
        <v>0</v>
      </c>
      <c r="AM116" s="49">
        <f t="shared" si="292"/>
        <v>0</v>
      </c>
      <c r="AN116" s="49">
        <f t="shared" si="292"/>
        <v>0</v>
      </c>
      <c r="AO116" s="49">
        <f t="shared" si="292"/>
        <v>0</v>
      </c>
      <c r="AP116" s="49">
        <f t="shared" si="292"/>
        <v>0</v>
      </c>
      <c r="AQ116" s="49">
        <f t="shared" si="292"/>
        <v>0</v>
      </c>
      <c r="AR116" s="49">
        <f t="shared" si="292"/>
        <v>0</v>
      </c>
      <c r="AS116" s="49">
        <f t="shared" si="292"/>
        <v>0</v>
      </c>
      <c r="AT116" s="49">
        <f t="shared" si="293"/>
        <v>0</v>
      </c>
      <c r="AU116" s="49">
        <f t="shared" si="293"/>
        <v>0</v>
      </c>
      <c r="AV116" s="49">
        <f t="shared" si="293"/>
        <v>0</v>
      </c>
      <c r="AW116" s="49">
        <f t="shared" si="293"/>
        <v>0</v>
      </c>
      <c r="AX116" s="49">
        <f t="shared" si="293"/>
        <v>0</v>
      </c>
      <c r="AY116" s="49">
        <f t="shared" si="293"/>
        <v>0</v>
      </c>
      <c r="AZ116" s="49">
        <f t="shared" si="293"/>
        <v>0</v>
      </c>
      <c r="BA116" s="49">
        <f t="shared" si="293"/>
        <v>0</v>
      </c>
      <c r="BB116" s="49">
        <f t="shared" si="293"/>
        <v>0</v>
      </c>
      <c r="BC116" s="49">
        <f t="shared" si="293"/>
        <v>0</v>
      </c>
      <c r="BD116" s="49">
        <f t="shared" si="294"/>
        <v>0</v>
      </c>
      <c r="BE116" s="49">
        <f t="shared" si="294"/>
        <v>0</v>
      </c>
      <c r="BF116" s="49">
        <f t="shared" si="294"/>
        <v>0</v>
      </c>
      <c r="BG116" s="49">
        <f t="shared" si="294"/>
        <v>0</v>
      </c>
      <c r="BH116" s="49">
        <f t="shared" si="294"/>
        <v>0</v>
      </c>
      <c r="BI116" s="49">
        <f t="shared" si="294"/>
        <v>0</v>
      </c>
      <c r="BJ116" s="49">
        <f t="shared" si="294"/>
        <v>0</v>
      </c>
      <c r="BK116" s="49">
        <f t="shared" si="294"/>
        <v>0</v>
      </c>
      <c r="BL116" s="49">
        <f t="shared" si="294"/>
        <v>0</v>
      </c>
      <c r="BM116" s="49">
        <f t="shared" si="294"/>
        <v>0</v>
      </c>
      <c r="BN116" s="49">
        <f t="shared" si="295"/>
        <v>0</v>
      </c>
      <c r="BO116" s="49">
        <f t="shared" si="295"/>
        <v>0</v>
      </c>
      <c r="BP116" s="49">
        <f t="shared" si="295"/>
        <v>0</v>
      </c>
      <c r="BQ116" s="49">
        <f t="shared" si="295"/>
        <v>0</v>
      </c>
      <c r="BR116" s="49">
        <f t="shared" si="295"/>
        <v>0</v>
      </c>
      <c r="BS116" s="49">
        <f t="shared" si="295"/>
        <v>0</v>
      </c>
      <c r="BT116" s="49">
        <f t="shared" si="295"/>
        <v>0</v>
      </c>
      <c r="BU116" s="49">
        <f t="shared" si="295"/>
        <v>0</v>
      </c>
      <c r="BV116" s="49">
        <f t="shared" si="295"/>
        <v>0</v>
      </c>
      <c r="BW116" s="49">
        <f t="shared" si="295"/>
        <v>0</v>
      </c>
      <c r="BX116" s="49">
        <f t="shared" si="296"/>
        <v>0</v>
      </c>
      <c r="BY116" s="49">
        <f t="shared" si="296"/>
        <v>0</v>
      </c>
      <c r="BZ116" s="49">
        <f t="shared" si="296"/>
        <v>0</v>
      </c>
      <c r="CA116" s="49">
        <f t="shared" si="296"/>
        <v>0</v>
      </c>
      <c r="CB116" s="49">
        <f t="shared" si="296"/>
        <v>0</v>
      </c>
      <c r="CC116" s="49">
        <f t="shared" si="296"/>
        <v>0</v>
      </c>
      <c r="CD116" s="49">
        <f t="shared" si="296"/>
        <v>0</v>
      </c>
      <c r="CE116" s="49">
        <f t="shared" si="296"/>
        <v>0</v>
      </c>
      <c r="CF116" s="49">
        <f t="shared" si="296"/>
        <v>0</v>
      </c>
      <c r="CG116" s="49">
        <f t="shared" si="296"/>
        <v>0</v>
      </c>
      <c r="CH116" s="49">
        <f t="shared" si="297"/>
        <v>0</v>
      </c>
      <c r="CI116" s="49">
        <f t="shared" si="297"/>
        <v>0</v>
      </c>
      <c r="CJ116" s="49">
        <f t="shared" si="297"/>
        <v>0</v>
      </c>
      <c r="CK116" s="49">
        <f t="shared" si="297"/>
        <v>0</v>
      </c>
      <c r="CL116" s="49">
        <f t="shared" si="297"/>
        <v>0</v>
      </c>
      <c r="CM116" s="49">
        <f t="shared" si="297"/>
        <v>0</v>
      </c>
      <c r="CN116" s="49">
        <f t="shared" si="297"/>
        <v>0</v>
      </c>
      <c r="CO116" s="49">
        <f t="shared" si="297"/>
        <v>0</v>
      </c>
      <c r="CP116" s="49">
        <f t="shared" si="297"/>
        <v>0</v>
      </c>
      <c r="CQ116" s="49">
        <f t="shared" si="297"/>
        <v>0</v>
      </c>
      <c r="CR116" s="49">
        <f t="shared" si="298"/>
        <v>0</v>
      </c>
      <c r="CS116" s="49">
        <f t="shared" si="298"/>
        <v>0</v>
      </c>
      <c r="CT116" s="49">
        <f t="shared" si="298"/>
        <v>0</v>
      </c>
      <c r="CU116" s="49">
        <f t="shared" si="298"/>
        <v>0</v>
      </c>
      <c r="CV116" s="49">
        <f t="shared" si="298"/>
        <v>0</v>
      </c>
      <c r="CW116" s="49">
        <f t="shared" si="298"/>
        <v>0</v>
      </c>
      <c r="CX116" s="49">
        <f t="shared" si="298"/>
        <v>0</v>
      </c>
      <c r="CY116" s="49">
        <f t="shared" si="298"/>
        <v>0</v>
      </c>
      <c r="CZ116" s="49">
        <f t="shared" si="298"/>
        <v>0</v>
      </c>
      <c r="DA116" s="49">
        <f t="shared" si="298"/>
        <v>0</v>
      </c>
      <c r="DB116" s="49">
        <f t="shared" si="299"/>
        <v>0</v>
      </c>
      <c r="DC116" s="49">
        <f t="shared" si="299"/>
        <v>0</v>
      </c>
      <c r="DD116" s="49">
        <f t="shared" si="299"/>
        <v>0</v>
      </c>
      <c r="DE116" s="49">
        <f t="shared" si="299"/>
        <v>0</v>
      </c>
      <c r="DF116" s="49">
        <f t="shared" si="299"/>
        <v>0</v>
      </c>
      <c r="DG116" s="49">
        <f t="shared" si="299"/>
        <v>0</v>
      </c>
      <c r="DH116" s="49">
        <f t="shared" si="299"/>
        <v>0</v>
      </c>
      <c r="DI116" s="49">
        <f t="shared" si="299"/>
        <v>0</v>
      </c>
      <c r="DJ116" s="49">
        <f t="shared" si="299"/>
        <v>0</v>
      </c>
      <c r="DK116" s="49">
        <f t="shared" si="299"/>
        <v>0</v>
      </c>
      <c r="DL116" s="49">
        <f t="shared" si="300"/>
        <v>0</v>
      </c>
      <c r="DM116" s="49">
        <f t="shared" si="300"/>
        <v>0</v>
      </c>
      <c r="DN116" s="49">
        <f t="shared" si="300"/>
        <v>0</v>
      </c>
      <c r="DO116" s="49">
        <f t="shared" si="300"/>
        <v>0</v>
      </c>
      <c r="DP116" s="49">
        <f t="shared" si="300"/>
        <v>0</v>
      </c>
      <c r="DQ116" s="49">
        <f t="shared" si="300"/>
        <v>0</v>
      </c>
      <c r="DR116" s="49">
        <f t="shared" si="300"/>
        <v>0</v>
      </c>
      <c r="DS116" s="49">
        <f t="shared" si="300"/>
        <v>0</v>
      </c>
      <c r="DT116" s="49">
        <f t="shared" si="300"/>
        <v>0</v>
      </c>
      <c r="DU116" s="49">
        <f t="shared" si="300"/>
        <v>0</v>
      </c>
      <c r="DV116" s="49">
        <f t="shared" si="301"/>
        <v>0</v>
      </c>
      <c r="DW116" s="49">
        <f t="shared" si="301"/>
        <v>0</v>
      </c>
      <c r="DX116" s="49">
        <f t="shared" si="301"/>
        <v>0</v>
      </c>
      <c r="DY116" s="49">
        <f t="shared" si="301"/>
        <v>0</v>
      </c>
      <c r="DZ116" s="49">
        <f t="shared" si="301"/>
        <v>0</v>
      </c>
      <c r="EA116" s="49">
        <f t="shared" si="301"/>
        <v>0</v>
      </c>
      <c r="EB116" s="49">
        <f t="shared" si="301"/>
        <v>0</v>
      </c>
      <c r="EC116" s="49">
        <f t="shared" si="301"/>
        <v>0</v>
      </c>
      <c r="ED116" s="49">
        <f t="shared" si="301"/>
        <v>0</v>
      </c>
      <c r="EE116" s="49">
        <f t="shared" si="301"/>
        <v>0</v>
      </c>
      <c r="EF116" s="49">
        <f t="shared" si="302"/>
        <v>0</v>
      </c>
      <c r="EG116" s="49">
        <f t="shared" si="302"/>
        <v>0</v>
      </c>
      <c r="EH116" s="49">
        <f t="shared" si="302"/>
        <v>0</v>
      </c>
      <c r="EI116" s="49">
        <f t="shared" si="302"/>
        <v>0</v>
      </c>
      <c r="EJ116" s="49">
        <f t="shared" si="302"/>
        <v>0</v>
      </c>
      <c r="EK116" s="49">
        <f t="shared" si="302"/>
        <v>0</v>
      </c>
      <c r="EL116" s="49">
        <f t="shared" si="302"/>
        <v>0</v>
      </c>
      <c r="EM116" s="49">
        <f t="shared" si="302"/>
        <v>0</v>
      </c>
      <c r="EN116" s="49">
        <f t="shared" si="302"/>
        <v>0</v>
      </c>
      <c r="EO116" s="49">
        <f t="shared" si="302"/>
        <v>0</v>
      </c>
      <c r="EP116" s="49">
        <f t="shared" si="303"/>
        <v>0</v>
      </c>
      <c r="EQ116" s="49">
        <f t="shared" si="303"/>
        <v>0</v>
      </c>
      <c r="ER116" s="49">
        <f t="shared" si="303"/>
        <v>0</v>
      </c>
      <c r="ES116" s="49">
        <f t="shared" si="303"/>
        <v>0</v>
      </c>
      <c r="ET116" s="49">
        <f t="shared" si="303"/>
        <v>0</v>
      </c>
      <c r="EU116" s="49">
        <f t="shared" si="303"/>
        <v>0</v>
      </c>
      <c r="EV116" s="49">
        <f t="shared" si="303"/>
        <v>0</v>
      </c>
      <c r="EW116" s="49">
        <f t="shared" si="303"/>
        <v>0</v>
      </c>
      <c r="EX116" s="49">
        <f t="shared" si="303"/>
        <v>0</v>
      </c>
      <c r="EY116" s="49">
        <f t="shared" si="303"/>
        <v>0</v>
      </c>
      <c r="EZ116" s="49">
        <f t="shared" si="304"/>
        <v>0</v>
      </c>
      <c r="FA116" s="49">
        <f t="shared" si="304"/>
        <v>0</v>
      </c>
      <c r="FB116" s="49">
        <f t="shared" si="304"/>
        <v>0</v>
      </c>
      <c r="FC116" s="49">
        <f t="shared" si="304"/>
        <v>0</v>
      </c>
      <c r="FD116" s="49">
        <f t="shared" si="304"/>
        <v>0</v>
      </c>
      <c r="FE116" s="49">
        <f t="shared" si="304"/>
        <v>0</v>
      </c>
      <c r="FF116" s="49">
        <f t="shared" si="304"/>
        <v>0</v>
      </c>
      <c r="FG116" s="49">
        <f t="shared" si="304"/>
        <v>0</v>
      </c>
      <c r="FH116" s="49">
        <f t="shared" si="304"/>
        <v>0</v>
      </c>
      <c r="FI116" s="49">
        <f t="shared" si="304"/>
        <v>0</v>
      </c>
      <c r="FJ116" s="49">
        <f t="shared" si="305"/>
        <v>0</v>
      </c>
      <c r="FK116" s="49">
        <f t="shared" si="305"/>
        <v>0</v>
      </c>
      <c r="FL116" s="49">
        <f t="shared" si="305"/>
        <v>0</v>
      </c>
      <c r="FM116" s="49">
        <f t="shared" si="305"/>
        <v>0</v>
      </c>
      <c r="FN116" s="49">
        <f t="shared" si="305"/>
        <v>0</v>
      </c>
      <c r="FO116" s="49">
        <f t="shared" si="305"/>
        <v>0</v>
      </c>
      <c r="FP116" s="49">
        <f t="shared" si="305"/>
        <v>0</v>
      </c>
      <c r="FQ116" s="49">
        <f t="shared" si="305"/>
        <v>0</v>
      </c>
      <c r="FR116" s="49">
        <f t="shared" si="305"/>
        <v>0</v>
      </c>
      <c r="FS116" s="49">
        <f t="shared" si="305"/>
        <v>0</v>
      </c>
      <c r="FT116" s="49">
        <f t="shared" si="306"/>
        <v>0</v>
      </c>
      <c r="FU116" s="49">
        <f t="shared" si="306"/>
        <v>0</v>
      </c>
      <c r="FV116" s="49">
        <f t="shared" si="306"/>
        <v>0</v>
      </c>
      <c r="FW116" s="49">
        <f t="shared" si="306"/>
        <v>0</v>
      </c>
      <c r="FX116" s="49">
        <f t="shared" si="306"/>
        <v>0</v>
      </c>
      <c r="FY116" s="49">
        <f t="shared" si="306"/>
        <v>0</v>
      </c>
      <c r="FZ116" s="49">
        <f t="shared" si="306"/>
        <v>0</v>
      </c>
      <c r="GA116" s="49">
        <f t="shared" si="306"/>
        <v>0</v>
      </c>
      <c r="GB116" s="49">
        <f t="shared" si="306"/>
        <v>0</v>
      </c>
      <c r="GC116" s="42">
        <f t="shared" si="313"/>
        <v>0</v>
      </c>
      <c r="GD116" s="42">
        <f t="shared" si="307"/>
        <v>0</v>
      </c>
      <c r="GE116" s="51"/>
      <c r="GF116" s="5"/>
      <c r="GG116" s="5"/>
      <c r="GH116" s="139" t="s">
        <v>146</v>
      </c>
      <c r="GI116" s="140">
        <f t="shared" ca="1" si="309"/>
        <v>0</v>
      </c>
      <c r="GM116" s="147"/>
      <c r="GN116" s="64"/>
    </row>
    <row r="117" spans="1:196" ht="16.5" customHeight="1" x14ac:dyDescent="0.25">
      <c r="A117" s="39"/>
      <c r="B117" s="24"/>
      <c r="C117" s="24"/>
      <c r="D117" s="24"/>
      <c r="E117" s="5"/>
      <c r="F117" s="17" t="s">
        <v>195</v>
      </c>
      <c r="G117" s="17" t="s">
        <v>148</v>
      </c>
      <c r="H117" s="41">
        <f t="shared" si="288"/>
        <v>210000</v>
      </c>
      <c r="I117" s="41">
        <f t="shared" ref="I117:O117" si="316">H117*1.1</f>
        <v>231000.00000000003</v>
      </c>
      <c r="J117" s="41">
        <f t="shared" si="316"/>
        <v>254100.00000000006</v>
      </c>
      <c r="K117" s="41">
        <f t="shared" si="316"/>
        <v>279510.00000000006</v>
      </c>
      <c r="L117" s="41">
        <f t="shared" si="316"/>
        <v>307461.00000000012</v>
      </c>
      <c r="M117" s="41">
        <f t="shared" si="316"/>
        <v>338207.10000000015</v>
      </c>
      <c r="N117" s="41">
        <f t="shared" si="316"/>
        <v>372027.81000000017</v>
      </c>
      <c r="O117" s="41">
        <f t="shared" si="316"/>
        <v>409230.59100000025</v>
      </c>
      <c r="P117" s="49">
        <f t="shared" si="290"/>
        <v>0</v>
      </c>
      <c r="Q117" s="49">
        <f t="shared" si="290"/>
        <v>0</v>
      </c>
      <c r="R117" s="49">
        <f t="shared" si="290"/>
        <v>0</v>
      </c>
      <c r="S117" s="50">
        <f t="shared" si="290"/>
        <v>0</v>
      </c>
      <c r="T117" s="49">
        <f t="shared" si="290"/>
        <v>0</v>
      </c>
      <c r="U117" s="49">
        <f t="shared" si="290"/>
        <v>0</v>
      </c>
      <c r="V117" s="49">
        <f t="shared" si="290"/>
        <v>0</v>
      </c>
      <c r="W117" s="49">
        <f t="shared" si="290"/>
        <v>0</v>
      </c>
      <c r="X117" s="49">
        <f t="shared" si="290"/>
        <v>0</v>
      </c>
      <c r="Y117" s="49">
        <f t="shared" si="290"/>
        <v>0</v>
      </c>
      <c r="Z117" s="49">
        <f t="shared" si="291"/>
        <v>0</v>
      </c>
      <c r="AA117" s="49">
        <f t="shared" si="291"/>
        <v>0</v>
      </c>
      <c r="AB117" s="49">
        <f t="shared" si="291"/>
        <v>0</v>
      </c>
      <c r="AC117" s="49">
        <f t="shared" si="291"/>
        <v>0</v>
      </c>
      <c r="AD117" s="49">
        <f t="shared" si="291"/>
        <v>0</v>
      </c>
      <c r="AE117" s="49">
        <f t="shared" si="291"/>
        <v>0</v>
      </c>
      <c r="AF117" s="49">
        <f t="shared" si="291"/>
        <v>0</v>
      </c>
      <c r="AG117" s="49">
        <f t="shared" si="291"/>
        <v>0</v>
      </c>
      <c r="AH117" s="49">
        <f t="shared" si="291"/>
        <v>0</v>
      </c>
      <c r="AI117" s="49">
        <f t="shared" si="291"/>
        <v>0</v>
      </c>
      <c r="AJ117" s="49">
        <f t="shared" si="292"/>
        <v>0</v>
      </c>
      <c r="AK117" s="49">
        <f t="shared" si="292"/>
        <v>0</v>
      </c>
      <c r="AL117" s="49">
        <f t="shared" si="292"/>
        <v>0</v>
      </c>
      <c r="AM117" s="49">
        <f t="shared" si="292"/>
        <v>0</v>
      </c>
      <c r="AN117" s="49">
        <f t="shared" si="292"/>
        <v>0</v>
      </c>
      <c r="AO117" s="49">
        <f t="shared" si="292"/>
        <v>0</v>
      </c>
      <c r="AP117" s="49">
        <f t="shared" si="292"/>
        <v>0</v>
      </c>
      <c r="AQ117" s="49">
        <f t="shared" si="292"/>
        <v>0</v>
      </c>
      <c r="AR117" s="49">
        <f t="shared" si="292"/>
        <v>0</v>
      </c>
      <c r="AS117" s="49">
        <f t="shared" si="292"/>
        <v>0</v>
      </c>
      <c r="AT117" s="49">
        <f t="shared" si="293"/>
        <v>0</v>
      </c>
      <c r="AU117" s="49">
        <f t="shared" si="293"/>
        <v>0</v>
      </c>
      <c r="AV117" s="49">
        <f t="shared" si="293"/>
        <v>0</v>
      </c>
      <c r="AW117" s="49">
        <f t="shared" si="293"/>
        <v>0</v>
      </c>
      <c r="AX117" s="49">
        <f t="shared" si="293"/>
        <v>0</v>
      </c>
      <c r="AY117" s="49">
        <f t="shared" si="293"/>
        <v>0</v>
      </c>
      <c r="AZ117" s="49">
        <f t="shared" si="293"/>
        <v>0</v>
      </c>
      <c r="BA117" s="49">
        <f t="shared" si="293"/>
        <v>0</v>
      </c>
      <c r="BB117" s="49">
        <f t="shared" si="293"/>
        <v>0</v>
      </c>
      <c r="BC117" s="49">
        <f t="shared" si="293"/>
        <v>0</v>
      </c>
      <c r="BD117" s="49">
        <f t="shared" si="294"/>
        <v>0</v>
      </c>
      <c r="BE117" s="49">
        <f t="shared" si="294"/>
        <v>0</v>
      </c>
      <c r="BF117" s="49">
        <f t="shared" si="294"/>
        <v>0</v>
      </c>
      <c r="BG117" s="49">
        <f t="shared" si="294"/>
        <v>0</v>
      </c>
      <c r="BH117" s="49">
        <f t="shared" si="294"/>
        <v>0</v>
      </c>
      <c r="BI117" s="49">
        <f t="shared" si="294"/>
        <v>0</v>
      </c>
      <c r="BJ117" s="49">
        <f t="shared" si="294"/>
        <v>0</v>
      </c>
      <c r="BK117" s="49">
        <f t="shared" si="294"/>
        <v>0</v>
      </c>
      <c r="BL117" s="49">
        <f t="shared" si="294"/>
        <v>0</v>
      </c>
      <c r="BM117" s="49">
        <f t="shared" si="294"/>
        <v>0</v>
      </c>
      <c r="BN117" s="49">
        <f t="shared" si="295"/>
        <v>0</v>
      </c>
      <c r="BO117" s="49">
        <f t="shared" si="295"/>
        <v>0</v>
      </c>
      <c r="BP117" s="49">
        <f t="shared" si="295"/>
        <v>0</v>
      </c>
      <c r="BQ117" s="49">
        <f t="shared" si="295"/>
        <v>0</v>
      </c>
      <c r="BR117" s="49">
        <f t="shared" si="295"/>
        <v>0</v>
      </c>
      <c r="BS117" s="49">
        <f t="shared" si="295"/>
        <v>0</v>
      </c>
      <c r="BT117" s="49">
        <f t="shared" si="295"/>
        <v>0</v>
      </c>
      <c r="BU117" s="49">
        <f t="shared" si="295"/>
        <v>0</v>
      </c>
      <c r="BV117" s="49">
        <f t="shared" si="295"/>
        <v>0</v>
      </c>
      <c r="BW117" s="49">
        <f t="shared" si="295"/>
        <v>0</v>
      </c>
      <c r="BX117" s="49">
        <f t="shared" si="296"/>
        <v>0</v>
      </c>
      <c r="BY117" s="49">
        <f t="shared" si="296"/>
        <v>0</v>
      </c>
      <c r="BZ117" s="49">
        <f t="shared" si="296"/>
        <v>0</v>
      </c>
      <c r="CA117" s="49">
        <f t="shared" si="296"/>
        <v>0</v>
      </c>
      <c r="CB117" s="49">
        <f t="shared" si="296"/>
        <v>0</v>
      </c>
      <c r="CC117" s="49">
        <f t="shared" si="296"/>
        <v>0</v>
      </c>
      <c r="CD117" s="49">
        <f t="shared" si="296"/>
        <v>0</v>
      </c>
      <c r="CE117" s="49">
        <f t="shared" si="296"/>
        <v>0</v>
      </c>
      <c r="CF117" s="49">
        <f t="shared" si="296"/>
        <v>0</v>
      </c>
      <c r="CG117" s="49">
        <f t="shared" si="296"/>
        <v>0</v>
      </c>
      <c r="CH117" s="49">
        <f t="shared" si="297"/>
        <v>0</v>
      </c>
      <c r="CI117" s="49">
        <f t="shared" si="297"/>
        <v>0</v>
      </c>
      <c r="CJ117" s="49">
        <f t="shared" si="297"/>
        <v>0</v>
      </c>
      <c r="CK117" s="49">
        <f t="shared" si="297"/>
        <v>0</v>
      </c>
      <c r="CL117" s="49">
        <f t="shared" si="297"/>
        <v>0</v>
      </c>
      <c r="CM117" s="49">
        <f t="shared" si="297"/>
        <v>0</v>
      </c>
      <c r="CN117" s="49">
        <f t="shared" si="297"/>
        <v>0</v>
      </c>
      <c r="CO117" s="49">
        <f t="shared" si="297"/>
        <v>0</v>
      </c>
      <c r="CP117" s="49">
        <f t="shared" si="297"/>
        <v>0</v>
      </c>
      <c r="CQ117" s="49">
        <f t="shared" si="297"/>
        <v>0</v>
      </c>
      <c r="CR117" s="49">
        <f t="shared" si="298"/>
        <v>0</v>
      </c>
      <c r="CS117" s="49">
        <f t="shared" si="298"/>
        <v>0</v>
      </c>
      <c r="CT117" s="49">
        <f t="shared" si="298"/>
        <v>0</v>
      </c>
      <c r="CU117" s="49">
        <f t="shared" si="298"/>
        <v>0</v>
      </c>
      <c r="CV117" s="49">
        <f t="shared" si="298"/>
        <v>0</v>
      </c>
      <c r="CW117" s="49">
        <f t="shared" si="298"/>
        <v>0</v>
      </c>
      <c r="CX117" s="49">
        <f t="shared" si="298"/>
        <v>0</v>
      </c>
      <c r="CY117" s="49">
        <f t="shared" si="298"/>
        <v>0</v>
      </c>
      <c r="CZ117" s="49">
        <f t="shared" si="298"/>
        <v>0</v>
      </c>
      <c r="DA117" s="49">
        <f t="shared" si="298"/>
        <v>0</v>
      </c>
      <c r="DB117" s="49">
        <f t="shared" si="299"/>
        <v>0</v>
      </c>
      <c r="DC117" s="49">
        <f t="shared" si="299"/>
        <v>0</v>
      </c>
      <c r="DD117" s="49">
        <f t="shared" si="299"/>
        <v>0</v>
      </c>
      <c r="DE117" s="49">
        <f t="shared" si="299"/>
        <v>0</v>
      </c>
      <c r="DF117" s="49">
        <f t="shared" si="299"/>
        <v>0</v>
      </c>
      <c r="DG117" s="49">
        <f t="shared" si="299"/>
        <v>0</v>
      </c>
      <c r="DH117" s="49">
        <f t="shared" si="299"/>
        <v>0</v>
      </c>
      <c r="DI117" s="49">
        <f t="shared" si="299"/>
        <v>0</v>
      </c>
      <c r="DJ117" s="49">
        <f t="shared" si="299"/>
        <v>0</v>
      </c>
      <c r="DK117" s="49">
        <f t="shared" si="299"/>
        <v>0</v>
      </c>
      <c r="DL117" s="49">
        <f t="shared" si="300"/>
        <v>0</v>
      </c>
      <c r="DM117" s="49">
        <f t="shared" si="300"/>
        <v>0</v>
      </c>
      <c r="DN117" s="49">
        <f t="shared" si="300"/>
        <v>0</v>
      </c>
      <c r="DO117" s="49">
        <f t="shared" si="300"/>
        <v>0</v>
      </c>
      <c r="DP117" s="49">
        <f t="shared" si="300"/>
        <v>0</v>
      </c>
      <c r="DQ117" s="49">
        <f t="shared" si="300"/>
        <v>0</v>
      </c>
      <c r="DR117" s="49">
        <f t="shared" si="300"/>
        <v>0</v>
      </c>
      <c r="DS117" s="49">
        <f t="shared" si="300"/>
        <v>0</v>
      </c>
      <c r="DT117" s="49">
        <f t="shared" si="300"/>
        <v>0</v>
      </c>
      <c r="DU117" s="49">
        <f t="shared" si="300"/>
        <v>0</v>
      </c>
      <c r="DV117" s="49">
        <f t="shared" si="301"/>
        <v>0</v>
      </c>
      <c r="DW117" s="49">
        <f t="shared" si="301"/>
        <v>0</v>
      </c>
      <c r="DX117" s="49">
        <f t="shared" si="301"/>
        <v>0</v>
      </c>
      <c r="DY117" s="49">
        <f t="shared" si="301"/>
        <v>0</v>
      </c>
      <c r="DZ117" s="49">
        <f t="shared" si="301"/>
        <v>0</v>
      </c>
      <c r="EA117" s="49">
        <f t="shared" si="301"/>
        <v>0</v>
      </c>
      <c r="EB117" s="49">
        <f t="shared" si="301"/>
        <v>0</v>
      </c>
      <c r="EC117" s="49">
        <f t="shared" si="301"/>
        <v>0</v>
      </c>
      <c r="ED117" s="49">
        <f t="shared" si="301"/>
        <v>0</v>
      </c>
      <c r="EE117" s="49">
        <f t="shared" si="301"/>
        <v>0</v>
      </c>
      <c r="EF117" s="49">
        <f t="shared" si="302"/>
        <v>0</v>
      </c>
      <c r="EG117" s="49">
        <f t="shared" si="302"/>
        <v>0</v>
      </c>
      <c r="EH117" s="49">
        <f t="shared" si="302"/>
        <v>0</v>
      </c>
      <c r="EI117" s="49">
        <f t="shared" si="302"/>
        <v>0</v>
      </c>
      <c r="EJ117" s="49">
        <f t="shared" si="302"/>
        <v>0</v>
      </c>
      <c r="EK117" s="49">
        <f t="shared" si="302"/>
        <v>0</v>
      </c>
      <c r="EL117" s="49">
        <f t="shared" si="302"/>
        <v>0</v>
      </c>
      <c r="EM117" s="49">
        <f t="shared" si="302"/>
        <v>0</v>
      </c>
      <c r="EN117" s="49">
        <f t="shared" si="302"/>
        <v>0</v>
      </c>
      <c r="EO117" s="49">
        <f t="shared" si="302"/>
        <v>0</v>
      </c>
      <c r="EP117" s="49">
        <f t="shared" si="303"/>
        <v>0</v>
      </c>
      <c r="EQ117" s="49">
        <f t="shared" si="303"/>
        <v>0</v>
      </c>
      <c r="ER117" s="49">
        <f t="shared" si="303"/>
        <v>0</v>
      </c>
      <c r="ES117" s="49">
        <f t="shared" si="303"/>
        <v>0</v>
      </c>
      <c r="ET117" s="49">
        <f t="shared" si="303"/>
        <v>0</v>
      </c>
      <c r="EU117" s="49">
        <f t="shared" si="303"/>
        <v>0</v>
      </c>
      <c r="EV117" s="49">
        <f t="shared" si="303"/>
        <v>0</v>
      </c>
      <c r="EW117" s="49">
        <f t="shared" si="303"/>
        <v>0</v>
      </c>
      <c r="EX117" s="49">
        <f t="shared" si="303"/>
        <v>0</v>
      </c>
      <c r="EY117" s="49">
        <f t="shared" si="303"/>
        <v>0</v>
      </c>
      <c r="EZ117" s="49">
        <f t="shared" si="304"/>
        <v>0</v>
      </c>
      <c r="FA117" s="49">
        <f t="shared" si="304"/>
        <v>0</v>
      </c>
      <c r="FB117" s="49">
        <f t="shared" si="304"/>
        <v>0</v>
      </c>
      <c r="FC117" s="49">
        <f t="shared" si="304"/>
        <v>0</v>
      </c>
      <c r="FD117" s="49">
        <f t="shared" si="304"/>
        <v>0</v>
      </c>
      <c r="FE117" s="49">
        <f t="shared" si="304"/>
        <v>0</v>
      </c>
      <c r="FF117" s="49">
        <f t="shared" si="304"/>
        <v>0</v>
      </c>
      <c r="FG117" s="49">
        <f t="shared" si="304"/>
        <v>0</v>
      </c>
      <c r="FH117" s="49">
        <f t="shared" si="304"/>
        <v>0</v>
      </c>
      <c r="FI117" s="49">
        <f t="shared" si="304"/>
        <v>0</v>
      </c>
      <c r="FJ117" s="49">
        <f t="shared" si="305"/>
        <v>0</v>
      </c>
      <c r="FK117" s="49">
        <f t="shared" si="305"/>
        <v>0</v>
      </c>
      <c r="FL117" s="49">
        <f t="shared" si="305"/>
        <v>0</v>
      </c>
      <c r="FM117" s="49">
        <f t="shared" si="305"/>
        <v>0</v>
      </c>
      <c r="FN117" s="49">
        <f t="shared" si="305"/>
        <v>0</v>
      </c>
      <c r="FO117" s="49">
        <f t="shared" si="305"/>
        <v>0</v>
      </c>
      <c r="FP117" s="49">
        <f t="shared" si="305"/>
        <v>0</v>
      </c>
      <c r="FQ117" s="49">
        <f t="shared" si="305"/>
        <v>0</v>
      </c>
      <c r="FR117" s="49">
        <f t="shared" si="305"/>
        <v>0</v>
      </c>
      <c r="FS117" s="49">
        <f t="shared" si="305"/>
        <v>0</v>
      </c>
      <c r="FT117" s="49">
        <f t="shared" si="306"/>
        <v>0</v>
      </c>
      <c r="FU117" s="49">
        <f t="shared" si="306"/>
        <v>0</v>
      </c>
      <c r="FV117" s="49">
        <f t="shared" si="306"/>
        <v>0</v>
      </c>
      <c r="FW117" s="49">
        <f t="shared" si="306"/>
        <v>0</v>
      </c>
      <c r="FX117" s="49">
        <f t="shared" si="306"/>
        <v>0</v>
      </c>
      <c r="FY117" s="49">
        <f t="shared" si="306"/>
        <v>0</v>
      </c>
      <c r="FZ117" s="49">
        <f t="shared" si="306"/>
        <v>0</v>
      </c>
      <c r="GA117" s="49">
        <f t="shared" si="306"/>
        <v>0</v>
      </c>
      <c r="GB117" s="49">
        <f t="shared" si="306"/>
        <v>0</v>
      </c>
      <c r="GC117" s="42">
        <f t="shared" si="313"/>
        <v>0</v>
      </c>
      <c r="GD117" s="42">
        <f t="shared" si="307"/>
        <v>0</v>
      </c>
      <c r="GE117" s="51"/>
      <c r="GF117" s="5"/>
      <c r="GG117" s="5"/>
      <c r="GH117" s="139" t="s">
        <v>147</v>
      </c>
      <c r="GI117" s="140">
        <f t="shared" ca="1" si="309"/>
        <v>0</v>
      </c>
      <c r="GM117" s="147"/>
      <c r="GN117" s="64"/>
    </row>
    <row r="118" spans="1:196" ht="16.5" customHeight="1" x14ac:dyDescent="0.25">
      <c r="A118" s="39"/>
      <c r="B118" s="24"/>
      <c r="C118" s="24"/>
      <c r="D118" s="24"/>
      <c r="E118" s="5"/>
      <c r="F118" s="17" t="s">
        <v>196</v>
      </c>
      <c r="G118" s="17" t="s">
        <v>197</v>
      </c>
      <c r="H118" s="41">
        <f t="shared" si="288"/>
        <v>270000</v>
      </c>
      <c r="I118" s="41">
        <f t="shared" ref="I118:O118" si="317">H118*1.1</f>
        <v>297000</v>
      </c>
      <c r="J118" s="41">
        <f t="shared" si="317"/>
        <v>326700</v>
      </c>
      <c r="K118" s="41">
        <f t="shared" si="317"/>
        <v>359370</v>
      </c>
      <c r="L118" s="41">
        <f t="shared" si="317"/>
        <v>395307.00000000006</v>
      </c>
      <c r="M118" s="41">
        <f t="shared" si="317"/>
        <v>434837.70000000013</v>
      </c>
      <c r="N118" s="41">
        <f t="shared" si="317"/>
        <v>478321.4700000002</v>
      </c>
      <c r="O118" s="41">
        <f t="shared" si="317"/>
        <v>526153.61700000032</v>
      </c>
      <c r="P118" s="49">
        <f t="shared" si="290"/>
        <v>0</v>
      </c>
      <c r="Q118" s="49">
        <f t="shared" si="290"/>
        <v>0</v>
      </c>
      <c r="R118" s="49">
        <f t="shared" si="290"/>
        <v>0</v>
      </c>
      <c r="S118" s="50">
        <f t="shared" si="290"/>
        <v>0</v>
      </c>
      <c r="T118" s="49">
        <f t="shared" si="290"/>
        <v>0</v>
      </c>
      <c r="U118" s="49">
        <f t="shared" si="290"/>
        <v>0</v>
      </c>
      <c r="V118" s="49">
        <f t="shared" si="290"/>
        <v>0</v>
      </c>
      <c r="W118" s="49">
        <f t="shared" si="290"/>
        <v>0</v>
      </c>
      <c r="X118" s="49">
        <f t="shared" si="290"/>
        <v>0</v>
      </c>
      <c r="Y118" s="49">
        <f t="shared" si="290"/>
        <v>0</v>
      </c>
      <c r="Z118" s="49">
        <f t="shared" si="291"/>
        <v>0</v>
      </c>
      <c r="AA118" s="49">
        <f t="shared" si="291"/>
        <v>0</v>
      </c>
      <c r="AB118" s="49">
        <f t="shared" si="291"/>
        <v>0</v>
      </c>
      <c r="AC118" s="49">
        <f t="shared" si="291"/>
        <v>0</v>
      </c>
      <c r="AD118" s="49">
        <f t="shared" si="291"/>
        <v>0</v>
      </c>
      <c r="AE118" s="49">
        <f t="shared" si="291"/>
        <v>0</v>
      </c>
      <c r="AF118" s="49">
        <f t="shared" si="291"/>
        <v>0</v>
      </c>
      <c r="AG118" s="49">
        <f t="shared" si="291"/>
        <v>0</v>
      </c>
      <c r="AH118" s="49">
        <f t="shared" si="291"/>
        <v>0</v>
      </c>
      <c r="AI118" s="49">
        <f t="shared" si="291"/>
        <v>0</v>
      </c>
      <c r="AJ118" s="49">
        <f t="shared" si="292"/>
        <v>0</v>
      </c>
      <c r="AK118" s="49">
        <f t="shared" si="292"/>
        <v>0</v>
      </c>
      <c r="AL118" s="49">
        <f t="shared" si="292"/>
        <v>0</v>
      </c>
      <c r="AM118" s="49">
        <f t="shared" si="292"/>
        <v>0</v>
      </c>
      <c r="AN118" s="49">
        <f t="shared" si="292"/>
        <v>0</v>
      </c>
      <c r="AO118" s="49">
        <f t="shared" si="292"/>
        <v>0</v>
      </c>
      <c r="AP118" s="49">
        <f t="shared" si="292"/>
        <v>0</v>
      </c>
      <c r="AQ118" s="49">
        <f t="shared" si="292"/>
        <v>0</v>
      </c>
      <c r="AR118" s="49">
        <f t="shared" si="292"/>
        <v>0</v>
      </c>
      <c r="AS118" s="49">
        <f t="shared" si="292"/>
        <v>0</v>
      </c>
      <c r="AT118" s="49">
        <f t="shared" si="293"/>
        <v>0</v>
      </c>
      <c r="AU118" s="49">
        <f t="shared" si="293"/>
        <v>0</v>
      </c>
      <c r="AV118" s="49">
        <f t="shared" si="293"/>
        <v>0</v>
      </c>
      <c r="AW118" s="49">
        <f t="shared" si="293"/>
        <v>0</v>
      </c>
      <c r="AX118" s="49">
        <f t="shared" si="293"/>
        <v>0</v>
      </c>
      <c r="AY118" s="49">
        <f t="shared" si="293"/>
        <v>0</v>
      </c>
      <c r="AZ118" s="49">
        <f t="shared" si="293"/>
        <v>0</v>
      </c>
      <c r="BA118" s="49">
        <f t="shared" si="293"/>
        <v>0</v>
      </c>
      <c r="BB118" s="49">
        <f t="shared" si="293"/>
        <v>0</v>
      </c>
      <c r="BC118" s="49">
        <f t="shared" si="293"/>
        <v>0</v>
      </c>
      <c r="BD118" s="49">
        <f t="shared" si="294"/>
        <v>0</v>
      </c>
      <c r="BE118" s="49">
        <f t="shared" si="294"/>
        <v>0</v>
      </c>
      <c r="BF118" s="49">
        <f t="shared" si="294"/>
        <v>0</v>
      </c>
      <c r="BG118" s="49">
        <f t="shared" si="294"/>
        <v>0</v>
      </c>
      <c r="BH118" s="49">
        <f t="shared" si="294"/>
        <v>0</v>
      </c>
      <c r="BI118" s="49">
        <f t="shared" si="294"/>
        <v>0</v>
      </c>
      <c r="BJ118" s="49">
        <f t="shared" si="294"/>
        <v>0</v>
      </c>
      <c r="BK118" s="49">
        <f t="shared" si="294"/>
        <v>0</v>
      </c>
      <c r="BL118" s="49">
        <f t="shared" si="294"/>
        <v>0</v>
      </c>
      <c r="BM118" s="49">
        <f t="shared" si="294"/>
        <v>0</v>
      </c>
      <c r="BN118" s="49">
        <f t="shared" si="295"/>
        <v>0</v>
      </c>
      <c r="BO118" s="49">
        <f t="shared" si="295"/>
        <v>0</v>
      </c>
      <c r="BP118" s="49">
        <f t="shared" si="295"/>
        <v>0</v>
      </c>
      <c r="BQ118" s="49">
        <f t="shared" si="295"/>
        <v>0</v>
      </c>
      <c r="BR118" s="49">
        <f t="shared" si="295"/>
        <v>0</v>
      </c>
      <c r="BS118" s="49">
        <f t="shared" si="295"/>
        <v>0</v>
      </c>
      <c r="BT118" s="49">
        <f t="shared" si="295"/>
        <v>0</v>
      </c>
      <c r="BU118" s="49">
        <f t="shared" si="295"/>
        <v>0</v>
      </c>
      <c r="BV118" s="49">
        <f t="shared" si="295"/>
        <v>0</v>
      </c>
      <c r="BW118" s="49">
        <f t="shared" si="295"/>
        <v>0</v>
      </c>
      <c r="BX118" s="49">
        <f t="shared" si="296"/>
        <v>0</v>
      </c>
      <c r="BY118" s="49">
        <f t="shared" si="296"/>
        <v>0</v>
      </c>
      <c r="BZ118" s="49">
        <f t="shared" si="296"/>
        <v>0</v>
      </c>
      <c r="CA118" s="49">
        <f t="shared" si="296"/>
        <v>0</v>
      </c>
      <c r="CB118" s="49">
        <f t="shared" si="296"/>
        <v>0</v>
      </c>
      <c r="CC118" s="49">
        <f t="shared" si="296"/>
        <v>0</v>
      </c>
      <c r="CD118" s="49">
        <f t="shared" si="296"/>
        <v>0</v>
      </c>
      <c r="CE118" s="49">
        <f t="shared" si="296"/>
        <v>0</v>
      </c>
      <c r="CF118" s="49">
        <f t="shared" si="296"/>
        <v>0</v>
      </c>
      <c r="CG118" s="49">
        <f t="shared" si="296"/>
        <v>0</v>
      </c>
      <c r="CH118" s="49">
        <f t="shared" si="297"/>
        <v>0</v>
      </c>
      <c r="CI118" s="49">
        <f t="shared" si="297"/>
        <v>0</v>
      </c>
      <c r="CJ118" s="49">
        <f t="shared" si="297"/>
        <v>0</v>
      </c>
      <c r="CK118" s="49">
        <f t="shared" si="297"/>
        <v>0</v>
      </c>
      <c r="CL118" s="49">
        <f t="shared" si="297"/>
        <v>0</v>
      </c>
      <c r="CM118" s="49">
        <f t="shared" si="297"/>
        <v>0</v>
      </c>
      <c r="CN118" s="49">
        <f t="shared" si="297"/>
        <v>0</v>
      </c>
      <c r="CO118" s="49">
        <f t="shared" si="297"/>
        <v>0</v>
      </c>
      <c r="CP118" s="49">
        <f t="shared" si="297"/>
        <v>0</v>
      </c>
      <c r="CQ118" s="49">
        <f t="shared" si="297"/>
        <v>0</v>
      </c>
      <c r="CR118" s="49">
        <f t="shared" si="298"/>
        <v>0</v>
      </c>
      <c r="CS118" s="49">
        <f t="shared" si="298"/>
        <v>0</v>
      </c>
      <c r="CT118" s="49">
        <f t="shared" si="298"/>
        <v>0</v>
      </c>
      <c r="CU118" s="49">
        <f t="shared" si="298"/>
        <v>0</v>
      </c>
      <c r="CV118" s="49">
        <f t="shared" si="298"/>
        <v>0</v>
      </c>
      <c r="CW118" s="49">
        <f t="shared" si="298"/>
        <v>0</v>
      </c>
      <c r="CX118" s="49">
        <f t="shared" si="298"/>
        <v>0</v>
      </c>
      <c r="CY118" s="49">
        <f t="shared" si="298"/>
        <v>0</v>
      </c>
      <c r="CZ118" s="49">
        <f t="shared" si="298"/>
        <v>0</v>
      </c>
      <c r="DA118" s="49">
        <f t="shared" si="298"/>
        <v>0</v>
      </c>
      <c r="DB118" s="49">
        <f t="shared" si="299"/>
        <v>0</v>
      </c>
      <c r="DC118" s="49">
        <f t="shared" si="299"/>
        <v>0</v>
      </c>
      <c r="DD118" s="49">
        <f t="shared" si="299"/>
        <v>0</v>
      </c>
      <c r="DE118" s="49">
        <f t="shared" si="299"/>
        <v>0</v>
      </c>
      <c r="DF118" s="49">
        <f t="shared" si="299"/>
        <v>0</v>
      </c>
      <c r="DG118" s="49">
        <f t="shared" si="299"/>
        <v>0</v>
      </c>
      <c r="DH118" s="49">
        <f t="shared" si="299"/>
        <v>0</v>
      </c>
      <c r="DI118" s="49">
        <f t="shared" si="299"/>
        <v>0</v>
      </c>
      <c r="DJ118" s="49">
        <f t="shared" si="299"/>
        <v>0</v>
      </c>
      <c r="DK118" s="49">
        <f t="shared" si="299"/>
        <v>0</v>
      </c>
      <c r="DL118" s="49">
        <f t="shared" si="300"/>
        <v>0</v>
      </c>
      <c r="DM118" s="49">
        <f t="shared" si="300"/>
        <v>0</v>
      </c>
      <c r="DN118" s="49">
        <f t="shared" si="300"/>
        <v>0</v>
      </c>
      <c r="DO118" s="49">
        <f t="shared" si="300"/>
        <v>0</v>
      </c>
      <c r="DP118" s="49">
        <f t="shared" si="300"/>
        <v>0</v>
      </c>
      <c r="DQ118" s="49">
        <f t="shared" si="300"/>
        <v>0</v>
      </c>
      <c r="DR118" s="49">
        <f t="shared" si="300"/>
        <v>0</v>
      </c>
      <c r="DS118" s="49">
        <f t="shared" si="300"/>
        <v>0</v>
      </c>
      <c r="DT118" s="49">
        <f t="shared" si="300"/>
        <v>0</v>
      </c>
      <c r="DU118" s="49">
        <f t="shared" si="300"/>
        <v>0</v>
      </c>
      <c r="DV118" s="49">
        <f t="shared" si="301"/>
        <v>0</v>
      </c>
      <c r="DW118" s="49">
        <f t="shared" si="301"/>
        <v>0</v>
      </c>
      <c r="DX118" s="49">
        <f t="shared" si="301"/>
        <v>0</v>
      </c>
      <c r="DY118" s="49">
        <f t="shared" si="301"/>
        <v>0</v>
      </c>
      <c r="DZ118" s="49">
        <f t="shared" si="301"/>
        <v>0</v>
      </c>
      <c r="EA118" s="49">
        <f t="shared" si="301"/>
        <v>0</v>
      </c>
      <c r="EB118" s="49">
        <f t="shared" si="301"/>
        <v>0</v>
      </c>
      <c r="EC118" s="49">
        <f t="shared" si="301"/>
        <v>0</v>
      </c>
      <c r="ED118" s="49">
        <f t="shared" si="301"/>
        <v>0</v>
      </c>
      <c r="EE118" s="49">
        <f t="shared" si="301"/>
        <v>0</v>
      </c>
      <c r="EF118" s="49">
        <f t="shared" si="302"/>
        <v>0</v>
      </c>
      <c r="EG118" s="49">
        <f t="shared" si="302"/>
        <v>0</v>
      </c>
      <c r="EH118" s="49">
        <f t="shared" si="302"/>
        <v>0</v>
      </c>
      <c r="EI118" s="49">
        <f t="shared" si="302"/>
        <v>0</v>
      </c>
      <c r="EJ118" s="49">
        <f t="shared" si="302"/>
        <v>0</v>
      </c>
      <c r="EK118" s="49">
        <f t="shared" si="302"/>
        <v>0</v>
      </c>
      <c r="EL118" s="49">
        <f t="shared" si="302"/>
        <v>0</v>
      </c>
      <c r="EM118" s="49">
        <f t="shared" si="302"/>
        <v>0</v>
      </c>
      <c r="EN118" s="49">
        <f t="shared" si="302"/>
        <v>0</v>
      </c>
      <c r="EO118" s="49">
        <f t="shared" si="302"/>
        <v>0</v>
      </c>
      <c r="EP118" s="49">
        <f t="shared" si="303"/>
        <v>0</v>
      </c>
      <c r="EQ118" s="49">
        <f t="shared" si="303"/>
        <v>0</v>
      </c>
      <c r="ER118" s="49">
        <f t="shared" si="303"/>
        <v>0</v>
      </c>
      <c r="ES118" s="49">
        <f t="shared" si="303"/>
        <v>0</v>
      </c>
      <c r="ET118" s="49">
        <f t="shared" si="303"/>
        <v>0</v>
      </c>
      <c r="EU118" s="49">
        <f t="shared" si="303"/>
        <v>0</v>
      </c>
      <c r="EV118" s="49">
        <f t="shared" si="303"/>
        <v>0</v>
      </c>
      <c r="EW118" s="49">
        <f t="shared" si="303"/>
        <v>0</v>
      </c>
      <c r="EX118" s="49">
        <f t="shared" si="303"/>
        <v>0</v>
      </c>
      <c r="EY118" s="49">
        <f t="shared" si="303"/>
        <v>0</v>
      </c>
      <c r="EZ118" s="49">
        <f t="shared" si="304"/>
        <v>0</v>
      </c>
      <c r="FA118" s="49">
        <f t="shared" si="304"/>
        <v>0</v>
      </c>
      <c r="FB118" s="49">
        <f t="shared" si="304"/>
        <v>0</v>
      </c>
      <c r="FC118" s="49">
        <f t="shared" si="304"/>
        <v>0</v>
      </c>
      <c r="FD118" s="49">
        <f t="shared" si="304"/>
        <v>0</v>
      </c>
      <c r="FE118" s="49">
        <f t="shared" si="304"/>
        <v>0</v>
      </c>
      <c r="FF118" s="49">
        <f t="shared" si="304"/>
        <v>0</v>
      </c>
      <c r="FG118" s="49">
        <f t="shared" si="304"/>
        <v>0</v>
      </c>
      <c r="FH118" s="49">
        <f t="shared" si="304"/>
        <v>0</v>
      </c>
      <c r="FI118" s="49">
        <f t="shared" si="304"/>
        <v>0</v>
      </c>
      <c r="FJ118" s="49">
        <f t="shared" si="305"/>
        <v>0</v>
      </c>
      <c r="FK118" s="49">
        <f t="shared" si="305"/>
        <v>0</v>
      </c>
      <c r="FL118" s="49">
        <f t="shared" si="305"/>
        <v>0</v>
      </c>
      <c r="FM118" s="49">
        <f t="shared" si="305"/>
        <v>0</v>
      </c>
      <c r="FN118" s="49">
        <f t="shared" si="305"/>
        <v>0</v>
      </c>
      <c r="FO118" s="49">
        <f t="shared" si="305"/>
        <v>0</v>
      </c>
      <c r="FP118" s="49">
        <f t="shared" si="305"/>
        <v>0</v>
      </c>
      <c r="FQ118" s="49">
        <f t="shared" si="305"/>
        <v>0</v>
      </c>
      <c r="FR118" s="49">
        <f t="shared" si="305"/>
        <v>0</v>
      </c>
      <c r="FS118" s="49">
        <f t="shared" si="305"/>
        <v>0</v>
      </c>
      <c r="FT118" s="49">
        <f t="shared" si="306"/>
        <v>0</v>
      </c>
      <c r="FU118" s="49">
        <f t="shared" si="306"/>
        <v>0</v>
      </c>
      <c r="FV118" s="49">
        <f t="shared" si="306"/>
        <v>0</v>
      </c>
      <c r="FW118" s="49">
        <f t="shared" si="306"/>
        <v>0</v>
      </c>
      <c r="FX118" s="49">
        <f t="shared" si="306"/>
        <v>0</v>
      </c>
      <c r="FY118" s="49">
        <f t="shared" si="306"/>
        <v>0</v>
      </c>
      <c r="FZ118" s="49">
        <f t="shared" si="306"/>
        <v>0</v>
      </c>
      <c r="GA118" s="49">
        <f t="shared" si="306"/>
        <v>0</v>
      </c>
      <c r="GB118" s="49">
        <f t="shared" si="306"/>
        <v>0</v>
      </c>
      <c r="GC118" s="42">
        <f t="shared" si="313"/>
        <v>0</v>
      </c>
      <c r="GD118" s="42">
        <f t="shared" si="307"/>
        <v>0</v>
      </c>
      <c r="GE118" s="51"/>
      <c r="GF118" s="5"/>
      <c r="GG118" s="5"/>
      <c r="GH118" s="137" t="s">
        <v>150</v>
      </c>
      <c r="GI118" s="140">
        <f t="shared" ca="1" si="309"/>
        <v>24.581250000000004</v>
      </c>
      <c r="GM118" s="147"/>
      <c r="GN118" s="64"/>
    </row>
    <row r="119" spans="1:196" ht="16.5" customHeight="1" x14ac:dyDescent="0.25">
      <c r="A119" s="39"/>
      <c r="B119" s="24"/>
      <c r="C119" s="24"/>
      <c r="D119" s="24"/>
      <c r="E119" s="5"/>
      <c r="F119" s="17" t="s">
        <v>198</v>
      </c>
      <c r="G119" s="17" t="s">
        <v>150</v>
      </c>
      <c r="H119" s="41">
        <f t="shared" si="288"/>
        <v>21176.210000000003</v>
      </c>
      <c r="I119" s="41">
        <f t="shared" ref="I119:O119" si="318">H119*1.1</f>
        <v>23293.831000000006</v>
      </c>
      <c r="J119" s="41">
        <f t="shared" si="318"/>
        <v>25623.214100000008</v>
      </c>
      <c r="K119" s="41">
        <f t="shared" si="318"/>
        <v>28185.535510000012</v>
      </c>
      <c r="L119" s="41">
        <f t="shared" si="318"/>
        <v>31004.089061000017</v>
      </c>
      <c r="M119" s="41">
        <f t="shared" si="318"/>
        <v>34104.497967100018</v>
      </c>
      <c r="N119" s="41">
        <f t="shared" si="318"/>
        <v>37514.947763810022</v>
      </c>
      <c r="O119" s="41">
        <f t="shared" si="318"/>
        <v>41266.442540191027</v>
      </c>
      <c r="P119" s="49">
        <f t="shared" si="290"/>
        <v>0</v>
      </c>
      <c r="Q119" s="49">
        <f t="shared" si="290"/>
        <v>0</v>
      </c>
      <c r="R119" s="49">
        <f t="shared" si="290"/>
        <v>0</v>
      </c>
      <c r="S119" s="50">
        <f t="shared" si="290"/>
        <v>0</v>
      </c>
      <c r="T119" s="49">
        <f t="shared" si="290"/>
        <v>0</v>
      </c>
      <c r="U119" s="49">
        <f t="shared" si="290"/>
        <v>0</v>
      </c>
      <c r="V119" s="49">
        <f t="shared" si="290"/>
        <v>0</v>
      </c>
      <c r="W119" s="49">
        <f t="shared" si="290"/>
        <v>0</v>
      </c>
      <c r="X119" s="49">
        <f t="shared" si="290"/>
        <v>0</v>
      </c>
      <c r="Y119" s="49">
        <f t="shared" si="290"/>
        <v>0</v>
      </c>
      <c r="Z119" s="49">
        <f t="shared" si="291"/>
        <v>0</v>
      </c>
      <c r="AA119" s="49">
        <f t="shared" si="291"/>
        <v>0</v>
      </c>
      <c r="AB119" s="49">
        <f t="shared" si="291"/>
        <v>0</v>
      </c>
      <c r="AC119" s="49">
        <f t="shared" si="291"/>
        <v>0</v>
      </c>
      <c r="AD119" s="49">
        <f t="shared" si="291"/>
        <v>0</v>
      </c>
      <c r="AE119" s="49">
        <f t="shared" si="291"/>
        <v>0</v>
      </c>
      <c r="AF119" s="49">
        <f t="shared" si="291"/>
        <v>0</v>
      </c>
      <c r="AG119" s="49">
        <f t="shared" si="291"/>
        <v>0</v>
      </c>
      <c r="AH119" s="49">
        <f t="shared" si="291"/>
        <v>0</v>
      </c>
      <c r="AI119" s="49">
        <f t="shared" si="291"/>
        <v>0</v>
      </c>
      <c r="AJ119" s="49">
        <f t="shared" si="292"/>
        <v>0</v>
      </c>
      <c r="AK119" s="49">
        <f t="shared" si="292"/>
        <v>0</v>
      </c>
      <c r="AL119" s="49">
        <f t="shared" si="292"/>
        <v>0</v>
      </c>
      <c r="AM119" s="49">
        <f t="shared" si="292"/>
        <v>0</v>
      </c>
      <c r="AN119" s="49">
        <f t="shared" si="292"/>
        <v>0</v>
      </c>
      <c r="AO119" s="49">
        <f t="shared" si="292"/>
        <v>0</v>
      </c>
      <c r="AP119" s="49">
        <f t="shared" si="292"/>
        <v>0</v>
      </c>
      <c r="AQ119" s="49">
        <f t="shared" si="292"/>
        <v>0</v>
      </c>
      <c r="AR119" s="49">
        <f t="shared" si="292"/>
        <v>0</v>
      </c>
      <c r="AS119" s="49">
        <f t="shared" si="292"/>
        <v>0</v>
      </c>
      <c r="AT119" s="49">
        <f t="shared" si="293"/>
        <v>0</v>
      </c>
      <c r="AU119" s="49">
        <f t="shared" si="293"/>
        <v>0</v>
      </c>
      <c r="AV119" s="49">
        <f t="shared" si="293"/>
        <v>0</v>
      </c>
      <c r="AW119" s="49">
        <f t="shared" si="293"/>
        <v>0</v>
      </c>
      <c r="AX119" s="49">
        <f t="shared" si="293"/>
        <v>0</v>
      </c>
      <c r="AY119" s="49">
        <f t="shared" si="293"/>
        <v>0</v>
      </c>
      <c r="AZ119" s="49">
        <f t="shared" si="293"/>
        <v>0</v>
      </c>
      <c r="BA119" s="49">
        <f t="shared" si="293"/>
        <v>0</v>
      </c>
      <c r="BB119" s="49">
        <f t="shared" si="293"/>
        <v>0</v>
      </c>
      <c r="BC119" s="49">
        <f t="shared" si="293"/>
        <v>0</v>
      </c>
      <c r="BD119" s="49">
        <f t="shared" si="294"/>
        <v>0</v>
      </c>
      <c r="BE119" s="49">
        <f t="shared" si="294"/>
        <v>0</v>
      </c>
      <c r="BF119" s="49">
        <f t="shared" si="294"/>
        <v>0</v>
      </c>
      <c r="BG119" s="49">
        <f t="shared" si="294"/>
        <v>0</v>
      </c>
      <c r="BH119" s="49">
        <f t="shared" si="294"/>
        <v>0</v>
      </c>
      <c r="BI119" s="49">
        <f t="shared" si="294"/>
        <v>0</v>
      </c>
      <c r="BJ119" s="49">
        <f t="shared" si="294"/>
        <v>0</v>
      </c>
      <c r="BK119" s="49">
        <f t="shared" si="294"/>
        <v>0</v>
      </c>
      <c r="BL119" s="49">
        <f t="shared" si="294"/>
        <v>0</v>
      </c>
      <c r="BM119" s="49">
        <f t="shared" si="294"/>
        <v>0</v>
      </c>
      <c r="BN119" s="49">
        <f t="shared" si="295"/>
        <v>0</v>
      </c>
      <c r="BO119" s="49">
        <f t="shared" si="295"/>
        <v>0</v>
      </c>
      <c r="BP119" s="49">
        <f t="shared" si="295"/>
        <v>0</v>
      </c>
      <c r="BQ119" s="49">
        <f t="shared" si="295"/>
        <v>0</v>
      </c>
      <c r="BR119" s="49">
        <f t="shared" si="295"/>
        <v>0</v>
      </c>
      <c r="BS119" s="49">
        <f t="shared" si="295"/>
        <v>0</v>
      </c>
      <c r="BT119" s="49">
        <f t="shared" si="295"/>
        <v>0</v>
      </c>
      <c r="BU119" s="49">
        <f t="shared" si="295"/>
        <v>0</v>
      </c>
      <c r="BV119" s="49">
        <f t="shared" si="295"/>
        <v>0</v>
      </c>
      <c r="BW119" s="49">
        <f t="shared" si="295"/>
        <v>0</v>
      </c>
      <c r="BX119" s="49">
        <f t="shared" si="296"/>
        <v>0</v>
      </c>
      <c r="BY119" s="49">
        <f t="shared" si="296"/>
        <v>0.28806818181818178</v>
      </c>
      <c r="BZ119" s="49">
        <f t="shared" si="296"/>
        <v>0.28806818181818178</v>
      </c>
      <c r="CA119" s="49">
        <f t="shared" si="296"/>
        <v>0.28806818181818178</v>
      </c>
      <c r="CB119" s="49">
        <f t="shared" si="296"/>
        <v>0.28806818181818178</v>
      </c>
      <c r="CC119" s="49">
        <f t="shared" si="296"/>
        <v>0.28806818181818178</v>
      </c>
      <c r="CD119" s="49">
        <f t="shared" si="296"/>
        <v>0.28806818181818178</v>
      </c>
      <c r="CE119" s="49">
        <f t="shared" si="296"/>
        <v>0.28806818181818178</v>
      </c>
      <c r="CF119" s="49">
        <f t="shared" si="296"/>
        <v>0.28806818181818178</v>
      </c>
      <c r="CG119" s="49">
        <f t="shared" si="296"/>
        <v>0.28806818181818178</v>
      </c>
      <c r="CH119" s="49">
        <f t="shared" si="297"/>
        <v>0.28806818181818178</v>
      </c>
      <c r="CI119" s="49">
        <f t="shared" si="297"/>
        <v>0.28806818181818178</v>
      </c>
      <c r="CJ119" s="49">
        <f t="shared" si="297"/>
        <v>0.28806818181818178</v>
      </c>
      <c r="CK119" s="49">
        <f t="shared" si="297"/>
        <v>0.28806818181818178</v>
      </c>
      <c r="CL119" s="49">
        <f t="shared" si="297"/>
        <v>0.28806818181818178</v>
      </c>
      <c r="CM119" s="49">
        <f t="shared" si="297"/>
        <v>0.28806818181818178</v>
      </c>
      <c r="CN119" s="49">
        <f t="shared" si="297"/>
        <v>0.28806818181818178</v>
      </c>
      <c r="CO119" s="49">
        <f t="shared" si="297"/>
        <v>0.28806818181818178</v>
      </c>
      <c r="CP119" s="49">
        <f t="shared" si="297"/>
        <v>0.28806818181818178</v>
      </c>
      <c r="CQ119" s="49">
        <f t="shared" si="297"/>
        <v>0.28806818181818178</v>
      </c>
      <c r="CR119" s="49">
        <f t="shared" si="298"/>
        <v>0.28806818181818178</v>
      </c>
      <c r="CS119" s="49">
        <f t="shared" si="298"/>
        <v>0.28806818181818178</v>
      </c>
      <c r="CT119" s="49">
        <f t="shared" si="298"/>
        <v>0.28806818181818178</v>
      </c>
      <c r="CU119" s="49">
        <f t="shared" si="298"/>
        <v>1.7843750000000003</v>
      </c>
      <c r="CV119" s="49">
        <f t="shared" si="298"/>
        <v>1.7843750000000003</v>
      </c>
      <c r="CW119" s="49">
        <f t="shared" si="298"/>
        <v>1.7843750000000003</v>
      </c>
      <c r="CX119" s="49">
        <f t="shared" si="298"/>
        <v>1.7843750000000003</v>
      </c>
      <c r="CY119" s="49">
        <f t="shared" si="298"/>
        <v>1.7843750000000003</v>
      </c>
      <c r="CZ119" s="49">
        <f t="shared" si="298"/>
        <v>1.7843750000000003</v>
      </c>
      <c r="DA119" s="49">
        <f t="shared" si="298"/>
        <v>1.7843750000000003</v>
      </c>
      <c r="DB119" s="49">
        <f t="shared" si="299"/>
        <v>1.7843750000000003</v>
      </c>
      <c r="DC119" s="49">
        <f t="shared" si="299"/>
        <v>1.7843750000000003</v>
      </c>
      <c r="DD119" s="49">
        <f t="shared" si="299"/>
        <v>1.7843750000000003</v>
      </c>
      <c r="DE119" s="49">
        <f t="shared" si="299"/>
        <v>1.7843750000000003</v>
      </c>
      <c r="DF119" s="49">
        <f t="shared" si="299"/>
        <v>1.7843750000000003</v>
      </c>
      <c r="DG119" s="49">
        <f t="shared" si="299"/>
        <v>1.7843750000000003</v>
      </c>
      <c r="DH119" s="49">
        <f t="shared" si="299"/>
        <v>1.7843750000000003</v>
      </c>
      <c r="DI119" s="49">
        <f t="shared" si="299"/>
        <v>1.7843750000000003</v>
      </c>
      <c r="DJ119" s="49">
        <f t="shared" si="299"/>
        <v>1.7843750000000003</v>
      </c>
      <c r="DK119" s="49">
        <f t="shared" si="299"/>
        <v>1.7843750000000003</v>
      </c>
      <c r="DL119" s="49">
        <f t="shared" si="300"/>
        <v>1.7843750000000003</v>
      </c>
      <c r="DM119" s="49">
        <f t="shared" si="300"/>
        <v>1.7843750000000003</v>
      </c>
      <c r="DN119" s="49">
        <f t="shared" si="300"/>
        <v>1.7843750000000003</v>
      </c>
      <c r="DO119" s="49">
        <f t="shared" si="300"/>
        <v>1.7843750000000003</v>
      </c>
      <c r="DP119" s="49">
        <f t="shared" si="300"/>
        <v>1.7843750000000003</v>
      </c>
      <c r="DQ119" s="49">
        <f t="shared" si="300"/>
        <v>1.7843750000000003</v>
      </c>
      <c r="DR119" s="49">
        <f t="shared" si="300"/>
        <v>1.7843750000000003</v>
      </c>
      <c r="DS119" s="49">
        <f t="shared" si="300"/>
        <v>0</v>
      </c>
      <c r="DT119" s="49">
        <f t="shared" si="300"/>
        <v>0</v>
      </c>
      <c r="DU119" s="49">
        <f t="shared" si="300"/>
        <v>0</v>
      </c>
      <c r="DV119" s="49">
        <f t="shared" si="301"/>
        <v>0</v>
      </c>
      <c r="DW119" s="49">
        <f t="shared" si="301"/>
        <v>0</v>
      </c>
      <c r="DX119" s="49">
        <f t="shared" si="301"/>
        <v>0</v>
      </c>
      <c r="DY119" s="49">
        <f t="shared" si="301"/>
        <v>0</v>
      </c>
      <c r="DZ119" s="49">
        <f t="shared" si="301"/>
        <v>0</v>
      </c>
      <c r="EA119" s="49">
        <f t="shared" si="301"/>
        <v>0</v>
      </c>
      <c r="EB119" s="49">
        <f t="shared" si="301"/>
        <v>0</v>
      </c>
      <c r="EC119" s="49">
        <f t="shared" si="301"/>
        <v>0</v>
      </c>
      <c r="ED119" s="49">
        <f t="shared" si="301"/>
        <v>0</v>
      </c>
      <c r="EE119" s="49">
        <f t="shared" si="301"/>
        <v>0</v>
      </c>
      <c r="EF119" s="49">
        <f t="shared" si="302"/>
        <v>0</v>
      </c>
      <c r="EG119" s="49">
        <f t="shared" si="302"/>
        <v>0</v>
      </c>
      <c r="EH119" s="49">
        <f t="shared" si="302"/>
        <v>0</v>
      </c>
      <c r="EI119" s="49">
        <f t="shared" si="302"/>
        <v>0</v>
      </c>
      <c r="EJ119" s="49">
        <f t="shared" si="302"/>
        <v>0</v>
      </c>
      <c r="EK119" s="49">
        <f t="shared" si="302"/>
        <v>0</v>
      </c>
      <c r="EL119" s="49">
        <f t="shared" si="302"/>
        <v>0</v>
      </c>
      <c r="EM119" s="49">
        <f t="shared" si="302"/>
        <v>0</v>
      </c>
      <c r="EN119" s="49">
        <f t="shared" si="302"/>
        <v>0</v>
      </c>
      <c r="EO119" s="49">
        <f t="shared" si="302"/>
        <v>0</v>
      </c>
      <c r="EP119" s="49">
        <f t="shared" si="303"/>
        <v>0</v>
      </c>
      <c r="EQ119" s="49">
        <f t="shared" si="303"/>
        <v>0</v>
      </c>
      <c r="ER119" s="49">
        <f t="shared" si="303"/>
        <v>0</v>
      </c>
      <c r="ES119" s="49">
        <f t="shared" si="303"/>
        <v>0</v>
      </c>
      <c r="ET119" s="49">
        <f t="shared" si="303"/>
        <v>0</v>
      </c>
      <c r="EU119" s="49">
        <f t="shared" si="303"/>
        <v>0</v>
      </c>
      <c r="EV119" s="49">
        <f t="shared" si="303"/>
        <v>0</v>
      </c>
      <c r="EW119" s="49">
        <f t="shared" si="303"/>
        <v>0</v>
      </c>
      <c r="EX119" s="49">
        <f t="shared" si="303"/>
        <v>0</v>
      </c>
      <c r="EY119" s="49">
        <f t="shared" si="303"/>
        <v>0</v>
      </c>
      <c r="EZ119" s="49">
        <f t="shared" si="304"/>
        <v>0</v>
      </c>
      <c r="FA119" s="49">
        <f t="shared" si="304"/>
        <v>0</v>
      </c>
      <c r="FB119" s="49">
        <f t="shared" si="304"/>
        <v>0</v>
      </c>
      <c r="FC119" s="49">
        <f t="shared" si="304"/>
        <v>0</v>
      </c>
      <c r="FD119" s="49">
        <f t="shared" si="304"/>
        <v>0</v>
      </c>
      <c r="FE119" s="49">
        <f t="shared" si="304"/>
        <v>0</v>
      </c>
      <c r="FF119" s="49">
        <f t="shared" si="304"/>
        <v>0</v>
      </c>
      <c r="FG119" s="49">
        <f t="shared" si="304"/>
        <v>0</v>
      </c>
      <c r="FH119" s="49">
        <f t="shared" si="304"/>
        <v>0</v>
      </c>
      <c r="FI119" s="49">
        <f t="shared" si="304"/>
        <v>0</v>
      </c>
      <c r="FJ119" s="49">
        <f t="shared" si="305"/>
        <v>0</v>
      </c>
      <c r="FK119" s="49">
        <f t="shared" si="305"/>
        <v>0</v>
      </c>
      <c r="FL119" s="49">
        <f t="shared" si="305"/>
        <v>0</v>
      </c>
      <c r="FM119" s="49">
        <f t="shared" si="305"/>
        <v>0</v>
      </c>
      <c r="FN119" s="49">
        <f t="shared" si="305"/>
        <v>0</v>
      </c>
      <c r="FO119" s="49">
        <f t="shared" si="305"/>
        <v>0</v>
      </c>
      <c r="FP119" s="49">
        <f t="shared" si="305"/>
        <v>0</v>
      </c>
      <c r="FQ119" s="49">
        <f t="shared" si="305"/>
        <v>0</v>
      </c>
      <c r="FR119" s="49">
        <f t="shared" si="305"/>
        <v>0</v>
      </c>
      <c r="FS119" s="49">
        <f t="shared" si="305"/>
        <v>0</v>
      </c>
      <c r="FT119" s="49">
        <f t="shared" si="306"/>
        <v>0</v>
      </c>
      <c r="FU119" s="49">
        <f t="shared" si="306"/>
        <v>0</v>
      </c>
      <c r="FV119" s="49">
        <f t="shared" si="306"/>
        <v>0</v>
      </c>
      <c r="FW119" s="49">
        <f t="shared" si="306"/>
        <v>0</v>
      </c>
      <c r="FX119" s="49">
        <f t="shared" si="306"/>
        <v>0</v>
      </c>
      <c r="FY119" s="49">
        <f t="shared" si="306"/>
        <v>0</v>
      </c>
      <c r="FZ119" s="49">
        <f t="shared" si="306"/>
        <v>0</v>
      </c>
      <c r="GA119" s="49">
        <f t="shared" si="306"/>
        <v>0</v>
      </c>
      <c r="GB119" s="49">
        <f t="shared" si="306"/>
        <v>0</v>
      </c>
      <c r="GC119" s="42">
        <f t="shared" si="13"/>
        <v>49.16249999999998</v>
      </c>
      <c r="GD119" s="42">
        <f t="shared" si="307"/>
        <v>24.581250000000004</v>
      </c>
      <c r="GE119" s="51"/>
      <c r="GF119" s="5"/>
      <c r="GG119" s="5"/>
      <c r="GH119" s="137" t="s">
        <v>151</v>
      </c>
      <c r="GI119" s="140">
        <f t="shared" ca="1" si="309"/>
        <v>65.220000000000027</v>
      </c>
      <c r="GM119" s="147"/>
      <c r="GN119" s="64"/>
    </row>
    <row r="120" spans="1:196" ht="16.5" customHeight="1" x14ac:dyDescent="0.25">
      <c r="A120" s="39"/>
      <c r="B120" s="24"/>
      <c r="C120" s="24"/>
      <c r="D120" s="24"/>
      <c r="E120" s="5"/>
      <c r="F120" s="17" t="s">
        <v>199</v>
      </c>
      <c r="G120" s="17" t="s">
        <v>151</v>
      </c>
      <c r="H120" s="41">
        <f t="shared" si="288"/>
        <v>35910.379999999997</v>
      </c>
      <c r="I120" s="41">
        <f t="shared" ref="I120:O120" si="319">H120*1.1</f>
        <v>39501.417999999998</v>
      </c>
      <c r="J120" s="41">
        <f t="shared" si="319"/>
        <v>43451.559800000003</v>
      </c>
      <c r="K120" s="41">
        <f t="shared" si="319"/>
        <v>47796.715780000006</v>
      </c>
      <c r="L120" s="41">
        <f t="shared" si="319"/>
        <v>52576.387358000007</v>
      </c>
      <c r="M120" s="41">
        <f t="shared" si="319"/>
        <v>57834.026093800014</v>
      </c>
      <c r="N120" s="41">
        <f t="shared" si="319"/>
        <v>63617.42870318002</v>
      </c>
      <c r="O120" s="41">
        <f t="shared" si="319"/>
        <v>69979.171573498024</v>
      </c>
      <c r="P120" s="49">
        <f t="shared" ref="P120:Y125" si="320">SUMIF($G$23:$G$108,$G120,P$23:P$108)</f>
        <v>0</v>
      </c>
      <c r="Q120" s="49">
        <f t="shared" si="320"/>
        <v>0</v>
      </c>
      <c r="R120" s="49">
        <f t="shared" si="320"/>
        <v>0</v>
      </c>
      <c r="S120" s="50">
        <f t="shared" si="320"/>
        <v>0</v>
      </c>
      <c r="T120" s="49">
        <f t="shared" si="320"/>
        <v>0</v>
      </c>
      <c r="U120" s="49">
        <f t="shared" si="320"/>
        <v>0</v>
      </c>
      <c r="V120" s="49">
        <f t="shared" si="320"/>
        <v>0</v>
      </c>
      <c r="W120" s="49">
        <f t="shared" si="320"/>
        <v>0</v>
      </c>
      <c r="X120" s="49">
        <f t="shared" si="320"/>
        <v>0</v>
      </c>
      <c r="Y120" s="49">
        <f t="shared" si="320"/>
        <v>0</v>
      </c>
      <c r="Z120" s="49">
        <f t="shared" ref="Z120:AI125" si="321">SUMIF($G$23:$G$108,$G120,Z$23:Z$108)</f>
        <v>0</v>
      </c>
      <c r="AA120" s="49">
        <f t="shared" si="321"/>
        <v>3.86</v>
      </c>
      <c r="AB120" s="49">
        <f t="shared" si="321"/>
        <v>3.86</v>
      </c>
      <c r="AC120" s="49">
        <f t="shared" si="321"/>
        <v>3.86</v>
      </c>
      <c r="AD120" s="49">
        <f t="shared" si="321"/>
        <v>3.86</v>
      </c>
      <c r="AE120" s="49">
        <f t="shared" si="321"/>
        <v>1.7843750000000003</v>
      </c>
      <c r="AF120" s="49">
        <f t="shared" si="321"/>
        <v>1.7843750000000003</v>
      </c>
      <c r="AG120" s="49">
        <f t="shared" si="321"/>
        <v>1.7843750000000003</v>
      </c>
      <c r="AH120" s="49">
        <f t="shared" si="321"/>
        <v>1.7843750000000003</v>
      </c>
      <c r="AI120" s="49">
        <f t="shared" si="321"/>
        <v>1.7843750000000003</v>
      </c>
      <c r="AJ120" s="49">
        <f t="shared" ref="AJ120:AS125" si="322">SUMIF($G$23:$G$108,$G120,AJ$23:AJ$108)</f>
        <v>1.7843750000000003</v>
      </c>
      <c r="AK120" s="49">
        <f t="shared" si="322"/>
        <v>1.7843750000000003</v>
      </c>
      <c r="AL120" s="49">
        <f t="shared" si="322"/>
        <v>1.7843750000000003</v>
      </c>
      <c r="AM120" s="49">
        <f t="shared" si="322"/>
        <v>1.7843750000000003</v>
      </c>
      <c r="AN120" s="49">
        <f t="shared" si="322"/>
        <v>1.7843750000000003</v>
      </c>
      <c r="AO120" s="49">
        <f t="shared" si="322"/>
        <v>1.7843750000000003</v>
      </c>
      <c r="AP120" s="49">
        <f t="shared" si="322"/>
        <v>1.7843750000000003</v>
      </c>
      <c r="AQ120" s="49">
        <f t="shared" si="322"/>
        <v>1.7843750000000003</v>
      </c>
      <c r="AR120" s="49">
        <f t="shared" si="322"/>
        <v>1.7843750000000003</v>
      </c>
      <c r="AS120" s="49">
        <f t="shared" si="322"/>
        <v>1.7843750000000003</v>
      </c>
      <c r="AT120" s="49">
        <f t="shared" ref="AT120:BC125" si="323">SUMIF($G$23:$G$108,$G120,AT$23:AT$108)</f>
        <v>1.7843750000000003</v>
      </c>
      <c r="AU120" s="49">
        <f t="shared" si="323"/>
        <v>1.7843750000000003</v>
      </c>
      <c r="AV120" s="49">
        <f t="shared" si="323"/>
        <v>1.7843750000000003</v>
      </c>
      <c r="AW120" s="49">
        <f t="shared" si="323"/>
        <v>1.7843750000000003</v>
      </c>
      <c r="AX120" s="49">
        <f t="shared" si="323"/>
        <v>1.7843750000000003</v>
      </c>
      <c r="AY120" s="49">
        <f t="shared" si="323"/>
        <v>1.7843750000000003</v>
      </c>
      <c r="AZ120" s="49">
        <f t="shared" si="323"/>
        <v>1.7843750000000003</v>
      </c>
      <c r="BA120" s="49">
        <f t="shared" si="323"/>
        <v>1.7843750000000003</v>
      </c>
      <c r="BB120" s="49">
        <f t="shared" si="323"/>
        <v>1.7843750000000003</v>
      </c>
      <c r="BC120" s="49">
        <f t="shared" si="323"/>
        <v>1.7843750000000003</v>
      </c>
      <c r="BD120" s="49">
        <f t="shared" ref="BD120:BM125" si="324">SUMIF($G$23:$G$108,$G120,BD$23:BD$108)</f>
        <v>1.7843750000000003</v>
      </c>
      <c r="BE120" s="49">
        <f t="shared" si="324"/>
        <v>1.7843750000000003</v>
      </c>
      <c r="BF120" s="49">
        <f t="shared" si="324"/>
        <v>1.7843750000000003</v>
      </c>
      <c r="BG120" s="49">
        <f t="shared" si="324"/>
        <v>1.7843750000000003</v>
      </c>
      <c r="BH120" s="49">
        <f t="shared" si="324"/>
        <v>1.7843750000000003</v>
      </c>
      <c r="BI120" s="49">
        <f t="shared" si="324"/>
        <v>1.7843750000000003</v>
      </c>
      <c r="BJ120" s="49">
        <f t="shared" si="324"/>
        <v>1.7843750000000003</v>
      </c>
      <c r="BK120" s="49">
        <f t="shared" si="324"/>
        <v>1.7843750000000003</v>
      </c>
      <c r="BL120" s="49">
        <f t="shared" si="324"/>
        <v>1.7843750000000003</v>
      </c>
      <c r="BM120" s="49">
        <f t="shared" si="324"/>
        <v>1.7843750000000003</v>
      </c>
      <c r="BN120" s="49">
        <f t="shared" ref="BN120:BW125" si="325">SUMIF($G$23:$G$108,$G120,BN$23:BN$108)</f>
        <v>1.7843750000000003</v>
      </c>
      <c r="BO120" s="49">
        <f t="shared" si="325"/>
        <v>1.7843750000000003</v>
      </c>
      <c r="BP120" s="49">
        <f t="shared" si="325"/>
        <v>1.7843750000000003</v>
      </c>
      <c r="BQ120" s="49">
        <f t="shared" si="325"/>
        <v>1.7843750000000003</v>
      </c>
      <c r="BR120" s="49">
        <f t="shared" si="325"/>
        <v>1.7843750000000003</v>
      </c>
      <c r="BS120" s="49">
        <f t="shared" si="325"/>
        <v>1.7843750000000003</v>
      </c>
      <c r="BT120" s="49">
        <f t="shared" si="325"/>
        <v>1.7843750000000003</v>
      </c>
      <c r="BU120" s="49">
        <f t="shared" si="325"/>
        <v>1.7843750000000003</v>
      </c>
      <c r="BV120" s="49">
        <f t="shared" si="325"/>
        <v>1.7843750000000003</v>
      </c>
      <c r="BW120" s="49">
        <f t="shared" si="325"/>
        <v>1.7843750000000003</v>
      </c>
      <c r="BX120" s="49">
        <f t="shared" ref="BX120:CG125" si="326">SUMIF($G$23:$G$108,$G120,BX$23:BX$108)</f>
        <v>1.7843750000000003</v>
      </c>
      <c r="BY120" s="49">
        <f t="shared" si="326"/>
        <v>1.4963068181818184</v>
      </c>
      <c r="BZ120" s="49">
        <f t="shared" si="326"/>
        <v>1.4963068181818184</v>
      </c>
      <c r="CA120" s="49">
        <f t="shared" si="326"/>
        <v>1.4963068181818184</v>
      </c>
      <c r="CB120" s="49">
        <f t="shared" si="326"/>
        <v>1.4963068181818184</v>
      </c>
      <c r="CC120" s="49">
        <f t="shared" si="326"/>
        <v>1.4963068181818184</v>
      </c>
      <c r="CD120" s="49">
        <f t="shared" si="326"/>
        <v>1.4963068181818184</v>
      </c>
      <c r="CE120" s="49">
        <f t="shared" si="326"/>
        <v>1.4963068181818184</v>
      </c>
      <c r="CF120" s="49">
        <f t="shared" si="326"/>
        <v>1.4963068181818184</v>
      </c>
      <c r="CG120" s="49">
        <f t="shared" si="326"/>
        <v>1.4963068181818184</v>
      </c>
      <c r="CH120" s="49">
        <f t="shared" ref="CH120:CQ125" si="327">SUMIF($G$23:$G$108,$G120,CH$23:CH$108)</f>
        <v>1.4963068181818184</v>
      </c>
      <c r="CI120" s="49">
        <f t="shared" si="327"/>
        <v>1.4963068181818184</v>
      </c>
      <c r="CJ120" s="49">
        <f t="shared" si="327"/>
        <v>1.4963068181818184</v>
      </c>
      <c r="CK120" s="49">
        <f t="shared" si="327"/>
        <v>1.4963068181818184</v>
      </c>
      <c r="CL120" s="49">
        <f t="shared" si="327"/>
        <v>1.4963068181818184</v>
      </c>
      <c r="CM120" s="49">
        <f t="shared" si="327"/>
        <v>1.4963068181818184</v>
      </c>
      <c r="CN120" s="49">
        <f t="shared" si="327"/>
        <v>1.4963068181818184</v>
      </c>
      <c r="CO120" s="49">
        <f t="shared" si="327"/>
        <v>1.4963068181818184</v>
      </c>
      <c r="CP120" s="49">
        <f t="shared" si="327"/>
        <v>1.4963068181818184</v>
      </c>
      <c r="CQ120" s="49">
        <f t="shared" si="327"/>
        <v>1.4963068181818184</v>
      </c>
      <c r="CR120" s="49">
        <f t="shared" ref="CR120:DA125" si="328">SUMIF($G$23:$G$108,$G120,CR$23:CR$108)</f>
        <v>1.4963068181818184</v>
      </c>
      <c r="CS120" s="49">
        <f t="shared" si="328"/>
        <v>1.4963068181818184</v>
      </c>
      <c r="CT120" s="49">
        <f t="shared" si="328"/>
        <v>1.4963068181818184</v>
      </c>
      <c r="CU120" s="49">
        <f t="shared" si="328"/>
        <v>0</v>
      </c>
      <c r="CV120" s="49">
        <f t="shared" si="328"/>
        <v>0</v>
      </c>
      <c r="CW120" s="49">
        <f t="shared" si="328"/>
        <v>0</v>
      </c>
      <c r="CX120" s="49">
        <f t="shared" si="328"/>
        <v>0</v>
      </c>
      <c r="CY120" s="49">
        <f t="shared" si="328"/>
        <v>0</v>
      </c>
      <c r="CZ120" s="49">
        <f t="shared" si="328"/>
        <v>0</v>
      </c>
      <c r="DA120" s="49">
        <f t="shared" si="328"/>
        <v>0</v>
      </c>
      <c r="DB120" s="49">
        <f t="shared" ref="DB120:DK125" si="329">SUMIF($G$23:$G$108,$G120,DB$23:DB$108)</f>
        <v>0</v>
      </c>
      <c r="DC120" s="49">
        <f t="shared" si="329"/>
        <v>0</v>
      </c>
      <c r="DD120" s="49">
        <f t="shared" si="329"/>
        <v>0</v>
      </c>
      <c r="DE120" s="49">
        <f t="shared" si="329"/>
        <v>0</v>
      </c>
      <c r="DF120" s="49">
        <f t="shared" si="329"/>
        <v>0</v>
      </c>
      <c r="DG120" s="49">
        <f t="shared" si="329"/>
        <v>0</v>
      </c>
      <c r="DH120" s="49">
        <f t="shared" si="329"/>
        <v>0</v>
      </c>
      <c r="DI120" s="49">
        <f t="shared" si="329"/>
        <v>0</v>
      </c>
      <c r="DJ120" s="49">
        <f t="shared" si="329"/>
        <v>0</v>
      </c>
      <c r="DK120" s="49">
        <f t="shared" si="329"/>
        <v>0</v>
      </c>
      <c r="DL120" s="49">
        <f t="shared" ref="DL120:DU125" si="330">SUMIF($G$23:$G$108,$G120,DL$23:DL$108)</f>
        <v>0</v>
      </c>
      <c r="DM120" s="49">
        <f t="shared" si="330"/>
        <v>0</v>
      </c>
      <c r="DN120" s="49">
        <f t="shared" si="330"/>
        <v>0</v>
      </c>
      <c r="DO120" s="49">
        <f t="shared" si="330"/>
        <v>0</v>
      </c>
      <c r="DP120" s="49">
        <f t="shared" si="330"/>
        <v>0</v>
      </c>
      <c r="DQ120" s="49">
        <f t="shared" si="330"/>
        <v>0</v>
      </c>
      <c r="DR120" s="49">
        <f t="shared" si="330"/>
        <v>0</v>
      </c>
      <c r="DS120" s="49">
        <f t="shared" si="330"/>
        <v>0</v>
      </c>
      <c r="DT120" s="49">
        <f t="shared" si="330"/>
        <v>0</v>
      </c>
      <c r="DU120" s="49">
        <f t="shared" si="330"/>
        <v>0</v>
      </c>
      <c r="DV120" s="49">
        <f t="shared" ref="DV120:EE125" si="331">SUMIF($G$23:$G$108,$G120,DV$23:DV$108)</f>
        <v>0</v>
      </c>
      <c r="DW120" s="49">
        <f t="shared" si="331"/>
        <v>0</v>
      </c>
      <c r="DX120" s="49">
        <f t="shared" si="331"/>
        <v>0</v>
      </c>
      <c r="DY120" s="49">
        <f t="shared" si="331"/>
        <v>0</v>
      </c>
      <c r="DZ120" s="49">
        <f t="shared" si="331"/>
        <v>0</v>
      </c>
      <c r="EA120" s="49">
        <f t="shared" si="331"/>
        <v>0</v>
      </c>
      <c r="EB120" s="49">
        <f t="shared" si="331"/>
        <v>0</v>
      </c>
      <c r="EC120" s="49">
        <f t="shared" si="331"/>
        <v>0</v>
      </c>
      <c r="ED120" s="49">
        <f t="shared" si="331"/>
        <v>0</v>
      </c>
      <c r="EE120" s="49">
        <f t="shared" si="331"/>
        <v>0</v>
      </c>
      <c r="EF120" s="49">
        <f t="shared" ref="EF120:EO125" si="332">SUMIF($G$23:$G$108,$G120,EF$23:EF$108)</f>
        <v>0</v>
      </c>
      <c r="EG120" s="49">
        <f t="shared" si="332"/>
        <v>0</v>
      </c>
      <c r="EH120" s="49">
        <f t="shared" si="332"/>
        <v>0</v>
      </c>
      <c r="EI120" s="49">
        <f t="shared" si="332"/>
        <v>0</v>
      </c>
      <c r="EJ120" s="49">
        <f t="shared" si="332"/>
        <v>0</v>
      </c>
      <c r="EK120" s="49">
        <f t="shared" si="332"/>
        <v>0</v>
      </c>
      <c r="EL120" s="49">
        <f t="shared" si="332"/>
        <v>0</v>
      </c>
      <c r="EM120" s="49">
        <f t="shared" si="332"/>
        <v>0</v>
      </c>
      <c r="EN120" s="49">
        <f t="shared" si="332"/>
        <v>0</v>
      </c>
      <c r="EO120" s="49">
        <f t="shared" si="332"/>
        <v>0</v>
      </c>
      <c r="EP120" s="49">
        <f t="shared" ref="EP120:EY125" si="333">SUMIF($G$23:$G$108,$G120,EP$23:EP$108)</f>
        <v>0</v>
      </c>
      <c r="EQ120" s="49">
        <f t="shared" si="333"/>
        <v>0</v>
      </c>
      <c r="ER120" s="49">
        <f t="shared" si="333"/>
        <v>0</v>
      </c>
      <c r="ES120" s="49">
        <f t="shared" si="333"/>
        <v>0</v>
      </c>
      <c r="ET120" s="49">
        <f t="shared" si="333"/>
        <v>0</v>
      </c>
      <c r="EU120" s="49">
        <f t="shared" si="333"/>
        <v>0</v>
      </c>
      <c r="EV120" s="49">
        <f t="shared" si="333"/>
        <v>0</v>
      </c>
      <c r="EW120" s="49">
        <f t="shared" si="333"/>
        <v>0</v>
      </c>
      <c r="EX120" s="49">
        <f t="shared" si="333"/>
        <v>0</v>
      </c>
      <c r="EY120" s="49">
        <f t="shared" si="333"/>
        <v>0</v>
      </c>
      <c r="EZ120" s="49">
        <f t="shared" ref="EZ120:FI125" si="334">SUMIF($G$23:$G$108,$G120,EZ$23:EZ$108)</f>
        <v>0</v>
      </c>
      <c r="FA120" s="49">
        <f t="shared" si="334"/>
        <v>0</v>
      </c>
      <c r="FB120" s="49">
        <f t="shared" si="334"/>
        <v>0</v>
      </c>
      <c r="FC120" s="49">
        <f t="shared" si="334"/>
        <v>0</v>
      </c>
      <c r="FD120" s="49">
        <f t="shared" si="334"/>
        <v>0</v>
      </c>
      <c r="FE120" s="49">
        <f t="shared" si="334"/>
        <v>0</v>
      </c>
      <c r="FF120" s="49">
        <f t="shared" si="334"/>
        <v>0</v>
      </c>
      <c r="FG120" s="49">
        <f t="shared" si="334"/>
        <v>0</v>
      </c>
      <c r="FH120" s="49">
        <f t="shared" si="334"/>
        <v>0</v>
      </c>
      <c r="FI120" s="49">
        <f t="shared" si="334"/>
        <v>0</v>
      </c>
      <c r="FJ120" s="49">
        <f t="shared" ref="FJ120:FS125" si="335">SUMIF($G$23:$G$108,$G120,FJ$23:FJ$108)</f>
        <v>0</v>
      </c>
      <c r="FK120" s="49">
        <f t="shared" si="335"/>
        <v>0</v>
      </c>
      <c r="FL120" s="49">
        <f t="shared" si="335"/>
        <v>0</v>
      </c>
      <c r="FM120" s="49">
        <f t="shared" si="335"/>
        <v>0</v>
      </c>
      <c r="FN120" s="49">
        <f t="shared" si="335"/>
        <v>0</v>
      </c>
      <c r="FO120" s="49">
        <f t="shared" si="335"/>
        <v>0</v>
      </c>
      <c r="FP120" s="49">
        <f t="shared" si="335"/>
        <v>0</v>
      </c>
      <c r="FQ120" s="49">
        <f t="shared" si="335"/>
        <v>0</v>
      </c>
      <c r="FR120" s="49">
        <f t="shared" si="335"/>
        <v>0</v>
      </c>
      <c r="FS120" s="49">
        <f t="shared" si="335"/>
        <v>0</v>
      </c>
      <c r="FT120" s="49">
        <f t="shared" ref="FT120:GB125" si="336">SUMIF($G$23:$G$108,$G120,FT$23:FT$108)</f>
        <v>0</v>
      </c>
      <c r="FU120" s="49">
        <f t="shared" si="336"/>
        <v>0</v>
      </c>
      <c r="FV120" s="49">
        <f t="shared" si="336"/>
        <v>0</v>
      </c>
      <c r="FW120" s="49">
        <f t="shared" si="336"/>
        <v>0</v>
      </c>
      <c r="FX120" s="49">
        <f t="shared" si="336"/>
        <v>0</v>
      </c>
      <c r="FY120" s="49">
        <f t="shared" si="336"/>
        <v>0</v>
      </c>
      <c r="FZ120" s="49">
        <f t="shared" si="336"/>
        <v>0</v>
      </c>
      <c r="GA120" s="49">
        <f t="shared" si="336"/>
        <v>0</v>
      </c>
      <c r="GB120" s="49">
        <f t="shared" si="336"/>
        <v>0</v>
      </c>
      <c r="GC120" s="42">
        <f t="shared" si="13"/>
        <v>130.43999999999997</v>
      </c>
      <c r="GD120" s="42">
        <f t="shared" si="307"/>
        <v>65.220000000000027</v>
      </c>
      <c r="GE120" s="51"/>
      <c r="GF120" s="5"/>
      <c r="GG120" s="5"/>
      <c r="GH120" s="137" t="s">
        <v>152</v>
      </c>
      <c r="GI120" s="140">
        <f t="shared" ca="1" si="309"/>
        <v>0</v>
      </c>
      <c r="GM120" s="147"/>
      <c r="GN120" s="64"/>
    </row>
    <row r="121" spans="1:196" ht="16.5" customHeight="1" x14ac:dyDescent="0.25">
      <c r="A121" s="39"/>
      <c r="B121" s="24"/>
      <c r="C121" s="24"/>
      <c r="D121" s="24"/>
      <c r="E121" s="5"/>
      <c r="F121" s="17" t="s">
        <v>200</v>
      </c>
      <c r="G121" s="17" t="s">
        <v>152</v>
      </c>
      <c r="H121" s="41">
        <f t="shared" si="288"/>
        <v>49073.97</v>
      </c>
      <c r="I121" s="41">
        <f t="shared" ref="I121:O121" si="337">H121*1.1</f>
        <v>53981.367000000006</v>
      </c>
      <c r="J121" s="41">
        <f t="shared" si="337"/>
        <v>59379.503700000008</v>
      </c>
      <c r="K121" s="41">
        <f t="shared" si="337"/>
        <v>65317.454070000014</v>
      </c>
      <c r="L121" s="41">
        <f t="shared" si="337"/>
        <v>71849.199477000016</v>
      </c>
      <c r="M121" s="41">
        <f t="shared" si="337"/>
        <v>79034.119424700024</v>
      </c>
      <c r="N121" s="41">
        <f t="shared" si="337"/>
        <v>86937.531367170028</v>
      </c>
      <c r="O121" s="41">
        <f t="shared" si="337"/>
        <v>95631.284503887044</v>
      </c>
      <c r="P121" s="49">
        <f t="shared" si="320"/>
        <v>0</v>
      </c>
      <c r="Q121" s="49">
        <f t="shared" si="320"/>
        <v>0</v>
      </c>
      <c r="R121" s="49">
        <f t="shared" si="320"/>
        <v>0</v>
      </c>
      <c r="S121" s="50">
        <f t="shared" si="320"/>
        <v>0</v>
      </c>
      <c r="T121" s="49">
        <f t="shared" si="320"/>
        <v>0</v>
      </c>
      <c r="U121" s="49">
        <f t="shared" si="320"/>
        <v>0</v>
      </c>
      <c r="V121" s="49">
        <f t="shared" si="320"/>
        <v>0</v>
      </c>
      <c r="W121" s="49">
        <f t="shared" si="320"/>
        <v>0</v>
      </c>
      <c r="X121" s="49">
        <f t="shared" si="320"/>
        <v>0</v>
      </c>
      <c r="Y121" s="49">
        <f t="shared" si="320"/>
        <v>0</v>
      </c>
      <c r="Z121" s="49">
        <f t="shared" si="321"/>
        <v>0</v>
      </c>
      <c r="AA121" s="49">
        <f t="shared" si="321"/>
        <v>0</v>
      </c>
      <c r="AB121" s="49">
        <f t="shared" si="321"/>
        <v>0</v>
      </c>
      <c r="AC121" s="49">
        <f t="shared" si="321"/>
        <v>0</v>
      </c>
      <c r="AD121" s="49">
        <f t="shared" si="321"/>
        <v>0</v>
      </c>
      <c r="AE121" s="49">
        <f t="shared" si="321"/>
        <v>0</v>
      </c>
      <c r="AF121" s="49">
        <f t="shared" si="321"/>
        <v>0</v>
      </c>
      <c r="AG121" s="49">
        <f t="shared" si="321"/>
        <v>0</v>
      </c>
      <c r="AH121" s="49">
        <f t="shared" si="321"/>
        <v>0</v>
      </c>
      <c r="AI121" s="49">
        <f t="shared" si="321"/>
        <v>0</v>
      </c>
      <c r="AJ121" s="49">
        <f t="shared" si="322"/>
        <v>0</v>
      </c>
      <c r="AK121" s="49">
        <f t="shared" si="322"/>
        <v>0</v>
      </c>
      <c r="AL121" s="49">
        <f t="shared" si="322"/>
        <v>0</v>
      </c>
      <c r="AM121" s="49">
        <f t="shared" si="322"/>
        <v>0</v>
      </c>
      <c r="AN121" s="49">
        <f t="shared" si="322"/>
        <v>0</v>
      </c>
      <c r="AO121" s="49">
        <f t="shared" si="322"/>
        <v>0</v>
      </c>
      <c r="AP121" s="49">
        <f t="shared" si="322"/>
        <v>0</v>
      </c>
      <c r="AQ121" s="49">
        <f t="shared" si="322"/>
        <v>0</v>
      </c>
      <c r="AR121" s="49">
        <f t="shared" si="322"/>
        <v>0</v>
      </c>
      <c r="AS121" s="49">
        <f t="shared" si="322"/>
        <v>0</v>
      </c>
      <c r="AT121" s="49">
        <f t="shared" si="323"/>
        <v>0</v>
      </c>
      <c r="AU121" s="49">
        <f t="shared" si="323"/>
        <v>0</v>
      </c>
      <c r="AV121" s="49">
        <f t="shared" si="323"/>
        <v>0</v>
      </c>
      <c r="AW121" s="49">
        <f t="shared" si="323"/>
        <v>0</v>
      </c>
      <c r="AX121" s="49">
        <f t="shared" si="323"/>
        <v>0</v>
      </c>
      <c r="AY121" s="49">
        <f t="shared" si="323"/>
        <v>0</v>
      </c>
      <c r="AZ121" s="49">
        <f t="shared" si="323"/>
        <v>0</v>
      </c>
      <c r="BA121" s="49">
        <f t="shared" si="323"/>
        <v>0</v>
      </c>
      <c r="BB121" s="49">
        <f t="shared" si="323"/>
        <v>0</v>
      </c>
      <c r="BC121" s="49">
        <f t="shared" si="323"/>
        <v>0</v>
      </c>
      <c r="BD121" s="49">
        <f t="shared" si="324"/>
        <v>0</v>
      </c>
      <c r="BE121" s="49">
        <f t="shared" si="324"/>
        <v>0</v>
      </c>
      <c r="BF121" s="49">
        <f t="shared" si="324"/>
        <v>0</v>
      </c>
      <c r="BG121" s="49">
        <f t="shared" si="324"/>
        <v>0</v>
      </c>
      <c r="BH121" s="49">
        <f t="shared" si="324"/>
        <v>0</v>
      </c>
      <c r="BI121" s="49">
        <f t="shared" si="324"/>
        <v>0</v>
      </c>
      <c r="BJ121" s="49">
        <f t="shared" si="324"/>
        <v>0</v>
      </c>
      <c r="BK121" s="49">
        <f t="shared" si="324"/>
        <v>0</v>
      </c>
      <c r="BL121" s="49">
        <f t="shared" si="324"/>
        <v>0</v>
      </c>
      <c r="BM121" s="49">
        <f t="shared" si="324"/>
        <v>0</v>
      </c>
      <c r="BN121" s="49">
        <f t="shared" si="325"/>
        <v>0</v>
      </c>
      <c r="BO121" s="49">
        <f t="shared" si="325"/>
        <v>0</v>
      </c>
      <c r="BP121" s="49">
        <f t="shared" si="325"/>
        <v>0</v>
      </c>
      <c r="BQ121" s="49">
        <f t="shared" si="325"/>
        <v>0</v>
      </c>
      <c r="BR121" s="49">
        <f t="shared" si="325"/>
        <v>0</v>
      </c>
      <c r="BS121" s="49">
        <f t="shared" si="325"/>
        <v>0</v>
      </c>
      <c r="BT121" s="49">
        <f t="shared" si="325"/>
        <v>0</v>
      </c>
      <c r="BU121" s="49">
        <f t="shared" si="325"/>
        <v>0</v>
      </c>
      <c r="BV121" s="49">
        <f t="shared" si="325"/>
        <v>0</v>
      </c>
      <c r="BW121" s="49">
        <f t="shared" si="325"/>
        <v>0</v>
      </c>
      <c r="BX121" s="49">
        <f t="shared" si="326"/>
        <v>0</v>
      </c>
      <c r="BY121" s="49">
        <f t="shared" si="326"/>
        <v>0</v>
      </c>
      <c r="BZ121" s="49">
        <f t="shared" si="326"/>
        <v>0</v>
      </c>
      <c r="CA121" s="49">
        <f t="shared" si="326"/>
        <v>0</v>
      </c>
      <c r="CB121" s="49">
        <f t="shared" si="326"/>
        <v>0</v>
      </c>
      <c r="CC121" s="49">
        <f t="shared" si="326"/>
        <v>0</v>
      </c>
      <c r="CD121" s="49">
        <f t="shared" si="326"/>
        <v>0</v>
      </c>
      <c r="CE121" s="49">
        <f t="shared" si="326"/>
        <v>0</v>
      </c>
      <c r="CF121" s="49">
        <f t="shared" si="326"/>
        <v>0</v>
      </c>
      <c r="CG121" s="49">
        <f t="shared" si="326"/>
        <v>0</v>
      </c>
      <c r="CH121" s="49">
        <f t="shared" si="327"/>
        <v>0</v>
      </c>
      <c r="CI121" s="49">
        <f t="shared" si="327"/>
        <v>0</v>
      </c>
      <c r="CJ121" s="49">
        <f t="shared" si="327"/>
        <v>0</v>
      </c>
      <c r="CK121" s="49">
        <f t="shared" si="327"/>
        <v>0</v>
      </c>
      <c r="CL121" s="49">
        <f t="shared" si="327"/>
        <v>0</v>
      </c>
      <c r="CM121" s="49">
        <f t="shared" si="327"/>
        <v>0</v>
      </c>
      <c r="CN121" s="49">
        <f t="shared" si="327"/>
        <v>0</v>
      </c>
      <c r="CO121" s="49">
        <f t="shared" si="327"/>
        <v>0</v>
      </c>
      <c r="CP121" s="49">
        <f t="shared" si="327"/>
        <v>0</v>
      </c>
      <c r="CQ121" s="49">
        <f t="shared" si="327"/>
        <v>0</v>
      </c>
      <c r="CR121" s="49">
        <f t="shared" si="328"/>
        <v>0</v>
      </c>
      <c r="CS121" s="49">
        <f t="shared" si="328"/>
        <v>0</v>
      </c>
      <c r="CT121" s="49">
        <f t="shared" si="328"/>
        <v>0</v>
      </c>
      <c r="CU121" s="49">
        <f t="shared" si="328"/>
        <v>0</v>
      </c>
      <c r="CV121" s="49">
        <f t="shared" si="328"/>
        <v>0</v>
      </c>
      <c r="CW121" s="49">
        <f t="shared" si="328"/>
        <v>0</v>
      </c>
      <c r="CX121" s="49">
        <f t="shared" si="328"/>
        <v>0</v>
      </c>
      <c r="CY121" s="49">
        <f t="shared" si="328"/>
        <v>0</v>
      </c>
      <c r="CZ121" s="49">
        <f t="shared" si="328"/>
        <v>0</v>
      </c>
      <c r="DA121" s="49">
        <f t="shared" si="328"/>
        <v>0</v>
      </c>
      <c r="DB121" s="49">
        <f t="shared" si="329"/>
        <v>0</v>
      </c>
      <c r="DC121" s="49">
        <f t="shared" si="329"/>
        <v>0</v>
      </c>
      <c r="DD121" s="49">
        <f t="shared" si="329"/>
        <v>0</v>
      </c>
      <c r="DE121" s="49">
        <f t="shared" si="329"/>
        <v>0</v>
      </c>
      <c r="DF121" s="49">
        <f t="shared" si="329"/>
        <v>0</v>
      </c>
      <c r="DG121" s="49">
        <f t="shared" si="329"/>
        <v>0</v>
      </c>
      <c r="DH121" s="49">
        <f t="shared" si="329"/>
        <v>0</v>
      </c>
      <c r="DI121" s="49">
        <f t="shared" si="329"/>
        <v>0</v>
      </c>
      <c r="DJ121" s="49">
        <f t="shared" si="329"/>
        <v>0</v>
      </c>
      <c r="DK121" s="49">
        <f t="shared" si="329"/>
        <v>0</v>
      </c>
      <c r="DL121" s="49">
        <f t="shared" si="330"/>
        <v>0</v>
      </c>
      <c r="DM121" s="49">
        <f t="shared" si="330"/>
        <v>0</v>
      </c>
      <c r="DN121" s="49">
        <f t="shared" si="330"/>
        <v>0</v>
      </c>
      <c r="DO121" s="49">
        <f t="shared" si="330"/>
        <v>0</v>
      </c>
      <c r="DP121" s="49">
        <f t="shared" si="330"/>
        <v>0</v>
      </c>
      <c r="DQ121" s="49">
        <f t="shared" si="330"/>
        <v>0</v>
      </c>
      <c r="DR121" s="49">
        <f t="shared" si="330"/>
        <v>0</v>
      </c>
      <c r="DS121" s="49">
        <f t="shared" si="330"/>
        <v>0</v>
      </c>
      <c r="DT121" s="49">
        <f t="shared" si="330"/>
        <v>0</v>
      </c>
      <c r="DU121" s="49">
        <f t="shared" si="330"/>
        <v>0</v>
      </c>
      <c r="DV121" s="49">
        <f t="shared" si="331"/>
        <v>0</v>
      </c>
      <c r="DW121" s="49">
        <f t="shared" si="331"/>
        <v>0</v>
      </c>
      <c r="DX121" s="49">
        <f t="shared" si="331"/>
        <v>0</v>
      </c>
      <c r="DY121" s="49">
        <f t="shared" si="331"/>
        <v>0</v>
      </c>
      <c r="DZ121" s="49">
        <f t="shared" si="331"/>
        <v>0</v>
      </c>
      <c r="EA121" s="49">
        <f t="shared" si="331"/>
        <v>0</v>
      </c>
      <c r="EB121" s="49">
        <f t="shared" si="331"/>
        <v>0</v>
      </c>
      <c r="EC121" s="49">
        <f t="shared" si="331"/>
        <v>0</v>
      </c>
      <c r="ED121" s="49">
        <f t="shared" si="331"/>
        <v>0</v>
      </c>
      <c r="EE121" s="49">
        <f t="shared" si="331"/>
        <v>0</v>
      </c>
      <c r="EF121" s="49">
        <f t="shared" si="332"/>
        <v>0</v>
      </c>
      <c r="EG121" s="49">
        <f t="shared" si="332"/>
        <v>0</v>
      </c>
      <c r="EH121" s="49">
        <f t="shared" si="332"/>
        <v>0</v>
      </c>
      <c r="EI121" s="49">
        <f t="shared" si="332"/>
        <v>0</v>
      </c>
      <c r="EJ121" s="49">
        <f t="shared" si="332"/>
        <v>0</v>
      </c>
      <c r="EK121" s="49">
        <f t="shared" si="332"/>
        <v>0</v>
      </c>
      <c r="EL121" s="49">
        <f t="shared" si="332"/>
        <v>0</v>
      </c>
      <c r="EM121" s="49">
        <f t="shared" si="332"/>
        <v>0</v>
      </c>
      <c r="EN121" s="49">
        <f t="shared" si="332"/>
        <v>0</v>
      </c>
      <c r="EO121" s="49">
        <f t="shared" si="332"/>
        <v>0</v>
      </c>
      <c r="EP121" s="49">
        <f t="shared" si="333"/>
        <v>0</v>
      </c>
      <c r="EQ121" s="49">
        <f t="shared" si="333"/>
        <v>0</v>
      </c>
      <c r="ER121" s="49">
        <f t="shared" si="333"/>
        <v>0</v>
      </c>
      <c r="ES121" s="49">
        <f t="shared" si="333"/>
        <v>0</v>
      </c>
      <c r="ET121" s="49">
        <f t="shared" si="333"/>
        <v>0</v>
      </c>
      <c r="EU121" s="49">
        <f t="shared" si="333"/>
        <v>0</v>
      </c>
      <c r="EV121" s="49">
        <f t="shared" si="333"/>
        <v>0</v>
      </c>
      <c r="EW121" s="49">
        <f t="shared" si="333"/>
        <v>0</v>
      </c>
      <c r="EX121" s="49">
        <f t="shared" si="333"/>
        <v>0</v>
      </c>
      <c r="EY121" s="49">
        <f t="shared" si="333"/>
        <v>0</v>
      </c>
      <c r="EZ121" s="49">
        <f t="shared" si="334"/>
        <v>0</v>
      </c>
      <c r="FA121" s="49">
        <f t="shared" si="334"/>
        <v>0</v>
      </c>
      <c r="FB121" s="49">
        <f t="shared" si="334"/>
        <v>0</v>
      </c>
      <c r="FC121" s="49">
        <f t="shared" si="334"/>
        <v>0</v>
      </c>
      <c r="FD121" s="49">
        <f t="shared" si="334"/>
        <v>0</v>
      </c>
      <c r="FE121" s="49">
        <f t="shared" si="334"/>
        <v>0</v>
      </c>
      <c r="FF121" s="49">
        <f t="shared" si="334"/>
        <v>0</v>
      </c>
      <c r="FG121" s="49">
        <f t="shared" si="334"/>
        <v>0</v>
      </c>
      <c r="FH121" s="49">
        <f t="shared" si="334"/>
        <v>0</v>
      </c>
      <c r="FI121" s="49">
        <f t="shared" si="334"/>
        <v>0</v>
      </c>
      <c r="FJ121" s="49">
        <f t="shared" si="335"/>
        <v>0</v>
      </c>
      <c r="FK121" s="49">
        <f t="shared" si="335"/>
        <v>0</v>
      </c>
      <c r="FL121" s="49">
        <f t="shared" si="335"/>
        <v>0</v>
      </c>
      <c r="FM121" s="49">
        <f t="shared" si="335"/>
        <v>0</v>
      </c>
      <c r="FN121" s="49">
        <f t="shared" si="335"/>
        <v>0</v>
      </c>
      <c r="FO121" s="49">
        <f t="shared" si="335"/>
        <v>0</v>
      </c>
      <c r="FP121" s="49">
        <f t="shared" si="335"/>
        <v>0</v>
      </c>
      <c r="FQ121" s="49">
        <f t="shared" si="335"/>
        <v>0</v>
      </c>
      <c r="FR121" s="49">
        <f t="shared" si="335"/>
        <v>0</v>
      </c>
      <c r="FS121" s="49">
        <f t="shared" si="335"/>
        <v>0</v>
      </c>
      <c r="FT121" s="49">
        <f t="shared" si="336"/>
        <v>0</v>
      </c>
      <c r="FU121" s="49">
        <f t="shared" si="336"/>
        <v>0</v>
      </c>
      <c r="FV121" s="49">
        <f t="shared" si="336"/>
        <v>0</v>
      </c>
      <c r="FW121" s="49">
        <f t="shared" si="336"/>
        <v>0</v>
      </c>
      <c r="FX121" s="49">
        <f t="shared" si="336"/>
        <v>0</v>
      </c>
      <c r="FY121" s="49">
        <f t="shared" si="336"/>
        <v>0</v>
      </c>
      <c r="FZ121" s="49">
        <f t="shared" si="336"/>
        <v>0</v>
      </c>
      <c r="GA121" s="49">
        <f t="shared" si="336"/>
        <v>0</v>
      </c>
      <c r="GB121" s="49">
        <f t="shared" si="336"/>
        <v>0</v>
      </c>
      <c r="GC121" s="42">
        <f t="shared" si="13"/>
        <v>0</v>
      </c>
      <c r="GD121" s="42">
        <f t="shared" si="307"/>
        <v>0</v>
      </c>
      <c r="GE121" s="51"/>
      <c r="GF121" s="5"/>
      <c r="GG121" s="5"/>
      <c r="GH121" s="137" t="s">
        <v>153</v>
      </c>
      <c r="GI121" s="140">
        <f t="shared" ca="1" si="309"/>
        <v>0</v>
      </c>
      <c r="GM121" s="147"/>
      <c r="GN121" s="64"/>
    </row>
    <row r="122" spans="1:196" ht="16.5" customHeight="1" x14ac:dyDescent="0.25">
      <c r="A122" s="39"/>
      <c r="B122" s="24"/>
      <c r="C122" s="24"/>
      <c r="D122" s="24"/>
      <c r="E122" s="5"/>
      <c r="F122" s="17" t="s">
        <v>201</v>
      </c>
      <c r="G122" s="17" t="s">
        <v>153</v>
      </c>
      <c r="H122" s="41">
        <f t="shared" si="288"/>
        <v>65658.23000000001</v>
      </c>
      <c r="I122" s="41">
        <f t="shared" ref="I122:O122" si="338">H122*1.1</f>
        <v>72224.053000000014</v>
      </c>
      <c r="J122" s="41">
        <f t="shared" si="338"/>
        <v>79446.458300000028</v>
      </c>
      <c r="K122" s="41">
        <f t="shared" si="338"/>
        <v>87391.104130000036</v>
      </c>
      <c r="L122" s="41">
        <f t="shared" si="338"/>
        <v>96130.214543000053</v>
      </c>
      <c r="M122" s="41">
        <f t="shared" si="338"/>
        <v>105743.23599730007</v>
      </c>
      <c r="N122" s="41">
        <f t="shared" si="338"/>
        <v>116317.55959703009</v>
      </c>
      <c r="O122" s="41">
        <f t="shared" si="338"/>
        <v>127949.31555673311</v>
      </c>
      <c r="P122" s="49">
        <f t="shared" si="320"/>
        <v>0</v>
      </c>
      <c r="Q122" s="49">
        <f t="shared" si="320"/>
        <v>0</v>
      </c>
      <c r="R122" s="49">
        <f t="shared" si="320"/>
        <v>0</v>
      </c>
      <c r="S122" s="50">
        <f t="shared" si="320"/>
        <v>0</v>
      </c>
      <c r="T122" s="49">
        <f t="shared" si="320"/>
        <v>0</v>
      </c>
      <c r="U122" s="49">
        <f t="shared" si="320"/>
        <v>0</v>
      </c>
      <c r="V122" s="49">
        <f t="shared" si="320"/>
        <v>0</v>
      </c>
      <c r="W122" s="49">
        <f t="shared" si="320"/>
        <v>0</v>
      </c>
      <c r="X122" s="49">
        <f t="shared" si="320"/>
        <v>0</v>
      </c>
      <c r="Y122" s="49">
        <f t="shared" si="320"/>
        <v>0</v>
      </c>
      <c r="Z122" s="49">
        <f t="shared" si="321"/>
        <v>0</v>
      </c>
      <c r="AA122" s="49">
        <f t="shared" si="321"/>
        <v>0</v>
      </c>
      <c r="AB122" s="49">
        <f t="shared" si="321"/>
        <v>0</v>
      </c>
      <c r="AC122" s="49">
        <f t="shared" si="321"/>
        <v>0</v>
      </c>
      <c r="AD122" s="49">
        <f t="shared" si="321"/>
        <v>0</v>
      </c>
      <c r="AE122" s="49">
        <f t="shared" si="321"/>
        <v>0</v>
      </c>
      <c r="AF122" s="49">
        <f t="shared" si="321"/>
        <v>0</v>
      </c>
      <c r="AG122" s="49">
        <f t="shared" si="321"/>
        <v>0</v>
      </c>
      <c r="AH122" s="49">
        <f t="shared" si="321"/>
        <v>0</v>
      </c>
      <c r="AI122" s="49">
        <f t="shared" si="321"/>
        <v>0</v>
      </c>
      <c r="AJ122" s="49">
        <f t="shared" si="322"/>
        <v>0</v>
      </c>
      <c r="AK122" s="49">
        <f t="shared" si="322"/>
        <v>0</v>
      </c>
      <c r="AL122" s="49">
        <f t="shared" si="322"/>
        <v>0</v>
      </c>
      <c r="AM122" s="49">
        <f t="shared" si="322"/>
        <v>0</v>
      </c>
      <c r="AN122" s="49">
        <f t="shared" si="322"/>
        <v>0</v>
      </c>
      <c r="AO122" s="49">
        <f t="shared" si="322"/>
        <v>0</v>
      </c>
      <c r="AP122" s="49">
        <f t="shared" si="322"/>
        <v>0</v>
      </c>
      <c r="AQ122" s="49">
        <f t="shared" si="322"/>
        <v>0</v>
      </c>
      <c r="AR122" s="49">
        <f t="shared" si="322"/>
        <v>0</v>
      </c>
      <c r="AS122" s="49">
        <f t="shared" si="322"/>
        <v>0</v>
      </c>
      <c r="AT122" s="49">
        <f t="shared" si="323"/>
        <v>0</v>
      </c>
      <c r="AU122" s="49">
        <f t="shared" si="323"/>
        <v>0</v>
      </c>
      <c r="AV122" s="49">
        <f t="shared" si="323"/>
        <v>0</v>
      </c>
      <c r="AW122" s="49">
        <f t="shared" si="323"/>
        <v>0</v>
      </c>
      <c r="AX122" s="49">
        <f t="shared" si="323"/>
        <v>0</v>
      </c>
      <c r="AY122" s="49">
        <f t="shared" si="323"/>
        <v>0</v>
      </c>
      <c r="AZ122" s="49">
        <f t="shared" si="323"/>
        <v>0</v>
      </c>
      <c r="BA122" s="49">
        <f t="shared" si="323"/>
        <v>0</v>
      </c>
      <c r="BB122" s="49">
        <f t="shared" si="323"/>
        <v>0</v>
      </c>
      <c r="BC122" s="49">
        <f t="shared" si="323"/>
        <v>0</v>
      </c>
      <c r="BD122" s="49">
        <f t="shared" si="324"/>
        <v>0</v>
      </c>
      <c r="BE122" s="49">
        <f t="shared" si="324"/>
        <v>0</v>
      </c>
      <c r="BF122" s="49">
        <f t="shared" si="324"/>
        <v>0</v>
      </c>
      <c r="BG122" s="49">
        <f t="shared" si="324"/>
        <v>0</v>
      </c>
      <c r="BH122" s="49">
        <f t="shared" si="324"/>
        <v>0</v>
      </c>
      <c r="BI122" s="49">
        <f t="shared" si="324"/>
        <v>0</v>
      </c>
      <c r="BJ122" s="49">
        <f t="shared" si="324"/>
        <v>0</v>
      </c>
      <c r="BK122" s="49">
        <f t="shared" si="324"/>
        <v>0</v>
      </c>
      <c r="BL122" s="49">
        <f t="shared" si="324"/>
        <v>0</v>
      </c>
      <c r="BM122" s="49">
        <f t="shared" si="324"/>
        <v>0</v>
      </c>
      <c r="BN122" s="49">
        <f t="shared" si="325"/>
        <v>0</v>
      </c>
      <c r="BO122" s="49">
        <f t="shared" si="325"/>
        <v>0</v>
      </c>
      <c r="BP122" s="49">
        <f t="shared" si="325"/>
        <v>0</v>
      </c>
      <c r="BQ122" s="49">
        <f t="shared" si="325"/>
        <v>0</v>
      </c>
      <c r="BR122" s="49">
        <f t="shared" si="325"/>
        <v>0</v>
      </c>
      <c r="BS122" s="49">
        <f t="shared" si="325"/>
        <v>0</v>
      </c>
      <c r="BT122" s="49">
        <f t="shared" si="325"/>
        <v>0</v>
      </c>
      <c r="BU122" s="49">
        <f t="shared" si="325"/>
        <v>0</v>
      </c>
      <c r="BV122" s="49">
        <f t="shared" si="325"/>
        <v>0</v>
      </c>
      <c r="BW122" s="49">
        <f t="shared" si="325"/>
        <v>0</v>
      </c>
      <c r="BX122" s="49">
        <f t="shared" si="326"/>
        <v>0</v>
      </c>
      <c r="BY122" s="49">
        <f t="shared" si="326"/>
        <v>0</v>
      </c>
      <c r="BZ122" s="49">
        <f t="shared" si="326"/>
        <v>0</v>
      </c>
      <c r="CA122" s="49">
        <f t="shared" si="326"/>
        <v>0</v>
      </c>
      <c r="CB122" s="49">
        <f t="shared" si="326"/>
        <v>0</v>
      </c>
      <c r="CC122" s="49">
        <f t="shared" si="326"/>
        <v>0</v>
      </c>
      <c r="CD122" s="49">
        <f t="shared" si="326"/>
        <v>0</v>
      </c>
      <c r="CE122" s="49">
        <f t="shared" si="326"/>
        <v>0</v>
      </c>
      <c r="CF122" s="49">
        <f t="shared" si="326"/>
        <v>0</v>
      </c>
      <c r="CG122" s="49">
        <f t="shared" si="326"/>
        <v>0</v>
      </c>
      <c r="CH122" s="49">
        <f t="shared" si="327"/>
        <v>0</v>
      </c>
      <c r="CI122" s="49">
        <f t="shared" si="327"/>
        <v>0</v>
      </c>
      <c r="CJ122" s="49">
        <f t="shared" si="327"/>
        <v>0</v>
      </c>
      <c r="CK122" s="49">
        <f t="shared" si="327"/>
        <v>0</v>
      </c>
      <c r="CL122" s="49">
        <f t="shared" si="327"/>
        <v>0</v>
      </c>
      <c r="CM122" s="49">
        <f t="shared" si="327"/>
        <v>0</v>
      </c>
      <c r="CN122" s="49">
        <f t="shared" si="327"/>
        <v>0</v>
      </c>
      <c r="CO122" s="49">
        <f t="shared" si="327"/>
        <v>0</v>
      </c>
      <c r="CP122" s="49">
        <f t="shared" si="327"/>
        <v>0</v>
      </c>
      <c r="CQ122" s="49">
        <f t="shared" si="327"/>
        <v>0</v>
      </c>
      <c r="CR122" s="49">
        <f t="shared" si="328"/>
        <v>0</v>
      </c>
      <c r="CS122" s="49">
        <f t="shared" si="328"/>
        <v>0</v>
      </c>
      <c r="CT122" s="49">
        <f t="shared" si="328"/>
        <v>0</v>
      </c>
      <c r="CU122" s="49">
        <f t="shared" si="328"/>
        <v>0</v>
      </c>
      <c r="CV122" s="49">
        <f t="shared" si="328"/>
        <v>0</v>
      </c>
      <c r="CW122" s="49">
        <f t="shared" si="328"/>
        <v>0</v>
      </c>
      <c r="CX122" s="49">
        <f t="shared" si="328"/>
        <v>0</v>
      </c>
      <c r="CY122" s="49">
        <f t="shared" si="328"/>
        <v>0</v>
      </c>
      <c r="CZ122" s="49">
        <f t="shared" si="328"/>
        <v>0</v>
      </c>
      <c r="DA122" s="49">
        <f t="shared" si="328"/>
        <v>0</v>
      </c>
      <c r="DB122" s="49">
        <f t="shared" si="329"/>
        <v>0</v>
      </c>
      <c r="DC122" s="49">
        <f t="shared" si="329"/>
        <v>0</v>
      </c>
      <c r="DD122" s="49">
        <f t="shared" si="329"/>
        <v>0</v>
      </c>
      <c r="DE122" s="49">
        <f t="shared" si="329"/>
        <v>0</v>
      </c>
      <c r="DF122" s="49">
        <f t="shared" si="329"/>
        <v>0</v>
      </c>
      <c r="DG122" s="49">
        <f t="shared" si="329"/>
        <v>0</v>
      </c>
      <c r="DH122" s="49">
        <f t="shared" si="329"/>
        <v>0</v>
      </c>
      <c r="DI122" s="49">
        <f t="shared" si="329"/>
        <v>0</v>
      </c>
      <c r="DJ122" s="49">
        <f t="shared" si="329"/>
        <v>0</v>
      </c>
      <c r="DK122" s="49">
        <f t="shared" si="329"/>
        <v>0</v>
      </c>
      <c r="DL122" s="49">
        <f t="shared" si="330"/>
        <v>0</v>
      </c>
      <c r="DM122" s="49">
        <f t="shared" si="330"/>
        <v>0</v>
      </c>
      <c r="DN122" s="49">
        <f t="shared" si="330"/>
        <v>0</v>
      </c>
      <c r="DO122" s="49">
        <f t="shared" si="330"/>
        <v>0</v>
      </c>
      <c r="DP122" s="49">
        <f t="shared" si="330"/>
        <v>0</v>
      </c>
      <c r="DQ122" s="49">
        <f t="shared" si="330"/>
        <v>0</v>
      </c>
      <c r="DR122" s="49">
        <f t="shared" si="330"/>
        <v>0</v>
      </c>
      <c r="DS122" s="49">
        <f t="shared" si="330"/>
        <v>0</v>
      </c>
      <c r="DT122" s="49">
        <f t="shared" si="330"/>
        <v>0</v>
      </c>
      <c r="DU122" s="49">
        <f t="shared" si="330"/>
        <v>0</v>
      </c>
      <c r="DV122" s="49">
        <f t="shared" si="331"/>
        <v>0</v>
      </c>
      <c r="DW122" s="49">
        <f t="shared" si="331"/>
        <v>0</v>
      </c>
      <c r="DX122" s="49">
        <f t="shared" si="331"/>
        <v>0</v>
      </c>
      <c r="DY122" s="49">
        <f t="shared" si="331"/>
        <v>0</v>
      </c>
      <c r="DZ122" s="49">
        <f t="shared" si="331"/>
        <v>0</v>
      </c>
      <c r="EA122" s="49">
        <f t="shared" si="331"/>
        <v>0</v>
      </c>
      <c r="EB122" s="49">
        <f t="shared" si="331"/>
        <v>0</v>
      </c>
      <c r="EC122" s="49">
        <f t="shared" si="331"/>
        <v>0</v>
      </c>
      <c r="ED122" s="49">
        <f t="shared" si="331"/>
        <v>0</v>
      </c>
      <c r="EE122" s="49">
        <f t="shared" si="331"/>
        <v>0</v>
      </c>
      <c r="EF122" s="49">
        <f t="shared" si="332"/>
        <v>0</v>
      </c>
      <c r="EG122" s="49">
        <f t="shared" si="332"/>
        <v>0</v>
      </c>
      <c r="EH122" s="49">
        <f t="shared" si="332"/>
        <v>0</v>
      </c>
      <c r="EI122" s="49">
        <f t="shared" si="332"/>
        <v>0</v>
      </c>
      <c r="EJ122" s="49">
        <f t="shared" si="332"/>
        <v>0</v>
      </c>
      <c r="EK122" s="49">
        <f t="shared" si="332"/>
        <v>0</v>
      </c>
      <c r="EL122" s="49">
        <f t="shared" si="332"/>
        <v>0</v>
      </c>
      <c r="EM122" s="49">
        <f t="shared" si="332"/>
        <v>0</v>
      </c>
      <c r="EN122" s="49">
        <f t="shared" si="332"/>
        <v>0</v>
      </c>
      <c r="EO122" s="49">
        <f t="shared" si="332"/>
        <v>0</v>
      </c>
      <c r="EP122" s="49">
        <f t="shared" si="333"/>
        <v>0</v>
      </c>
      <c r="EQ122" s="49">
        <f t="shared" si="333"/>
        <v>0</v>
      </c>
      <c r="ER122" s="49">
        <f t="shared" si="333"/>
        <v>0</v>
      </c>
      <c r="ES122" s="49">
        <f t="shared" si="333"/>
        <v>0</v>
      </c>
      <c r="ET122" s="49">
        <f t="shared" si="333"/>
        <v>0</v>
      </c>
      <c r="EU122" s="49">
        <f t="shared" si="333"/>
        <v>0</v>
      </c>
      <c r="EV122" s="49">
        <f t="shared" si="333"/>
        <v>0</v>
      </c>
      <c r="EW122" s="49">
        <f t="shared" si="333"/>
        <v>0</v>
      </c>
      <c r="EX122" s="49">
        <f t="shared" si="333"/>
        <v>0</v>
      </c>
      <c r="EY122" s="49">
        <f t="shared" si="333"/>
        <v>0</v>
      </c>
      <c r="EZ122" s="49">
        <f t="shared" si="334"/>
        <v>0</v>
      </c>
      <c r="FA122" s="49">
        <f t="shared" si="334"/>
        <v>0</v>
      </c>
      <c r="FB122" s="49">
        <f t="shared" si="334"/>
        <v>0</v>
      </c>
      <c r="FC122" s="49">
        <f t="shared" si="334"/>
        <v>0</v>
      </c>
      <c r="FD122" s="49">
        <f t="shared" si="334"/>
        <v>0</v>
      </c>
      <c r="FE122" s="49">
        <f t="shared" si="334"/>
        <v>0</v>
      </c>
      <c r="FF122" s="49">
        <f t="shared" si="334"/>
        <v>0</v>
      </c>
      <c r="FG122" s="49">
        <f t="shared" si="334"/>
        <v>0</v>
      </c>
      <c r="FH122" s="49">
        <f t="shared" si="334"/>
        <v>0</v>
      </c>
      <c r="FI122" s="49">
        <f t="shared" si="334"/>
        <v>0</v>
      </c>
      <c r="FJ122" s="49">
        <f t="shared" si="335"/>
        <v>0</v>
      </c>
      <c r="FK122" s="49">
        <f t="shared" si="335"/>
        <v>0</v>
      </c>
      <c r="FL122" s="49">
        <f t="shared" si="335"/>
        <v>0</v>
      </c>
      <c r="FM122" s="49">
        <f t="shared" si="335"/>
        <v>0</v>
      </c>
      <c r="FN122" s="49">
        <f t="shared" si="335"/>
        <v>0</v>
      </c>
      <c r="FO122" s="49">
        <f t="shared" si="335"/>
        <v>0</v>
      </c>
      <c r="FP122" s="49">
        <f t="shared" si="335"/>
        <v>0</v>
      </c>
      <c r="FQ122" s="49">
        <f t="shared" si="335"/>
        <v>0</v>
      </c>
      <c r="FR122" s="49">
        <f t="shared" si="335"/>
        <v>0</v>
      </c>
      <c r="FS122" s="49">
        <f t="shared" si="335"/>
        <v>0</v>
      </c>
      <c r="FT122" s="49">
        <f t="shared" si="336"/>
        <v>0</v>
      </c>
      <c r="FU122" s="49">
        <f t="shared" si="336"/>
        <v>0</v>
      </c>
      <c r="FV122" s="49">
        <f t="shared" si="336"/>
        <v>0</v>
      </c>
      <c r="FW122" s="49">
        <f t="shared" si="336"/>
        <v>0</v>
      </c>
      <c r="FX122" s="49">
        <f t="shared" si="336"/>
        <v>0</v>
      </c>
      <c r="FY122" s="49">
        <f t="shared" si="336"/>
        <v>0</v>
      </c>
      <c r="FZ122" s="49">
        <f t="shared" si="336"/>
        <v>0</v>
      </c>
      <c r="GA122" s="49">
        <f t="shared" si="336"/>
        <v>0</v>
      </c>
      <c r="GB122" s="49">
        <f t="shared" si="336"/>
        <v>0</v>
      </c>
      <c r="GC122" s="42">
        <f t="shared" si="13"/>
        <v>0</v>
      </c>
      <c r="GD122" s="42">
        <f t="shared" si="307"/>
        <v>0</v>
      </c>
      <c r="GE122" s="51"/>
      <c r="GF122" s="5"/>
      <c r="GG122" s="5"/>
      <c r="GH122" s="137" t="s">
        <v>154</v>
      </c>
      <c r="GI122" s="140">
        <f t="shared" ca="1" si="309"/>
        <v>0</v>
      </c>
      <c r="GM122" s="147"/>
      <c r="GN122" s="64"/>
    </row>
    <row r="123" spans="1:196" ht="16.5" customHeight="1" x14ac:dyDescent="0.25">
      <c r="A123" s="39"/>
      <c r="B123" s="24"/>
      <c r="C123" s="24"/>
      <c r="D123" s="24"/>
      <c r="E123" s="5"/>
      <c r="F123" s="17" t="s">
        <v>202</v>
      </c>
      <c r="G123" s="17" t="s">
        <v>154</v>
      </c>
      <c r="H123" s="41">
        <f t="shared" si="288"/>
        <v>117820.12</v>
      </c>
      <c r="I123" s="41">
        <f t="shared" ref="I123:O123" si="339">H123*1.1</f>
        <v>129602.13200000001</v>
      </c>
      <c r="J123" s="41">
        <f t="shared" si="339"/>
        <v>142562.34520000001</v>
      </c>
      <c r="K123" s="41">
        <f t="shared" si="339"/>
        <v>156818.57972000004</v>
      </c>
      <c r="L123" s="41">
        <f t="shared" si="339"/>
        <v>172500.43769200006</v>
      </c>
      <c r="M123" s="41">
        <f t="shared" si="339"/>
        <v>189750.48146120008</v>
      </c>
      <c r="N123" s="41">
        <f t="shared" si="339"/>
        <v>208725.52960732009</v>
      </c>
      <c r="O123" s="41">
        <f t="shared" si="339"/>
        <v>229598.08256805211</v>
      </c>
      <c r="P123" s="49">
        <f t="shared" si="320"/>
        <v>0</v>
      </c>
      <c r="Q123" s="49">
        <f t="shared" si="320"/>
        <v>0</v>
      </c>
      <c r="R123" s="49">
        <f t="shared" si="320"/>
        <v>0</v>
      </c>
      <c r="S123" s="49">
        <f t="shared" si="320"/>
        <v>0</v>
      </c>
      <c r="T123" s="49">
        <f t="shared" si="320"/>
        <v>0</v>
      </c>
      <c r="U123" s="49">
        <f t="shared" si="320"/>
        <v>0</v>
      </c>
      <c r="V123" s="49">
        <f t="shared" si="320"/>
        <v>0</v>
      </c>
      <c r="W123" s="49">
        <f t="shared" si="320"/>
        <v>0</v>
      </c>
      <c r="X123" s="49">
        <f t="shared" si="320"/>
        <v>0</v>
      </c>
      <c r="Y123" s="49">
        <f t="shared" si="320"/>
        <v>0</v>
      </c>
      <c r="Z123" s="49">
        <f t="shared" si="321"/>
        <v>0</v>
      </c>
      <c r="AA123" s="49">
        <f t="shared" si="321"/>
        <v>0</v>
      </c>
      <c r="AB123" s="49">
        <f t="shared" si="321"/>
        <v>0</v>
      </c>
      <c r="AC123" s="49">
        <f t="shared" si="321"/>
        <v>0</v>
      </c>
      <c r="AD123" s="49">
        <f t="shared" si="321"/>
        <v>0</v>
      </c>
      <c r="AE123" s="49">
        <f t="shared" si="321"/>
        <v>0</v>
      </c>
      <c r="AF123" s="49">
        <f t="shared" si="321"/>
        <v>0</v>
      </c>
      <c r="AG123" s="49">
        <f t="shared" si="321"/>
        <v>0</v>
      </c>
      <c r="AH123" s="49">
        <f t="shared" si="321"/>
        <v>0</v>
      </c>
      <c r="AI123" s="49">
        <f t="shared" si="321"/>
        <v>0</v>
      </c>
      <c r="AJ123" s="49">
        <f t="shared" si="322"/>
        <v>0</v>
      </c>
      <c r="AK123" s="49">
        <f t="shared" si="322"/>
        <v>0</v>
      </c>
      <c r="AL123" s="49">
        <f t="shared" si="322"/>
        <v>0</v>
      </c>
      <c r="AM123" s="49">
        <f t="shared" si="322"/>
        <v>0</v>
      </c>
      <c r="AN123" s="49">
        <f t="shared" si="322"/>
        <v>0</v>
      </c>
      <c r="AO123" s="49">
        <f t="shared" si="322"/>
        <v>0</v>
      </c>
      <c r="AP123" s="49">
        <f t="shared" si="322"/>
        <v>0</v>
      </c>
      <c r="AQ123" s="49">
        <f t="shared" si="322"/>
        <v>0</v>
      </c>
      <c r="AR123" s="49">
        <f t="shared" si="322"/>
        <v>0</v>
      </c>
      <c r="AS123" s="49">
        <f t="shared" si="322"/>
        <v>0</v>
      </c>
      <c r="AT123" s="49">
        <f t="shared" si="323"/>
        <v>0</v>
      </c>
      <c r="AU123" s="49">
        <f t="shared" si="323"/>
        <v>0</v>
      </c>
      <c r="AV123" s="49">
        <f t="shared" si="323"/>
        <v>0</v>
      </c>
      <c r="AW123" s="49">
        <f t="shared" si="323"/>
        <v>0</v>
      </c>
      <c r="AX123" s="49">
        <f t="shared" si="323"/>
        <v>0</v>
      </c>
      <c r="AY123" s="49">
        <f t="shared" si="323"/>
        <v>0</v>
      </c>
      <c r="AZ123" s="49">
        <f t="shared" si="323"/>
        <v>0</v>
      </c>
      <c r="BA123" s="49">
        <f t="shared" si="323"/>
        <v>0</v>
      </c>
      <c r="BB123" s="49">
        <f t="shared" si="323"/>
        <v>0</v>
      </c>
      <c r="BC123" s="49">
        <f t="shared" si="323"/>
        <v>0</v>
      </c>
      <c r="BD123" s="49">
        <f t="shared" si="324"/>
        <v>0</v>
      </c>
      <c r="BE123" s="49">
        <f t="shared" si="324"/>
        <v>0</v>
      </c>
      <c r="BF123" s="49">
        <f t="shared" si="324"/>
        <v>0</v>
      </c>
      <c r="BG123" s="49">
        <f t="shared" si="324"/>
        <v>0</v>
      </c>
      <c r="BH123" s="49">
        <f t="shared" si="324"/>
        <v>0</v>
      </c>
      <c r="BI123" s="49">
        <f t="shared" si="324"/>
        <v>0</v>
      </c>
      <c r="BJ123" s="49">
        <f t="shared" si="324"/>
        <v>0</v>
      </c>
      <c r="BK123" s="49">
        <f t="shared" si="324"/>
        <v>0</v>
      </c>
      <c r="BL123" s="49">
        <f t="shared" si="324"/>
        <v>0</v>
      </c>
      <c r="BM123" s="49">
        <f t="shared" si="324"/>
        <v>0</v>
      </c>
      <c r="BN123" s="49">
        <f t="shared" si="325"/>
        <v>0</v>
      </c>
      <c r="BO123" s="49">
        <f t="shared" si="325"/>
        <v>0</v>
      </c>
      <c r="BP123" s="49">
        <f t="shared" si="325"/>
        <v>0</v>
      </c>
      <c r="BQ123" s="49">
        <f t="shared" si="325"/>
        <v>0</v>
      </c>
      <c r="BR123" s="49">
        <f t="shared" si="325"/>
        <v>0</v>
      </c>
      <c r="BS123" s="49">
        <f t="shared" si="325"/>
        <v>0</v>
      </c>
      <c r="BT123" s="49">
        <f t="shared" si="325"/>
        <v>0</v>
      </c>
      <c r="BU123" s="49">
        <f t="shared" si="325"/>
        <v>0</v>
      </c>
      <c r="BV123" s="49">
        <f t="shared" si="325"/>
        <v>0</v>
      </c>
      <c r="BW123" s="49">
        <f t="shared" si="325"/>
        <v>0</v>
      </c>
      <c r="BX123" s="49">
        <f t="shared" si="326"/>
        <v>0</v>
      </c>
      <c r="BY123" s="49">
        <f t="shared" si="326"/>
        <v>0</v>
      </c>
      <c r="BZ123" s="49">
        <f t="shared" si="326"/>
        <v>0</v>
      </c>
      <c r="CA123" s="49">
        <f t="shared" si="326"/>
        <v>0</v>
      </c>
      <c r="CB123" s="49">
        <f t="shared" si="326"/>
        <v>0</v>
      </c>
      <c r="CC123" s="49">
        <f t="shared" si="326"/>
        <v>0</v>
      </c>
      <c r="CD123" s="49">
        <f t="shared" si="326"/>
        <v>0</v>
      </c>
      <c r="CE123" s="49">
        <f t="shared" si="326"/>
        <v>0</v>
      </c>
      <c r="CF123" s="49">
        <f t="shared" si="326"/>
        <v>0</v>
      </c>
      <c r="CG123" s="49">
        <f t="shared" si="326"/>
        <v>0</v>
      </c>
      <c r="CH123" s="49">
        <f t="shared" si="327"/>
        <v>0</v>
      </c>
      <c r="CI123" s="49">
        <f t="shared" si="327"/>
        <v>0</v>
      </c>
      <c r="CJ123" s="49">
        <f t="shared" si="327"/>
        <v>0</v>
      </c>
      <c r="CK123" s="49">
        <f t="shared" si="327"/>
        <v>0</v>
      </c>
      <c r="CL123" s="49">
        <f t="shared" si="327"/>
        <v>0</v>
      </c>
      <c r="CM123" s="49">
        <f t="shared" si="327"/>
        <v>0</v>
      </c>
      <c r="CN123" s="49">
        <f t="shared" si="327"/>
        <v>0</v>
      </c>
      <c r="CO123" s="49">
        <f t="shared" si="327"/>
        <v>0</v>
      </c>
      <c r="CP123" s="49">
        <f t="shared" si="327"/>
        <v>0</v>
      </c>
      <c r="CQ123" s="49">
        <f t="shared" si="327"/>
        <v>0</v>
      </c>
      <c r="CR123" s="49">
        <f t="shared" si="328"/>
        <v>0</v>
      </c>
      <c r="CS123" s="49">
        <f t="shared" si="328"/>
        <v>0</v>
      </c>
      <c r="CT123" s="49">
        <f t="shared" si="328"/>
        <v>0</v>
      </c>
      <c r="CU123" s="49">
        <f t="shared" si="328"/>
        <v>0</v>
      </c>
      <c r="CV123" s="49">
        <f t="shared" si="328"/>
        <v>0</v>
      </c>
      <c r="CW123" s="49">
        <f t="shared" si="328"/>
        <v>0</v>
      </c>
      <c r="CX123" s="49">
        <f t="shared" si="328"/>
        <v>0</v>
      </c>
      <c r="CY123" s="49">
        <f t="shared" si="328"/>
        <v>0</v>
      </c>
      <c r="CZ123" s="49">
        <f t="shared" si="328"/>
        <v>0</v>
      </c>
      <c r="DA123" s="49">
        <f t="shared" si="328"/>
        <v>0</v>
      </c>
      <c r="DB123" s="49">
        <f t="shared" si="329"/>
        <v>0</v>
      </c>
      <c r="DC123" s="49">
        <f t="shared" si="329"/>
        <v>0</v>
      </c>
      <c r="DD123" s="49">
        <f t="shared" si="329"/>
        <v>0</v>
      </c>
      <c r="DE123" s="49">
        <f t="shared" si="329"/>
        <v>0</v>
      </c>
      <c r="DF123" s="49">
        <f t="shared" si="329"/>
        <v>0</v>
      </c>
      <c r="DG123" s="49">
        <f t="shared" si="329"/>
        <v>0</v>
      </c>
      <c r="DH123" s="49">
        <f t="shared" si="329"/>
        <v>0</v>
      </c>
      <c r="DI123" s="49">
        <f t="shared" si="329"/>
        <v>0</v>
      </c>
      <c r="DJ123" s="49">
        <f t="shared" si="329"/>
        <v>0</v>
      </c>
      <c r="DK123" s="49">
        <f t="shared" si="329"/>
        <v>0</v>
      </c>
      <c r="DL123" s="49">
        <f t="shared" si="330"/>
        <v>0</v>
      </c>
      <c r="DM123" s="49">
        <f t="shared" si="330"/>
        <v>0</v>
      </c>
      <c r="DN123" s="49">
        <f t="shared" si="330"/>
        <v>0</v>
      </c>
      <c r="DO123" s="49">
        <f t="shared" si="330"/>
        <v>0</v>
      </c>
      <c r="DP123" s="49">
        <f t="shared" si="330"/>
        <v>0</v>
      </c>
      <c r="DQ123" s="49">
        <f t="shared" si="330"/>
        <v>0</v>
      </c>
      <c r="DR123" s="49">
        <f t="shared" si="330"/>
        <v>0</v>
      </c>
      <c r="DS123" s="49">
        <f t="shared" si="330"/>
        <v>0</v>
      </c>
      <c r="DT123" s="49">
        <f t="shared" si="330"/>
        <v>0</v>
      </c>
      <c r="DU123" s="49">
        <f t="shared" si="330"/>
        <v>0</v>
      </c>
      <c r="DV123" s="49">
        <f t="shared" si="331"/>
        <v>0</v>
      </c>
      <c r="DW123" s="49">
        <f t="shared" si="331"/>
        <v>0</v>
      </c>
      <c r="DX123" s="49">
        <f t="shared" si="331"/>
        <v>0</v>
      </c>
      <c r="DY123" s="49">
        <f t="shared" si="331"/>
        <v>0</v>
      </c>
      <c r="DZ123" s="49">
        <f t="shared" si="331"/>
        <v>0</v>
      </c>
      <c r="EA123" s="49">
        <f t="shared" si="331"/>
        <v>0</v>
      </c>
      <c r="EB123" s="49">
        <f t="shared" si="331"/>
        <v>0</v>
      </c>
      <c r="EC123" s="49">
        <f t="shared" si="331"/>
        <v>0</v>
      </c>
      <c r="ED123" s="49">
        <f t="shared" si="331"/>
        <v>0</v>
      </c>
      <c r="EE123" s="49">
        <f t="shared" si="331"/>
        <v>0</v>
      </c>
      <c r="EF123" s="49">
        <f t="shared" si="332"/>
        <v>0</v>
      </c>
      <c r="EG123" s="49">
        <f t="shared" si="332"/>
        <v>0</v>
      </c>
      <c r="EH123" s="49">
        <f t="shared" si="332"/>
        <v>0</v>
      </c>
      <c r="EI123" s="49">
        <f t="shared" si="332"/>
        <v>0</v>
      </c>
      <c r="EJ123" s="49">
        <f t="shared" si="332"/>
        <v>0</v>
      </c>
      <c r="EK123" s="49">
        <f t="shared" si="332"/>
        <v>0</v>
      </c>
      <c r="EL123" s="49">
        <f t="shared" si="332"/>
        <v>0</v>
      </c>
      <c r="EM123" s="49">
        <f t="shared" si="332"/>
        <v>0</v>
      </c>
      <c r="EN123" s="49">
        <f t="shared" si="332"/>
        <v>0</v>
      </c>
      <c r="EO123" s="49">
        <f t="shared" si="332"/>
        <v>0</v>
      </c>
      <c r="EP123" s="49">
        <f t="shared" si="333"/>
        <v>0</v>
      </c>
      <c r="EQ123" s="49">
        <f t="shared" si="333"/>
        <v>0</v>
      </c>
      <c r="ER123" s="49">
        <f t="shared" si="333"/>
        <v>0</v>
      </c>
      <c r="ES123" s="49">
        <f t="shared" si="333"/>
        <v>0</v>
      </c>
      <c r="ET123" s="49">
        <f t="shared" si="333"/>
        <v>0</v>
      </c>
      <c r="EU123" s="49">
        <f t="shared" si="333"/>
        <v>0</v>
      </c>
      <c r="EV123" s="49">
        <f t="shared" si="333"/>
        <v>0</v>
      </c>
      <c r="EW123" s="49">
        <f t="shared" si="333"/>
        <v>0</v>
      </c>
      <c r="EX123" s="49">
        <f t="shared" si="333"/>
        <v>0</v>
      </c>
      <c r="EY123" s="49">
        <f t="shared" si="333"/>
        <v>0</v>
      </c>
      <c r="EZ123" s="49">
        <f t="shared" si="334"/>
        <v>0</v>
      </c>
      <c r="FA123" s="49">
        <f t="shared" si="334"/>
        <v>0</v>
      </c>
      <c r="FB123" s="49">
        <f t="shared" si="334"/>
        <v>0</v>
      </c>
      <c r="FC123" s="49">
        <f t="shared" si="334"/>
        <v>0</v>
      </c>
      <c r="FD123" s="49">
        <f t="shared" si="334"/>
        <v>0</v>
      </c>
      <c r="FE123" s="49">
        <f t="shared" si="334"/>
        <v>0</v>
      </c>
      <c r="FF123" s="49">
        <f t="shared" si="334"/>
        <v>0</v>
      </c>
      <c r="FG123" s="49">
        <f t="shared" si="334"/>
        <v>0</v>
      </c>
      <c r="FH123" s="49">
        <f t="shared" si="334"/>
        <v>0</v>
      </c>
      <c r="FI123" s="49">
        <f t="shared" si="334"/>
        <v>0</v>
      </c>
      <c r="FJ123" s="49">
        <f t="shared" si="335"/>
        <v>0</v>
      </c>
      <c r="FK123" s="49">
        <f t="shared" si="335"/>
        <v>0</v>
      </c>
      <c r="FL123" s="49">
        <f t="shared" si="335"/>
        <v>0</v>
      </c>
      <c r="FM123" s="49">
        <f t="shared" si="335"/>
        <v>0</v>
      </c>
      <c r="FN123" s="49">
        <f t="shared" si="335"/>
        <v>0</v>
      </c>
      <c r="FO123" s="49">
        <f t="shared" si="335"/>
        <v>0</v>
      </c>
      <c r="FP123" s="49">
        <f t="shared" si="335"/>
        <v>0</v>
      </c>
      <c r="FQ123" s="49">
        <f t="shared" si="335"/>
        <v>0</v>
      </c>
      <c r="FR123" s="49">
        <f t="shared" si="335"/>
        <v>0</v>
      </c>
      <c r="FS123" s="49">
        <f t="shared" si="335"/>
        <v>0</v>
      </c>
      <c r="FT123" s="49">
        <f t="shared" si="336"/>
        <v>0</v>
      </c>
      <c r="FU123" s="49">
        <f t="shared" si="336"/>
        <v>0</v>
      </c>
      <c r="FV123" s="49">
        <f t="shared" si="336"/>
        <v>0</v>
      </c>
      <c r="FW123" s="49">
        <f t="shared" si="336"/>
        <v>0</v>
      </c>
      <c r="FX123" s="49">
        <f t="shared" si="336"/>
        <v>0</v>
      </c>
      <c r="FY123" s="49">
        <f t="shared" si="336"/>
        <v>0</v>
      </c>
      <c r="FZ123" s="49">
        <f t="shared" si="336"/>
        <v>0</v>
      </c>
      <c r="GA123" s="49">
        <f t="shared" si="336"/>
        <v>0</v>
      </c>
      <c r="GB123" s="49">
        <f t="shared" si="336"/>
        <v>0</v>
      </c>
      <c r="GC123" s="42">
        <f t="shared" si="13"/>
        <v>0</v>
      </c>
      <c r="GD123" s="42">
        <f t="shared" si="307"/>
        <v>0</v>
      </c>
      <c r="GE123" s="51"/>
      <c r="GF123" s="5"/>
      <c r="GG123" s="5"/>
      <c r="GH123" s="137" t="s">
        <v>155</v>
      </c>
      <c r="GI123" s="140">
        <f t="shared" ca="1" si="309"/>
        <v>0</v>
      </c>
      <c r="GM123" s="147"/>
      <c r="GN123" s="64"/>
    </row>
    <row r="124" spans="1:196" ht="16.5" customHeight="1" x14ac:dyDescent="0.25">
      <c r="A124" s="39"/>
      <c r="B124" s="24"/>
      <c r="C124" s="24"/>
      <c r="D124" s="24"/>
      <c r="E124" s="5"/>
      <c r="F124" s="17" t="s">
        <v>203</v>
      </c>
      <c r="G124" s="17" t="s">
        <v>155</v>
      </c>
      <c r="H124" s="41">
        <f t="shared" si="288"/>
        <v>135043.26</v>
      </c>
      <c r="I124" s="41">
        <f t="shared" ref="I124:O124" si="340">H124*1.1</f>
        <v>148547.58600000001</v>
      </c>
      <c r="J124" s="41">
        <f t="shared" si="340"/>
        <v>163402.34460000001</v>
      </c>
      <c r="K124" s="41">
        <f t="shared" si="340"/>
        <v>179742.57906000002</v>
      </c>
      <c r="L124" s="41">
        <f t="shared" si="340"/>
        <v>197716.83696600003</v>
      </c>
      <c r="M124" s="41">
        <f t="shared" si="340"/>
        <v>217488.52066260006</v>
      </c>
      <c r="N124" s="41">
        <f t="shared" si="340"/>
        <v>239237.37272886009</v>
      </c>
      <c r="O124" s="41">
        <f t="shared" si="340"/>
        <v>263161.1100017461</v>
      </c>
      <c r="P124" s="49">
        <f t="shared" si="320"/>
        <v>0</v>
      </c>
      <c r="Q124" s="49">
        <f t="shared" si="320"/>
        <v>0</v>
      </c>
      <c r="R124" s="49">
        <f t="shared" si="320"/>
        <v>0</v>
      </c>
      <c r="S124" s="49">
        <f t="shared" si="320"/>
        <v>0</v>
      </c>
      <c r="T124" s="49">
        <f t="shared" si="320"/>
        <v>0</v>
      </c>
      <c r="U124" s="49">
        <f t="shared" si="320"/>
        <v>0</v>
      </c>
      <c r="V124" s="49">
        <f t="shared" si="320"/>
        <v>0</v>
      </c>
      <c r="W124" s="49">
        <f t="shared" si="320"/>
        <v>0</v>
      </c>
      <c r="X124" s="49">
        <f t="shared" si="320"/>
        <v>0</v>
      </c>
      <c r="Y124" s="49">
        <f t="shared" si="320"/>
        <v>0</v>
      </c>
      <c r="Z124" s="49">
        <f t="shared" si="321"/>
        <v>0</v>
      </c>
      <c r="AA124" s="49">
        <f t="shared" si="321"/>
        <v>0</v>
      </c>
      <c r="AB124" s="49">
        <f t="shared" si="321"/>
        <v>0</v>
      </c>
      <c r="AC124" s="49">
        <f t="shared" si="321"/>
        <v>0</v>
      </c>
      <c r="AD124" s="49">
        <f t="shared" si="321"/>
        <v>0</v>
      </c>
      <c r="AE124" s="49">
        <f t="shared" si="321"/>
        <v>0</v>
      </c>
      <c r="AF124" s="49">
        <f t="shared" si="321"/>
        <v>0</v>
      </c>
      <c r="AG124" s="49">
        <f t="shared" si="321"/>
        <v>0</v>
      </c>
      <c r="AH124" s="49">
        <f t="shared" si="321"/>
        <v>0</v>
      </c>
      <c r="AI124" s="49">
        <f t="shared" si="321"/>
        <v>0</v>
      </c>
      <c r="AJ124" s="49">
        <f t="shared" si="322"/>
        <v>0</v>
      </c>
      <c r="AK124" s="49">
        <f t="shared" si="322"/>
        <v>0</v>
      </c>
      <c r="AL124" s="49">
        <f t="shared" si="322"/>
        <v>0</v>
      </c>
      <c r="AM124" s="49">
        <f t="shared" si="322"/>
        <v>0</v>
      </c>
      <c r="AN124" s="49">
        <f t="shared" si="322"/>
        <v>0</v>
      </c>
      <c r="AO124" s="49">
        <f t="shared" si="322"/>
        <v>0</v>
      </c>
      <c r="AP124" s="49">
        <f t="shared" si="322"/>
        <v>0</v>
      </c>
      <c r="AQ124" s="49">
        <f t="shared" si="322"/>
        <v>0</v>
      </c>
      <c r="AR124" s="49">
        <f t="shared" si="322"/>
        <v>0</v>
      </c>
      <c r="AS124" s="49">
        <f t="shared" si="322"/>
        <v>0</v>
      </c>
      <c r="AT124" s="49">
        <f t="shared" si="323"/>
        <v>0</v>
      </c>
      <c r="AU124" s="49">
        <f t="shared" si="323"/>
        <v>0</v>
      </c>
      <c r="AV124" s="49">
        <f t="shared" si="323"/>
        <v>0</v>
      </c>
      <c r="AW124" s="49">
        <f t="shared" si="323"/>
        <v>0</v>
      </c>
      <c r="AX124" s="49">
        <f t="shared" si="323"/>
        <v>0</v>
      </c>
      <c r="AY124" s="49">
        <f t="shared" si="323"/>
        <v>0</v>
      </c>
      <c r="AZ124" s="49">
        <f t="shared" si="323"/>
        <v>0</v>
      </c>
      <c r="BA124" s="49">
        <f t="shared" si="323"/>
        <v>0</v>
      </c>
      <c r="BB124" s="49">
        <f t="shared" si="323"/>
        <v>0</v>
      </c>
      <c r="BC124" s="49">
        <f t="shared" si="323"/>
        <v>0</v>
      </c>
      <c r="BD124" s="49">
        <f t="shared" si="324"/>
        <v>0</v>
      </c>
      <c r="BE124" s="49">
        <f t="shared" si="324"/>
        <v>0</v>
      </c>
      <c r="BF124" s="49">
        <f t="shared" si="324"/>
        <v>0</v>
      </c>
      <c r="BG124" s="49">
        <f t="shared" si="324"/>
        <v>0</v>
      </c>
      <c r="BH124" s="49">
        <f t="shared" si="324"/>
        <v>0</v>
      </c>
      <c r="BI124" s="49">
        <f t="shared" si="324"/>
        <v>0</v>
      </c>
      <c r="BJ124" s="49">
        <f t="shared" si="324"/>
        <v>0</v>
      </c>
      <c r="BK124" s="49">
        <f t="shared" si="324"/>
        <v>0</v>
      </c>
      <c r="BL124" s="49">
        <f t="shared" si="324"/>
        <v>0</v>
      </c>
      <c r="BM124" s="49">
        <f t="shared" si="324"/>
        <v>0</v>
      </c>
      <c r="BN124" s="49">
        <f t="shared" si="325"/>
        <v>0</v>
      </c>
      <c r="BO124" s="49">
        <f t="shared" si="325"/>
        <v>0</v>
      </c>
      <c r="BP124" s="49">
        <f t="shared" si="325"/>
        <v>0</v>
      </c>
      <c r="BQ124" s="49">
        <f t="shared" si="325"/>
        <v>0</v>
      </c>
      <c r="BR124" s="49">
        <f t="shared" si="325"/>
        <v>0</v>
      </c>
      <c r="BS124" s="49">
        <f t="shared" si="325"/>
        <v>0</v>
      </c>
      <c r="BT124" s="49">
        <f t="shared" si="325"/>
        <v>0</v>
      </c>
      <c r="BU124" s="49">
        <f t="shared" si="325"/>
        <v>0</v>
      </c>
      <c r="BV124" s="49">
        <f t="shared" si="325"/>
        <v>0</v>
      </c>
      <c r="BW124" s="49">
        <f t="shared" si="325"/>
        <v>0</v>
      </c>
      <c r="BX124" s="49">
        <f t="shared" si="326"/>
        <v>0</v>
      </c>
      <c r="BY124" s="49">
        <f t="shared" si="326"/>
        <v>0</v>
      </c>
      <c r="BZ124" s="49">
        <f t="shared" si="326"/>
        <v>0</v>
      </c>
      <c r="CA124" s="49">
        <f t="shared" si="326"/>
        <v>0</v>
      </c>
      <c r="CB124" s="49">
        <f t="shared" si="326"/>
        <v>0</v>
      </c>
      <c r="CC124" s="49">
        <f t="shared" si="326"/>
        <v>0</v>
      </c>
      <c r="CD124" s="49">
        <f t="shared" si="326"/>
        <v>0</v>
      </c>
      <c r="CE124" s="49">
        <f t="shared" si="326"/>
        <v>0</v>
      </c>
      <c r="CF124" s="49">
        <f t="shared" si="326"/>
        <v>0</v>
      </c>
      <c r="CG124" s="49">
        <f t="shared" si="326"/>
        <v>0</v>
      </c>
      <c r="CH124" s="49">
        <f t="shared" si="327"/>
        <v>0</v>
      </c>
      <c r="CI124" s="49">
        <f t="shared" si="327"/>
        <v>0</v>
      </c>
      <c r="CJ124" s="49">
        <f t="shared" si="327"/>
        <v>0</v>
      </c>
      <c r="CK124" s="49">
        <f t="shared" si="327"/>
        <v>0</v>
      </c>
      <c r="CL124" s="49">
        <f t="shared" si="327"/>
        <v>0</v>
      </c>
      <c r="CM124" s="49">
        <f t="shared" si="327"/>
        <v>0</v>
      </c>
      <c r="CN124" s="49">
        <f t="shared" si="327"/>
        <v>0</v>
      </c>
      <c r="CO124" s="49">
        <f t="shared" si="327"/>
        <v>0</v>
      </c>
      <c r="CP124" s="49">
        <f t="shared" si="327"/>
        <v>0</v>
      </c>
      <c r="CQ124" s="49">
        <f t="shared" si="327"/>
        <v>0</v>
      </c>
      <c r="CR124" s="49">
        <f t="shared" si="328"/>
        <v>0</v>
      </c>
      <c r="CS124" s="49">
        <f t="shared" si="328"/>
        <v>0</v>
      </c>
      <c r="CT124" s="49">
        <f t="shared" si="328"/>
        <v>0</v>
      </c>
      <c r="CU124" s="49">
        <f t="shared" si="328"/>
        <v>0</v>
      </c>
      <c r="CV124" s="49">
        <f t="shared" si="328"/>
        <v>0</v>
      </c>
      <c r="CW124" s="49">
        <f t="shared" si="328"/>
        <v>0</v>
      </c>
      <c r="CX124" s="49">
        <f t="shared" si="328"/>
        <v>0</v>
      </c>
      <c r="CY124" s="49">
        <f t="shared" si="328"/>
        <v>0</v>
      </c>
      <c r="CZ124" s="49">
        <f t="shared" si="328"/>
        <v>0</v>
      </c>
      <c r="DA124" s="49">
        <f t="shared" si="328"/>
        <v>0</v>
      </c>
      <c r="DB124" s="49">
        <f t="shared" si="329"/>
        <v>0</v>
      </c>
      <c r="DC124" s="49">
        <f t="shared" si="329"/>
        <v>0</v>
      </c>
      <c r="DD124" s="49">
        <f t="shared" si="329"/>
        <v>0</v>
      </c>
      <c r="DE124" s="49">
        <f t="shared" si="329"/>
        <v>0</v>
      </c>
      <c r="DF124" s="49">
        <f t="shared" si="329"/>
        <v>0</v>
      </c>
      <c r="DG124" s="49">
        <f t="shared" si="329"/>
        <v>0</v>
      </c>
      <c r="DH124" s="49">
        <f t="shared" si="329"/>
        <v>0</v>
      </c>
      <c r="DI124" s="49">
        <f t="shared" si="329"/>
        <v>0</v>
      </c>
      <c r="DJ124" s="49">
        <f t="shared" si="329"/>
        <v>0</v>
      </c>
      <c r="DK124" s="49">
        <f t="shared" si="329"/>
        <v>0</v>
      </c>
      <c r="DL124" s="49">
        <f t="shared" si="330"/>
        <v>0</v>
      </c>
      <c r="DM124" s="49">
        <f t="shared" si="330"/>
        <v>0</v>
      </c>
      <c r="DN124" s="49">
        <f t="shared" si="330"/>
        <v>0</v>
      </c>
      <c r="DO124" s="49">
        <f t="shared" si="330"/>
        <v>0</v>
      </c>
      <c r="DP124" s="49">
        <f t="shared" si="330"/>
        <v>0</v>
      </c>
      <c r="DQ124" s="49">
        <f t="shared" si="330"/>
        <v>0</v>
      </c>
      <c r="DR124" s="49">
        <f t="shared" si="330"/>
        <v>0</v>
      </c>
      <c r="DS124" s="49">
        <f t="shared" si="330"/>
        <v>0</v>
      </c>
      <c r="DT124" s="49">
        <f t="shared" si="330"/>
        <v>0</v>
      </c>
      <c r="DU124" s="49">
        <f t="shared" si="330"/>
        <v>0</v>
      </c>
      <c r="DV124" s="49">
        <f t="shared" si="331"/>
        <v>0</v>
      </c>
      <c r="DW124" s="49">
        <f t="shared" si="331"/>
        <v>0</v>
      </c>
      <c r="DX124" s="49">
        <f t="shared" si="331"/>
        <v>0</v>
      </c>
      <c r="DY124" s="49">
        <f t="shared" si="331"/>
        <v>0</v>
      </c>
      <c r="DZ124" s="49">
        <f t="shared" si="331"/>
        <v>0</v>
      </c>
      <c r="EA124" s="49">
        <f t="shared" si="331"/>
        <v>0</v>
      </c>
      <c r="EB124" s="49">
        <f t="shared" si="331"/>
        <v>0</v>
      </c>
      <c r="EC124" s="49">
        <f t="shared" si="331"/>
        <v>0</v>
      </c>
      <c r="ED124" s="49">
        <f t="shared" si="331"/>
        <v>0</v>
      </c>
      <c r="EE124" s="49">
        <f t="shared" si="331"/>
        <v>0</v>
      </c>
      <c r="EF124" s="49">
        <f t="shared" si="332"/>
        <v>0</v>
      </c>
      <c r="EG124" s="49">
        <f t="shared" si="332"/>
        <v>0</v>
      </c>
      <c r="EH124" s="49">
        <f t="shared" si="332"/>
        <v>0</v>
      </c>
      <c r="EI124" s="49">
        <f t="shared" si="332"/>
        <v>0</v>
      </c>
      <c r="EJ124" s="49">
        <f t="shared" si="332"/>
        <v>0</v>
      </c>
      <c r="EK124" s="49">
        <f t="shared" si="332"/>
        <v>0</v>
      </c>
      <c r="EL124" s="49">
        <f t="shared" si="332"/>
        <v>0</v>
      </c>
      <c r="EM124" s="49">
        <f t="shared" si="332"/>
        <v>0</v>
      </c>
      <c r="EN124" s="49">
        <f t="shared" si="332"/>
        <v>0</v>
      </c>
      <c r="EO124" s="49">
        <f t="shared" si="332"/>
        <v>0</v>
      </c>
      <c r="EP124" s="49">
        <f t="shared" si="333"/>
        <v>0</v>
      </c>
      <c r="EQ124" s="49">
        <f t="shared" si="333"/>
        <v>0</v>
      </c>
      <c r="ER124" s="49">
        <f t="shared" si="333"/>
        <v>0</v>
      </c>
      <c r="ES124" s="49">
        <f t="shared" si="333"/>
        <v>0</v>
      </c>
      <c r="ET124" s="49">
        <f t="shared" si="333"/>
        <v>0</v>
      </c>
      <c r="EU124" s="49">
        <f t="shared" si="333"/>
        <v>0</v>
      </c>
      <c r="EV124" s="49">
        <f t="shared" si="333"/>
        <v>0</v>
      </c>
      <c r="EW124" s="49">
        <f t="shared" si="333"/>
        <v>0</v>
      </c>
      <c r="EX124" s="49">
        <f t="shared" si="333"/>
        <v>0</v>
      </c>
      <c r="EY124" s="49">
        <f t="shared" si="333"/>
        <v>0</v>
      </c>
      <c r="EZ124" s="49">
        <f t="shared" si="334"/>
        <v>0</v>
      </c>
      <c r="FA124" s="49">
        <f t="shared" si="334"/>
        <v>0</v>
      </c>
      <c r="FB124" s="49">
        <f t="shared" si="334"/>
        <v>0</v>
      </c>
      <c r="FC124" s="49">
        <f t="shared" si="334"/>
        <v>0</v>
      </c>
      <c r="FD124" s="49">
        <f t="shared" si="334"/>
        <v>0</v>
      </c>
      <c r="FE124" s="49">
        <f t="shared" si="334"/>
        <v>0</v>
      </c>
      <c r="FF124" s="49">
        <f t="shared" si="334"/>
        <v>0</v>
      </c>
      <c r="FG124" s="49">
        <f t="shared" si="334"/>
        <v>0</v>
      </c>
      <c r="FH124" s="49">
        <f t="shared" si="334"/>
        <v>0</v>
      </c>
      <c r="FI124" s="49">
        <f t="shared" si="334"/>
        <v>0</v>
      </c>
      <c r="FJ124" s="49">
        <f t="shared" si="335"/>
        <v>0</v>
      </c>
      <c r="FK124" s="49">
        <f t="shared" si="335"/>
        <v>0</v>
      </c>
      <c r="FL124" s="49">
        <f t="shared" si="335"/>
        <v>0</v>
      </c>
      <c r="FM124" s="49">
        <f t="shared" si="335"/>
        <v>0</v>
      </c>
      <c r="FN124" s="49">
        <f t="shared" si="335"/>
        <v>0</v>
      </c>
      <c r="FO124" s="49">
        <f t="shared" si="335"/>
        <v>0</v>
      </c>
      <c r="FP124" s="49">
        <f t="shared" si="335"/>
        <v>0</v>
      </c>
      <c r="FQ124" s="49">
        <f t="shared" si="335"/>
        <v>0</v>
      </c>
      <c r="FR124" s="49">
        <f t="shared" si="335"/>
        <v>0</v>
      </c>
      <c r="FS124" s="49">
        <f t="shared" si="335"/>
        <v>0</v>
      </c>
      <c r="FT124" s="49">
        <f t="shared" si="336"/>
        <v>0</v>
      </c>
      <c r="FU124" s="49">
        <f t="shared" si="336"/>
        <v>0</v>
      </c>
      <c r="FV124" s="49">
        <f t="shared" si="336"/>
        <v>0</v>
      </c>
      <c r="FW124" s="49">
        <f t="shared" si="336"/>
        <v>0</v>
      </c>
      <c r="FX124" s="49">
        <f t="shared" si="336"/>
        <v>0</v>
      </c>
      <c r="FY124" s="49">
        <f t="shared" si="336"/>
        <v>0</v>
      </c>
      <c r="FZ124" s="49">
        <f t="shared" si="336"/>
        <v>0</v>
      </c>
      <c r="GA124" s="49">
        <f t="shared" si="336"/>
        <v>0</v>
      </c>
      <c r="GB124" s="49">
        <f t="shared" si="336"/>
        <v>0</v>
      </c>
      <c r="GC124" s="42">
        <f t="shared" si="13"/>
        <v>0</v>
      </c>
      <c r="GD124" s="42">
        <f t="shared" si="307"/>
        <v>0</v>
      </c>
      <c r="GE124" s="51"/>
      <c r="GF124" s="5"/>
      <c r="GG124" s="5"/>
      <c r="GH124" s="137" t="s">
        <v>156</v>
      </c>
      <c r="GI124" s="140">
        <f t="shared" ca="1" si="309"/>
        <v>0</v>
      </c>
      <c r="GM124" s="147"/>
      <c r="GN124" s="64"/>
    </row>
    <row r="125" spans="1:196" ht="16.5" customHeight="1" x14ac:dyDescent="0.25">
      <c r="A125" s="39"/>
      <c r="B125" s="24"/>
      <c r="C125" s="24"/>
      <c r="D125" s="24"/>
      <c r="E125" s="5"/>
      <c r="F125" s="17" t="s">
        <v>204</v>
      </c>
      <c r="G125" s="17" t="s">
        <v>156</v>
      </c>
      <c r="H125" s="41">
        <f t="shared" si="288"/>
        <v>216300.81</v>
      </c>
      <c r="I125" s="41">
        <f t="shared" ref="I125:O125" si="341">H125*1.1</f>
        <v>237930.891</v>
      </c>
      <c r="J125" s="41">
        <f t="shared" si="341"/>
        <v>261723.98010000002</v>
      </c>
      <c r="K125" s="41">
        <f t="shared" si="341"/>
        <v>287896.37811000005</v>
      </c>
      <c r="L125" s="41">
        <f t="shared" si="341"/>
        <v>316686.0159210001</v>
      </c>
      <c r="M125" s="41">
        <f t="shared" si="341"/>
        <v>348354.61751310015</v>
      </c>
      <c r="N125" s="41">
        <f t="shared" si="341"/>
        <v>383190.07926441019</v>
      </c>
      <c r="O125" s="41">
        <f t="shared" si="341"/>
        <v>421509.08719085122</v>
      </c>
      <c r="P125" s="49">
        <f t="shared" si="320"/>
        <v>0</v>
      </c>
      <c r="Q125" s="49">
        <f t="shared" si="320"/>
        <v>0</v>
      </c>
      <c r="R125" s="49">
        <f t="shared" si="320"/>
        <v>0</v>
      </c>
      <c r="S125" s="49">
        <f t="shared" si="320"/>
        <v>0</v>
      </c>
      <c r="T125" s="49">
        <f t="shared" si="320"/>
        <v>0</v>
      </c>
      <c r="U125" s="49">
        <f t="shared" si="320"/>
        <v>0</v>
      </c>
      <c r="V125" s="49">
        <f t="shared" si="320"/>
        <v>0</v>
      </c>
      <c r="W125" s="49">
        <f t="shared" si="320"/>
        <v>0</v>
      </c>
      <c r="X125" s="49">
        <f t="shared" si="320"/>
        <v>0</v>
      </c>
      <c r="Y125" s="49">
        <f t="shared" si="320"/>
        <v>0</v>
      </c>
      <c r="Z125" s="49">
        <f t="shared" si="321"/>
        <v>0</v>
      </c>
      <c r="AA125" s="49">
        <f t="shared" si="321"/>
        <v>0</v>
      </c>
      <c r="AB125" s="49">
        <f t="shared" si="321"/>
        <v>0</v>
      </c>
      <c r="AC125" s="49">
        <f t="shared" si="321"/>
        <v>0</v>
      </c>
      <c r="AD125" s="49">
        <f t="shared" si="321"/>
        <v>0</v>
      </c>
      <c r="AE125" s="49">
        <f t="shared" si="321"/>
        <v>0</v>
      </c>
      <c r="AF125" s="49">
        <f t="shared" si="321"/>
        <v>0</v>
      </c>
      <c r="AG125" s="49">
        <f t="shared" si="321"/>
        <v>0</v>
      </c>
      <c r="AH125" s="49">
        <f t="shared" si="321"/>
        <v>0</v>
      </c>
      <c r="AI125" s="49">
        <f t="shared" si="321"/>
        <v>0</v>
      </c>
      <c r="AJ125" s="49">
        <f t="shared" si="322"/>
        <v>0</v>
      </c>
      <c r="AK125" s="49">
        <f t="shared" si="322"/>
        <v>0</v>
      </c>
      <c r="AL125" s="49">
        <f t="shared" si="322"/>
        <v>0</v>
      </c>
      <c r="AM125" s="49">
        <f t="shared" si="322"/>
        <v>0</v>
      </c>
      <c r="AN125" s="49">
        <f t="shared" si="322"/>
        <v>0</v>
      </c>
      <c r="AO125" s="49">
        <f t="shared" si="322"/>
        <v>0</v>
      </c>
      <c r="AP125" s="49">
        <f t="shared" si="322"/>
        <v>0</v>
      </c>
      <c r="AQ125" s="49">
        <f t="shared" si="322"/>
        <v>0</v>
      </c>
      <c r="AR125" s="49">
        <f t="shared" si="322"/>
        <v>0</v>
      </c>
      <c r="AS125" s="49">
        <f t="shared" si="322"/>
        <v>0</v>
      </c>
      <c r="AT125" s="49">
        <f t="shared" si="323"/>
        <v>0</v>
      </c>
      <c r="AU125" s="49">
        <f t="shared" si="323"/>
        <v>0</v>
      </c>
      <c r="AV125" s="49">
        <f t="shared" si="323"/>
        <v>0</v>
      </c>
      <c r="AW125" s="49">
        <f t="shared" si="323"/>
        <v>0</v>
      </c>
      <c r="AX125" s="49">
        <f t="shared" si="323"/>
        <v>0</v>
      </c>
      <c r="AY125" s="49">
        <f t="shared" si="323"/>
        <v>0</v>
      </c>
      <c r="AZ125" s="49">
        <f t="shared" si="323"/>
        <v>0</v>
      </c>
      <c r="BA125" s="49">
        <f t="shared" si="323"/>
        <v>0</v>
      </c>
      <c r="BB125" s="49">
        <f t="shared" si="323"/>
        <v>0</v>
      </c>
      <c r="BC125" s="49">
        <f t="shared" si="323"/>
        <v>0</v>
      </c>
      <c r="BD125" s="49">
        <f t="shared" si="324"/>
        <v>0</v>
      </c>
      <c r="BE125" s="49">
        <f t="shared" si="324"/>
        <v>0</v>
      </c>
      <c r="BF125" s="49">
        <f t="shared" si="324"/>
        <v>0</v>
      </c>
      <c r="BG125" s="49">
        <f t="shared" si="324"/>
        <v>0</v>
      </c>
      <c r="BH125" s="49">
        <f t="shared" si="324"/>
        <v>0</v>
      </c>
      <c r="BI125" s="49">
        <f t="shared" si="324"/>
        <v>0</v>
      </c>
      <c r="BJ125" s="49">
        <f t="shared" si="324"/>
        <v>0</v>
      </c>
      <c r="BK125" s="49">
        <f t="shared" si="324"/>
        <v>0</v>
      </c>
      <c r="BL125" s="49">
        <f t="shared" si="324"/>
        <v>0</v>
      </c>
      <c r="BM125" s="49">
        <f t="shared" si="324"/>
        <v>0</v>
      </c>
      <c r="BN125" s="49">
        <f t="shared" si="325"/>
        <v>0</v>
      </c>
      <c r="BO125" s="49">
        <f t="shared" si="325"/>
        <v>0</v>
      </c>
      <c r="BP125" s="49">
        <f t="shared" si="325"/>
        <v>0</v>
      </c>
      <c r="BQ125" s="49">
        <f t="shared" si="325"/>
        <v>0</v>
      </c>
      <c r="BR125" s="49">
        <f t="shared" si="325"/>
        <v>0</v>
      </c>
      <c r="BS125" s="49">
        <f t="shared" si="325"/>
        <v>0</v>
      </c>
      <c r="BT125" s="49">
        <f t="shared" si="325"/>
        <v>0</v>
      </c>
      <c r="BU125" s="49">
        <f t="shared" si="325"/>
        <v>0</v>
      </c>
      <c r="BV125" s="49">
        <f t="shared" si="325"/>
        <v>0</v>
      </c>
      <c r="BW125" s="49">
        <f t="shared" si="325"/>
        <v>0</v>
      </c>
      <c r="BX125" s="49">
        <f t="shared" si="326"/>
        <v>0</v>
      </c>
      <c r="BY125" s="49">
        <f t="shared" si="326"/>
        <v>0</v>
      </c>
      <c r="BZ125" s="49">
        <f t="shared" si="326"/>
        <v>0</v>
      </c>
      <c r="CA125" s="49">
        <f t="shared" si="326"/>
        <v>0</v>
      </c>
      <c r="CB125" s="49">
        <f t="shared" si="326"/>
        <v>0</v>
      </c>
      <c r="CC125" s="49">
        <f t="shared" si="326"/>
        <v>0</v>
      </c>
      <c r="CD125" s="49">
        <f t="shared" si="326"/>
        <v>0</v>
      </c>
      <c r="CE125" s="49">
        <f t="shared" si="326"/>
        <v>0</v>
      </c>
      <c r="CF125" s="49">
        <f t="shared" si="326"/>
        <v>0</v>
      </c>
      <c r="CG125" s="49">
        <f t="shared" si="326"/>
        <v>0</v>
      </c>
      <c r="CH125" s="49">
        <f t="shared" si="327"/>
        <v>0</v>
      </c>
      <c r="CI125" s="49">
        <f t="shared" si="327"/>
        <v>0</v>
      </c>
      <c r="CJ125" s="49">
        <f t="shared" si="327"/>
        <v>0</v>
      </c>
      <c r="CK125" s="49">
        <f t="shared" si="327"/>
        <v>0</v>
      </c>
      <c r="CL125" s="49">
        <f t="shared" si="327"/>
        <v>0</v>
      </c>
      <c r="CM125" s="49">
        <f t="shared" si="327"/>
        <v>0</v>
      </c>
      <c r="CN125" s="49">
        <f t="shared" si="327"/>
        <v>0</v>
      </c>
      <c r="CO125" s="49">
        <f t="shared" si="327"/>
        <v>0</v>
      </c>
      <c r="CP125" s="49">
        <f t="shared" si="327"/>
        <v>0</v>
      </c>
      <c r="CQ125" s="49">
        <f t="shared" si="327"/>
        <v>0</v>
      </c>
      <c r="CR125" s="49">
        <f t="shared" si="328"/>
        <v>0</v>
      </c>
      <c r="CS125" s="49">
        <f t="shared" si="328"/>
        <v>0</v>
      </c>
      <c r="CT125" s="49">
        <f t="shared" si="328"/>
        <v>0</v>
      </c>
      <c r="CU125" s="49">
        <f t="shared" si="328"/>
        <v>0</v>
      </c>
      <c r="CV125" s="49">
        <f t="shared" si="328"/>
        <v>0</v>
      </c>
      <c r="CW125" s="49">
        <f t="shared" si="328"/>
        <v>0</v>
      </c>
      <c r="CX125" s="49">
        <f t="shared" si="328"/>
        <v>0</v>
      </c>
      <c r="CY125" s="49">
        <f t="shared" si="328"/>
        <v>0</v>
      </c>
      <c r="CZ125" s="49">
        <f t="shared" si="328"/>
        <v>0</v>
      </c>
      <c r="DA125" s="49">
        <f t="shared" si="328"/>
        <v>0</v>
      </c>
      <c r="DB125" s="49">
        <f t="shared" si="329"/>
        <v>0</v>
      </c>
      <c r="DC125" s="49">
        <f t="shared" si="329"/>
        <v>0</v>
      </c>
      <c r="DD125" s="49">
        <f t="shared" si="329"/>
        <v>0</v>
      </c>
      <c r="DE125" s="49">
        <f t="shared" si="329"/>
        <v>0</v>
      </c>
      <c r="DF125" s="49">
        <f t="shared" si="329"/>
        <v>0</v>
      </c>
      <c r="DG125" s="49">
        <f t="shared" si="329"/>
        <v>0</v>
      </c>
      <c r="DH125" s="49">
        <f t="shared" si="329"/>
        <v>0</v>
      </c>
      <c r="DI125" s="49">
        <f t="shared" si="329"/>
        <v>0</v>
      </c>
      <c r="DJ125" s="49">
        <f t="shared" si="329"/>
        <v>0</v>
      </c>
      <c r="DK125" s="49">
        <f t="shared" si="329"/>
        <v>0</v>
      </c>
      <c r="DL125" s="49">
        <f t="shared" si="330"/>
        <v>0</v>
      </c>
      <c r="DM125" s="49">
        <f t="shared" si="330"/>
        <v>0</v>
      </c>
      <c r="DN125" s="49">
        <f t="shared" si="330"/>
        <v>0</v>
      </c>
      <c r="DO125" s="49">
        <f t="shared" si="330"/>
        <v>0</v>
      </c>
      <c r="DP125" s="49">
        <f t="shared" si="330"/>
        <v>0</v>
      </c>
      <c r="DQ125" s="49">
        <f t="shared" si="330"/>
        <v>0</v>
      </c>
      <c r="DR125" s="49">
        <f t="shared" si="330"/>
        <v>0</v>
      </c>
      <c r="DS125" s="49">
        <f t="shared" si="330"/>
        <v>0</v>
      </c>
      <c r="DT125" s="49">
        <f t="shared" si="330"/>
        <v>0</v>
      </c>
      <c r="DU125" s="49">
        <f t="shared" si="330"/>
        <v>0</v>
      </c>
      <c r="DV125" s="49">
        <f t="shared" si="331"/>
        <v>0</v>
      </c>
      <c r="DW125" s="49">
        <f t="shared" si="331"/>
        <v>0</v>
      </c>
      <c r="DX125" s="49">
        <f t="shared" si="331"/>
        <v>0</v>
      </c>
      <c r="DY125" s="49">
        <f t="shared" si="331"/>
        <v>0</v>
      </c>
      <c r="DZ125" s="49">
        <f t="shared" si="331"/>
        <v>0</v>
      </c>
      <c r="EA125" s="49">
        <f t="shared" si="331"/>
        <v>0</v>
      </c>
      <c r="EB125" s="49">
        <f t="shared" si="331"/>
        <v>0</v>
      </c>
      <c r="EC125" s="49">
        <f t="shared" si="331"/>
        <v>0</v>
      </c>
      <c r="ED125" s="49">
        <f t="shared" si="331"/>
        <v>0</v>
      </c>
      <c r="EE125" s="49">
        <f t="shared" si="331"/>
        <v>0</v>
      </c>
      <c r="EF125" s="49">
        <f t="shared" si="332"/>
        <v>0</v>
      </c>
      <c r="EG125" s="49">
        <f t="shared" si="332"/>
        <v>0</v>
      </c>
      <c r="EH125" s="49">
        <f t="shared" si="332"/>
        <v>0</v>
      </c>
      <c r="EI125" s="49">
        <f t="shared" si="332"/>
        <v>0</v>
      </c>
      <c r="EJ125" s="49">
        <f t="shared" si="332"/>
        <v>0</v>
      </c>
      <c r="EK125" s="49">
        <f t="shared" si="332"/>
        <v>0</v>
      </c>
      <c r="EL125" s="49">
        <f t="shared" si="332"/>
        <v>0</v>
      </c>
      <c r="EM125" s="49">
        <f t="shared" si="332"/>
        <v>0</v>
      </c>
      <c r="EN125" s="49">
        <f t="shared" si="332"/>
        <v>0</v>
      </c>
      <c r="EO125" s="49">
        <f t="shared" si="332"/>
        <v>0</v>
      </c>
      <c r="EP125" s="49">
        <f t="shared" si="333"/>
        <v>0</v>
      </c>
      <c r="EQ125" s="49">
        <f t="shared" si="333"/>
        <v>0</v>
      </c>
      <c r="ER125" s="49">
        <f t="shared" si="333"/>
        <v>0</v>
      </c>
      <c r="ES125" s="49">
        <f t="shared" si="333"/>
        <v>0</v>
      </c>
      <c r="ET125" s="49">
        <f t="shared" si="333"/>
        <v>0</v>
      </c>
      <c r="EU125" s="49">
        <f t="shared" si="333"/>
        <v>0</v>
      </c>
      <c r="EV125" s="49">
        <f t="shared" si="333"/>
        <v>0</v>
      </c>
      <c r="EW125" s="49">
        <f t="shared" si="333"/>
        <v>0</v>
      </c>
      <c r="EX125" s="49">
        <f t="shared" si="333"/>
        <v>0</v>
      </c>
      <c r="EY125" s="49">
        <f t="shared" si="333"/>
        <v>0</v>
      </c>
      <c r="EZ125" s="49">
        <f t="shared" si="334"/>
        <v>0</v>
      </c>
      <c r="FA125" s="49">
        <f t="shared" si="334"/>
        <v>0</v>
      </c>
      <c r="FB125" s="49">
        <f t="shared" si="334"/>
        <v>0</v>
      </c>
      <c r="FC125" s="49">
        <f t="shared" si="334"/>
        <v>0</v>
      </c>
      <c r="FD125" s="49">
        <f t="shared" si="334"/>
        <v>0</v>
      </c>
      <c r="FE125" s="49">
        <f t="shared" si="334"/>
        <v>0</v>
      </c>
      <c r="FF125" s="49">
        <f t="shared" si="334"/>
        <v>0</v>
      </c>
      <c r="FG125" s="49">
        <f t="shared" si="334"/>
        <v>0</v>
      </c>
      <c r="FH125" s="49">
        <f t="shared" si="334"/>
        <v>0</v>
      </c>
      <c r="FI125" s="49">
        <f t="shared" si="334"/>
        <v>0</v>
      </c>
      <c r="FJ125" s="49">
        <f t="shared" si="335"/>
        <v>0</v>
      </c>
      <c r="FK125" s="49">
        <f t="shared" si="335"/>
        <v>0</v>
      </c>
      <c r="FL125" s="49">
        <f t="shared" si="335"/>
        <v>0</v>
      </c>
      <c r="FM125" s="49">
        <f t="shared" si="335"/>
        <v>0</v>
      </c>
      <c r="FN125" s="49">
        <f t="shared" si="335"/>
        <v>0</v>
      </c>
      <c r="FO125" s="49">
        <f t="shared" si="335"/>
        <v>0</v>
      </c>
      <c r="FP125" s="49">
        <f t="shared" si="335"/>
        <v>0</v>
      </c>
      <c r="FQ125" s="49">
        <f t="shared" si="335"/>
        <v>0</v>
      </c>
      <c r="FR125" s="49">
        <f t="shared" si="335"/>
        <v>0</v>
      </c>
      <c r="FS125" s="49">
        <f t="shared" si="335"/>
        <v>0</v>
      </c>
      <c r="FT125" s="49">
        <f t="shared" si="336"/>
        <v>0</v>
      </c>
      <c r="FU125" s="49">
        <f t="shared" si="336"/>
        <v>0</v>
      </c>
      <c r="FV125" s="49">
        <f t="shared" si="336"/>
        <v>0</v>
      </c>
      <c r="FW125" s="49">
        <f t="shared" si="336"/>
        <v>0</v>
      </c>
      <c r="FX125" s="49">
        <f t="shared" si="336"/>
        <v>0</v>
      </c>
      <c r="FY125" s="49">
        <f t="shared" si="336"/>
        <v>0</v>
      </c>
      <c r="FZ125" s="49">
        <f t="shared" si="336"/>
        <v>0</v>
      </c>
      <c r="GA125" s="49">
        <f t="shared" si="336"/>
        <v>0</v>
      </c>
      <c r="GB125" s="49">
        <f t="shared" si="336"/>
        <v>0</v>
      </c>
      <c r="GC125" s="42">
        <f t="shared" si="13"/>
        <v>0</v>
      </c>
      <c r="GD125" s="42">
        <f t="shared" si="307"/>
        <v>0</v>
      </c>
      <c r="GE125" s="51"/>
      <c r="GF125" s="5"/>
      <c r="GG125" s="5"/>
      <c r="GH125" s="141" t="s">
        <v>14</v>
      </c>
      <c r="GI125" s="142">
        <f ca="1">SUM(GI111:GI124)</f>
        <v>183.00568181818181</v>
      </c>
      <c r="GM125" s="147"/>
      <c r="GN125" s="147"/>
    </row>
    <row r="126" spans="1:196" ht="16.5" customHeight="1" x14ac:dyDescent="0.25">
      <c r="A126" s="39"/>
      <c r="B126" s="24"/>
      <c r="C126" s="24"/>
      <c r="D126" s="24"/>
      <c r="E126" s="5"/>
      <c r="F126" s="17"/>
      <c r="G126" s="17"/>
      <c r="H126" s="41"/>
      <c r="I126" s="41"/>
      <c r="J126" s="41"/>
      <c r="K126" s="41"/>
      <c r="L126" s="41"/>
      <c r="M126" s="41"/>
      <c r="N126" s="41"/>
      <c r="O126" s="41"/>
      <c r="P126" s="49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  <c r="FT126" s="43"/>
      <c r="FU126" s="43"/>
      <c r="FV126" s="43"/>
      <c r="FW126" s="43"/>
      <c r="FX126" s="43"/>
      <c r="FY126" s="43"/>
      <c r="FZ126" s="43"/>
      <c r="GA126" s="43"/>
      <c r="GB126" s="43"/>
      <c r="GC126" s="42">
        <f t="shared" si="13"/>
        <v>0</v>
      </c>
      <c r="GD126" s="42"/>
      <c r="GE126" s="51"/>
      <c r="GF126" s="5"/>
      <c r="GG126" s="5"/>
    </row>
    <row r="127" spans="1:196" ht="16.5" customHeight="1" x14ac:dyDescent="0.25">
      <c r="A127" s="5"/>
      <c r="B127" s="24"/>
      <c r="C127" s="24"/>
      <c r="D127" s="24"/>
      <c r="E127" s="5"/>
      <c r="F127" s="46" t="s">
        <v>205</v>
      </c>
      <c r="G127" s="46"/>
      <c r="H127" s="46"/>
      <c r="I127" s="46"/>
      <c r="J127" s="46"/>
      <c r="K127" s="46"/>
      <c r="L127" s="46"/>
      <c r="M127" s="46"/>
      <c r="N127" s="46"/>
      <c r="O127" s="46"/>
      <c r="P127" s="53">
        <f t="shared" ref="P127:GC127" si="342">SUM(P110:P126)</f>
        <v>0</v>
      </c>
      <c r="Q127" s="53">
        <f t="shared" si="342"/>
        <v>0</v>
      </c>
      <c r="R127" s="53">
        <f t="shared" si="342"/>
        <v>0</v>
      </c>
      <c r="S127" s="53">
        <f t="shared" si="342"/>
        <v>0</v>
      </c>
      <c r="T127" s="53">
        <f t="shared" si="342"/>
        <v>0</v>
      </c>
      <c r="U127" s="53">
        <f t="shared" si="342"/>
        <v>0</v>
      </c>
      <c r="V127" s="53">
        <f t="shared" si="342"/>
        <v>0</v>
      </c>
      <c r="W127" s="53">
        <f t="shared" si="342"/>
        <v>0</v>
      </c>
      <c r="X127" s="53">
        <f t="shared" si="342"/>
        <v>0</v>
      </c>
      <c r="Y127" s="53">
        <f t="shared" si="342"/>
        <v>0</v>
      </c>
      <c r="Z127" s="53">
        <f t="shared" si="342"/>
        <v>0</v>
      </c>
      <c r="AA127" s="53">
        <f t="shared" si="342"/>
        <v>9.36</v>
      </c>
      <c r="AB127" s="53">
        <f t="shared" si="342"/>
        <v>9.36</v>
      </c>
      <c r="AC127" s="53">
        <f t="shared" si="342"/>
        <v>8.6089772727272731</v>
      </c>
      <c r="AD127" s="53">
        <f t="shared" si="342"/>
        <v>8.6089772727272731</v>
      </c>
      <c r="AE127" s="53">
        <f t="shared" si="342"/>
        <v>3.6671022727272731</v>
      </c>
      <c r="AF127" s="53">
        <f t="shared" si="342"/>
        <v>3.6671022727272731</v>
      </c>
      <c r="AG127" s="53">
        <f t="shared" si="342"/>
        <v>3.4171022727272731</v>
      </c>
      <c r="AH127" s="53">
        <f t="shared" si="342"/>
        <v>3.4171022727272731</v>
      </c>
      <c r="AI127" s="53">
        <f t="shared" si="342"/>
        <v>4.1671022727272735</v>
      </c>
      <c r="AJ127" s="53">
        <f t="shared" si="342"/>
        <v>3.4171022727272731</v>
      </c>
      <c r="AK127" s="53">
        <f t="shared" si="342"/>
        <v>3.4171022727272731</v>
      </c>
      <c r="AL127" s="53">
        <f t="shared" si="342"/>
        <v>3.4171022727272731</v>
      </c>
      <c r="AM127" s="53">
        <f t="shared" si="342"/>
        <v>4.1671022727272735</v>
      </c>
      <c r="AN127" s="53">
        <f t="shared" si="342"/>
        <v>3.4171022727272731</v>
      </c>
      <c r="AO127" s="53">
        <f t="shared" si="342"/>
        <v>3.4171022727272731</v>
      </c>
      <c r="AP127" s="53">
        <f t="shared" si="342"/>
        <v>3.4171022727272731</v>
      </c>
      <c r="AQ127" s="53">
        <f t="shared" si="342"/>
        <v>3.4171022727272731</v>
      </c>
      <c r="AR127" s="53">
        <f t="shared" si="342"/>
        <v>4.4171022727272735</v>
      </c>
      <c r="AS127" s="53">
        <f t="shared" si="342"/>
        <v>3.4171022727272731</v>
      </c>
      <c r="AT127" s="53">
        <f t="shared" si="342"/>
        <v>3.4171022727272731</v>
      </c>
      <c r="AU127" s="53">
        <f t="shared" si="342"/>
        <v>3.4171022727272731</v>
      </c>
      <c r="AV127" s="53">
        <f t="shared" si="342"/>
        <v>4.4171022727272735</v>
      </c>
      <c r="AW127" s="53">
        <f t="shared" si="342"/>
        <v>3.4171022727272731</v>
      </c>
      <c r="AX127" s="53">
        <f t="shared" si="342"/>
        <v>3.4171022727272731</v>
      </c>
      <c r="AY127" s="53">
        <f t="shared" si="342"/>
        <v>3.4171022727272731</v>
      </c>
      <c r="AZ127" s="53">
        <f t="shared" si="342"/>
        <v>4.4171022727272735</v>
      </c>
      <c r="BA127" s="53">
        <f t="shared" si="342"/>
        <v>3.4171022727272731</v>
      </c>
      <c r="BB127" s="53">
        <f t="shared" si="342"/>
        <v>3.4171022727272731</v>
      </c>
      <c r="BC127" s="53">
        <f t="shared" si="342"/>
        <v>3.3671022727272728</v>
      </c>
      <c r="BD127" s="53">
        <f t="shared" si="342"/>
        <v>4.3671022727272728</v>
      </c>
      <c r="BE127" s="53">
        <f t="shared" si="342"/>
        <v>3.3671022727272728</v>
      </c>
      <c r="BF127" s="53">
        <f t="shared" si="342"/>
        <v>3.3671022727272728</v>
      </c>
      <c r="BG127" s="53">
        <f t="shared" si="342"/>
        <v>3.3671022727272728</v>
      </c>
      <c r="BH127" s="53">
        <f t="shared" si="342"/>
        <v>4.3671022727272728</v>
      </c>
      <c r="BI127" s="53">
        <f t="shared" si="342"/>
        <v>3.3671022727272728</v>
      </c>
      <c r="BJ127" s="53">
        <f t="shared" si="342"/>
        <v>3.3671022727272728</v>
      </c>
      <c r="BK127" s="53">
        <f t="shared" si="342"/>
        <v>3.3671022727272728</v>
      </c>
      <c r="BL127" s="53">
        <f t="shared" si="342"/>
        <v>4.3671022727272728</v>
      </c>
      <c r="BM127" s="53">
        <f t="shared" si="342"/>
        <v>3.317102272727273</v>
      </c>
      <c r="BN127" s="53">
        <f t="shared" si="342"/>
        <v>3.317102272727273</v>
      </c>
      <c r="BO127" s="53">
        <f t="shared" si="342"/>
        <v>4.317102272727273</v>
      </c>
      <c r="BP127" s="53">
        <f t="shared" si="342"/>
        <v>3.317102272727273</v>
      </c>
      <c r="BQ127" s="53">
        <f t="shared" si="342"/>
        <v>3.317102272727273</v>
      </c>
      <c r="BR127" s="53">
        <f t="shared" si="342"/>
        <v>3.317102272727273</v>
      </c>
      <c r="BS127" s="53">
        <f t="shared" si="342"/>
        <v>4.317102272727273</v>
      </c>
      <c r="BT127" s="53">
        <f t="shared" si="342"/>
        <v>3.317102272727273</v>
      </c>
      <c r="BU127" s="53">
        <f t="shared" si="342"/>
        <v>3.317102272727273</v>
      </c>
      <c r="BV127" s="53">
        <f t="shared" si="342"/>
        <v>3.317102272727273</v>
      </c>
      <c r="BW127" s="53">
        <f t="shared" si="342"/>
        <v>4.317102272727273</v>
      </c>
      <c r="BX127" s="53">
        <f t="shared" si="342"/>
        <v>3.317102272727273</v>
      </c>
      <c r="BY127" s="53">
        <f t="shared" si="342"/>
        <v>3.317102272727273</v>
      </c>
      <c r="BZ127" s="53">
        <f t="shared" si="342"/>
        <v>4.317102272727273</v>
      </c>
      <c r="CA127" s="53">
        <f t="shared" si="342"/>
        <v>3.317102272727273</v>
      </c>
      <c r="CB127" s="53">
        <f t="shared" si="342"/>
        <v>3.317102272727273</v>
      </c>
      <c r="CC127" s="53">
        <f t="shared" si="342"/>
        <v>3.317102272727273</v>
      </c>
      <c r="CD127" s="53">
        <f t="shared" si="342"/>
        <v>3.317102272727273</v>
      </c>
      <c r="CE127" s="53">
        <f t="shared" si="342"/>
        <v>3.317102272727273</v>
      </c>
      <c r="CF127" s="53">
        <f t="shared" si="342"/>
        <v>4.317102272727273</v>
      </c>
      <c r="CG127" s="53">
        <f t="shared" si="342"/>
        <v>3.317102272727273</v>
      </c>
      <c r="CH127" s="53">
        <f t="shared" si="342"/>
        <v>3.317102272727273</v>
      </c>
      <c r="CI127" s="53">
        <f t="shared" si="342"/>
        <v>3.317102272727273</v>
      </c>
      <c r="CJ127" s="53">
        <f t="shared" si="342"/>
        <v>4.317102272727273</v>
      </c>
      <c r="CK127" s="53">
        <f t="shared" si="342"/>
        <v>3.317102272727273</v>
      </c>
      <c r="CL127" s="53">
        <f t="shared" si="342"/>
        <v>3.317102272727273</v>
      </c>
      <c r="CM127" s="53">
        <f t="shared" si="342"/>
        <v>3.317102272727273</v>
      </c>
      <c r="CN127" s="53">
        <f t="shared" si="342"/>
        <v>4.317102272727273</v>
      </c>
      <c r="CO127" s="53">
        <f t="shared" si="342"/>
        <v>3.317102272727273</v>
      </c>
      <c r="CP127" s="53">
        <f t="shared" si="342"/>
        <v>3.317102272727273</v>
      </c>
      <c r="CQ127" s="53">
        <f t="shared" si="342"/>
        <v>3.317102272727273</v>
      </c>
      <c r="CR127" s="53">
        <f t="shared" si="342"/>
        <v>4.317102272727273</v>
      </c>
      <c r="CS127" s="53">
        <f t="shared" si="342"/>
        <v>3.317102272727273</v>
      </c>
      <c r="CT127" s="53">
        <f t="shared" si="342"/>
        <v>3.317102272727273</v>
      </c>
      <c r="CU127" s="53">
        <f t="shared" si="342"/>
        <v>3.317102272727273</v>
      </c>
      <c r="CV127" s="53">
        <f t="shared" si="342"/>
        <v>4.317102272727273</v>
      </c>
      <c r="CW127" s="53">
        <f t="shared" si="342"/>
        <v>3.317102272727273</v>
      </c>
      <c r="CX127" s="53">
        <f t="shared" si="342"/>
        <v>3.317102272727273</v>
      </c>
      <c r="CY127" s="53">
        <f t="shared" si="342"/>
        <v>3.317102272727273</v>
      </c>
      <c r="CZ127" s="53">
        <f t="shared" si="342"/>
        <v>3.317102272727273</v>
      </c>
      <c r="DA127" s="53">
        <f t="shared" si="342"/>
        <v>4.317102272727273</v>
      </c>
      <c r="DB127" s="53">
        <f t="shared" si="342"/>
        <v>3.317102272727273</v>
      </c>
      <c r="DC127" s="53">
        <f t="shared" si="342"/>
        <v>3.317102272727273</v>
      </c>
      <c r="DD127" s="53">
        <f t="shared" si="342"/>
        <v>3.317102272727273</v>
      </c>
      <c r="DE127" s="53">
        <f t="shared" si="342"/>
        <v>4.317102272727273</v>
      </c>
      <c r="DF127" s="53">
        <f t="shared" si="342"/>
        <v>3.317102272727273</v>
      </c>
      <c r="DG127" s="53">
        <f t="shared" si="342"/>
        <v>3.317102272727273</v>
      </c>
      <c r="DH127" s="53">
        <f t="shared" si="342"/>
        <v>3.317102272727273</v>
      </c>
      <c r="DI127" s="53">
        <f t="shared" si="342"/>
        <v>3.317102272727273</v>
      </c>
      <c r="DJ127" s="53">
        <f t="shared" si="342"/>
        <v>4.317102272727273</v>
      </c>
      <c r="DK127" s="53">
        <f t="shared" si="342"/>
        <v>3.317102272727273</v>
      </c>
      <c r="DL127" s="53">
        <f t="shared" si="342"/>
        <v>3.317102272727273</v>
      </c>
      <c r="DM127" s="53">
        <f t="shared" si="342"/>
        <v>4.317102272727273</v>
      </c>
      <c r="DN127" s="53">
        <f t="shared" si="342"/>
        <v>3.317102272727273</v>
      </c>
      <c r="DO127" s="53">
        <f t="shared" si="342"/>
        <v>3.317102272727273</v>
      </c>
      <c r="DP127" s="53">
        <f t="shared" si="342"/>
        <v>4.317102272727273</v>
      </c>
      <c r="DQ127" s="53">
        <f t="shared" si="342"/>
        <v>3.317102272727273</v>
      </c>
      <c r="DR127" s="53">
        <f t="shared" si="342"/>
        <v>3.317102272727273</v>
      </c>
      <c r="DS127" s="53">
        <f t="shared" si="342"/>
        <v>0</v>
      </c>
      <c r="DT127" s="53">
        <f t="shared" si="342"/>
        <v>0</v>
      </c>
      <c r="DU127" s="53">
        <f t="shared" si="342"/>
        <v>0</v>
      </c>
      <c r="DV127" s="53">
        <f t="shared" si="342"/>
        <v>0</v>
      </c>
      <c r="DW127" s="53">
        <f t="shared" si="342"/>
        <v>0</v>
      </c>
      <c r="DX127" s="53">
        <f t="shared" si="342"/>
        <v>0</v>
      </c>
      <c r="DY127" s="53">
        <f t="shared" si="342"/>
        <v>0</v>
      </c>
      <c r="DZ127" s="53">
        <f t="shared" si="342"/>
        <v>0</v>
      </c>
      <c r="EA127" s="53">
        <f t="shared" si="342"/>
        <v>0</v>
      </c>
      <c r="EB127" s="53">
        <f t="shared" si="342"/>
        <v>0</v>
      </c>
      <c r="EC127" s="53">
        <f t="shared" si="342"/>
        <v>0</v>
      </c>
      <c r="ED127" s="53">
        <f t="shared" si="342"/>
        <v>0</v>
      </c>
      <c r="EE127" s="53">
        <f t="shared" si="342"/>
        <v>0</v>
      </c>
      <c r="EF127" s="53">
        <f t="shared" si="342"/>
        <v>0</v>
      </c>
      <c r="EG127" s="53">
        <f t="shared" si="342"/>
        <v>0</v>
      </c>
      <c r="EH127" s="53">
        <f t="shared" si="342"/>
        <v>0</v>
      </c>
      <c r="EI127" s="53">
        <f t="shared" si="342"/>
        <v>0</v>
      </c>
      <c r="EJ127" s="53">
        <f t="shared" si="342"/>
        <v>0</v>
      </c>
      <c r="EK127" s="53">
        <f t="shared" si="342"/>
        <v>0</v>
      </c>
      <c r="EL127" s="53">
        <f t="shared" si="342"/>
        <v>0</v>
      </c>
      <c r="EM127" s="53">
        <f t="shared" si="342"/>
        <v>0</v>
      </c>
      <c r="EN127" s="53">
        <f t="shared" si="342"/>
        <v>0</v>
      </c>
      <c r="EO127" s="53">
        <f t="shared" si="342"/>
        <v>0</v>
      </c>
      <c r="EP127" s="53">
        <f t="shared" si="342"/>
        <v>0</v>
      </c>
      <c r="EQ127" s="53">
        <f t="shared" si="342"/>
        <v>0</v>
      </c>
      <c r="ER127" s="53">
        <f t="shared" si="342"/>
        <v>0</v>
      </c>
      <c r="ES127" s="53">
        <f t="shared" si="342"/>
        <v>0</v>
      </c>
      <c r="ET127" s="53">
        <f t="shared" si="342"/>
        <v>0</v>
      </c>
      <c r="EU127" s="53">
        <f t="shared" si="342"/>
        <v>0</v>
      </c>
      <c r="EV127" s="53">
        <f t="shared" si="342"/>
        <v>0</v>
      </c>
      <c r="EW127" s="53">
        <f t="shared" si="342"/>
        <v>0</v>
      </c>
      <c r="EX127" s="53">
        <f t="shared" si="342"/>
        <v>0</v>
      </c>
      <c r="EY127" s="53">
        <f t="shared" si="342"/>
        <v>0</v>
      </c>
      <c r="EZ127" s="53">
        <f t="shared" si="342"/>
        <v>0</v>
      </c>
      <c r="FA127" s="53">
        <f t="shared" si="342"/>
        <v>0</v>
      </c>
      <c r="FB127" s="53">
        <f t="shared" si="342"/>
        <v>0</v>
      </c>
      <c r="FC127" s="53">
        <f t="shared" si="342"/>
        <v>0</v>
      </c>
      <c r="FD127" s="53">
        <f t="shared" si="342"/>
        <v>0</v>
      </c>
      <c r="FE127" s="53">
        <f t="shared" si="342"/>
        <v>0</v>
      </c>
      <c r="FF127" s="53">
        <f t="shared" si="342"/>
        <v>0</v>
      </c>
      <c r="FG127" s="53">
        <f t="shared" si="342"/>
        <v>0</v>
      </c>
      <c r="FH127" s="53">
        <f t="shared" si="342"/>
        <v>0</v>
      </c>
      <c r="FI127" s="53">
        <f t="shared" si="342"/>
        <v>0</v>
      </c>
      <c r="FJ127" s="53">
        <f t="shared" si="342"/>
        <v>0</v>
      </c>
      <c r="FK127" s="53">
        <f t="shared" si="342"/>
        <v>0</v>
      </c>
      <c r="FL127" s="53">
        <f t="shared" si="342"/>
        <v>0</v>
      </c>
      <c r="FM127" s="53">
        <f t="shared" si="342"/>
        <v>0</v>
      </c>
      <c r="FN127" s="53">
        <f t="shared" si="342"/>
        <v>0</v>
      </c>
      <c r="FO127" s="53">
        <f t="shared" si="342"/>
        <v>0</v>
      </c>
      <c r="FP127" s="53">
        <f t="shared" si="342"/>
        <v>0</v>
      </c>
      <c r="FQ127" s="53">
        <f t="shared" si="342"/>
        <v>0</v>
      </c>
      <c r="FR127" s="53">
        <f t="shared" si="342"/>
        <v>0</v>
      </c>
      <c r="FS127" s="53">
        <f t="shared" si="342"/>
        <v>0</v>
      </c>
      <c r="FT127" s="53">
        <f t="shared" si="342"/>
        <v>0</v>
      </c>
      <c r="FU127" s="53">
        <f t="shared" si="342"/>
        <v>0</v>
      </c>
      <c r="FV127" s="53">
        <f t="shared" si="342"/>
        <v>0</v>
      </c>
      <c r="FW127" s="53">
        <f t="shared" si="342"/>
        <v>0</v>
      </c>
      <c r="FX127" s="53">
        <f t="shared" si="342"/>
        <v>0</v>
      </c>
      <c r="FY127" s="53">
        <f t="shared" si="342"/>
        <v>0</v>
      </c>
      <c r="FZ127" s="53">
        <f t="shared" si="342"/>
        <v>0</v>
      </c>
      <c r="GA127" s="53">
        <f t="shared" si="342"/>
        <v>0</v>
      </c>
      <c r="GB127" s="53">
        <f t="shared" si="342"/>
        <v>0</v>
      </c>
      <c r="GC127" s="53">
        <f t="shared" si="342"/>
        <v>366.01136363636351</v>
      </c>
      <c r="GD127" s="53">
        <f>SUM(GD110:GD126)</f>
        <v>183.00568181818181</v>
      </c>
      <c r="GE127" s="5"/>
      <c r="GF127" s="5"/>
      <c r="GG127" s="5"/>
    </row>
    <row r="128" spans="1:196" ht="16.5" customHeight="1" x14ac:dyDescent="0.25">
      <c r="A128" s="5"/>
      <c r="B128" s="24"/>
      <c r="C128" s="24"/>
      <c r="D128" s="24"/>
      <c r="E128" s="5"/>
      <c r="F128" s="5"/>
      <c r="G128" s="54"/>
      <c r="H128" s="54"/>
      <c r="I128" s="54"/>
      <c r="J128" s="54"/>
      <c r="K128" s="54"/>
      <c r="L128" s="54"/>
      <c r="M128" s="54"/>
      <c r="N128" s="54"/>
      <c r="O128" s="54"/>
      <c r="P128" s="55">
        <f t="shared" ref="P128:AU128" si="343">SUM(P23:P108)</f>
        <v>0</v>
      </c>
      <c r="Q128" s="55">
        <f t="shared" si="343"/>
        <v>0</v>
      </c>
      <c r="R128" s="55">
        <f t="shared" si="343"/>
        <v>0</v>
      </c>
      <c r="S128" s="55">
        <f t="shared" si="343"/>
        <v>0</v>
      </c>
      <c r="T128" s="55">
        <f t="shared" si="343"/>
        <v>0</v>
      </c>
      <c r="U128" s="55">
        <f t="shared" si="343"/>
        <v>0</v>
      </c>
      <c r="V128" s="55">
        <f t="shared" si="343"/>
        <v>0</v>
      </c>
      <c r="W128" s="55">
        <f t="shared" si="343"/>
        <v>0</v>
      </c>
      <c r="X128" s="55">
        <f t="shared" si="343"/>
        <v>0</v>
      </c>
      <c r="Y128" s="55">
        <f t="shared" si="343"/>
        <v>0</v>
      </c>
      <c r="Z128" s="55">
        <f t="shared" si="343"/>
        <v>0</v>
      </c>
      <c r="AA128" s="55">
        <f t="shared" si="343"/>
        <v>9.36</v>
      </c>
      <c r="AB128" s="55">
        <f t="shared" si="343"/>
        <v>9.36</v>
      </c>
      <c r="AC128" s="55">
        <f t="shared" si="343"/>
        <v>8.6089772727272731</v>
      </c>
      <c r="AD128" s="55">
        <f t="shared" si="343"/>
        <v>8.6089772727272731</v>
      </c>
      <c r="AE128" s="55">
        <f t="shared" si="343"/>
        <v>3.6671022727272731</v>
      </c>
      <c r="AF128" s="55">
        <f t="shared" si="343"/>
        <v>3.6671022727272731</v>
      </c>
      <c r="AG128" s="55">
        <f t="shared" si="343"/>
        <v>3.4171022727272731</v>
      </c>
      <c r="AH128" s="55">
        <f t="shared" si="343"/>
        <v>3.4171022727272731</v>
      </c>
      <c r="AI128" s="55">
        <f t="shared" si="343"/>
        <v>4.1671022727272735</v>
      </c>
      <c r="AJ128" s="55">
        <f t="shared" si="343"/>
        <v>3.4171022727272731</v>
      </c>
      <c r="AK128" s="55">
        <f t="shared" si="343"/>
        <v>3.4171022727272731</v>
      </c>
      <c r="AL128" s="55">
        <f t="shared" si="343"/>
        <v>3.4171022727272731</v>
      </c>
      <c r="AM128" s="55">
        <f t="shared" si="343"/>
        <v>4.1671022727272735</v>
      </c>
      <c r="AN128" s="55">
        <f t="shared" si="343"/>
        <v>3.4171022727272731</v>
      </c>
      <c r="AO128" s="55">
        <f t="shared" si="343"/>
        <v>3.4171022727272731</v>
      </c>
      <c r="AP128" s="55">
        <f t="shared" si="343"/>
        <v>3.4171022727272731</v>
      </c>
      <c r="AQ128" s="55">
        <f t="shared" si="343"/>
        <v>3.4171022727272731</v>
      </c>
      <c r="AR128" s="55">
        <f t="shared" si="343"/>
        <v>4.4171022727272726</v>
      </c>
      <c r="AS128" s="55">
        <f t="shared" si="343"/>
        <v>3.4171022727272731</v>
      </c>
      <c r="AT128" s="55">
        <f t="shared" si="343"/>
        <v>3.4171022727272731</v>
      </c>
      <c r="AU128" s="55">
        <f t="shared" si="343"/>
        <v>3.4171022727272731</v>
      </c>
      <c r="AV128" s="55">
        <f t="shared" ref="AV128:CA128" si="344">SUM(AV23:AV108)</f>
        <v>4.4171022727272726</v>
      </c>
      <c r="AW128" s="55">
        <f t="shared" si="344"/>
        <v>3.4171022727272731</v>
      </c>
      <c r="AX128" s="55">
        <f t="shared" si="344"/>
        <v>3.4171022727272731</v>
      </c>
      <c r="AY128" s="55">
        <f t="shared" si="344"/>
        <v>3.4171022727272731</v>
      </c>
      <c r="AZ128" s="55">
        <f t="shared" si="344"/>
        <v>4.4171022727272726</v>
      </c>
      <c r="BA128" s="55">
        <f t="shared" si="344"/>
        <v>3.4171022727272731</v>
      </c>
      <c r="BB128" s="55">
        <f t="shared" si="344"/>
        <v>3.4171022727272731</v>
      </c>
      <c r="BC128" s="55">
        <f t="shared" si="344"/>
        <v>3.3671022727272732</v>
      </c>
      <c r="BD128" s="55">
        <f t="shared" si="344"/>
        <v>4.3671022727272728</v>
      </c>
      <c r="BE128" s="55">
        <f t="shared" si="344"/>
        <v>3.3671022727272732</v>
      </c>
      <c r="BF128" s="55">
        <f t="shared" si="344"/>
        <v>3.3671022727272732</v>
      </c>
      <c r="BG128" s="55">
        <f t="shared" si="344"/>
        <v>3.3671022727272732</v>
      </c>
      <c r="BH128" s="55">
        <f t="shared" si="344"/>
        <v>4.3671022727272728</v>
      </c>
      <c r="BI128" s="55">
        <f t="shared" si="344"/>
        <v>3.3671022727272732</v>
      </c>
      <c r="BJ128" s="55">
        <f t="shared" si="344"/>
        <v>3.3671022727272732</v>
      </c>
      <c r="BK128" s="55">
        <f t="shared" si="344"/>
        <v>3.3671022727272732</v>
      </c>
      <c r="BL128" s="55">
        <f t="shared" si="344"/>
        <v>4.3671022727272728</v>
      </c>
      <c r="BM128" s="55">
        <f t="shared" si="344"/>
        <v>3.317102272727273</v>
      </c>
      <c r="BN128" s="55">
        <f t="shared" si="344"/>
        <v>3.317102272727273</v>
      </c>
      <c r="BO128" s="55">
        <f t="shared" si="344"/>
        <v>4.317102272727273</v>
      </c>
      <c r="BP128" s="55">
        <f t="shared" si="344"/>
        <v>3.317102272727273</v>
      </c>
      <c r="BQ128" s="55">
        <f t="shared" si="344"/>
        <v>3.317102272727273</v>
      </c>
      <c r="BR128" s="55">
        <f t="shared" si="344"/>
        <v>3.317102272727273</v>
      </c>
      <c r="BS128" s="55">
        <f t="shared" si="344"/>
        <v>4.317102272727273</v>
      </c>
      <c r="BT128" s="55">
        <f t="shared" si="344"/>
        <v>3.317102272727273</v>
      </c>
      <c r="BU128" s="55">
        <f t="shared" si="344"/>
        <v>3.317102272727273</v>
      </c>
      <c r="BV128" s="55">
        <f t="shared" si="344"/>
        <v>3.317102272727273</v>
      </c>
      <c r="BW128" s="55">
        <f t="shared" si="344"/>
        <v>4.317102272727273</v>
      </c>
      <c r="BX128" s="55">
        <f t="shared" si="344"/>
        <v>3.317102272727273</v>
      </c>
      <c r="BY128" s="55">
        <f t="shared" si="344"/>
        <v>3.317102272727273</v>
      </c>
      <c r="BZ128" s="55">
        <f t="shared" si="344"/>
        <v>4.317102272727273</v>
      </c>
      <c r="CA128" s="55">
        <f t="shared" si="344"/>
        <v>3.317102272727273</v>
      </c>
      <c r="CB128" s="55">
        <f t="shared" ref="CB128:DG128" si="345">SUM(CB23:CB108)</f>
        <v>3.317102272727273</v>
      </c>
      <c r="CC128" s="55">
        <f t="shared" si="345"/>
        <v>3.317102272727273</v>
      </c>
      <c r="CD128" s="55">
        <f t="shared" si="345"/>
        <v>3.317102272727273</v>
      </c>
      <c r="CE128" s="55">
        <f t="shared" si="345"/>
        <v>3.317102272727273</v>
      </c>
      <c r="CF128" s="55">
        <f t="shared" si="345"/>
        <v>4.317102272727273</v>
      </c>
      <c r="CG128" s="55">
        <f t="shared" si="345"/>
        <v>3.317102272727273</v>
      </c>
      <c r="CH128" s="55">
        <f t="shared" si="345"/>
        <v>3.317102272727273</v>
      </c>
      <c r="CI128" s="55">
        <f t="shared" si="345"/>
        <v>3.317102272727273</v>
      </c>
      <c r="CJ128" s="55">
        <f t="shared" si="345"/>
        <v>4.317102272727273</v>
      </c>
      <c r="CK128" s="55">
        <f t="shared" si="345"/>
        <v>3.317102272727273</v>
      </c>
      <c r="CL128" s="55">
        <f t="shared" si="345"/>
        <v>3.317102272727273</v>
      </c>
      <c r="CM128" s="55">
        <f t="shared" si="345"/>
        <v>3.317102272727273</v>
      </c>
      <c r="CN128" s="55">
        <f t="shared" si="345"/>
        <v>4.317102272727273</v>
      </c>
      <c r="CO128" s="55">
        <f t="shared" si="345"/>
        <v>3.317102272727273</v>
      </c>
      <c r="CP128" s="55">
        <f t="shared" si="345"/>
        <v>3.317102272727273</v>
      </c>
      <c r="CQ128" s="55">
        <f t="shared" si="345"/>
        <v>3.317102272727273</v>
      </c>
      <c r="CR128" s="55">
        <f t="shared" si="345"/>
        <v>4.317102272727273</v>
      </c>
      <c r="CS128" s="55">
        <f t="shared" si="345"/>
        <v>3.317102272727273</v>
      </c>
      <c r="CT128" s="55">
        <f t="shared" si="345"/>
        <v>3.317102272727273</v>
      </c>
      <c r="CU128" s="55">
        <f t="shared" si="345"/>
        <v>3.317102272727273</v>
      </c>
      <c r="CV128" s="55">
        <f t="shared" si="345"/>
        <v>4.317102272727273</v>
      </c>
      <c r="CW128" s="55">
        <f t="shared" si="345"/>
        <v>3.317102272727273</v>
      </c>
      <c r="CX128" s="55">
        <f t="shared" si="345"/>
        <v>3.317102272727273</v>
      </c>
      <c r="CY128" s="55">
        <f t="shared" si="345"/>
        <v>3.317102272727273</v>
      </c>
      <c r="CZ128" s="55">
        <f t="shared" si="345"/>
        <v>3.317102272727273</v>
      </c>
      <c r="DA128" s="55">
        <f t="shared" si="345"/>
        <v>4.317102272727273</v>
      </c>
      <c r="DB128" s="55">
        <f t="shared" si="345"/>
        <v>3.317102272727273</v>
      </c>
      <c r="DC128" s="55">
        <f t="shared" si="345"/>
        <v>3.317102272727273</v>
      </c>
      <c r="DD128" s="55">
        <f t="shared" si="345"/>
        <v>3.317102272727273</v>
      </c>
      <c r="DE128" s="55">
        <f t="shared" si="345"/>
        <v>4.317102272727273</v>
      </c>
      <c r="DF128" s="55">
        <f t="shared" si="345"/>
        <v>3.317102272727273</v>
      </c>
      <c r="DG128" s="55">
        <f t="shared" si="345"/>
        <v>3.317102272727273</v>
      </c>
      <c r="DH128" s="55">
        <f t="shared" ref="DH128:EM128" si="346">SUM(DH23:DH108)</f>
        <v>3.317102272727273</v>
      </c>
      <c r="DI128" s="55">
        <f t="shared" si="346"/>
        <v>3.317102272727273</v>
      </c>
      <c r="DJ128" s="55">
        <f t="shared" si="346"/>
        <v>4.317102272727273</v>
      </c>
      <c r="DK128" s="55">
        <f t="shared" si="346"/>
        <v>3.317102272727273</v>
      </c>
      <c r="DL128" s="55">
        <f t="shared" si="346"/>
        <v>3.317102272727273</v>
      </c>
      <c r="DM128" s="55">
        <f t="shared" si="346"/>
        <v>4.317102272727273</v>
      </c>
      <c r="DN128" s="55">
        <f t="shared" si="346"/>
        <v>3.317102272727273</v>
      </c>
      <c r="DO128" s="55">
        <f t="shared" si="346"/>
        <v>3.317102272727273</v>
      </c>
      <c r="DP128" s="55">
        <f t="shared" si="346"/>
        <v>4.317102272727273</v>
      </c>
      <c r="DQ128" s="55">
        <f t="shared" si="346"/>
        <v>3.317102272727273</v>
      </c>
      <c r="DR128" s="55">
        <f t="shared" si="346"/>
        <v>3.317102272727273</v>
      </c>
      <c r="DS128" s="56">
        <f t="shared" si="346"/>
        <v>0</v>
      </c>
      <c r="DT128" s="56">
        <f t="shared" si="346"/>
        <v>0</v>
      </c>
      <c r="DU128" s="56">
        <f t="shared" si="346"/>
        <v>0</v>
      </c>
      <c r="DV128" s="56">
        <f t="shared" si="346"/>
        <v>0</v>
      </c>
      <c r="DW128" s="56">
        <f t="shared" si="346"/>
        <v>0</v>
      </c>
      <c r="DX128" s="56">
        <f t="shared" si="346"/>
        <v>0</v>
      </c>
      <c r="DY128" s="56">
        <f t="shared" si="346"/>
        <v>0</v>
      </c>
      <c r="DZ128" s="56">
        <f t="shared" si="346"/>
        <v>0</v>
      </c>
      <c r="EA128" s="56">
        <f t="shared" si="346"/>
        <v>0</v>
      </c>
      <c r="EB128" s="56">
        <f t="shared" si="346"/>
        <v>0</v>
      </c>
      <c r="EC128" s="56">
        <f t="shared" si="346"/>
        <v>0</v>
      </c>
      <c r="ED128" s="56">
        <f t="shared" si="346"/>
        <v>0</v>
      </c>
      <c r="EE128" s="56">
        <f t="shared" si="346"/>
        <v>0</v>
      </c>
      <c r="EF128" s="56">
        <f t="shared" si="346"/>
        <v>0</v>
      </c>
      <c r="EG128" s="56">
        <f t="shared" si="346"/>
        <v>0</v>
      </c>
      <c r="EH128" s="56">
        <f t="shared" si="346"/>
        <v>0</v>
      </c>
      <c r="EI128" s="56">
        <f t="shared" si="346"/>
        <v>0</v>
      </c>
      <c r="EJ128" s="56">
        <f t="shared" si="346"/>
        <v>0</v>
      </c>
      <c r="EK128" s="56">
        <f t="shared" si="346"/>
        <v>0</v>
      </c>
      <c r="EL128" s="56">
        <f t="shared" si="346"/>
        <v>0</v>
      </c>
      <c r="EM128" s="56">
        <f t="shared" si="346"/>
        <v>0</v>
      </c>
      <c r="EN128" s="56">
        <f t="shared" ref="EN128:FS128" si="347">SUM(EN23:EN108)</f>
        <v>0</v>
      </c>
      <c r="EO128" s="56">
        <f t="shared" si="347"/>
        <v>0</v>
      </c>
      <c r="EP128" s="56">
        <f t="shared" si="347"/>
        <v>0</v>
      </c>
      <c r="EQ128" s="56">
        <f t="shared" si="347"/>
        <v>0</v>
      </c>
      <c r="ER128" s="56">
        <f t="shared" si="347"/>
        <v>0</v>
      </c>
      <c r="ES128" s="56">
        <f t="shared" si="347"/>
        <v>0</v>
      </c>
      <c r="ET128" s="56">
        <f t="shared" si="347"/>
        <v>0</v>
      </c>
      <c r="EU128" s="56">
        <f t="shared" si="347"/>
        <v>0</v>
      </c>
      <c r="EV128" s="56">
        <f t="shared" si="347"/>
        <v>0</v>
      </c>
      <c r="EW128" s="56">
        <f t="shared" si="347"/>
        <v>0</v>
      </c>
      <c r="EX128" s="56">
        <f t="shared" si="347"/>
        <v>0</v>
      </c>
      <c r="EY128" s="56">
        <f t="shared" si="347"/>
        <v>0</v>
      </c>
      <c r="EZ128" s="56">
        <f t="shared" si="347"/>
        <v>0</v>
      </c>
      <c r="FA128" s="56">
        <f t="shared" si="347"/>
        <v>0</v>
      </c>
      <c r="FB128" s="56">
        <f t="shared" si="347"/>
        <v>0</v>
      </c>
      <c r="FC128" s="56">
        <f t="shared" si="347"/>
        <v>0</v>
      </c>
      <c r="FD128" s="56">
        <f t="shared" si="347"/>
        <v>0</v>
      </c>
      <c r="FE128" s="56">
        <f t="shared" si="347"/>
        <v>0</v>
      </c>
      <c r="FF128" s="56">
        <f t="shared" si="347"/>
        <v>0</v>
      </c>
      <c r="FG128" s="56">
        <f t="shared" si="347"/>
        <v>0</v>
      </c>
      <c r="FH128" s="56">
        <f t="shared" si="347"/>
        <v>0</v>
      </c>
      <c r="FI128" s="56">
        <f t="shared" si="347"/>
        <v>0</v>
      </c>
      <c r="FJ128" s="56">
        <f t="shared" si="347"/>
        <v>0</v>
      </c>
      <c r="FK128" s="56">
        <f t="shared" si="347"/>
        <v>0</v>
      </c>
      <c r="FL128" s="56">
        <f t="shared" si="347"/>
        <v>0</v>
      </c>
      <c r="FM128" s="56">
        <f t="shared" si="347"/>
        <v>0</v>
      </c>
      <c r="FN128" s="56">
        <f t="shared" si="347"/>
        <v>0</v>
      </c>
      <c r="FO128" s="56">
        <f t="shared" si="347"/>
        <v>0</v>
      </c>
      <c r="FP128" s="56">
        <f t="shared" si="347"/>
        <v>0</v>
      </c>
      <c r="FQ128" s="56">
        <f t="shared" si="347"/>
        <v>0</v>
      </c>
      <c r="FR128" s="56">
        <f t="shared" si="347"/>
        <v>0</v>
      </c>
      <c r="FS128" s="56">
        <f t="shared" si="347"/>
        <v>0</v>
      </c>
      <c r="FT128" s="56">
        <f t="shared" ref="FT128:GB128" si="348">SUM(FT23:FT108)</f>
        <v>0</v>
      </c>
      <c r="FU128" s="56">
        <f t="shared" si="348"/>
        <v>0</v>
      </c>
      <c r="FV128" s="56">
        <f t="shared" si="348"/>
        <v>0</v>
      </c>
      <c r="FW128" s="56">
        <f t="shared" si="348"/>
        <v>0</v>
      </c>
      <c r="FX128" s="56">
        <f t="shared" si="348"/>
        <v>0</v>
      </c>
      <c r="FY128" s="56">
        <f t="shared" si="348"/>
        <v>0</v>
      </c>
      <c r="FZ128" s="56">
        <f t="shared" si="348"/>
        <v>0</v>
      </c>
      <c r="GA128" s="56">
        <f t="shared" si="348"/>
        <v>0</v>
      </c>
      <c r="GB128" s="56">
        <f t="shared" si="348"/>
        <v>0</v>
      </c>
      <c r="GC128" s="56"/>
      <c r="GD128" s="56"/>
      <c r="GE128" s="5"/>
      <c r="GF128" s="5"/>
      <c r="GG128" s="5"/>
    </row>
    <row r="129" spans="1:189" ht="16.5" customHeight="1" x14ac:dyDescent="0.25">
      <c r="A129" s="5"/>
      <c r="B129" s="24"/>
      <c r="C129" s="24"/>
      <c r="D129" s="24"/>
      <c r="E129" s="5"/>
      <c r="F129" s="57" t="s">
        <v>206</v>
      </c>
      <c r="G129" s="58"/>
      <c r="H129" s="58"/>
      <c r="I129" s="58"/>
      <c r="J129" s="58"/>
      <c r="K129" s="58"/>
      <c r="L129" s="58"/>
      <c r="M129" s="58"/>
      <c r="N129" s="58"/>
      <c r="O129" s="58"/>
      <c r="P129" s="59">
        <f t="shared" ref="P129:GB129" si="349">P127-P128</f>
        <v>0</v>
      </c>
      <c r="Q129" s="59">
        <f t="shared" si="349"/>
        <v>0</v>
      </c>
      <c r="R129" s="59">
        <f t="shared" si="349"/>
        <v>0</v>
      </c>
      <c r="S129" s="59">
        <f t="shared" si="349"/>
        <v>0</v>
      </c>
      <c r="T129" s="59">
        <f t="shared" si="349"/>
        <v>0</v>
      </c>
      <c r="U129" s="59">
        <f t="shared" si="349"/>
        <v>0</v>
      </c>
      <c r="V129" s="59">
        <f t="shared" si="349"/>
        <v>0</v>
      </c>
      <c r="W129" s="59">
        <f t="shared" si="349"/>
        <v>0</v>
      </c>
      <c r="X129" s="59">
        <f t="shared" si="349"/>
        <v>0</v>
      </c>
      <c r="Y129" s="59">
        <f t="shared" si="349"/>
        <v>0</v>
      </c>
      <c r="Z129" s="59">
        <f t="shared" si="349"/>
        <v>0</v>
      </c>
      <c r="AA129" s="59">
        <f t="shared" si="349"/>
        <v>0</v>
      </c>
      <c r="AB129" s="59">
        <f t="shared" si="349"/>
        <v>0</v>
      </c>
      <c r="AC129" s="59">
        <f t="shared" si="349"/>
        <v>0</v>
      </c>
      <c r="AD129" s="59">
        <f t="shared" si="349"/>
        <v>0</v>
      </c>
      <c r="AE129" s="59">
        <f t="shared" si="349"/>
        <v>0</v>
      </c>
      <c r="AF129" s="59">
        <f t="shared" si="349"/>
        <v>0</v>
      </c>
      <c r="AG129" s="59">
        <f t="shared" si="349"/>
        <v>0</v>
      </c>
      <c r="AH129" s="59">
        <f t="shared" si="349"/>
        <v>0</v>
      </c>
      <c r="AI129" s="59">
        <f t="shared" si="349"/>
        <v>0</v>
      </c>
      <c r="AJ129" s="59">
        <f t="shared" si="349"/>
        <v>0</v>
      </c>
      <c r="AK129" s="59">
        <f t="shared" si="349"/>
        <v>0</v>
      </c>
      <c r="AL129" s="59">
        <f t="shared" si="349"/>
        <v>0</v>
      </c>
      <c r="AM129" s="59">
        <f t="shared" si="349"/>
        <v>0</v>
      </c>
      <c r="AN129" s="59">
        <f t="shared" si="349"/>
        <v>0</v>
      </c>
      <c r="AO129" s="59">
        <f t="shared" si="349"/>
        <v>0</v>
      </c>
      <c r="AP129" s="59">
        <f t="shared" si="349"/>
        <v>0</v>
      </c>
      <c r="AQ129" s="59">
        <f t="shared" si="349"/>
        <v>0</v>
      </c>
      <c r="AR129" s="59">
        <f t="shared" si="349"/>
        <v>0</v>
      </c>
      <c r="AS129" s="59">
        <f t="shared" si="349"/>
        <v>0</v>
      </c>
      <c r="AT129" s="60">
        <f t="shared" si="349"/>
        <v>0</v>
      </c>
      <c r="AU129" s="60">
        <f t="shared" si="349"/>
        <v>0</v>
      </c>
      <c r="AV129" s="60">
        <f t="shared" si="349"/>
        <v>0</v>
      </c>
      <c r="AW129" s="60">
        <f t="shared" si="349"/>
        <v>0</v>
      </c>
      <c r="AX129" s="60">
        <f t="shared" si="349"/>
        <v>0</v>
      </c>
      <c r="AY129" s="60">
        <f t="shared" si="349"/>
        <v>0</v>
      </c>
      <c r="AZ129" s="60">
        <f t="shared" si="349"/>
        <v>0</v>
      </c>
      <c r="BA129" s="60">
        <f t="shared" si="349"/>
        <v>0</v>
      </c>
      <c r="BB129" s="60">
        <f t="shared" si="349"/>
        <v>0</v>
      </c>
      <c r="BC129" s="60">
        <f t="shared" si="349"/>
        <v>0</v>
      </c>
      <c r="BD129" s="60">
        <f t="shared" si="349"/>
        <v>0</v>
      </c>
      <c r="BE129" s="60">
        <f t="shared" si="349"/>
        <v>0</v>
      </c>
      <c r="BF129" s="60">
        <f t="shared" si="349"/>
        <v>0</v>
      </c>
      <c r="BG129" s="60">
        <f t="shared" si="349"/>
        <v>0</v>
      </c>
      <c r="BH129" s="60">
        <f t="shared" si="349"/>
        <v>0</v>
      </c>
      <c r="BI129" s="60">
        <f t="shared" si="349"/>
        <v>0</v>
      </c>
      <c r="BJ129" s="60">
        <f t="shared" si="349"/>
        <v>0</v>
      </c>
      <c r="BK129" s="60">
        <f t="shared" si="349"/>
        <v>0</v>
      </c>
      <c r="BL129" s="60">
        <f t="shared" si="349"/>
        <v>0</v>
      </c>
      <c r="BM129" s="60">
        <f t="shared" si="349"/>
        <v>0</v>
      </c>
      <c r="BN129" s="60">
        <f t="shared" si="349"/>
        <v>0</v>
      </c>
      <c r="BO129" s="60">
        <f t="shared" si="349"/>
        <v>0</v>
      </c>
      <c r="BP129" s="60">
        <f t="shared" si="349"/>
        <v>0</v>
      </c>
      <c r="BQ129" s="60">
        <f t="shared" si="349"/>
        <v>0</v>
      </c>
      <c r="BR129" s="60">
        <f t="shared" si="349"/>
        <v>0</v>
      </c>
      <c r="BS129" s="60">
        <f t="shared" si="349"/>
        <v>0</v>
      </c>
      <c r="BT129" s="60">
        <f t="shared" si="349"/>
        <v>0</v>
      </c>
      <c r="BU129" s="60">
        <f t="shared" si="349"/>
        <v>0</v>
      </c>
      <c r="BV129" s="60">
        <f t="shared" si="349"/>
        <v>0</v>
      </c>
      <c r="BW129" s="60">
        <f t="shared" si="349"/>
        <v>0</v>
      </c>
      <c r="BX129" s="60">
        <f t="shared" si="349"/>
        <v>0</v>
      </c>
      <c r="BY129" s="60">
        <f t="shared" si="349"/>
        <v>0</v>
      </c>
      <c r="BZ129" s="60">
        <f t="shared" si="349"/>
        <v>0</v>
      </c>
      <c r="CA129" s="60">
        <f t="shared" si="349"/>
        <v>0</v>
      </c>
      <c r="CB129" s="60">
        <f t="shared" si="349"/>
        <v>0</v>
      </c>
      <c r="CC129" s="60">
        <f t="shared" si="349"/>
        <v>0</v>
      </c>
      <c r="CD129" s="60">
        <f t="shared" si="349"/>
        <v>0</v>
      </c>
      <c r="CE129" s="60">
        <f t="shared" si="349"/>
        <v>0</v>
      </c>
      <c r="CF129" s="60">
        <f t="shared" si="349"/>
        <v>0</v>
      </c>
      <c r="CG129" s="60">
        <f t="shared" si="349"/>
        <v>0</v>
      </c>
      <c r="CH129" s="60">
        <f t="shared" si="349"/>
        <v>0</v>
      </c>
      <c r="CI129" s="60">
        <f t="shared" si="349"/>
        <v>0</v>
      </c>
      <c r="CJ129" s="60">
        <f t="shared" si="349"/>
        <v>0</v>
      </c>
      <c r="CK129" s="60">
        <f t="shared" si="349"/>
        <v>0</v>
      </c>
      <c r="CL129" s="60">
        <f t="shared" si="349"/>
        <v>0</v>
      </c>
      <c r="CM129" s="60">
        <f t="shared" si="349"/>
        <v>0</v>
      </c>
      <c r="CN129" s="60">
        <f t="shared" si="349"/>
        <v>0</v>
      </c>
      <c r="CO129" s="60">
        <f t="shared" si="349"/>
        <v>0</v>
      </c>
      <c r="CP129" s="60">
        <f t="shared" si="349"/>
        <v>0</v>
      </c>
      <c r="CQ129" s="60">
        <f t="shared" si="349"/>
        <v>0</v>
      </c>
      <c r="CR129" s="60">
        <f t="shared" si="349"/>
        <v>0</v>
      </c>
      <c r="CS129" s="60">
        <f t="shared" si="349"/>
        <v>0</v>
      </c>
      <c r="CT129" s="60">
        <f t="shared" si="349"/>
        <v>0</v>
      </c>
      <c r="CU129" s="60">
        <f t="shared" si="349"/>
        <v>0</v>
      </c>
      <c r="CV129" s="60">
        <f t="shared" si="349"/>
        <v>0</v>
      </c>
      <c r="CW129" s="60">
        <f t="shared" si="349"/>
        <v>0</v>
      </c>
      <c r="CX129" s="60">
        <f t="shared" si="349"/>
        <v>0</v>
      </c>
      <c r="CY129" s="60">
        <f t="shared" si="349"/>
        <v>0</v>
      </c>
      <c r="CZ129" s="60">
        <f t="shared" si="349"/>
        <v>0</v>
      </c>
      <c r="DA129" s="60">
        <f t="shared" si="349"/>
        <v>0</v>
      </c>
      <c r="DB129" s="60">
        <f t="shared" si="349"/>
        <v>0</v>
      </c>
      <c r="DC129" s="60">
        <f t="shared" si="349"/>
        <v>0</v>
      </c>
      <c r="DD129" s="60">
        <f t="shared" si="349"/>
        <v>0</v>
      </c>
      <c r="DE129" s="60">
        <f t="shared" si="349"/>
        <v>0</v>
      </c>
      <c r="DF129" s="60">
        <f t="shared" si="349"/>
        <v>0</v>
      </c>
      <c r="DG129" s="60">
        <f t="shared" si="349"/>
        <v>0</v>
      </c>
      <c r="DH129" s="60">
        <f t="shared" si="349"/>
        <v>0</v>
      </c>
      <c r="DI129" s="60">
        <f t="shared" si="349"/>
        <v>0</v>
      </c>
      <c r="DJ129" s="60">
        <f t="shared" si="349"/>
        <v>0</v>
      </c>
      <c r="DK129" s="60">
        <f t="shared" si="349"/>
        <v>0</v>
      </c>
      <c r="DL129" s="60">
        <f t="shared" si="349"/>
        <v>0</v>
      </c>
      <c r="DM129" s="60">
        <f t="shared" si="349"/>
        <v>0</v>
      </c>
      <c r="DN129" s="60">
        <f t="shared" si="349"/>
        <v>0</v>
      </c>
      <c r="DO129" s="60">
        <f t="shared" si="349"/>
        <v>0</v>
      </c>
      <c r="DP129" s="60">
        <f t="shared" si="349"/>
        <v>0</v>
      </c>
      <c r="DQ129" s="60">
        <f t="shared" si="349"/>
        <v>0</v>
      </c>
      <c r="DR129" s="60">
        <f t="shared" si="349"/>
        <v>0</v>
      </c>
      <c r="DS129" s="60">
        <f t="shared" si="349"/>
        <v>0</v>
      </c>
      <c r="DT129" s="60">
        <f t="shared" si="349"/>
        <v>0</v>
      </c>
      <c r="DU129" s="60">
        <f t="shared" si="349"/>
        <v>0</v>
      </c>
      <c r="DV129" s="60">
        <f t="shared" si="349"/>
        <v>0</v>
      </c>
      <c r="DW129" s="60">
        <f t="shared" si="349"/>
        <v>0</v>
      </c>
      <c r="DX129" s="60">
        <f t="shared" si="349"/>
        <v>0</v>
      </c>
      <c r="DY129" s="60">
        <f t="shared" si="349"/>
        <v>0</v>
      </c>
      <c r="DZ129" s="60">
        <f t="shared" si="349"/>
        <v>0</v>
      </c>
      <c r="EA129" s="60">
        <f t="shared" si="349"/>
        <v>0</v>
      </c>
      <c r="EB129" s="60">
        <f t="shared" si="349"/>
        <v>0</v>
      </c>
      <c r="EC129" s="60">
        <f t="shared" si="349"/>
        <v>0</v>
      </c>
      <c r="ED129" s="60">
        <f t="shared" si="349"/>
        <v>0</v>
      </c>
      <c r="EE129" s="60">
        <f t="shared" si="349"/>
        <v>0</v>
      </c>
      <c r="EF129" s="60">
        <f t="shared" si="349"/>
        <v>0</v>
      </c>
      <c r="EG129" s="60">
        <f t="shared" si="349"/>
        <v>0</v>
      </c>
      <c r="EH129" s="60">
        <f t="shared" si="349"/>
        <v>0</v>
      </c>
      <c r="EI129" s="60">
        <f t="shared" si="349"/>
        <v>0</v>
      </c>
      <c r="EJ129" s="60">
        <f t="shared" si="349"/>
        <v>0</v>
      </c>
      <c r="EK129" s="60">
        <f t="shared" si="349"/>
        <v>0</v>
      </c>
      <c r="EL129" s="60">
        <f t="shared" si="349"/>
        <v>0</v>
      </c>
      <c r="EM129" s="60">
        <f t="shared" si="349"/>
        <v>0</v>
      </c>
      <c r="EN129" s="60">
        <f t="shared" si="349"/>
        <v>0</v>
      </c>
      <c r="EO129" s="60">
        <f t="shared" si="349"/>
        <v>0</v>
      </c>
      <c r="EP129" s="60">
        <f t="shared" si="349"/>
        <v>0</v>
      </c>
      <c r="EQ129" s="60">
        <f t="shared" si="349"/>
        <v>0</v>
      </c>
      <c r="ER129" s="60">
        <f t="shared" si="349"/>
        <v>0</v>
      </c>
      <c r="ES129" s="60">
        <f t="shared" si="349"/>
        <v>0</v>
      </c>
      <c r="ET129" s="60">
        <f t="shared" si="349"/>
        <v>0</v>
      </c>
      <c r="EU129" s="60">
        <f t="shared" si="349"/>
        <v>0</v>
      </c>
      <c r="EV129" s="60">
        <f t="shared" si="349"/>
        <v>0</v>
      </c>
      <c r="EW129" s="60">
        <f t="shared" si="349"/>
        <v>0</v>
      </c>
      <c r="EX129" s="60">
        <f t="shared" si="349"/>
        <v>0</v>
      </c>
      <c r="EY129" s="60">
        <f t="shared" si="349"/>
        <v>0</v>
      </c>
      <c r="EZ129" s="60">
        <f t="shared" si="349"/>
        <v>0</v>
      </c>
      <c r="FA129" s="60">
        <f t="shared" si="349"/>
        <v>0</v>
      </c>
      <c r="FB129" s="60">
        <f t="shared" si="349"/>
        <v>0</v>
      </c>
      <c r="FC129" s="60">
        <f t="shared" si="349"/>
        <v>0</v>
      </c>
      <c r="FD129" s="60">
        <f t="shared" si="349"/>
        <v>0</v>
      </c>
      <c r="FE129" s="60">
        <f t="shared" si="349"/>
        <v>0</v>
      </c>
      <c r="FF129" s="60">
        <f t="shared" si="349"/>
        <v>0</v>
      </c>
      <c r="FG129" s="60">
        <f t="shared" si="349"/>
        <v>0</v>
      </c>
      <c r="FH129" s="60">
        <f t="shared" si="349"/>
        <v>0</v>
      </c>
      <c r="FI129" s="60">
        <f t="shared" si="349"/>
        <v>0</v>
      </c>
      <c r="FJ129" s="60">
        <f t="shared" si="349"/>
        <v>0</v>
      </c>
      <c r="FK129" s="60">
        <f t="shared" si="349"/>
        <v>0</v>
      </c>
      <c r="FL129" s="60">
        <f t="shared" si="349"/>
        <v>0</v>
      </c>
      <c r="FM129" s="60">
        <f t="shared" si="349"/>
        <v>0</v>
      </c>
      <c r="FN129" s="60">
        <f t="shared" si="349"/>
        <v>0</v>
      </c>
      <c r="FO129" s="60">
        <f t="shared" si="349"/>
        <v>0</v>
      </c>
      <c r="FP129" s="60">
        <f t="shared" si="349"/>
        <v>0</v>
      </c>
      <c r="FQ129" s="60">
        <f t="shared" si="349"/>
        <v>0</v>
      </c>
      <c r="FR129" s="60">
        <f t="shared" si="349"/>
        <v>0</v>
      </c>
      <c r="FS129" s="60">
        <f t="shared" si="349"/>
        <v>0</v>
      </c>
      <c r="FT129" s="60">
        <f t="shared" si="349"/>
        <v>0</v>
      </c>
      <c r="FU129" s="60">
        <f t="shared" si="349"/>
        <v>0</v>
      </c>
      <c r="FV129" s="60">
        <f t="shared" si="349"/>
        <v>0</v>
      </c>
      <c r="FW129" s="60">
        <f t="shared" si="349"/>
        <v>0</v>
      </c>
      <c r="FX129" s="60">
        <f t="shared" si="349"/>
        <v>0</v>
      </c>
      <c r="FY129" s="60">
        <f t="shared" si="349"/>
        <v>0</v>
      </c>
      <c r="FZ129" s="60">
        <f t="shared" si="349"/>
        <v>0</v>
      </c>
      <c r="GA129" s="60">
        <f t="shared" si="349"/>
        <v>0</v>
      </c>
      <c r="GB129" s="60">
        <f t="shared" si="349"/>
        <v>0</v>
      </c>
      <c r="GC129" s="56"/>
      <c r="GD129" s="54"/>
      <c r="GE129" s="5"/>
      <c r="GF129" s="5"/>
      <c r="GG129" s="5"/>
    </row>
    <row r="130" spans="1:189" ht="6.75" customHeight="1" x14ac:dyDescent="0.25">
      <c r="A130" s="5"/>
      <c r="B130" s="24"/>
      <c r="C130" s="24"/>
      <c r="D130" s="2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  <c r="FY130" s="23"/>
      <c r="FZ130" s="23"/>
      <c r="GA130" s="23"/>
      <c r="GB130" s="23"/>
      <c r="GC130" s="23"/>
      <c r="GD130" s="5"/>
      <c r="GE130" s="5"/>
      <c r="GF130" s="5"/>
      <c r="GG130" s="5"/>
    </row>
    <row r="131" spans="1:189" ht="6.75" customHeight="1" x14ac:dyDescent="0.25">
      <c r="A131" s="5"/>
      <c r="B131" s="24"/>
      <c r="C131" s="24"/>
      <c r="D131" s="2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  <c r="FY131" s="23"/>
      <c r="FZ131" s="23"/>
      <c r="GA131" s="23"/>
      <c r="GB131" s="23"/>
      <c r="GC131" s="23"/>
      <c r="GD131" s="5"/>
      <c r="GE131" s="5"/>
      <c r="GF131" s="5"/>
      <c r="GG131" s="5"/>
    </row>
    <row r="132" spans="1:189" ht="16.5" customHeight="1" x14ac:dyDescent="0.25">
      <c r="A132" s="5"/>
      <c r="B132" s="24"/>
      <c r="C132" s="24"/>
      <c r="D132" s="24"/>
      <c r="E132" s="5"/>
      <c r="F132" s="2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402" t="s">
        <v>15</v>
      </c>
      <c r="R132" s="400"/>
      <c r="S132" s="402" t="s">
        <v>15</v>
      </c>
      <c r="T132" s="400"/>
      <c r="U132" s="402" t="s">
        <v>15</v>
      </c>
      <c r="V132" s="400"/>
      <c r="W132" s="402" t="s">
        <v>15</v>
      </c>
      <c r="X132" s="400"/>
      <c r="Y132" s="402" t="s">
        <v>15</v>
      </c>
      <c r="Z132" s="400"/>
      <c r="AA132" s="402" t="s">
        <v>15</v>
      </c>
      <c r="AB132" s="400"/>
      <c r="AC132" s="402" t="s">
        <v>15</v>
      </c>
      <c r="AD132" s="400"/>
      <c r="AE132" s="402" t="s">
        <v>15</v>
      </c>
      <c r="AF132" s="400"/>
      <c r="AG132" s="402" t="s">
        <v>15</v>
      </c>
      <c r="AH132" s="400"/>
      <c r="AI132" s="402" t="s">
        <v>15</v>
      </c>
      <c r="AJ132" s="400"/>
      <c r="AK132" s="402" t="s">
        <v>15</v>
      </c>
      <c r="AL132" s="400"/>
      <c r="AM132" s="402" t="s">
        <v>15</v>
      </c>
      <c r="AN132" s="400"/>
      <c r="AO132" s="403" t="s">
        <v>17</v>
      </c>
      <c r="AP132" s="400"/>
      <c r="AQ132" s="403" t="s">
        <v>17</v>
      </c>
      <c r="AR132" s="400"/>
      <c r="AS132" s="403" t="s">
        <v>17</v>
      </c>
      <c r="AT132" s="400"/>
      <c r="AU132" s="403" t="s">
        <v>17</v>
      </c>
      <c r="AV132" s="400"/>
      <c r="AW132" s="403" t="s">
        <v>17</v>
      </c>
      <c r="AX132" s="400"/>
      <c r="AY132" s="403" t="s">
        <v>17</v>
      </c>
      <c r="AZ132" s="400"/>
      <c r="BA132" s="403" t="s">
        <v>17</v>
      </c>
      <c r="BB132" s="400"/>
      <c r="BC132" s="403" t="s">
        <v>17</v>
      </c>
      <c r="BD132" s="400"/>
      <c r="BE132" s="403" t="s">
        <v>17</v>
      </c>
      <c r="BF132" s="400"/>
      <c r="BG132" s="403" t="s">
        <v>17</v>
      </c>
      <c r="BH132" s="400"/>
      <c r="BI132" s="403" t="s">
        <v>17</v>
      </c>
      <c r="BJ132" s="400"/>
      <c r="BK132" s="403" t="s">
        <v>17</v>
      </c>
      <c r="BL132" s="400"/>
      <c r="BM132" s="402" t="s">
        <v>18</v>
      </c>
      <c r="BN132" s="400"/>
      <c r="BO132" s="402" t="s">
        <v>18</v>
      </c>
      <c r="BP132" s="400"/>
      <c r="BQ132" s="402" t="s">
        <v>18</v>
      </c>
      <c r="BR132" s="400"/>
      <c r="BS132" s="402" t="s">
        <v>18</v>
      </c>
      <c r="BT132" s="400"/>
      <c r="BU132" s="402" t="s">
        <v>18</v>
      </c>
      <c r="BV132" s="400"/>
      <c r="BW132" s="402" t="s">
        <v>18</v>
      </c>
      <c r="BX132" s="400"/>
      <c r="BY132" s="402" t="s">
        <v>18</v>
      </c>
      <c r="BZ132" s="400"/>
      <c r="CA132" s="402" t="s">
        <v>18</v>
      </c>
      <c r="CB132" s="400"/>
      <c r="CC132" s="402" t="s">
        <v>18</v>
      </c>
      <c r="CD132" s="400"/>
      <c r="CE132" s="402" t="s">
        <v>18</v>
      </c>
      <c r="CF132" s="400"/>
      <c r="CG132" s="402" t="s">
        <v>18</v>
      </c>
      <c r="CH132" s="400"/>
      <c r="CI132" s="402" t="s">
        <v>18</v>
      </c>
      <c r="CJ132" s="400"/>
      <c r="CK132" s="403" t="s">
        <v>19</v>
      </c>
      <c r="CL132" s="400"/>
      <c r="CM132" s="403" t="s">
        <v>19</v>
      </c>
      <c r="CN132" s="400"/>
      <c r="CO132" s="403" t="s">
        <v>19</v>
      </c>
      <c r="CP132" s="400"/>
      <c r="CQ132" s="403" t="s">
        <v>19</v>
      </c>
      <c r="CR132" s="400"/>
      <c r="CS132" s="403" t="s">
        <v>19</v>
      </c>
      <c r="CT132" s="400"/>
      <c r="CU132" s="403" t="s">
        <v>19</v>
      </c>
      <c r="CV132" s="400"/>
      <c r="CW132" s="403" t="s">
        <v>19</v>
      </c>
      <c r="CX132" s="400"/>
      <c r="CY132" s="403" t="s">
        <v>19</v>
      </c>
      <c r="CZ132" s="400"/>
      <c r="DA132" s="403" t="s">
        <v>19</v>
      </c>
      <c r="DB132" s="400"/>
      <c r="DC132" s="403" t="s">
        <v>19</v>
      </c>
      <c r="DD132" s="400"/>
      <c r="DE132" s="403" t="s">
        <v>19</v>
      </c>
      <c r="DF132" s="400"/>
      <c r="DG132" s="403" t="s">
        <v>19</v>
      </c>
      <c r="DH132" s="400"/>
      <c r="DI132" s="402" t="s">
        <v>20</v>
      </c>
      <c r="DJ132" s="400"/>
      <c r="DK132" s="402" t="s">
        <v>20</v>
      </c>
      <c r="DL132" s="400"/>
      <c r="DM132" s="402" t="s">
        <v>20</v>
      </c>
      <c r="DN132" s="400"/>
      <c r="DO132" s="402" t="s">
        <v>20</v>
      </c>
      <c r="DP132" s="400"/>
      <c r="DQ132" s="402" t="s">
        <v>20</v>
      </c>
      <c r="DR132" s="400"/>
      <c r="DS132" s="402" t="s">
        <v>20</v>
      </c>
      <c r="DT132" s="400"/>
      <c r="DU132" s="402" t="s">
        <v>20</v>
      </c>
      <c r="DV132" s="400"/>
      <c r="DW132" s="402" t="s">
        <v>20</v>
      </c>
      <c r="DX132" s="400"/>
      <c r="DY132" s="402" t="s">
        <v>20</v>
      </c>
      <c r="DZ132" s="400"/>
      <c r="EA132" s="402" t="s">
        <v>20</v>
      </c>
      <c r="EB132" s="400"/>
      <c r="EC132" s="402" t="s">
        <v>20</v>
      </c>
      <c r="ED132" s="400"/>
      <c r="EE132" s="402" t="s">
        <v>20</v>
      </c>
      <c r="EF132" s="400"/>
      <c r="EG132" s="403" t="s">
        <v>21</v>
      </c>
      <c r="EH132" s="400"/>
      <c r="EI132" s="403" t="s">
        <v>21</v>
      </c>
      <c r="EJ132" s="400"/>
      <c r="EK132" s="403" t="s">
        <v>21</v>
      </c>
      <c r="EL132" s="400"/>
      <c r="EM132" s="403" t="s">
        <v>21</v>
      </c>
      <c r="EN132" s="400"/>
      <c r="EO132" s="403" t="s">
        <v>21</v>
      </c>
      <c r="EP132" s="400"/>
      <c r="EQ132" s="403" t="s">
        <v>21</v>
      </c>
      <c r="ER132" s="400"/>
      <c r="ES132" s="403" t="s">
        <v>21</v>
      </c>
      <c r="ET132" s="400"/>
      <c r="EU132" s="403" t="s">
        <v>21</v>
      </c>
      <c r="EV132" s="400"/>
      <c r="EW132" s="403" t="s">
        <v>21</v>
      </c>
      <c r="EX132" s="400"/>
      <c r="EY132" s="403" t="s">
        <v>21</v>
      </c>
      <c r="EZ132" s="400"/>
      <c r="FA132" s="403" t="s">
        <v>21</v>
      </c>
      <c r="FB132" s="400"/>
      <c r="FC132" s="403" t="s">
        <v>21</v>
      </c>
      <c r="FD132" s="400"/>
      <c r="FE132" s="402" t="s">
        <v>22</v>
      </c>
      <c r="FF132" s="400"/>
      <c r="FG132" s="402" t="s">
        <v>22</v>
      </c>
      <c r="FH132" s="400"/>
      <c r="FI132" s="402" t="s">
        <v>22</v>
      </c>
      <c r="FJ132" s="400"/>
      <c r="FK132" s="402" t="s">
        <v>22</v>
      </c>
      <c r="FL132" s="400"/>
      <c r="FM132" s="402" t="s">
        <v>22</v>
      </c>
      <c r="FN132" s="400"/>
      <c r="FO132" s="402" t="s">
        <v>22</v>
      </c>
      <c r="FP132" s="400"/>
      <c r="FQ132" s="402" t="s">
        <v>22</v>
      </c>
      <c r="FR132" s="400"/>
      <c r="FS132" s="402" t="s">
        <v>22</v>
      </c>
      <c r="FT132" s="400"/>
      <c r="FU132" s="402" t="s">
        <v>22</v>
      </c>
      <c r="FV132" s="400"/>
      <c r="FW132" s="402" t="s">
        <v>22</v>
      </c>
      <c r="FX132" s="400"/>
      <c r="FY132" s="402" t="s">
        <v>22</v>
      </c>
      <c r="FZ132" s="400"/>
      <c r="GA132" s="402" t="s">
        <v>22</v>
      </c>
      <c r="GB132" s="400"/>
      <c r="GC132" s="5"/>
      <c r="GD132" s="5"/>
      <c r="GE132" s="5"/>
      <c r="GF132" s="5"/>
      <c r="GG132" s="5"/>
    </row>
    <row r="133" spans="1:189" ht="16.5" customHeight="1" x14ac:dyDescent="0.25">
      <c r="A133" s="5"/>
      <c r="B133" s="24"/>
      <c r="C133" s="24"/>
      <c r="D133" s="24"/>
      <c r="E133" s="5"/>
      <c r="F133" s="30" t="s">
        <v>160</v>
      </c>
      <c r="G133" s="5"/>
      <c r="H133" s="5"/>
      <c r="I133" s="5"/>
      <c r="J133" s="5"/>
      <c r="K133" s="5"/>
      <c r="L133" s="5"/>
      <c r="M133" s="5"/>
      <c r="N133" s="5"/>
      <c r="O133" s="5"/>
      <c r="P133" s="15" t="s">
        <v>23</v>
      </c>
      <c r="Q133" s="401" t="s">
        <v>24</v>
      </c>
      <c r="R133" s="400"/>
      <c r="S133" s="401" t="s">
        <v>25</v>
      </c>
      <c r="T133" s="400"/>
      <c r="U133" s="401" t="s">
        <v>27</v>
      </c>
      <c r="V133" s="400"/>
      <c r="W133" s="401" t="s">
        <v>28</v>
      </c>
      <c r="X133" s="400"/>
      <c r="Y133" s="401" t="s">
        <v>29</v>
      </c>
      <c r="Z133" s="400"/>
      <c r="AA133" s="401" t="s">
        <v>30</v>
      </c>
      <c r="AB133" s="400"/>
      <c r="AC133" s="401" t="s">
        <v>31</v>
      </c>
      <c r="AD133" s="400"/>
      <c r="AE133" s="401" t="s">
        <v>32</v>
      </c>
      <c r="AF133" s="400"/>
      <c r="AG133" s="401" t="s">
        <v>33</v>
      </c>
      <c r="AH133" s="400"/>
      <c r="AI133" s="401" t="s">
        <v>34</v>
      </c>
      <c r="AJ133" s="400"/>
      <c r="AK133" s="401" t="s">
        <v>35</v>
      </c>
      <c r="AL133" s="400"/>
      <c r="AM133" s="401" t="s">
        <v>36</v>
      </c>
      <c r="AN133" s="400"/>
      <c r="AO133" s="401" t="s">
        <v>37</v>
      </c>
      <c r="AP133" s="400"/>
      <c r="AQ133" s="401" t="s">
        <v>38</v>
      </c>
      <c r="AR133" s="400"/>
      <c r="AS133" s="401" t="s">
        <v>39</v>
      </c>
      <c r="AT133" s="400"/>
      <c r="AU133" s="401" t="s">
        <v>40</v>
      </c>
      <c r="AV133" s="400"/>
      <c r="AW133" s="401" t="s">
        <v>41</v>
      </c>
      <c r="AX133" s="400"/>
      <c r="AY133" s="401" t="s">
        <v>42</v>
      </c>
      <c r="AZ133" s="400"/>
      <c r="BA133" s="401" t="s">
        <v>43</v>
      </c>
      <c r="BB133" s="400"/>
      <c r="BC133" s="401" t="s">
        <v>44</v>
      </c>
      <c r="BD133" s="400"/>
      <c r="BE133" s="401" t="s">
        <v>45</v>
      </c>
      <c r="BF133" s="400"/>
      <c r="BG133" s="401" t="s">
        <v>46</v>
      </c>
      <c r="BH133" s="400"/>
      <c r="BI133" s="401" t="s">
        <v>47</v>
      </c>
      <c r="BJ133" s="400"/>
      <c r="BK133" s="401" t="s">
        <v>48</v>
      </c>
      <c r="BL133" s="400"/>
      <c r="BM133" s="401" t="s">
        <v>49</v>
      </c>
      <c r="BN133" s="400"/>
      <c r="BO133" s="401" t="s">
        <v>50</v>
      </c>
      <c r="BP133" s="400"/>
      <c r="BQ133" s="401" t="s">
        <v>51</v>
      </c>
      <c r="BR133" s="400"/>
      <c r="BS133" s="401" t="s">
        <v>52</v>
      </c>
      <c r="BT133" s="400"/>
      <c r="BU133" s="401" t="s">
        <v>53</v>
      </c>
      <c r="BV133" s="400"/>
      <c r="BW133" s="401" t="s">
        <v>54</v>
      </c>
      <c r="BX133" s="400"/>
      <c r="BY133" s="401" t="s">
        <v>56</v>
      </c>
      <c r="BZ133" s="400"/>
      <c r="CA133" s="401" t="s">
        <v>57</v>
      </c>
      <c r="CB133" s="400"/>
      <c r="CC133" s="401" t="s">
        <v>58</v>
      </c>
      <c r="CD133" s="400"/>
      <c r="CE133" s="401" t="s">
        <v>59</v>
      </c>
      <c r="CF133" s="400"/>
      <c r="CG133" s="401" t="s">
        <v>60</v>
      </c>
      <c r="CH133" s="400"/>
      <c r="CI133" s="401" t="s">
        <v>61</v>
      </c>
      <c r="CJ133" s="400"/>
      <c r="CK133" s="401" t="s">
        <v>62</v>
      </c>
      <c r="CL133" s="400"/>
      <c r="CM133" s="401" t="s">
        <v>63</v>
      </c>
      <c r="CN133" s="400"/>
      <c r="CO133" s="401" t="s">
        <v>64</v>
      </c>
      <c r="CP133" s="400"/>
      <c r="CQ133" s="401" t="s">
        <v>65</v>
      </c>
      <c r="CR133" s="400"/>
      <c r="CS133" s="401" t="s">
        <v>66</v>
      </c>
      <c r="CT133" s="400"/>
      <c r="CU133" s="401" t="s">
        <v>67</v>
      </c>
      <c r="CV133" s="400"/>
      <c r="CW133" s="401" t="s">
        <v>68</v>
      </c>
      <c r="CX133" s="400"/>
      <c r="CY133" s="401" t="s">
        <v>69</v>
      </c>
      <c r="CZ133" s="400"/>
      <c r="DA133" s="401" t="s">
        <v>70</v>
      </c>
      <c r="DB133" s="400"/>
      <c r="DC133" s="401" t="s">
        <v>71</v>
      </c>
      <c r="DD133" s="400"/>
      <c r="DE133" s="401" t="s">
        <v>72</v>
      </c>
      <c r="DF133" s="400"/>
      <c r="DG133" s="401" t="s">
        <v>73</v>
      </c>
      <c r="DH133" s="400"/>
      <c r="DI133" s="401" t="s">
        <v>74</v>
      </c>
      <c r="DJ133" s="400"/>
      <c r="DK133" s="401" t="s">
        <v>75</v>
      </c>
      <c r="DL133" s="400"/>
      <c r="DM133" s="401" t="s">
        <v>76</v>
      </c>
      <c r="DN133" s="400"/>
      <c r="DO133" s="401" t="s">
        <v>77</v>
      </c>
      <c r="DP133" s="400"/>
      <c r="DQ133" s="401" t="s">
        <v>78</v>
      </c>
      <c r="DR133" s="400"/>
      <c r="DS133" s="401" t="s">
        <v>79</v>
      </c>
      <c r="DT133" s="400"/>
      <c r="DU133" s="401" t="s">
        <v>80</v>
      </c>
      <c r="DV133" s="400"/>
      <c r="DW133" s="401" t="s">
        <v>81</v>
      </c>
      <c r="DX133" s="400"/>
      <c r="DY133" s="401" t="s">
        <v>82</v>
      </c>
      <c r="DZ133" s="400"/>
      <c r="EA133" s="401" t="s">
        <v>83</v>
      </c>
      <c r="EB133" s="400"/>
      <c r="EC133" s="401" t="s">
        <v>84</v>
      </c>
      <c r="ED133" s="400"/>
      <c r="EE133" s="401" t="s">
        <v>85</v>
      </c>
      <c r="EF133" s="400"/>
      <c r="EG133" s="401" t="s">
        <v>86</v>
      </c>
      <c r="EH133" s="400"/>
      <c r="EI133" s="401" t="s">
        <v>87</v>
      </c>
      <c r="EJ133" s="400"/>
      <c r="EK133" s="401" t="s">
        <v>88</v>
      </c>
      <c r="EL133" s="400"/>
      <c r="EM133" s="401" t="s">
        <v>89</v>
      </c>
      <c r="EN133" s="400"/>
      <c r="EO133" s="401" t="s">
        <v>90</v>
      </c>
      <c r="EP133" s="400"/>
      <c r="EQ133" s="401" t="s">
        <v>91</v>
      </c>
      <c r="ER133" s="400"/>
      <c r="ES133" s="401" t="s">
        <v>92</v>
      </c>
      <c r="ET133" s="400"/>
      <c r="EU133" s="401" t="s">
        <v>93</v>
      </c>
      <c r="EV133" s="400"/>
      <c r="EW133" s="401" t="s">
        <v>94</v>
      </c>
      <c r="EX133" s="400"/>
      <c r="EY133" s="401" t="s">
        <v>95</v>
      </c>
      <c r="EZ133" s="400"/>
      <c r="FA133" s="401" t="s">
        <v>96</v>
      </c>
      <c r="FB133" s="400"/>
      <c r="FC133" s="401" t="s">
        <v>97</v>
      </c>
      <c r="FD133" s="400"/>
      <c r="FE133" s="401" t="s">
        <v>98</v>
      </c>
      <c r="FF133" s="400"/>
      <c r="FG133" s="401" t="s">
        <v>99</v>
      </c>
      <c r="FH133" s="400"/>
      <c r="FI133" s="401" t="s">
        <v>100</v>
      </c>
      <c r="FJ133" s="400"/>
      <c r="FK133" s="401" t="s">
        <v>101</v>
      </c>
      <c r="FL133" s="400"/>
      <c r="FM133" s="401" t="s">
        <v>102</v>
      </c>
      <c r="FN133" s="400"/>
      <c r="FO133" s="401" t="s">
        <v>103</v>
      </c>
      <c r="FP133" s="400"/>
      <c r="FQ133" s="401" t="s">
        <v>104</v>
      </c>
      <c r="FR133" s="400"/>
      <c r="FS133" s="401" t="s">
        <v>105</v>
      </c>
      <c r="FT133" s="400"/>
      <c r="FU133" s="401" t="s">
        <v>106</v>
      </c>
      <c r="FV133" s="400"/>
      <c r="FW133" s="401" t="s">
        <v>107</v>
      </c>
      <c r="FX133" s="400"/>
      <c r="FY133" s="401" t="s">
        <v>108</v>
      </c>
      <c r="FZ133" s="400"/>
      <c r="GA133" s="401" t="s">
        <v>109</v>
      </c>
      <c r="GB133" s="400"/>
      <c r="GC133" s="5"/>
      <c r="GD133" s="5"/>
      <c r="GE133" s="5"/>
      <c r="GF133" s="5"/>
      <c r="GG133" s="5"/>
    </row>
    <row r="134" spans="1:189" ht="35.25" customHeight="1" x14ac:dyDescent="0.25">
      <c r="A134" s="31"/>
      <c r="B134" s="31"/>
      <c r="C134" s="31"/>
      <c r="D134" s="31"/>
      <c r="E134" s="31"/>
      <c r="F134" s="32"/>
      <c r="G134" s="33"/>
      <c r="H134" s="34" t="s">
        <v>403</v>
      </c>
      <c r="I134" s="35" t="s">
        <v>12</v>
      </c>
      <c r="J134" s="35" t="s">
        <v>13</v>
      </c>
      <c r="K134" s="35" t="s">
        <v>479</v>
      </c>
      <c r="L134" s="35" t="s">
        <v>480</v>
      </c>
      <c r="M134" s="35" t="s">
        <v>11</v>
      </c>
      <c r="N134" s="35" t="s">
        <v>12</v>
      </c>
      <c r="O134" s="35" t="s">
        <v>13</v>
      </c>
      <c r="P134" s="18"/>
      <c r="Q134" s="399">
        <v>44652</v>
      </c>
      <c r="R134" s="400"/>
      <c r="S134" s="399">
        <v>44682</v>
      </c>
      <c r="T134" s="400"/>
      <c r="U134" s="399">
        <v>44713</v>
      </c>
      <c r="V134" s="400"/>
      <c r="W134" s="399">
        <v>44743</v>
      </c>
      <c r="X134" s="400"/>
      <c r="Y134" s="399">
        <v>44774</v>
      </c>
      <c r="Z134" s="400"/>
      <c r="AA134" s="399">
        <v>44805</v>
      </c>
      <c r="AB134" s="400"/>
      <c r="AC134" s="399">
        <v>44835</v>
      </c>
      <c r="AD134" s="400"/>
      <c r="AE134" s="399">
        <v>44866</v>
      </c>
      <c r="AF134" s="400"/>
      <c r="AG134" s="399">
        <v>44896</v>
      </c>
      <c r="AH134" s="400"/>
      <c r="AI134" s="399">
        <v>44927</v>
      </c>
      <c r="AJ134" s="400"/>
      <c r="AK134" s="399">
        <v>44958</v>
      </c>
      <c r="AL134" s="400"/>
      <c r="AM134" s="399">
        <v>44986</v>
      </c>
      <c r="AN134" s="400"/>
      <c r="AO134" s="399">
        <v>45017</v>
      </c>
      <c r="AP134" s="400"/>
      <c r="AQ134" s="399">
        <v>45047</v>
      </c>
      <c r="AR134" s="400"/>
      <c r="AS134" s="399">
        <v>45078</v>
      </c>
      <c r="AT134" s="400"/>
      <c r="AU134" s="399">
        <v>45108</v>
      </c>
      <c r="AV134" s="400"/>
      <c r="AW134" s="399">
        <v>45139</v>
      </c>
      <c r="AX134" s="400"/>
      <c r="AY134" s="399">
        <v>45170</v>
      </c>
      <c r="AZ134" s="400"/>
      <c r="BA134" s="399">
        <v>45200</v>
      </c>
      <c r="BB134" s="400"/>
      <c r="BC134" s="399">
        <v>45231</v>
      </c>
      <c r="BD134" s="400"/>
      <c r="BE134" s="399">
        <v>45261</v>
      </c>
      <c r="BF134" s="400"/>
      <c r="BG134" s="399">
        <v>45292</v>
      </c>
      <c r="BH134" s="400"/>
      <c r="BI134" s="399">
        <v>45323</v>
      </c>
      <c r="BJ134" s="400"/>
      <c r="BK134" s="399">
        <v>45352</v>
      </c>
      <c r="BL134" s="400"/>
      <c r="BM134" s="399">
        <v>45383</v>
      </c>
      <c r="BN134" s="400"/>
      <c r="BO134" s="399">
        <v>45413</v>
      </c>
      <c r="BP134" s="400"/>
      <c r="BQ134" s="399">
        <v>45444</v>
      </c>
      <c r="BR134" s="400"/>
      <c r="BS134" s="399">
        <v>45474</v>
      </c>
      <c r="BT134" s="400"/>
      <c r="BU134" s="399">
        <v>45505</v>
      </c>
      <c r="BV134" s="400"/>
      <c r="BW134" s="399">
        <v>45536</v>
      </c>
      <c r="BX134" s="400"/>
      <c r="BY134" s="399">
        <v>45566</v>
      </c>
      <c r="BZ134" s="400"/>
      <c r="CA134" s="399">
        <v>45597</v>
      </c>
      <c r="CB134" s="400"/>
      <c r="CC134" s="399">
        <v>45627</v>
      </c>
      <c r="CD134" s="400"/>
      <c r="CE134" s="399">
        <v>45658</v>
      </c>
      <c r="CF134" s="400"/>
      <c r="CG134" s="399">
        <v>45689</v>
      </c>
      <c r="CH134" s="400"/>
      <c r="CI134" s="399">
        <v>45717</v>
      </c>
      <c r="CJ134" s="400"/>
      <c r="CK134" s="399">
        <v>45748</v>
      </c>
      <c r="CL134" s="400"/>
      <c r="CM134" s="399">
        <v>45778</v>
      </c>
      <c r="CN134" s="400"/>
      <c r="CO134" s="399">
        <v>45809</v>
      </c>
      <c r="CP134" s="400"/>
      <c r="CQ134" s="399">
        <v>45839</v>
      </c>
      <c r="CR134" s="400"/>
      <c r="CS134" s="399">
        <v>45870</v>
      </c>
      <c r="CT134" s="400"/>
      <c r="CU134" s="399">
        <v>45901</v>
      </c>
      <c r="CV134" s="400"/>
      <c r="CW134" s="399">
        <v>45931</v>
      </c>
      <c r="CX134" s="400"/>
      <c r="CY134" s="399">
        <v>45962</v>
      </c>
      <c r="CZ134" s="400"/>
      <c r="DA134" s="399">
        <v>45992</v>
      </c>
      <c r="DB134" s="400"/>
      <c r="DC134" s="399">
        <v>46023</v>
      </c>
      <c r="DD134" s="400"/>
      <c r="DE134" s="399">
        <v>46054</v>
      </c>
      <c r="DF134" s="400"/>
      <c r="DG134" s="399">
        <v>46082</v>
      </c>
      <c r="DH134" s="400"/>
      <c r="DI134" s="399">
        <v>46113</v>
      </c>
      <c r="DJ134" s="400"/>
      <c r="DK134" s="399">
        <v>46143</v>
      </c>
      <c r="DL134" s="400"/>
      <c r="DM134" s="399">
        <v>46174</v>
      </c>
      <c r="DN134" s="400"/>
      <c r="DO134" s="399">
        <v>46204</v>
      </c>
      <c r="DP134" s="400"/>
      <c r="DQ134" s="399">
        <v>46235</v>
      </c>
      <c r="DR134" s="400"/>
      <c r="DS134" s="399">
        <v>46266</v>
      </c>
      <c r="DT134" s="400"/>
      <c r="DU134" s="399">
        <v>44652</v>
      </c>
      <c r="DV134" s="400"/>
      <c r="DW134" s="399">
        <v>44682</v>
      </c>
      <c r="DX134" s="400"/>
      <c r="DY134" s="399">
        <v>44713</v>
      </c>
      <c r="DZ134" s="400"/>
      <c r="EA134" s="399">
        <v>44743</v>
      </c>
      <c r="EB134" s="400"/>
      <c r="EC134" s="399">
        <v>44774</v>
      </c>
      <c r="ED134" s="400"/>
      <c r="EE134" s="399">
        <v>44805</v>
      </c>
      <c r="EF134" s="400"/>
      <c r="EG134" s="399">
        <v>44835</v>
      </c>
      <c r="EH134" s="400"/>
      <c r="EI134" s="399">
        <v>44866</v>
      </c>
      <c r="EJ134" s="400"/>
      <c r="EK134" s="399">
        <v>44896</v>
      </c>
      <c r="EL134" s="400"/>
      <c r="EM134" s="399">
        <v>44927</v>
      </c>
      <c r="EN134" s="400"/>
      <c r="EO134" s="399">
        <v>44958</v>
      </c>
      <c r="EP134" s="400"/>
      <c r="EQ134" s="399">
        <v>44986</v>
      </c>
      <c r="ER134" s="400"/>
      <c r="ES134" s="399">
        <v>45017</v>
      </c>
      <c r="ET134" s="400"/>
      <c r="EU134" s="399">
        <v>45047</v>
      </c>
      <c r="EV134" s="400"/>
      <c r="EW134" s="399">
        <v>45078</v>
      </c>
      <c r="EX134" s="400"/>
      <c r="EY134" s="399">
        <v>45108</v>
      </c>
      <c r="EZ134" s="400"/>
      <c r="FA134" s="399">
        <v>45139</v>
      </c>
      <c r="FB134" s="400"/>
      <c r="FC134" s="399">
        <v>45170</v>
      </c>
      <c r="FD134" s="400"/>
      <c r="FE134" s="399">
        <v>45200</v>
      </c>
      <c r="FF134" s="400"/>
      <c r="FG134" s="399">
        <v>45231</v>
      </c>
      <c r="FH134" s="400"/>
      <c r="FI134" s="399">
        <v>45261</v>
      </c>
      <c r="FJ134" s="400"/>
      <c r="FK134" s="399">
        <v>45292</v>
      </c>
      <c r="FL134" s="400"/>
      <c r="FM134" s="399">
        <v>45323</v>
      </c>
      <c r="FN134" s="400"/>
      <c r="FO134" s="399">
        <v>45352</v>
      </c>
      <c r="FP134" s="400"/>
      <c r="FQ134" s="399">
        <v>45383</v>
      </c>
      <c r="FR134" s="400"/>
      <c r="FS134" s="399">
        <v>45413</v>
      </c>
      <c r="FT134" s="400"/>
      <c r="FU134" s="399">
        <v>45444</v>
      </c>
      <c r="FV134" s="400"/>
      <c r="FW134" s="399">
        <v>45474</v>
      </c>
      <c r="FX134" s="400"/>
      <c r="FY134" s="399">
        <v>45505</v>
      </c>
      <c r="FZ134" s="400"/>
      <c r="GA134" s="399">
        <v>45536</v>
      </c>
      <c r="GB134" s="400"/>
      <c r="GC134" s="20" t="s">
        <v>14</v>
      </c>
      <c r="GD134" s="31"/>
      <c r="GE134" s="31"/>
      <c r="GF134" s="405"/>
      <c r="GG134" s="406"/>
    </row>
    <row r="135" spans="1:189" ht="16.5" customHeight="1" x14ac:dyDescent="0.25">
      <c r="A135" s="5"/>
      <c r="B135" s="24"/>
      <c r="C135" s="24"/>
      <c r="D135" s="24"/>
      <c r="E135" s="5"/>
      <c r="F135" s="36" t="s">
        <v>172</v>
      </c>
      <c r="G135" s="36" t="s">
        <v>174</v>
      </c>
      <c r="H135" s="36"/>
      <c r="I135" s="36"/>
      <c r="J135" s="36"/>
      <c r="K135" s="36"/>
      <c r="L135" s="36"/>
      <c r="M135" s="36"/>
      <c r="N135" s="36"/>
      <c r="O135" s="36"/>
      <c r="P135" s="20" t="s">
        <v>115</v>
      </c>
      <c r="Q135" s="20" t="s">
        <v>116</v>
      </c>
      <c r="R135" s="20" t="s">
        <v>115</v>
      </c>
      <c r="S135" s="20" t="str">
        <f t="shared" ref="S135:FR135" si="350">Q135</f>
        <v>01-15</v>
      </c>
      <c r="T135" s="20" t="str">
        <f t="shared" si="350"/>
        <v>15-30</v>
      </c>
      <c r="U135" s="20" t="str">
        <f t="shared" si="350"/>
        <v>01-15</v>
      </c>
      <c r="V135" s="20" t="str">
        <f t="shared" si="350"/>
        <v>15-30</v>
      </c>
      <c r="W135" s="20" t="str">
        <f t="shared" si="350"/>
        <v>01-15</v>
      </c>
      <c r="X135" s="20" t="str">
        <f t="shared" si="350"/>
        <v>15-30</v>
      </c>
      <c r="Y135" s="20" t="str">
        <f t="shared" si="350"/>
        <v>01-15</v>
      </c>
      <c r="Z135" s="20" t="str">
        <f t="shared" si="350"/>
        <v>15-30</v>
      </c>
      <c r="AA135" s="20" t="str">
        <f t="shared" si="350"/>
        <v>01-15</v>
      </c>
      <c r="AB135" s="20" t="str">
        <f t="shared" si="350"/>
        <v>15-30</v>
      </c>
      <c r="AC135" s="20" t="str">
        <f t="shared" si="350"/>
        <v>01-15</v>
      </c>
      <c r="AD135" s="20" t="str">
        <f t="shared" si="350"/>
        <v>15-30</v>
      </c>
      <c r="AE135" s="20" t="str">
        <f t="shared" si="350"/>
        <v>01-15</v>
      </c>
      <c r="AF135" s="20" t="str">
        <f t="shared" si="350"/>
        <v>15-30</v>
      </c>
      <c r="AG135" s="20" t="str">
        <f t="shared" si="350"/>
        <v>01-15</v>
      </c>
      <c r="AH135" s="20" t="str">
        <f t="shared" si="350"/>
        <v>15-30</v>
      </c>
      <c r="AI135" s="20" t="str">
        <f t="shared" si="350"/>
        <v>01-15</v>
      </c>
      <c r="AJ135" s="20" t="str">
        <f t="shared" si="350"/>
        <v>15-30</v>
      </c>
      <c r="AK135" s="20" t="str">
        <f t="shared" si="350"/>
        <v>01-15</v>
      </c>
      <c r="AL135" s="20" t="str">
        <f t="shared" si="350"/>
        <v>15-30</v>
      </c>
      <c r="AM135" s="20" t="str">
        <f t="shared" si="350"/>
        <v>01-15</v>
      </c>
      <c r="AN135" s="20" t="str">
        <f t="shared" si="350"/>
        <v>15-30</v>
      </c>
      <c r="AO135" s="20" t="str">
        <f t="shared" si="350"/>
        <v>01-15</v>
      </c>
      <c r="AP135" s="20" t="str">
        <f t="shared" si="350"/>
        <v>15-30</v>
      </c>
      <c r="AQ135" s="20" t="str">
        <f t="shared" si="350"/>
        <v>01-15</v>
      </c>
      <c r="AR135" s="20" t="str">
        <f t="shared" si="350"/>
        <v>15-30</v>
      </c>
      <c r="AS135" s="20" t="str">
        <f t="shared" si="350"/>
        <v>01-15</v>
      </c>
      <c r="AT135" s="20" t="str">
        <f t="shared" si="350"/>
        <v>15-30</v>
      </c>
      <c r="AU135" s="20" t="str">
        <f t="shared" si="350"/>
        <v>01-15</v>
      </c>
      <c r="AV135" s="20" t="str">
        <f t="shared" si="350"/>
        <v>15-30</v>
      </c>
      <c r="AW135" s="20" t="str">
        <f t="shared" si="350"/>
        <v>01-15</v>
      </c>
      <c r="AX135" s="20" t="str">
        <f t="shared" si="350"/>
        <v>15-30</v>
      </c>
      <c r="AY135" s="20" t="str">
        <f t="shared" si="350"/>
        <v>01-15</v>
      </c>
      <c r="AZ135" s="20" t="str">
        <f t="shared" si="350"/>
        <v>15-30</v>
      </c>
      <c r="BA135" s="20" t="str">
        <f t="shared" si="350"/>
        <v>01-15</v>
      </c>
      <c r="BB135" s="20" t="str">
        <f t="shared" si="350"/>
        <v>15-30</v>
      </c>
      <c r="BC135" s="20" t="str">
        <f t="shared" si="350"/>
        <v>01-15</v>
      </c>
      <c r="BD135" s="20" t="str">
        <f t="shared" si="350"/>
        <v>15-30</v>
      </c>
      <c r="BE135" s="20" t="str">
        <f t="shared" si="350"/>
        <v>01-15</v>
      </c>
      <c r="BF135" s="20" t="str">
        <f t="shared" si="350"/>
        <v>15-30</v>
      </c>
      <c r="BG135" s="20" t="str">
        <f t="shared" si="350"/>
        <v>01-15</v>
      </c>
      <c r="BH135" s="20" t="str">
        <f t="shared" si="350"/>
        <v>15-30</v>
      </c>
      <c r="BI135" s="20" t="str">
        <f t="shared" si="350"/>
        <v>01-15</v>
      </c>
      <c r="BJ135" s="20" t="str">
        <f t="shared" si="350"/>
        <v>15-30</v>
      </c>
      <c r="BK135" s="20" t="str">
        <f t="shared" si="350"/>
        <v>01-15</v>
      </c>
      <c r="BL135" s="20" t="str">
        <f t="shared" si="350"/>
        <v>15-30</v>
      </c>
      <c r="BM135" s="20" t="str">
        <f t="shared" si="350"/>
        <v>01-15</v>
      </c>
      <c r="BN135" s="20" t="str">
        <f t="shared" si="350"/>
        <v>15-30</v>
      </c>
      <c r="BO135" s="20" t="str">
        <f t="shared" si="350"/>
        <v>01-15</v>
      </c>
      <c r="BP135" s="20" t="str">
        <f t="shared" si="350"/>
        <v>15-30</v>
      </c>
      <c r="BQ135" s="20" t="str">
        <f t="shared" si="350"/>
        <v>01-15</v>
      </c>
      <c r="BR135" s="20" t="str">
        <f t="shared" si="350"/>
        <v>15-30</v>
      </c>
      <c r="BS135" s="20" t="str">
        <f t="shared" si="350"/>
        <v>01-15</v>
      </c>
      <c r="BT135" s="20" t="str">
        <f t="shared" si="350"/>
        <v>15-30</v>
      </c>
      <c r="BU135" s="20" t="str">
        <f t="shared" si="350"/>
        <v>01-15</v>
      </c>
      <c r="BV135" s="20" t="str">
        <f t="shared" si="350"/>
        <v>15-30</v>
      </c>
      <c r="BW135" s="20" t="str">
        <f t="shared" si="350"/>
        <v>01-15</v>
      </c>
      <c r="BX135" s="20" t="str">
        <f t="shared" si="350"/>
        <v>15-30</v>
      </c>
      <c r="BY135" s="20" t="str">
        <f t="shared" si="350"/>
        <v>01-15</v>
      </c>
      <c r="BZ135" s="20" t="str">
        <f t="shared" si="350"/>
        <v>15-30</v>
      </c>
      <c r="CA135" s="20" t="str">
        <f t="shared" si="350"/>
        <v>01-15</v>
      </c>
      <c r="CB135" s="20" t="str">
        <f t="shared" si="350"/>
        <v>15-30</v>
      </c>
      <c r="CC135" s="20" t="str">
        <f t="shared" si="350"/>
        <v>01-15</v>
      </c>
      <c r="CD135" s="20" t="str">
        <f t="shared" si="350"/>
        <v>15-30</v>
      </c>
      <c r="CE135" s="20" t="str">
        <f t="shared" si="350"/>
        <v>01-15</v>
      </c>
      <c r="CF135" s="20" t="str">
        <f t="shared" si="350"/>
        <v>15-30</v>
      </c>
      <c r="CG135" s="20" t="str">
        <f t="shared" si="350"/>
        <v>01-15</v>
      </c>
      <c r="CH135" s="20" t="str">
        <f t="shared" si="350"/>
        <v>15-30</v>
      </c>
      <c r="CI135" s="20" t="str">
        <f t="shared" si="350"/>
        <v>01-15</v>
      </c>
      <c r="CJ135" s="20" t="str">
        <f t="shared" si="350"/>
        <v>15-30</v>
      </c>
      <c r="CK135" s="20" t="str">
        <f t="shared" si="350"/>
        <v>01-15</v>
      </c>
      <c r="CL135" s="20" t="str">
        <f t="shared" si="350"/>
        <v>15-30</v>
      </c>
      <c r="CM135" s="20" t="str">
        <f t="shared" si="350"/>
        <v>01-15</v>
      </c>
      <c r="CN135" s="20" t="str">
        <f t="shared" si="350"/>
        <v>15-30</v>
      </c>
      <c r="CO135" s="20" t="str">
        <f t="shared" si="350"/>
        <v>01-15</v>
      </c>
      <c r="CP135" s="20" t="str">
        <f t="shared" si="350"/>
        <v>15-30</v>
      </c>
      <c r="CQ135" s="20" t="str">
        <f t="shared" si="350"/>
        <v>01-15</v>
      </c>
      <c r="CR135" s="20" t="str">
        <f t="shared" si="350"/>
        <v>15-30</v>
      </c>
      <c r="CS135" s="20" t="str">
        <f t="shared" si="350"/>
        <v>01-15</v>
      </c>
      <c r="CT135" s="20" t="str">
        <f t="shared" si="350"/>
        <v>15-30</v>
      </c>
      <c r="CU135" s="20" t="str">
        <f t="shared" si="350"/>
        <v>01-15</v>
      </c>
      <c r="CV135" s="20" t="str">
        <f t="shared" si="350"/>
        <v>15-30</v>
      </c>
      <c r="CW135" s="20" t="str">
        <f t="shared" si="350"/>
        <v>01-15</v>
      </c>
      <c r="CX135" s="20" t="str">
        <f t="shared" si="350"/>
        <v>15-30</v>
      </c>
      <c r="CY135" s="20" t="str">
        <f t="shared" si="350"/>
        <v>01-15</v>
      </c>
      <c r="CZ135" s="20" t="str">
        <f t="shared" si="350"/>
        <v>15-30</v>
      </c>
      <c r="DA135" s="20" t="str">
        <f t="shared" si="350"/>
        <v>01-15</v>
      </c>
      <c r="DB135" s="20" t="str">
        <f t="shared" si="350"/>
        <v>15-30</v>
      </c>
      <c r="DC135" s="20" t="str">
        <f t="shared" si="350"/>
        <v>01-15</v>
      </c>
      <c r="DD135" s="20" t="str">
        <f t="shared" si="350"/>
        <v>15-30</v>
      </c>
      <c r="DE135" s="20" t="str">
        <f t="shared" si="350"/>
        <v>01-15</v>
      </c>
      <c r="DF135" s="20" t="str">
        <f t="shared" si="350"/>
        <v>15-30</v>
      </c>
      <c r="DG135" s="20" t="str">
        <f t="shared" si="350"/>
        <v>01-15</v>
      </c>
      <c r="DH135" s="20" t="str">
        <f t="shared" si="350"/>
        <v>15-30</v>
      </c>
      <c r="DI135" s="20" t="str">
        <f t="shared" si="350"/>
        <v>01-15</v>
      </c>
      <c r="DJ135" s="20" t="str">
        <f t="shared" si="350"/>
        <v>15-30</v>
      </c>
      <c r="DK135" s="20" t="str">
        <f t="shared" si="350"/>
        <v>01-15</v>
      </c>
      <c r="DL135" s="20" t="str">
        <f t="shared" si="350"/>
        <v>15-30</v>
      </c>
      <c r="DM135" s="20" t="str">
        <f t="shared" si="350"/>
        <v>01-15</v>
      </c>
      <c r="DN135" s="20" t="str">
        <f t="shared" si="350"/>
        <v>15-30</v>
      </c>
      <c r="DO135" s="20" t="str">
        <f t="shared" si="350"/>
        <v>01-15</v>
      </c>
      <c r="DP135" s="20" t="str">
        <f t="shared" si="350"/>
        <v>15-30</v>
      </c>
      <c r="DQ135" s="20" t="str">
        <f t="shared" si="350"/>
        <v>01-15</v>
      </c>
      <c r="DR135" s="20" t="str">
        <f t="shared" si="350"/>
        <v>15-30</v>
      </c>
      <c r="DS135" s="20" t="str">
        <f t="shared" si="350"/>
        <v>01-15</v>
      </c>
      <c r="DT135" s="20" t="str">
        <f t="shared" si="350"/>
        <v>15-30</v>
      </c>
      <c r="DU135" s="20" t="str">
        <f t="shared" si="350"/>
        <v>01-15</v>
      </c>
      <c r="DV135" s="20" t="str">
        <f t="shared" si="350"/>
        <v>15-30</v>
      </c>
      <c r="DW135" s="20" t="str">
        <f t="shared" si="350"/>
        <v>01-15</v>
      </c>
      <c r="DX135" s="20" t="str">
        <f t="shared" si="350"/>
        <v>15-30</v>
      </c>
      <c r="DY135" s="20" t="str">
        <f t="shared" si="350"/>
        <v>01-15</v>
      </c>
      <c r="DZ135" s="20" t="str">
        <f t="shared" si="350"/>
        <v>15-30</v>
      </c>
      <c r="EA135" s="20" t="str">
        <f t="shared" si="350"/>
        <v>01-15</v>
      </c>
      <c r="EB135" s="20" t="str">
        <f t="shared" si="350"/>
        <v>15-30</v>
      </c>
      <c r="EC135" s="20" t="str">
        <f t="shared" si="350"/>
        <v>01-15</v>
      </c>
      <c r="ED135" s="20" t="str">
        <f t="shared" si="350"/>
        <v>15-30</v>
      </c>
      <c r="EE135" s="20" t="str">
        <f t="shared" si="350"/>
        <v>01-15</v>
      </c>
      <c r="EF135" s="20" t="str">
        <f t="shared" si="350"/>
        <v>15-30</v>
      </c>
      <c r="EG135" s="20" t="str">
        <f t="shared" si="350"/>
        <v>01-15</v>
      </c>
      <c r="EH135" s="20" t="str">
        <f t="shared" si="350"/>
        <v>15-30</v>
      </c>
      <c r="EI135" s="20" t="str">
        <f t="shared" si="350"/>
        <v>01-15</v>
      </c>
      <c r="EJ135" s="20" t="str">
        <f t="shared" si="350"/>
        <v>15-30</v>
      </c>
      <c r="EK135" s="20" t="str">
        <f t="shared" si="350"/>
        <v>01-15</v>
      </c>
      <c r="EL135" s="20" t="str">
        <f t="shared" si="350"/>
        <v>15-30</v>
      </c>
      <c r="EM135" s="20" t="str">
        <f t="shared" si="350"/>
        <v>01-15</v>
      </c>
      <c r="EN135" s="20" t="str">
        <f t="shared" si="350"/>
        <v>15-30</v>
      </c>
      <c r="EO135" s="20" t="str">
        <f t="shared" si="350"/>
        <v>01-15</v>
      </c>
      <c r="EP135" s="20" t="str">
        <f t="shared" si="350"/>
        <v>15-30</v>
      </c>
      <c r="EQ135" s="20" t="str">
        <f t="shared" si="350"/>
        <v>01-15</v>
      </c>
      <c r="ER135" s="20" t="str">
        <f t="shared" si="350"/>
        <v>15-30</v>
      </c>
      <c r="ES135" s="20" t="str">
        <f t="shared" si="350"/>
        <v>01-15</v>
      </c>
      <c r="ET135" s="20" t="str">
        <f t="shared" si="350"/>
        <v>15-30</v>
      </c>
      <c r="EU135" s="20" t="str">
        <f t="shared" si="350"/>
        <v>01-15</v>
      </c>
      <c r="EV135" s="20" t="str">
        <f t="shared" si="350"/>
        <v>15-30</v>
      </c>
      <c r="EW135" s="20" t="str">
        <f t="shared" si="350"/>
        <v>01-15</v>
      </c>
      <c r="EX135" s="20" t="str">
        <f t="shared" si="350"/>
        <v>15-30</v>
      </c>
      <c r="EY135" s="20" t="str">
        <f t="shared" si="350"/>
        <v>01-15</v>
      </c>
      <c r="EZ135" s="20" t="str">
        <f t="shared" si="350"/>
        <v>15-30</v>
      </c>
      <c r="FA135" s="20" t="str">
        <f t="shared" si="350"/>
        <v>01-15</v>
      </c>
      <c r="FB135" s="20" t="str">
        <f t="shared" si="350"/>
        <v>15-30</v>
      </c>
      <c r="FC135" s="20" t="str">
        <f t="shared" si="350"/>
        <v>01-15</v>
      </c>
      <c r="FD135" s="20" t="str">
        <f t="shared" si="350"/>
        <v>15-30</v>
      </c>
      <c r="FE135" s="20" t="str">
        <f t="shared" si="350"/>
        <v>01-15</v>
      </c>
      <c r="FF135" s="20" t="str">
        <f t="shared" si="350"/>
        <v>15-30</v>
      </c>
      <c r="FG135" s="20" t="str">
        <f t="shared" si="350"/>
        <v>01-15</v>
      </c>
      <c r="FH135" s="20" t="str">
        <f t="shared" si="350"/>
        <v>15-30</v>
      </c>
      <c r="FI135" s="20" t="str">
        <f t="shared" si="350"/>
        <v>01-15</v>
      </c>
      <c r="FJ135" s="20" t="str">
        <f t="shared" si="350"/>
        <v>15-30</v>
      </c>
      <c r="FK135" s="20" t="str">
        <f t="shared" si="350"/>
        <v>01-15</v>
      </c>
      <c r="FL135" s="20" t="str">
        <f t="shared" si="350"/>
        <v>15-30</v>
      </c>
      <c r="FM135" s="20" t="str">
        <f t="shared" si="350"/>
        <v>01-15</v>
      </c>
      <c r="FN135" s="20" t="str">
        <f t="shared" si="350"/>
        <v>15-30</v>
      </c>
      <c r="FO135" s="20" t="str">
        <f t="shared" si="350"/>
        <v>01-15</v>
      </c>
      <c r="FP135" s="20" t="str">
        <f t="shared" si="350"/>
        <v>15-30</v>
      </c>
      <c r="FQ135" s="20" t="str">
        <f t="shared" si="350"/>
        <v>01-15</v>
      </c>
      <c r="FR135" s="20" t="str">
        <f t="shared" si="350"/>
        <v>15-30</v>
      </c>
      <c r="FS135" s="20"/>
      <c r="FT135" s="20"/>
      <c r="FU135" s="20"/>
      <c r="FV135" s="20"/>
      <c r="FW135" s="20"/>
      <c r="FX135" s="20"/>
      <c r="FY135" s="20"/>
      <c r="FZ135" s="20"/>
      <c r="GA135" s="20"/>
      <c r="GB135" s="20"/>
      <c r="GC135" s="20" t="s">
        <v>14</v>
      </c>
      <c r="GD135" s="61"/>
      <c r="GE135" s="5"/>
      <c r="GF135" s="5"/>
      <c r="GG135" s="5"/>
    </row>
    <row r="136" spans="1:189" ht="16.5" customHeight="1" x14ac:dyDescent="0.25">
      <c r="A136" s="5"/>
      <c r="B136" s="40" t="s">
        <v>186</v>
      </c>
      <c r="C136" s="24" t="s">
        <v>180</v>
      </c>
      <c r="D136" s="24" t="s">
        <v>180</v>
      </c>
      <c r="E136" s="5">
        <v>1</v>
      </c>
      <c r="F136" s="227" t="s">
        <v>353</v>
      </c>
      <c r="G136" s="17" t="str">
        <f>G23</f>
        <v>VII</v>
      </c>
      <c r="H136" s="41">
        <f t="shared" ref="H136:H220" si="351">IF(G136="I",$K$2,IF(G136="II",$K$3,IF(G136="III",$K$4,IF(G136="IV",$K$5,IF(G136="V",$K$6,IF(G136="VI",$K$7,IF(G136="VII",$K$8,IF(G136="VIII",$K$9,IF(G136="IX",$K$10,IF(G136="T1",$K$11,IF(G136="t2",$K$12,IF(G136="t3",$K$13,IF(G136="T4",$K$14,IF(G136="T5",$K$15,IF(G136="T6",$K$16,IF(G136="t7",$K$17,0))))))))))))))))</f>
        <v>216300.81</v>
      </c>
      <c r="I136" s="41">
        <f>H136*1.1</f>
        <v>237930.891</v>
      </c>
      <c r="J136" s="41">
        <f t="shared" ref="J136:O136" si="352">I136*1.1</f>
        <v>261723.98010000002</v>
      </c>
      <c r="K136" s="41">
        <f t="shared" si="352"/>
        <v>287896.37811000005</v>
      </c>
      <c r="L136" s="41">
        <f t="shared" si="352"/>
        <v>316686.0159210001</v>
      </c>
      <c r="M136" s="41">
        <f t="shared" si="352"/>
        <v>348354.61751310015</v>
      </c>
      <c r="N136" s="41">
        <f t="shared" si="352"/>
        <v>383190.07926441019</v>
      </c>
      <c r="O136" s="41">
        <f t="shared" si="352"/>
        <v>421509.08719085122</v>
      </c>
      <c r="P136" s="49">
        <f t="shared" ref="P136:AN136" si="353">P23*$H23</f>
        <v>0</v>
      </c>
      <c r="Q136" s="49">
        <f t="shared" si="353"/>
        <v>0</v>
      </c>
      <c r="R136" s="49">
        <f t="shared" si="353"/>
        <v>0</v>
      </c>
      <c r="S136" s="49">
        <f t="shared" si="353"/>
        <v>0</v>
      </c>
      <c r="T136" s="49">
        <f t="shared" si="353"/>
        <v>0</v>
      </c>
      <c r="U136" s="49">
        <f t="shared" si="353"/>
        <v>0</v>
      </c>
      <c r="V136" s="49">
        <f t="shared" si="353"/>
        <v>0</v>
      </c>
      <c r="W136" s="49">
        <f t="shared" si="353"/>
        <v>0</v>
      </c>
      <c r="X136" s="49">
        <f t="shared" si="353"/>
        <v>0</v>
      </c>
      <c r="Y136" s="49">
        <f t="shared" si="353"/>
        <v>0</v>
      </c>
      <c r="Z136" s="49">
        <f t="shared" si="353"/>
        <v>0</v>
      </c>
      <c r="AA136" s="49">
        <f t="shared" si="353"/>
        <v>0</v>
      </c>
      <c r="AB136" s="49">
        <f t="shared" si="353"/>
        <v>0</v>
      </c>
      <c r="AC136" s="49">
        <f t="shared" si="353"/>
        <v>0</v>
      </c>
      <c r="AD136" s="49">
        <f t="shared" si="353"/>
        <v>0</v>
      </c>
      <c r="AE136" s="49">
        <f t="shared" si="353"/>
        <v>0</v>
      </c>
      <c r="AF136" s="49">
        <f t="shared" si="353"/>
        <v>0</v>
      </c>
      <c r="AG136" s="49">
        <f t="shared" si="353"/>
        <v>0</v>
      </c>
      <c r="AH136" s="49">
        <f t="shared" si="353"/>
        <v>0</v>
      </c>
      <c r="AI136" s="49">
        <f t="shared" si="353"/>
        <v>0</v>
      </c>
      <c r="AJ136" s="49">
        <f t="shared" si="353"/>
        <v>0</v>
      </c>
      <c r="AK136" s="49">
        <f t="shared" si="353"/>
        <v>0</v>
      </c>
      <c r="AL136" s="49">
        <f t="shared" si="353"/>
        <v>0</v>
      </c>
      <c r="AM136" s="49">
        <f t="shared" si="353"/>
        <v>0</v>
      </c>
      <c r="AN136" s="49">
        <f t="shared" si="353"/>
        <v>0</v>
      </c>
      <c r="AO136" s="49">
        <f t="shared" ref="AO136:BF136" si="354">AO23*$I23</f>
        <v>0</v>
      </c>
      <c r="AP136" s="49">
        <f t="shared" si="354"/>
        <v>0</v>
      </c>
      <c r="AQ136" s="49">
        <f t="shared" si="354"/>
        <v>0</v>
      </c>
      <c r="AR136" s="49">
        <f t="shared" si="354"/>
        <v>0</v>
      </c>
      <c r="AS136" s="49">
        <f t="shared" si="354"/>
        <v>0</v>
      </c>
      <c r="AT136" s="49">
        <f t="shared" si="354"/>
        <v>0</v>
      </c>
      <c r="AU136" s="49">
        <f t="shared" si="354"/>
        <v>0</v>
      </c>
      <c r="AV136" s="49">
        <f t="shared" si="354"/>
        <v>0</v>
      </c>
      <c r="AW136" s="49">
        <f t="shared" si="354"/>
        <v>0</v>
      </c>
      <c r="AX136" s="49">
        <f t="shared" si="354"/>
        <v>0</v>
      </c>
      <c r="AY136" s="49">
        <f t="shared" si="354"/>
        <v>0</v>
      </c>
      <c r="AZ136" s="49">
        <f t="shared" si="354"/>
        <v>0</v>
      </c>
      <c r="BA136" s="49">
        <f t="shared" si="354"/>
        <v>0</v>
      </c>
      <c r="BB136" s="49">
        <f t="shared" si="354"/>
        <v>0</v>
      </c>
      <c r="BC136" s="49">
        <f t="shared" si="354"/>
        <v>0</v>
      </c>
      <c r="BD136" s="49">
        <f t="shared" si="354"/>
        <v>0</v>
      </c>
      <c r="BE136" s="49">
        <f t="shared" si="354"/>
        <v>0</v>
      </c>
      <c r="BF136" s="49">
        <f t="shared" si="354"/>
        <v>0</v>
      </c>
      <c r="BG136" s="49">
        <f t="shared" ref="BG136:BL136" si="355">BG23*$I23</f>
        <v>0</v>
      </c>
      <c r="BH136" s="49">
        <f t="shared" si="355"/>
        <v>0</v>
      </c>
      <c r="BI136" s="49">
        <f t="shared" si="355"/>
        <v>0</v>
      </c>
      <c r="BJ136" s="49">
        <f t="shared" si="355"/>
        <v>0</v>
      </c>
      <c r="BK136" s="49">
        <f t="shared" si="355"/>
        <v>0</v>
      </c>
      <c r="BL136" s="49">
        <f t="shared" si="355"/>
        <v>0</v>
      </c>
      <c r="BM136" s="49">
        <f t="shared" ref="BM136:BX136" si="356">BM23*$J23</f>
        <v>0</v>
      </c>
      <c r="BN136" s="49">
        <f t="shared" si="356"/>
        <v>0</v>
      </c>
      <c r="BO136" s="49">
        <f t="shared" si="356"/>
        <v>0</v>
      </c>
      <c r="BP136" s="49">
        <f t="shared" si="356"/>
        <v>0</v>
      </c>
      <c r="BQ136" s="49">
        <f t="shared" si="356"/>
        <v>0</v>
      </c>
      <c r="BR136" s="49">
        <f t="shared" si="356"/>
        <v>0</v>
      </c>
      <c r="BS136" s="49">
        <f t="shared" si="356"/>
        <v>0</v>
      </c>
      <c r="BT136" s="49">
        <f t="shared" si="356"/>
        <v>0</v>
      </c>
      <c r="BU136" s="49">
        <f t="shared" si="356"/>
        <v>0</v>
      </c>
      <c r="BV136" s="49">
        <f t="shared" si="356"/>
        <v>0</v>
      </c>
      <c r="BW136" s="49">
        <f t="shared" si="356"/>
        <v>0</v>
      </c>
      <c r="BX136" s="49">
        <f t="shared" si="356"/>
        <v>0</v>
      </c>
      <c r="BY136" s="49">
        <f t="shared" ref="BY136:CJ136" si="357">BY23*$J23</f>
        <v>0</v>
      </c>
      <c r="BZ136" s="49">
        <f t="shared" si="357"/>
        <v>0</v>
      </c>
      <c r="CA136" s="49">
        <f t="shared" si="357"/>
        <v>0</v>
      </c>
      <c r="CB136" s="49">
        <f t="shared" si="357"/>
        <v>0</v>
      </c>
      <c r="CC136" s="49">
        <f t="shared" si="357"/>
        <v>0</v>
      </c>
      <c r="CD136" s="49">
        <f t="shared" si="357"/>
        <v>0</v>
      </c>
      <c r="CE136" s="49">
        <f t="shared" si="357"/>
        <v>0</v>
      </c>
      <c r="CF136" s="49">
        <f t="shared" si="357"/>
        <v>0</v>
      </c>
      <c r="CG136" s="49">
        <f t="shared" si="357"/>
        <v>0</v>
      </c>
      <c r="CH136" s="49">
        <f t="shared" si="357"/>
        <v>0</v>
      </c>
      <c r="CI136" s="49">
        <f t="shared" si="357"/>
        <v>0</v>
      </c>
      <c r="CJ136" s="49">
        <f t="shared" si="357"/>
        <v>0</v>
      </c>
      <c r="CK136" s="49">
        <f t="shared" ref="CK136:CU136" si="358">CK23*$K23</f>
        <v>0</v>
      </c>
      <c r="CL136" s="49">
        <f t="shared" si="358"/>
        <v>0</v>
      </c>
      <c r="CM136" s="49">
        <f t="shared" si="358"/>
        <v>0</v>
      </c>
      <c r="CN136" s="49">
        <f t="shared" si="358"/>
        <v>0</v>
      </c>
      <c r="CO136" s="49">
        <f t="shared" si="358"/>
        <v>0</v>
      </c>
      <c r="CP136" s="49">
        <f t="shared" si="358"/>
        <v>0</v>
      </c>
      <c r="CQ136" s="49">
        <f t="shared" si="358"/>
        <v>0</v>
      </c>
      <c r="CR136" s="49">
        <f t="shared" si="358"/>
        <v>0</v>
      </c>
      <c r="CS136" s="49">
        <f t="shared" si="358"/>
        <v>0</v>
      </c>
      <c r="CT136" s="49">
        <f t="shared" si="358"/>
        <v>0</v>
      </c>
      <c r="CU136" s="49">
        <f t="shared" si="358"/>
        <v>0</v>
      </c>
      <c r="CV136" s="49">
        <f t="shared" ref="CV136:DH136" si="359">CV23*$K23</f>
        <v>0</v>
      </c>
      <c r="CW136" s="49">
        <f t="shared" si="359"/>
        <v>0</v>
      </c>
      <c r="CX136" s="49">
        <f t="shared" si="359"/>
        <v>0</v>
      </c>
      <c r="CY136" s="49">
        <f t="shared" si="359"/>
        <v>0</v>
      </c>
      <c r="CZ136" s="49">
        <f t="shared" si="359"/>
        <v>0</v>
      </c>
      <c r="DA136" s="49">
        <f t="shared" si="359"/>
        <v>0</v>
      </c>
      <c r="DB136" s="49">
        <f t="shared" si="359"/>
        <v>0</v>
      </c>
      <c r="DC136" s="49">
        <f t="shared" si="359"/>
        <v>0</v>
      </c>
      <c r="DD136" s="49">
        <f t="shared" si="359"/>
        <v>0</v>
      </c>
      <c r="DE136" s="49">
        <f t="shared" si="359"/>
        <v>0</v>
      </c>
      <c r="DF136" s="49">
        <f t="shared" si="359"/>
        <v>0</v>
      </c>
      <c r="DG136" s="49">
        <f t="shared" si="359"/>
        <v>0</v>
      </c>
      <c r="DH136" s="49">
        <f t="shared" si="359"/>
        <v>0</v>
      </c>
      <c r="DI136" s="49">
        <f t="shared" ref="DI136:DT136" si="360">DI23*$L23</f>
        <v>0</v>
      </c>
      <c r="DJ136" s="49">
        <f t="shared" ref="DJ136:DR136" si="361">DJ23*$L23</f>
        <v>0</v>
      </c>
      <c r="DK136" s="49">
        <f t="shared" si="361"/>
        <v>0</v>
      </c>
      <c r="DL136" s="49">
        <f t="shared" si="361"/>
        <v>0</v>
      </c>
      <c r="DM136" s="49">
        <f t="shared" si="361"/>
        <v>0</v>
      </c>
      <c r="DN136" s="49">
        <f t="shared" si="361"/>
        <v>0</v>
      </c>
      <c r="DO136" s="49">
        <f t="shared" si="361"/>
        <v>0</v>
      </c>
      <c r="DP136" s="49">
        <f t="shared" si="361"/>
        <v>0</v>
      </c>
      <c r="DQ136" s="49">
        <f t="shared" si="361"/>
        <v>0</v>
      </c>
      <c r="DR136" s="49">
        <f t="shared" si="361"/>
        <v>0</v>
      </c>
      <c r="DS136" s="49">
        <f t="shared" si="360"/>
        <v>0</v>
      </c>
      <c r="DT136" s="49">
        <f t="shared" si="360"/>
        <v>0</v>
      </c>
      <c r="DU136" s="49">
        <f t="shared" ref="DU136:ER136" si="362">DU23*$M23</f>
        <v>0</v>
      </c>
      <c r="DV136" s="49">
        <f t="shared" si="362"/>
        <v>0</v>
      </c>
      <c r="DW136" s="49">
        <f t="shared" si="362"/>
        <v>0</v>
      </c>
      <c r="DX136" s="49">
        <f t="shared" si="362"/>
        <v>0</v>
      </c>
      <c r="DY136" s="49">
        <f t="shared" si="362"/>
        <v>0</v>
      </c>
      <c r="DZ136" s="49">
        <f t="shared" si="362"/>
        <v>0</v>
      </c>
      <c r="EA136" s="49">
        <f t="shared" si="362"/>
        <v>0</v>
      </c>
      <c r="EB136" s="49">
        <f t="shared" si="362"/>
        <v>0</v>
      </c>
      <c r="EC136" s="49">
        <f t="shared" si="362"/>
        <v>0</v>
      </c>
      <c r="ED136" s="49">
        <f t="shared" si="362"/>
        <v>0</v>
      </c>
      <c r="EE136" s="49">
        <f t="shared" si="362"/>
        <v>0</v>
      </c>
      <c r="EF136" s="49">
        <f t="shared" si="362"/>
        <v>0</v>
      </c>
      <c r="EG136" s="49">
        <f t="shared" si="362"/>
        <v>0</v>
      </c>
      <c r="EH136" s="49">
        <f t="shared" si="362"/>
        <v>0</v>
      </c>
      <c r="EI136" s="49">
        <f t="shared" si="362"/>
        <v>0</v>
      </c>
      <c r="EJ136" s="49">
        <f t="shared" si="362"/>
        <v>0</v>
      </c>
      <c r="EK136" s="49">
        <f t="shared" si="362"/>
        <v>0</v>
      </c>
      <c r="EL136" s="49">
        <f t="shared" si="362"/>
        <v>0</v>
      </c>
      <c r="EM136" s="49">
        <f t="shared" si="362"/>
        <v>0</v>
      </c>
      <c r="EN136" s="49">
        <f t="shared" si="362"/>
        <v>0</v>
      </c>
      <c r="EO136" s="49">
        <f t="shared" si="362"/>
        <v>0</v>
      </c>
      <c r="EP136" s="49">
        <f t="shared" si="362"/>
        <v>0</v>
      </c>
      <c r="EQ136" s="49">
        <f t="shared" si="362"/>
        <v>0</v>
      </c>
      <c r="ER136" s="49">
        <f t="shared" si="362"/>
        <v>0</v>
      </c>
      <c r="ES136" s="49">
        <f t="shared" ref="ES136:FP136" si="363">ES23*$N23</f>
        <v>0</v>
      </c>
      <c r="ET136" s="49">
        <f t="shared" si="363"/>
        <v>0</v>
      </c>
      <c r="EU136" s="49">
        <f t="shared" si="363"/>
        <v>0</v>
      </c>
      <c r="EV136" s="49">
        <f t="shared" si="363"/>
        <v>0</v>
      </c>
      <c r="EW136" s="49">
        <f t="shared" si="363"/>
        <v>0</v>
      </c>
      <c r="EX136" s="49">
        <f t="shared" si="363"/>
        <v>0</v>
      </c>
      <c r="EY136" s="49">
        <f t="shared" si="363"/>
        <v>0</v>
      </c>
      <c r="EZ136" s="49">
        <f t="shared" si="363"/>
        <v>0</v>
      </c>
      <c r="FA136" s="49">
        <f t="shared" si="363"/>
        <v>0</v>
      </c>
      <c r="FB136" s="49">
        <f t="shared" si="363"/>
        <v>0</v>
      </c>
      <c r="FC136" s="49">
        <f t="shared" si="363"/>
        <v>0</v>
      </c>
      <c r="FD136" s="49">
        <f t="shared" si="363"/>
        <v>0</v>
      </c>
      <c r="FE136" s="49">
        <f t="shared" si="363"/>
        <v>0</v>
      </c>
      <c r="FF136" s="49">
        <f t="shared" si="363"/>
        <v>0</v>
      </c>
      <c r="FG136" s="49">
        <f t="shared" si="363"/>
        <v>0</v>
      </c>
      <c r="FH136" s="49">
        <f t="shared" si="363"/>
        <v>0</v>
      </c>
      <c r="FI136" s="49">
        <f t="shared" si="363"/>
        <v>0</v>
      </c>
      <c r="FJ136" s="49">
        <f t="shared" si="363"/>
        <v>0</v>
      </c>
      <c r="FK136" s="49">
        <f t="shared" si="363"/>
        <v>0</v>
      </c>
      <c r="FL136" s="49">
        <f t="shared" si="363"/>
        <v>0</v>
      </c>
      <c r="FM136" s="49">
        <f t="shared" si="363"/>
        <v>0</v>
      </c>
      <c r="FN136" s="49">
        <f t="shared" si="363"/>
        <v>0</v>
      </c>
      <c r="FO136" s="49">
        <f t="shared" si="363"/>
        <v>0</v>
      </c>
      <c r="FP136" s="49">
        <f t="shared" si="363"/>
        <v>0</v>
      </c>
      <c r="FQ136" s="49">
        <f t="shared" ref="FQ136:GB136" si="364">FQ23*$O23</f>
        <v>0</v>
      </c>
      <c r="FR136" s="49">
        <f t="shared" si="364"/>
        <v>0</v>
      </c>
      <c r="FS136" s="49">
        <f t="shared" si="364"/>
        <v>0</v>
      </c>
      <c r="FT136" s="49">
        <f t="shared" si="364"/>
        <v>0</v>
      </c>
      <c r="FU136" s="49">
        <f t="shared" si="364"/>
        <v>0</v>
      </c>
      <c r="FV136" s="49">
        <f t="shared" si="364"/>
        <v>0</v>
      </c>
      <c r="FW136" s="49">
        <f t="shared" si="364"/>
        <v>0</v>
      </c>
      <c r="FX136" s="49">
        <f t="shared" si="364"/>
        <v>0</v>
      </c>
      <c r="FY136" s="49">
        <f t="shared" si="364"/>
        <v>0</v>
      </c>
      <c r="FZ136" s="49">
        <f t="shared" si="364"/>
        <v>0</v>
      </c>
      <c r="GA136" s="49">
        <f t="shared" si="364"/>
        <v>0</v>
      </c>
      <c r="GB136" s="49">
        <f t="shared" si="364"/>
        <v>0</v>
      </c>
      <c r="GC136" s="69">
        <f t="shared" ref="GC136:GC199" si="365">SUM(P136:GB136)</f>
        <v>0</v>
      </c>
      <c r="GD136" s="70">
        <f t="shared" ref="GD136:GD161" si="366">GC136</f>
        <v>0</v>
      </c>
      <c r="GE136" s="5"/>
      <c r="GF136" s="5"/>
      <c r="GG136" s="5"/>
    </row>
    <row r="137" spans="1:189" ht="16.5" customHeight="1" x14ac:dyDescent="0.25">
      <c r="A137" s="5"/>
      <c r="B137" s="40" t="s">
        <v>186</v>
      </c>
      <c r="C137" s="24" t="s">
        <v>180</v>
      </c>
      <c r="D137" s="24" t="s">
        <v>180</v>
      </c>
      <c r="E137" s="5">
        <v>2</v>
      </c>
      <c r="F137" s="232" t="s">
        <v>485</v>
      </c>
      <c r="G137" s="17" t="str">
        <f t="shared" ref="G137:G198" si="367">G24</f>
        <v>IV</v>
      </c>
      <c r="H137" s="41">
        <f t="shared" si="351"/>
        <v>87113.95</v>
      </c>
      <c r="I137" s="41">
        <f t="shared" ref="I137:O137" si="368">H137*1.1</f>
        <v>95825.345000000001</v>
      </c>
      <c r="J137" s="41">
        <f t="shared" si="368"/>
        <v>105407.87950000001</v>
      </c>
      <c r="K137" s="41">
        <f t="shared" si="368"/>
        <v>115948.66745000002</v>
      </c>
      <c r="L137" s="41">
        <f t="shared" si="368"/>
        <v>127543.53419500003</v>
      </c>
      <c r="M137" s="41">
        <f t="shared" si="368"/>
        <v>140297.88761450004</v>
      </c>
      <c r="N137" s="41">
        <f t="shared" si="368"/>
        <v>154327.67637595005</v>
      </c>
      <c r="O137" s="41">
        <f t="shared" si="368"/>
        <v>169760.44401354506</v>
      </c>
      <c r="P137" s="49">
        <f t="shared" ref="P137:AN137" si="369">P24*$H24</f>
        <v>0</v>
      </c>
      <c r="Q137" s="49">
        <f t="shared" si="369"/>
        <v>0</v>
      </c>
      <c r="R137" s="49">
        <f t="shared" si="369"/>
        <v>0</v>
      </c>
      <c r="S137" s="49">
        <f t="shared" si="369"/>
        <v>0</v>
      </c>
      <c r="T137" s="49">
        <f t="shared" si="369"/>
        <v>0</v>
      </c>
      <c r="U137" s="49">
        <f t="shared" si="369"/>
        <v>0</v>
      </c>
      <c r="V137" s="49">
        <f t="shared" si="369"/>
        <v>0</v>
      </c>
      <c r="W137" s="49">
        <f t="shared" si="369"/>
        <v>0</v>
      </c>
      <c r="X137" s="49">
        <f t="shared" si="369"/>
        <v>0</v>
      </c>
      <c r="Y137" s="49">
        <f t="shared" si="369"/>
        <v>0</v>
      </c>
      <c r="Z137" s="49">
        <f t="shared" si="369"/>
        <v>0</v>
      </c>
      <c r="AA137" s="49">
        <f t="shared" si="369"/>
        <v>0</v>
      </c>
      <c r="AB137" s="49">
        <f t="shared" si="369"/>
        <v>0</v>
      </c>
      <c r="AC137" s="49">
        <f t="shared" si="369"/>
        <v>0</v>
      </c>
      <c r="AD137" s="49">
        <f t="shared" si="369"/>
        <v>0</v>
      </c>
      <c r="AE137" s="49">
        <f t="shared" si="369"/>
        <v>0</v>
      </c>
      <c r="AF137" s="49">
        <f t="shared" si="369"/>
        <v>0</v>
      </c>
      <c r="AG137" s="49">
        <f t="shared" si="369"/>
        <v>0</v>
      </c>
      <c r="AH137" s="49">
        <f t="shared" si="369"/>
        <v>0</v>
      </c>
      <c r="AI137" s="49">
        <f t="shared" si="369"/>
        <v>0</v>
      </c>
      <c r="AJ137" s="49">
        <f>AM24*$H24</f>
        <v>0</v>
      </c>
      <c r="AK137" s="49">
        <f t="shared" si="369"/>
        <v>0</v>
      </c>
      <c r="AL137" s="49">
        <f t="shared" si="369"/>
        <v>0</v>
      </c>
      <c r="AM137" s="49">
        <f>AM24*$H24</f>
        <v>0</v>
      </c>
      <c r="AN137" s="49">
        <f t="shared" si="369"/>
        <v>0</v>
      </c>
      <c r="AO137" s="49">
        <f t="shared" ref="AO137:BF137" si="370">AO24*$I24</f>
        <v>0</v>
      </c>
      <c r="AP137" s="49">
        <f t="shared" si="370"/>
        <v>0</v>
      </c>
      <c r="AQ137" s="49">
        <f t="shared" si="370"/>
        <v>0</v>
      </c>
      <c r="AR137" s="49">
        <f t="shared" si="370"/>
        <v>0</v>
      </c>
      <c r="AS137" s="49">
        <f t="shared" si="370"/>
        <v>0</v>
      </c>
      <c r="AT137" s="49">
        <f t="shared" si="370"/>
        <v>0</v>
      </c>
      <c r="AU137" s="49">
        <f t="shared" si="370"/>
        <v>0</v>
      </c>
      <c r="AV137" s="49">
        <f t="shared" si="370"/>
        <v>0</v>
      </c>
      <c r="AW137" s="49">
        <f t="shared" si="370"/>
        <v>0</v>
      </c>
      <c r="AX137" s="49">
        <f t="shared" si="370"/>
        <v>0</v>
      </c>
      <c r="AY137" s="49">
        <f t="shared" si="370"/>
        <v>0</v>
      </c>
      <c r="AZ137" s="49">
        <f t="shared" si="370"/>
        <v>0</v>
      </c>
      <c r="BA137" s="49">
        <f t="shared" si="370"/>
        <v>0</v>
      </c>
      <c r="BB137" s="49">
        <f t="shared" si="370"/>
        <v>0</v>
      </c>
      <c r="BC137" s="49">
        <f t="shared" si="370"/>
        <v>0</v>
      </c>
      <c r="BD137" s="49">
        <f t="shared" si="370"/>
        <v>0</v>
      </c>
      <c r="BE137" s="49">
        <f t="shared" si="370"/>
        <v>0</v>
      </c>
      <c r="BF137" s="49">
        <f t="shared" si="370"/>
        <v>0</v>
      </c>
      <c r="BG137" s="49">
        <f t="shared" ref="BG137:BL137" si="371">BG24*$I24</f>
        <v>0</v>
      </c>
      <c r="BH137" s="49">
        <f t="shared" si="371"/>
        <v>0</v>
      </c>
      <c r="BI137" s="49">
        <f t="shared" si="371"/>
        <v>0</v>
      </c>
      <c r="BJ137" s="49">
        <f t="shared" si="371"/>
        <v>0</v>
      </c>
      <c r="BK137" s="49">
        <f t="shared" si="371"/>
        <v>0</v>
      </c>
      <c r="BL137" s="49">
        <f t="shared" si="371"/>
        <v>0</v>
      </c>
      <c r="BM137" s="49">
        <f t="shared" ref="BM137:BX137" si="372">BM24*$J24</f>
        <v>0</v>
      </c>
      <c r="BN137" s="49">
        <f t="shared" si="372"/>
        <v>0</v>
      </c>
      <c r="BO137" s="49">
        <f t="shared" si="372"/>
        <v>0</v>
      </c>
      <c r="BP137" s="49">
        <f t="shared" si="372"/>
        <v>0</v>
      </c>
      <c r="BQ137" s="49">
        <f t="shared" si="372"/>
        <v>0</v>
      </c>
      <c r="BR137" s="49">
        <f t="shared" si="372"/>
        <v>0</v>
      </c>
      <c r="BS137" s="49">
        <f t="shared" si="372"/>
        <v>0</v>
      </c>
      <c r="BT137" s="49">
        <f t="shared" si="372"/>
        <v>0</v>
      </c>
      <c r="BU137" s="49">
        <f t="shared" si="372"/>
        <v>0</v>
      </c>
      <c r="BV137" s="49">
        <f t="shared" si="372"/>
        <v>0</v>
      </c>
      <c r="BW137" s="49">
        <f t="shared" si="372"/>
        <v>0</v>
      </c>
      <c r="BX137" s="49">
        <f t="shared" si="372"/>
        <v>0</v>
      </c>
      <c r="BY137" s="49">
        <f t="shared" ref="BY137:CJ137" si="373">BY24*$J24</f>
        <v>0</v>
      </c>
      <c r="BZ137" s="49">
        <f t="shared" si="373"/>
        <v>0</v>
      </c>
      <c r="CA137" s="49">
        <f t="shared" si="373"/>
        <v>0</v>
      </c>
      <c r="CB137" s="49">
        <f t="shared" si="373"/>
        <v>0</v>
      </c>
      <c r="CC137" s="49">
        <f t="shared" si="373"/>
        <v>0</v>
      </c>
      <c r="CD137" s="49">
        <f t="shared" si="373"/>
        <v>0</v>
      </c>
      <c r="CE137" s="49">
        <f t="shared" si="373"/>
        <v>0</v>
      </c>
      <c r="CF137" s="49">
        <f t="shared" si="373"/>
        <v>0</v>
      </c>
      <c r="CG137" s="49">
        <f t="shared" si="373"/>
        <v>0</v>
      </c>
      <c r="CH137" s="49">
        <f t="shared" si="373"/>
        <v>0</v>
      </c>
      <c r="CI137" s="49">
        <f t="shared" si="373"/>
        <v>0</v>
      </c>
      <c r="CJ137" s="49">
        <f t="shared" si="373"/>
        <v>0</v>
      </c>
      <c r="CK137" s="49">
        <f t="shared" ref="CK137:CU137" si="374">CK24*$K24</f>
        <v>0</v>
      </c>
      <c r="CL137" s="49">
        <f t="shared" si="374"/>
        <v>0</v>
      </c>
      <c r="CM137" s="49">
        <f t="shared" si="374"/>
        <v>0</v>
      </c>
      <c r="CN137" s="49">
        <f t="shared" si="374"/>
        <v>0</v>
      </c>
      <c r="CO137" s="49">
        <f t="shared" si="374"/>
        <v>0</v>
      </c>
      <c r="CP137" s="49">
        <f t="shared" si="374"/>
        <v>0</v>
      </c>
      <c r="CQ137" s="49">
        <f t="shared" si="374"/>
        <v>0</v>
      </c>
      <c r="CR137" s="49">
        <f t="shared" si="374"/>
        <v>0</v>
      </c>
      <c r="CS137" s="49">
        <f t="shared" si="374"/>
        <v>0</v>
      </c>
      <c r="CT137" s="49">
        <f t="shared" si="374"/>
        <v>0</v>
      </c>
      <c r="CU137" s="49">
        <f t="shared" si="374"/>
        <v>0</v>
      </c>
      <c r="CV137" s="49">
        <f t="shared" ref="CV137:DH137" si="375">CV24*$K24</f>
        <v>0</v>
      </c>
      <c r="CW137" s="49">
        <f t="shared" si="375"/>
        <v>0</v>
      </c>
      <c r="CX137" s="49">
        <f t="shared" si="375"/>
        <v>0</v>
      </c>
      <c r="CY137" s="49">
        <f t="shared" si="375"/>
        <v>0</v>
      </c>
      <c r="CZ137" s="49">
        <f t="shared" si="375"/>
        <v>0</v>
      </c>
      <c r="DA137" s="49">
        <f t="shared" si="375"/>
        <v>0</v>
      </c>
      <c r="DB137" s="49">
        <f t="shared" si="375"/>
        <v>0</v>
      </c>
      <c r="DC137" s="49">
        <f t="shared" si="375"/>
        <v>0</v>
      </c>
      <c r="DD137" s="49">
        <f t="shared" si="375"/>
        <v>0</v>
      </c>
      <c r="DE137" s="49">
        <f t="shared" si="375"/>
        <v>0</v>
      </c>
      <c r="DF137" s="49">
        <f t="shared" si="375"/>
        <v>0</v>
      </c>
      <c r="DG137" s="49">
        <f t="shared" si="375"/>
        <v>0</v>
      </c>
      <c r="DH137" s="49">
        <f t="shared" si="375"/>
        <v>0</v>
      </c>
      <c r="DI137" s="49">
        <f t="shared" ref="DI137:DT137" si="376">DI24*$L24</f>
        <v>0</v>
      </c>
      <c r="DJ137" s="49">
        <f t="shared" ref="DJ137:DR137" si="377">DJ24*$L24</f>
        <v>0</v>
      </c>
      <c r="DK137" s="49">
        <f t="shared" si="377"/>
        <v>0</v>
      </c>
      <c r="DL137" s="49">
        <f t="shared" si="377"/>
        <v>0</v>
      </c>
      <c r="DM137" s="49">
        <f t="shared" si="377"/>
        <v>0</v>
      </c>
      <c r="DN137" s="49">
        <f t="shared" si="377"/>
        <v>0</v>
      </c>
      <c r="DO137" s="49">
        <f t="shared" si="377"/>
        <v>0</v>
      </c>
      <c r="DP137" s="49">
        <f t="shared" si="377"/>
        <v>0</v>
      </c>
      <c r="DQ137" s="49">
        <f t="shared" si="377"/>
        <v>0</v>
      </c>
      <c r="DR137" s="49">
        <f t="shared" si="377"/>
        <v>0</v>
      </c>
      <c r="DS137" s="49">
        <f t="shared" si="376"/>
        <v>0</v>
      </c>
      <c r="DT137" s="49">
        <f t="shared" si="376"/>
        <v>0</v>
      </c>
      <c r="DU137" s="49">
        <f t="shared" ref="DU137:ER137" si="378">DU24*$M24</f>
        <v>0</v>
      </c>
      <c r="DV137" s="49">
        <f t="shared" si="378"/>
        <v>0</v>
      </c>
      <c r="DW137" s="49">
        <f t="shared" si="378"/>
        <v>0</v>
      </c>
      <c r="DX137" s="49">
        <f t="shared" si="378"/>
        <v>0</v>
      </c>
      <c r="DY137" s="49">
        <f t="shared" si="378"/>
        <v>0</v>
      </c>
      <c r="DZ137" s="49">
        <f t="shared" si="378"/>
        <v>0</v>
      </c>
      <c r="EA137" s="49">
        <f t="shared" si="378"/>
        <v>0</v>
      </c>
      <c r="EB137" s="49">
        <f t="shared" si="378"/>
        <v>0</v>
      </c>
      <c r="EC137" s="49">
        <f t="shared" si="378"/>
        <v>0</v>
      </c>
      <c r="ED137" s="49">
        <f t="shared" si="378"/>
        <v>0</v>
      </c>
      <c r="EE137" s="49">
        <f t="shared" si="378"/>
        <v>0</v>
      </c>
      <c r="EF137" s="49">
        <f t="shared" si="378"/>
        <v>0</v>
      </c>
      <c r="EG137" s="49">
        <f t="shared" si="378"/>
        <v>0</v>
      </c>
      <c r="EH137" s="49">
        <f t="shared" si="378"/>
        <v>0</v>
      </c>
      <c r="EI137" s="49">
        <f t="shared" si="378"/>
        <v>0</v>
      </c>
      <c r="EJ137" s="49">
        <f t="shared" si="378"/>
        <v>0</v>
      </c>
      <c r="EK137" s="49">
        <f t="shared" si="378"/>
        <v>0</v>
      </c>
      <c r="EL137" s="49">
        <f t="shared" si="378"/>
        <v>0</v>
      </c>
      <c r="EM137" s="49">
        <f t="shared" si="378"/>
        <v>0</v>
      </c>
      <c r="EN137" s="49">
        <f t="shared" si="378"/>
        <v>0</v>
      </c>
      <c r="EO137" s="49">
        <f t="shared" si="378"/>
        <v>0</v>
      </c>
      <c r="EP137" s="49">
        <f t="shared" si="378"/>
        <v>0</v>
      </c>
      <c r="EQ137" s="49">
        <f t="shared" si="378"/>
        <v>0</v>
      </c>
      <c r="ER137" s="49">
        <f t="shared" si="378"/>
        <v>0</v>
      </c>
      <c r="ES137" s="49">
        <f t="shared" ref="ES137:FP137" si="379">ES24*$N24</f>
        <v>0</v>
      </c>
      <c r="ET137" s="49">
        <f t="shared" si="379"/>
        <v>0</v>
      </c>
      <c r="EU137" s="49">
        <f t="shared" si="379"/>
        <v>0</v>
      </c>
      <c r="EV137" s="49">
        <f t="shared" si="379"/>
        <v>0</v>
      </c>
      <c r="EW137" s="49">
        <f t="shared" si="379"/>
        <v>0</v>
      </c>
      <c r="EX137" s="49">
        <f t="shared" si="379"/>
        <v>0</v>
      </c>
      <c r="EY137" s="49">
        <f t="shared" si="379"/>
        <v>0</v>
      </c>
      <c r="EZ137" s="49">
        <f t="shared" si="379"/>
        <v>0</v>
      </c>
      <c r="FA137" s="49">
        <f t="shared" si="379"/>
        <v>0</v>
      </c>
      <c r="FB137" s="49">
        <f t="shared" si="379"/>
        <v>0</v>
      </c>
      <c r="FC137" s="49">
        <f t="shared" si="379"/>
        <v>0</v>
      </c>
      <c r="FD137" s="49">
        <f t="shared" si="379"/>
        <v>0</v>
      </c>
      <c r="FE137" s="49">
        <f t="shared" si="379"/>
        <v>0</v>
      </c>
      <c r="FF137" s="49">
        <f t="shared" si="379"/>
        <v>0</v>
      </c>
      <c r="FG137" s="49">
        <f t="shared" si="379"/>
        <v>0</v>
      </c>
      <c r="FH137" s="49">
        <f t="shared" si="379"/>
        <v>0</v>
      </c>
      <c r="FI137" s="49">
        <f t="shared" si="379"/>
        <v>0</v>
      </c>
      <c r="FJ137" s="49">
        <f t="shared" si="379"/>
        <v>0</v>
      </c>
      <c r="FK137" s="49">
        <f t="shared" si="379"/>
        <v>0</v>
      </c>
      <c r="FL137" s="49">
        <f t="shared" si="379"/>
        <v>0</v>
      </c>
      <c r="FM137" s="49">
        <f t="shared" si="379"/>
        <v>0</v>
      </c>
      <c r="FN137" s="49">
        <f t="shared" si="379"/>
        <v>0</v>
      </c>
      <c r="FO137" s="49">
        <f t="shared" si="379"/>
        <v>0</v>
      </c>
      <c r="FP137" s="49">
        <f t="shared" si="379"/>
        <v>0</v>
      </c>
      <c r="FQ137" s="49">
        <f t="shared" ref="FQ137:GB137" si="380">FQ24*$O24</f>
        <v>0</v>
      </c>
      <c r="FR137" s="49">
        <f t="shared" si="380"/>
        <v>0</v>
      </c>
      <c r="FS137" s="49">
        <f t="shared" si="380"/>
        <v>0</v>
      </c>
      <c r="FT137" s="49">
        <f t="shared" si="380"/>
        <v>0</v>
      </c>
      <c r="FU137" s="49">
        <f t="shared" si="380"/>
        <v>0</v>
      </c>
      <c r="FV137" s="49">
        <f t="shared" si="380"/>
        <v>0</v>
      </c>
      <c r="FW137" s="49">
        <f t="shared" si="380"/>
        <v>0</v>
      </c>
      <c r="FX137" s="49">
        <f t="shared" si="380"/>
        <v>0</v>
      </c>
      <c r="FY137" s="49">
        <f t="shared" si="380"/>
        <v>0</v>
      </c>
      <c r="FZ137" s="49">
        <f t="shared" si="380"/>
        <v>0</v>
      </c>
      <c r="GA137" s="49">
        <f t="shared" si="380"/>
        <v>0</v>
      </c>
      <c r="GB137" s="49">
        <f t="shared" si="380"/>
        <v>0</v>
      </c>
      <c r="GC137" s="69">
        <f t="shared" si="365"/>
        <v>0</v>
      </c>
      <c r="GD137" s="70">
        <f t="shared" si="366"/>
        <v>0</v>
      </c>
      <c r="GE137" s="5"/>
      <c r="GF137" s="5"/>
      <c r="GG137" s="5"/>
    </row>
    <row r="138" spans="1:189" ht="16.5" customHeight="1" x14ac:dyDescent="0.25">
      <c r="A138" s="5"/>
      <c r="B138" s="40" t="s">
        <v>186</v>
      </c>
      <c r="C138" s="24" t="s">
        <v>180</v>
      </c>
      <c r="D138" s="24" t="s">
        <v>180</v>
      </c>
      <c r="E138" s="5">
        <v>3</v>
      </c>
      <c r="F138" s="228" t="s">
        <v>555</v>
      </c>
      <c r="G138" s="17" t="str">
        <f t="shared" si="367"/>
        <v>III</v>
      </c>
      <c r="H138" s="41">
        <f t="shared" si="351"/>
        <v>55662.420000000006</v>
      </c>
      <c r="I138" s="41">
        <f t="shared" ref="I138:O138" si="381">H138*1.1</f>
        <v>61228.662000000011</v>
      </c>
      <c r="J138" s="41">
        <f t="shared" si="381"/>
        <v>67351.528200000015</v>
      </c>
      <c r="K138" s="41">
        <f t="shared" si="381"/>
        <v>74086.681020000018</v>
      </c>
      <c r="L138" s="41">
        <f t="shared" si="381"/>
        <v>81495.349122000029</v>
      </c>
      <c r="M138" s="41">
        <f t="shared" si="381"/>
        <v>89644.884034200033</v>
      </c>
      <c r="N138" s="41">
        <f t="shared" si="381"/>
        <v>98609.372437620041</v>
      </c>
      <c r="O138" s="41">
        <f t="shared" si="381"/>
        <v>108470.30968138206</v>
      </c>
      <c r="P138" s="49">
        <f t="shared" ref="P138:AN138" si="382">P25*$H25</f>
        <v>0</v>
      </c>
      <c r="Q138" s="49">
        <f t="shared" si="382"/>
        <v>0</v>
      </c>
      <c r="R138" s="49">
        <f t="shared" si="382"/>
        <v>0</v>
      </c>
      <c r="S138" s="49">
        <f t="shared" si="382"/>
        <v>0</v>
      </c>
      <c r="T138" s="49">
        <f t="shared" si="382"/>
        <v>0</v>
      </c>
      <c r="U138" s="49">
        <f t="shared" si="382"/>
        <v>0</v>
      </c>
      <c r="V138" s="49">
        <f t="shared" si="382"/>
        <v>0</v>
      </c>
      <c r="W138" s="49">
        <f t="shared" si="382"/>
        <v>0</v>
      </c>
      <c r="X138" s="49">
        <f t="shared" si="382"/>
        <v>0</v>
      </c>
      <c r="Y138" s="49">
        <f t="shared" si="382"/>
        <v>0</v>
      </c>
      <c r="Z138" s="49">
        <f t="shared" si="382"/>
        <v>0</v>
      </c>
      <c r="AA138" s="49">
        <f t="shared" si="382"/>
        <v>55662.420000000006</v>
      </c>
      <c r="AB138" s="49">
        <f t="shared" si="382"/>
        <v>55662.420000000006</v>
      </c>
      <c r="AC138" s="49">
        <f t="shared" si="382"/>
        <v>19241.486550000001</v>
      </c>
      <c r="AD138" s="49">
        <f t="shared" si="382"/>
        <v>19241.486550000001</v>
      </c>
      <c r="AE138" s="49">
        <f t="shared" si="382"/>
        <v>19241.486550000001</v>
      </c>
      <c r="AF138" s="49">
        <f t="shared" si="382"/>
        <v>19241.486550000001</v>
      </c>
      <c r="AG138" s="49">
        <f t="shared" si="382"/>
        <v>19241.486550000001</v>
      </c>
      <c r="AH138" s="49">
        <f t="shared" si="382"/>
        <v>19241.486550000001</v>
      </c>
      <c r="AI138" s="49">
        <f t="shared" si="382"/>
        <v>19241.486550000001</v>
      </c>
      <c r="AJ138" s="49">
        <f t="shared" si="382"/>
        <v>19241.486550000001</v>
      </c>
      <c r="AK138" s="49">
        <f t="shared" si="382"/>
        <v>19241.486550000001</v>
      </c>
      <c r="AL138" s="49">
        <f t="shared" si="382"/>
        <v>19241.486550000001</v>
      </c>
      <c r="AM138" s="49">
        <f t="shared" si="382"/>
        <v>19241.486550000001</v>
      </c>
      <c r="AN138" s="49">
        <f t="shared" si="382"/>
        <v>19241.486550000001</v>
      </c>
      <c r="AO138" s="49">
        <f t="shared" ref="AO138:BF138" si="383">AO25*$I25</f>
        <v>21165.635205000002</v>
      </c>
      <c r="AP138" s="49">
        <f t="shared" si="383"/>
        <v>21165.635205000002</v>
      </c>
      <c r="AQ138" s="49">
        <f t="shared" si="383"/>
        <v>21165.635205000002</v>
      </c>
      <c r="AR138" s="49">
        <f t="shared" si="383"/>
        <v>21165.635205000002</v>
      </c>
      <c r="AS138" s="49">
        <f t="shared" si="383"/>
        <v>21165.635205000002</v>
      </c>
      <c r="AT138" s="49">
        <f t="shared" si="383"/>
        <v>21165.635205000002</v>
      </c>
      <c r="AU138" s="49">
        <f t="shared" si="383"/>
        <v>21165.635205000002</v>
      </c>
      <c r="AV138" s="49">
        <f t="shared" si="383"/>
        <v>21165.635205000002</v>
      </c>
      <c r="AW138" s="49">
        <f t="shared" si="383"/>
        <v>21165.635205000002</v>
      </c>
      <c r="AX138" s="49">
        <f t="shared" si="383"/>
        <v>21165.635205000002</v>
      </c>
      <c r="AY138" s="49">
        <f t="shared" si="383"/>
        <v>0</v>
      </c>
      <c r="AZ138" s="49">
        <f t="shared" si="383"/>
        <v>0</v>
      </c>
      <c r="BA138" s="49">
        <f t="shared" si="383"/>
        <v>0</v>
      </c>
      <c r="BB138" s="49">
        <f t="shared" si="383"/>
        <v>0</v>
      </c>
      <c r="BC138" s="49">
        <f t="shared" si="383"/>
        <v>0</v>
      </c>
      <c r="BD138" s="49">
        <f t="shared" si="383"/>
        <v>0</v>
      </c>
      <c r="BE138" s="49">
        <f t="shared" si="383"/>
        <v>0</v>
      </c>
      <c r="BF138" s="49">
        <f t="shared" si="383"/>
        <v>0</v>
      </c>
      <c r="BG138" s="49">
        <f t="shared" ref="BG138:BL138" si="384">BG25*$I25</f>
        <v>0</v>
      </c>
      <c r="BH138" s="49">
        <f t="shared" si="384"/>
        <v>0</v>
      </c>
      <c r="BI138" s="49">
        <f t="shared" si="384"/>
        <v>0</v>
      </c>
      <c r="BJ138" s="49">
        <f t="shared" si="384"/>
        <v>0</v>
      </c>
      <c r="BK138" s="49">
        <f t="shared" si="384"/>
        <v>0</v>
      </c>
      <c r="BL138" s="49">
        <f t="shared" si="384"/>
        <v>0</v>
      </c>
      <c r="BM138" s="49">
        <f t="shared" ref="BM138:BX138" si="385">BM25*$J25</f>
        <v>0</v>
      </c>
      <c r="BN138" s="49">
        <f t="shared" si="385"/>
        <v>0</v>
      </c>
      <c r="BO138" s="49">
        <f t="shared" si="385"/>
        <v>0</v>
      </c>
      <c r="BP138" s="49">
        <f t="shared" si="385"/>
        <v>0</v>
      </c>
      <c r="BQ138" s="49">
        <f t="shared" si="385"/>
        <v>0</v>
      </c>
      <c r="BR138" s="49">
        <f t="shared" si="385"/>
        <v>0</v>
      </c>
      <c r="BS138" s="49">
        <f t="shared" si="385"/>
        <v>0</v>
      </c>
      <c r="BT138" s="49">
        <f t="shared" si="385"/>
        <v>0</v>
      </c>
      <c r="BU138" s="49">
        <f t="shared" si="385"/>
        <v>0</v>
      </c>
      <c r="BV138" s="49">
        <f t="shared" si="385"/>
        <v>0</v>
      </c>
      <c r="BW138" s="49">
        <f t="shared" si="385"/>
        <v>0</v>
      </c>
      <c r="BX138" s="49">
        <f t="shared" si="385"/>
        <v>0</v>
      </c>
      <c r="BY138" s="49">
        <f t="shared" ref="BY138:CJ138" si="386">BY25*$J25</f>
        <v>0</v>
      </c>
      <c r="BZ138" s="49">
        <f t="shared" si="386"/>
        <v>0</v>
      </c>
      <c r="CA138" s="49">
        <f t="shared" si="386"/>
        <v>0</v>
      </c>
      <c r="CB138" s="49">
        <f t="shared" si="386"/>
        <v>0</v>
      </c>
      <c r="CC138" s="49">
        <f t="shared" si="386"/>
        <v>0</v>
      </c>
      <c r="CD138" s="49">
        <f t="shared" si="386"/>
        <v>0</v>
      </c>
      <c r="CE138" s="49">
        <f t="shared" si="386"/>
        <v>0</v>
      </c>
      <c r="CF138" s="49">
        <f t="shared" si="386"/>
        <v>0</v>
      </c>
      <c r="CG138" s="49">
        <f t="shared" si="386"/>
        <v>0</v>
      </c>
      <c r="CH138" s="49">
        <f t="shared" si="386"/>
        <v>0</v>
      </c>
      <c r="CI138" s="49">
        <f t="shared" si="386"/>
        <v>0</v>
      </c>
      <c r="CJ138" s="49">
        <f t="shared" si="386"/>
        <v>0</v>
      </c>
      <c r="CK138" s="49">
        <f t="shared" ref="CK138:CU138" si="387">CK25*$K25</f>
        <v>0</v>
      </c>
      <c r="CL138" s="49">
        <f t="shared" si="387"/>
        <v>0</v>
      </c>
      <c r="CM138" s="49">
        <f t="shared" si="387"/>
        <v>0</v>
      </c>
      <c r="CN138" s="49">
        <f t="shared" si="387"/>
        <v>0</v>
      </c>
      <c r="CO138" s="49">
        <f t="shared" si="387"/>
        <v>0</v>
      </c>
      <c r="CP138" s="49">
        <f t="shared" si="387"/>
        <v>0</v>
      </c>
      <c r="CQ138" s="49">
        <f t="shared" si="387"/>
        <v>0</v>
      </c>
      <c r="CR138" s="49">
        <f t="shared" si="387"/>
        <v>0</v>
      </c>
      <c r="CS138" s="49">
        <f t="shared" si="387"/>
        <v>0</v>
      </c>
      <c r="CT138" s="49">
        <f t="shared" si="387"/>
        <v>0</v>
      </c>
      <c r="CU138" s="49">
        <f t="shared" si="387"/>
        <v>0</v>
      </c>
      <c r="CV138" s="49">
        <f t="shared" ref="CV138:DH138" si="388">CV25*$K25</f>
        <v>0</v>
      </c>
      <c r="CW138" s="49">
        <f t="shared" si="388"/>
        <v>0</v>
      </c>
      <c r="CX138" s="49">
        <f t="shared" si="388"/>
        <v>0</v>
      </c>
      <c r="CY138" s="49">
        <f t="shared" si="388"/>
        <v>0</v>
      </c>
      <c r="CZ138" s="49">
        <f t="shared" si="388"/>
        <v>0</v>
      </c>
      <c r="DA138" s="49">
        <f t="shared" si="388"/>
        <v>0</v>
      </c>
      <c r="DB138" s="49">
        <f t="shared" si="388"/>
        <v>0</v>
      </c>
      <c r="DC138" s="49">
        <f t="shared" si="388"/>
        <v>0</v>
      </c>
      <c r="DD138" s="49">
        <f t="shared" si="388"/>
        <v>0</v>
      </c>
      <c r="DE138" s="49">
        <f t="shared" si="388"/>
        <v>0</v>
      </c>
      <c r="DF138" s="49">
        <f t="shared" si="388"/>
        <v>0</v>
      </c>
      <c r="DG138" s="49">
        <f t="shared" si="388"/>
        <v>0</v>
      </c>
      <c r="DH138" s="49">
        <f t="shared" si="388"/>
        <v>0</v>
      </c>
      <c r="DI138" s="49">
        <f t="shared" ref="DI138:DT138" si="389">DI25*$L25</f>
        <v>0</v>
      </c>
      <c r="DJ138" s="49">
        <f t="shared" ref="DJ138:DR138" si="390">DJ25*$L25</f>
        <v>0</v>
      </c>
      <c r="DK138" s="49">
        <f t="shared" si="390"/>
        <v>0</v>
      </c>
      <c r="DL138" s="49">
        <f t="shared" si="390"/>
        <v>0</v>
      </c>
      <c r="DM138" s="49">
        <f t="shared" si="390"/>
        <v>0</v>
      </c>
      <c r="DN138" s="49">
        <f t="shared" si="390"/>
        <v>0</v>
      </c>
      <c r="DO138" s="49">
        <f t="shared" si="390"/>
        <v>0</v>
      </c>
      <c r="DP138" s="49">
        <f t="shared" si="390"/>
        <v>0</v>
      </c>
      <c r="DQ138" s="49">
        <f t="shared" si="390"/>
        <v>0</v>
      </c>
      <c r="DR138" s="49">
        <f t="shared" si="390"/>
        <v>0</v>
      </c>
      <c r="DS138" s="49">
        <f t="shared" si="389"/>
        <v>0</v>
      </c>
      <c r="DT138" s="49">
        <f t="shared" si="389"/>
        <v>0</v>
      </c>
      <c r="DU138" s="49">
        <f t="shared" ref="DU138:ER138" si="391">DU25*$M25</f>
        <v>0</v>
      </c>
      <c r="DV138" s="49">
        <f t="shared" si="391"/>
        <v>0</v>
      </c>
      <c r="DW138" s="49">
        <f t="shared" si="391"/>
        <v>0</v>
      </c>
      <c r="DX138" s="49">
        <f t="shared" si="391"/>
        <v>0</v>
      </c>
      <c r="DY138" s="49">
        <f t="shared" si="391"/>
        <v>0</v>
      </c>
      <c r="DZ138" s="49">
        <f t="shared" si="391"/>
        <v>0</v>
      </c>
      <c r="EA138" s="49">
        <f t="shared" si="391"/>
        <v>0</v>
      </c>
      <c r="EB138" s="49">
        <f t="shared" si="391"/>
        <v>0</v>
      </c>
      <c r="EC138" s="49">
        <f t="shared" si="391"/>
        <v>0</v>
      </c>
      <c r="ED138" s="49">
        <f t="shared" si="391"/>
        <v>0</v>
      </c>
      <c r="EE138" s="49">
        <f t="shared" si="391"/>
        <v>0</v>
      </c>
      <c r="EF138" s="49">
        <f t="shared" si="391"/>
        <v>0</v>
      </c>
      <c r="EG138" s="49">
        <f t="shared" si="391"/>
        <v>0</v>
      </c>
      <c r="EH138" s="49">
        <f t="shared" si="391"/>
        <v>0</v>
      </c>
      <c r="EI138" s="49">
        <f t="shared" si="391"/>
        <v>0</v>
      </c>
      <c r="EJ138" s="49">
        <f t="shared" si="391"/>
        <v>0</v>
      </c>
      <c r="EK138" s="49">
        <f t="shared" si="391"/>
        <v>0</v>
      </c>
      <c r="EL138" s="49">
        <f t="shared" si="391"/>
        <v>0</v>
      </c>
      <c r="EM138" s="49">
        <f t="shared" si="391"/>
        <v>0</v>
      </c>
      <c r="EN138" s="49">
        <f t="shared" si="391"/>
        <v>0</v>
      </c>
      <c r="EO138" s="49">
        <f t="shared" si="391"/>
        <v>0</v>
      </c>
      <c r="EP138" s="49">
        <f t="shared" si="391"/>
        <v>0</v>
      </c>
      <c r="EQ138" s="49">
        <f t="shared" si="391"/>
        <v>0</v>
      </c>
      <c r="ER138" s="49">
        <f t="shared" si="391"/>
        <v>0</v>
      </c>
      <c r="ES138" s="49">
        <f t="shared" ref="ES138:FP138" si="392">ES25*$N25</f>
        <v>0</v>
      </c>
      <c r="ET138" s="49">
        <f t="shared" si="392"/>
        <v>0</v>
      </c>
      <c r="EU138" s="49">
        <f t="shared" si="392"/>
        <v>0</v>
      </c>
      <c r="EV138" s="49">
        <f t="shared" si="392"/>
        <v>0</v>
      </c>
      <c r="EW138" s="49">
        <f t="shared" si="392"/>
        <v>0</v>
      </c>
      <c r="EX138" s="49">
        <f t="shared" si="392"/>
        <v>0</v>
      </c>
      <c r="EY138" s="49">
        <f t="shared" si="392"/>
        <v>0</v>
      </c>
      <c r="EZ138" s="49">
        <f t="shared" si="392"/>
        <v>0</v>
      </c>
      <c r="FA138" s="49">
        <f t="shared" si="392"/>
        <v>0</v>
      </c>
      <c r="FB138" s="49">
        <f t="shared" si="392"/>
        <v>0</v>
      </c>
      <c r="FC138" s="49">
        <f t="shared" si="392"/>
        <v>0</v>
      </c>
      <c r="FD138" s="49">
        <f t="shared" si="392"/>
        <v>0</v>
      </c>
      <c r="FE138" s="49">
        <f t="shared" si="392"/>
        <v>0</v>
      </c>
      <c r="FF138" s="49">
        <f t="shared" si="392"/>
        <v>0</v>
      </c>
      <c r="FG138" s="49">
        <f t="shared" si="392"/>
        <v>0</v>
      </c>
      <c r="FH138" s="49">
        <f t="shared" si="392"/>
        <v>0</v>
      </c>
      <c r="FI138" s="49">
        <f t="shared" si="392"/>
        <v>0</v>
      </c>
      <c r="FJ138" s="49">
        <f t="shared" si="392"/>
        <v>0</v>
      </c>
      <c r="FK138" s="49">
        <f t="shared" si="392"/>
        <v>0</v>
      </c>
      <c r="FL138" s="49">
        <f t="shared" si="392"/>
        <v>0</v>
      </c>
      <c r="FM138" s="49">
        <f t="shared" si="392"/>
        <v>0</v>
      </c>
      <c r="FN138" s="49">
        <f t="shared" si="392"/>
        <v>0</v>
      </c>
      <c r="FO138" s="49">
        <f t="shared" si="392"/>
        <v>0</v>
      </c>
      <c r="FP138" s="49">
        <f t="shared" si="392"/>
        <v>0</v>
      </c>
      <c r="FQ138" s="49">
        <f t="shared" ref="FQ138:GB138" si="393">FQ25*$O25</f>
        <v>0</v>
      </c>
      <c r="FR138" s="49">
        <f t="shared" si="393"/>
        <v>0</v>
      </c>
      <c r="FS138" s="49">
        <f t="shared" si="393"/>
        <v>0</v>
      </c>
      <c r="FT138" s="49">
        <f t="shared" si="393"/>
        <v>0</v>
      </c>
      <c r="FU138" s="49">
        <f t="shared" si="393"/>
        <v>0</v>
      </c>
      <c r="FV138" s="49">
        <f t="shared" si="393"/>
        <v>0</v>
      </c>
      <c r="FW138" s="49">
        <f t="shared" si="393"/>
        <v>0</v>
      </c>
      <c r="FX138" s="49">
        <f t="shared" si="393"/>
        <v>0</v>
      </c>
      <c r="FY138" s="49">
        <f t="shared" si="393"/>
        <v>0</v>
      </c>
      <c r="FZ138" s="49">
        <f t="shared" si="393"/>
        <v>0</v>
      </c>
      <c r="GA138" s="49">
        <f t="shared" si="393"/>
        <v>0</v>
      </c>
      <c r="GB138" s="49">
        <f t="shared" si="393"/>
        <v>0</v>
      </c>
      <c r="GC138" s="69">
        <f t="shared" si="365"/>
        <v>553879.0306500002</v>
      </c>
      <c r="GD138" s="70">
        <f t="shared" si="366"/>
        <v>553879.0306500002</v>
      </c>
      <c r="GE138" s="5"/>
      <c r="GF138" s="5"/>
      <c r="GG138" s="5"/>
    </row>
    <row r="139" spans="1:189" ht="16.5" customHeight="1" x14ac:dyDescent="0.25">
      <c r="A139" s="39"/>
      <c r="B139" s="40" t="s">
        <v>186</v>
      </c>
      <c r="C139" s="24" t="s">
        <v>180</v>
      </c>
      <c r="D139" s="24" t="s">
        <v>180</v>
      </c>
      <c r="E139" s="5">
        <v>4</v>
      </c>
      <c r="F139" s="228" t="s">
        <v>515</v>
      </c>
      <c r="G139" s="17" t="str">
        <f t="shared" si="367"/>
        <v>II</v>
      </c>
      <c r="H139" s="41">
        <f t="shared" ref="H139:H209" si="394">IF(G139="I",$K$2,IF(G139="II",$K$3,IF(G139="III",$K$4,IF(G139="IV",$K$5,IF(G139="V",$K$6,IF(G139="VI",$K$7,IF(G139="VII",$K$8,IF(G139="VIII",$K$9,IF(G139="IX",$K$10,IF(G139="T1",$K$11,IF(G139="t2",$K$12,IF(G139="t3",$K$13,IF(G139="T4",$K$14,IF(G139="T5",$K$15,IF(G139="T6",$K$16,IF(G139="t7",$K$17,0))))))))))))))))</f>
        <v>35045.229999999996</v>
      </c>
      <c r="I139" s="41">
        <f t="shared" ref="I139:I209" si="395">H139*1.1</f>
        <v>38549.752999999997</v>
      </c>
      <c r="J139" s="41">
        <f t="shared" ref="J139:J209" si="396">I139*1.1</f>
        <v>42404.728300000002</v>
      </c>
      <c r="K139" s="41">
        <f t="shared" ref="K139:K209" si="397">J139*1.1</f>
        <v>46645.201130000009</v>
      </c>
      <c r="L139" s="41">
        <f t="shared" ref="L139:L209" si="398">K139*1.1</f>
        <v>51309.721243000015</v>
      </c>
      <c r="M139" s="41">
        <f t="shared" ref="M139:M209" si="399">L139*1.1</f>
        <v>56440.693367300024</v>
      </c>
      <c r="N139" s="41">
        <f t="shared" ref="N139:N209" si="400">M139*1.1</f>
        <v>62084.762704030029</v>
      </c>
      <c r="O139" s="41">
        <f t="shared" ref="O139:O209" si="401">N139*1.1</f>
        <v>68293.238974433043</v>
      </c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>
        <f t="shared" ref="AA139:AN139" si="402">AA26*$H26</f>
        <v>0</v>
      </c>
      <c r="AB139" s="49">
        <f t="shared" si="402"/>
        <v>0</v>
      </c>
      <c r="AC139" s="49">
        <f t="shared" si="402"/>
        <v>0</v>
      </c>
      <c r="AD139" s="49">
        <f t="shared" si="402"/>
        <v>0</v>
      </c>
      <c r="AE139" s="49">
        <f t="shared" si="402"/>
        <v>0</v>
      </c>
      <c r="AF139" s="49">
        <f t="shared" si="402"/>
        <v>0</v>
      </c>
      <c r="AG139" s="49">
        <f t="shared" si="402"/>
        <v>0</v>
      </c>
      <c r="AH139" s="49">
        <f t="shared" si="402"/>
        <v>0</v>
      </c>
      <c r="AI139" s="49">
        <f t="shared" si="402"/>
        <v>0</v>
      </c>
      <c r="AJ139" s="49">
        <f t="shared" si="402"/>
        <v>0</v>
      </c>
      <c r="AK139" s="49">
        <f t="shared" si="402"/>
        <v>0</v>
      </c>
      <c r="AL139" s="49">
        <f t="shared" si="402"/>
        <v>0</v>
      </c>
      <c r="AM139" s="49">
        <f t="shared" si="402"/>
        <v>0</v>
      </c>
      <c r="AN139" s="49">
        <f t="shared" si="402"/>
        <v>0</v>
      </c>
      <c r="AO139" s="49">
        <f t="shared" ref="AO139:BF139" si="403">AO26*$I26</f>
        <v>0</v>
      </c>
      <c r="AP139" s="49">
        <f t="shared" si="403"/>
        <v>0</v>
      </c>
      <c r="AQ139" s="49">
        <f t="shared" si="403"/>
        <v>0</v>
      </c>
      <c r="AR139" s="49">
        <f t="shared" si="403"/>
        <v>0</v>
      </c>
      <c r="AS139" s="49">
        <f t="shared" si="403"/>
        <v>0</v>
      </c>
      <c r="AT139" s="49">
        <f t="shared" si="403"/>
        <v>0</v>
      </c>
      <c r="AU139" s="49">
        <f t="shared" si="403"/>
        <v>0</v>
      </c>
      <c r="AV139" s="49">
        <f t="shared" si="403"/>
        <v>0</v>
      </c>
      <c r="AW139" s="49">
        <f t="shared" si="403"/>
        <v>0</v>
      </c>
      <c r="AX139" s="49">
        <f t="shared" si="403"/>
        <v>0</v>
      </c>
      <c r="AY139" s="49">
        <f t="shared" si="403"/>
        <v>13325.948707499998</v>
      </c>
      <c r="AZ139" s="49">
        <f t="shared" si="403"/>
        <v>13325.948707499998</v>
      </c>
      <c r="BA139" s="49">
        <f t="shared" si="403"/>
        <v>13325.948707499998</v>
      </c>
      <c r="BB139" s="49">
        <f t="shared" si="403"/>
        <v>13325.948707499998</v>
      </c>
      <c r="BC139" s="49">
        <f t="shared" si="403"/>
        <v>13325.948707499998</v>
      </c>
      <c r="BD139" s="49">
        <f t="shared" si="403"/>
        <v>13325.948707499998</v>
      </c>
      <c r="BE139" s="49">
        <f t="shared" si="403"/>
        <v>13325.948707499998</v>
      </c>
      <c r="BF139" s="49">
        <f t="shared" si="403"/>
        <v>13325.948707499998</v>
      </c>
      <c r="BG139" s="49">
        <f t="shared" ref="BG139:BL139" si="404">BG26*$I26</f>
        <v>13325.948707499998</v>
      </c>
      <c r="BH139" s="49">
        <f t="shared" si="404"/>
        <v>13325.948707499998</v>
      </c>
      <c r="BI139" s="49">
        <f t="shared" si="404"/>
        <v>13325.948707499998</v>
      </c>
      <c r="BJ139" s="49">
        <f t="shared" si="404"/>
        <v>13325.948707499998</v>
      </c>
      <c r="BK139" s="49">
        <f t="shared" si="404"/>
        <v>13325.948707499998</v>
      </c>
      <c r="BL139" s="49">
        <f t="shared" si="404"/>
        <v>13325.948707499998</v>
      </c>
      <c r="BM139" s="49">
        <f t="shared" ref="BM139:BX139" si="405">BM26*$J26</f>
        <v>14658.543578249999</v>
      </c>
      <c r="BN139" s="49">
        <f t="shared" si="405"/>
        <v>14658.543578249999</v>
      </c>
      <c r="BO139" s="49">
        <f t="shared" si="405"/>
        <v>14658.543578249999</v>
      </c>
      <c r="BP139" s="49">
        <f t="shared" si="405"/>
        <v>14658.543578249999</v>
      </c>
      <c r="BQ139" s="49">
        <f t="shared" si="405"/>
        <v>14658.543578249999</v>
      </c>
      <c r="BR139" s="49">
        <f t="shared" si="405"/>
        <v>14658.543578249999</v>
      </c>
      <c r="BS139" s="49">
        <f t="shared" si="405"/>
        <v>14658.543578249999</v>
      </c>
      <c r="BT139" s="49">
        <f t="shared" si="405"/>
        <v>14658.543578249999</v>
      </c>
      <c r="BU139" s="49">
        <f t="shared" si="405"/>
        <v>14658.543578249999</v>
      </c>
      <c r="BV139" s="49">
        <f t="shared" si="405"/>
        <v>14658.543578249999</v>
      </c>
      <c r="BW139" s="49">
        <f t="shared" si="405"/>
        <v>0</v>
      </c>
      <c r="BX139" s="49">
        <f t="shared" si="405"/>
        <v>0</v>
      </c>
      <c r="BY139" s="49">
        <f t="shared" ref="BY139:CJ139" si="406">BY26*$J26</f>
        <v>0</v>
      </c>
      <c r="BZ139" s="49">
        <f t="shared" si="406"/>
        <v>0</v>
      </c>
      <c r="CA139" s="49">
        <f t="shared" si="406"/>
        <v>0</v>
      </c>
      <c r="CB139" s="49">
        <f t="shared" si="406"/>
        <v>0</v>
      </c>
      <c r="CC139" s="49">
        <f t="shared" si="406"/>
        <v>0</v>
      </c>
      <c r="CD139" s="49">
        <f t="shared" si="406"/>
        <v>0</v>
      </c>
      <c r="CE139" s="49">
        <f t="shared" si="406"/>
        <v>0</v>
      </c>
      <c r="CF139" s="49">
        <f t="shared" si="406"/>
        <v>0</v>
      </c>
      <c r="CG139" s="49">
        <f t="shared" si="406"/>
        <v>0</v>
      </c>
      <c r="CH139" s="49">
        <f t="shared" si="406"/>
        <v>0</v>
      </c>
      <c r="CI139" s="49">
        <f t="shared" si="406"/>
        <v>0</v>
      </c>
      <c r="CJ139" s="49">
        <f t="shared" si="406"/>
        <v>0</v>
      </c>
      <c r="CK139" s="49">
        <f t="shared" ref="CK139:CU139" si="407">CK26*$K26</f>
        <v>0</v>
      </c>
      <c r="CL139" s="49">
        <f t="shared" si="407"/>
        <v>0</v>
      </c>
      <c r="CM139" s="49">
        <f t="shared" si="407"/>
        <v>0</v>
      </c>
      <c r="CN139" s="49">
        <f t="shared" si="407"/>
        <v>0</v>
      </c>
      <c r="CO139" s="49">
        <f t="shared" si="407"/>
        <v>0</v>
      </c>
      <c r="CP139" s="49">
        <f t="shared" si="407"/>
        <v>0</v>
      </c>
      <c r="CQ139" s="49">
        <f t="shared" si="407"/>
        <v>0</v>
      </c>
      <c r="CR139" s="49">
        <f t="shared" si="407"/>
        <v>0</v>
      </c>
      <c r="CS139" s="49">
        <f t="shared" si="407"/>
        <v>0</v>
      </c>
      <c r="CT139" s="49">
        <f t="shared" si="407"/>
        <v>0</v>
      </c>
      <c r="CU139" s="49">
        <f t="shared" si="407"/>
        <v>0</v>
      </c>
      <c r="CV139" s="49">
        <f t="shared" ref="CV139:DH139" si="408">CV26*$K26</f>
        <v>0</v>
      </c>
      <c r="CW139" s="49">
        <f t="shared" si="408"/>
        <v>0</v>
      </c>
      <c r="CX139" s="49">
        <f t="shared" si="408"/>
        <v>0</v>
      </c>
      <c r="CY139" s="49">
        <f t="shared" si="408"/>
        <v>0</v>
      </c>
      <c r="CZ139" s="49">
        <f t="shared" si="408"/>
        <v>0</v>
      </c>
      <c r="DA139" s="49">
        <f t="shared" si="408"/>
        <v>0</v>
      </c>
      <c r="DB139" s="49">
        <f t="shared" si="408"/>
        <v>0</v>
      </c>
      <c r="DC139" s="49">
        <f t="shared" si="408"/>
        <v>0</v>
      </c>
      <c r="DD139" s="49">
        <f t="shared" si="408"/>
        <v>0</v>
      </c>
      <c r="DE139" s="49">
        <f t="shared" si="408"/>
        <v>0</v>
      </c>
      <c r="DF139" s="49">
        <f t="shared" si="408"/>
        <v>0</v>
      </c>
      <c r="DG139" s="49">
        <f t="shared" si="408"/>
        <v>0</v>
      </c>
      <c r="DH139" s="49">
        <f t="shared" si="408"/>
        <v>0</v>
      </c>
      <c r="DI139" s="49">
        <f t="shared" ref="DI139:DT139" si="409">DI26*$L26</f>
        <v>0</v>
      </c>
      <c r="DJ139" s="49">
        <f t="shared" ref="DJ139:DR139" si="410">DJ26*$L26</f>
        <v>0</v>
      </c>
      <c r="DK139" s="49">
        <f t="shared" si="410"/>
        <v>0</v>
      </c>
      <c r="DL139" s="49">
        <f t="shared" si="410"/>
        <v>0</v>
      </c>
      <c r="DM139" s="49">
        <f t="shared" si="410"/>
        <v>0</v>
      </c>
      <c r="DN139" s="49">
        <f t="shared" si="410"/>
        <v>0</v>
      </c>
      <c r="DO139" s="49">
        <f t="shared" si="410"/>
        <v>0</v>
      </c>
      <c r="DP139" s="49">
        <f t="shared" si="410"/>
        <v>0</v>
      </c>
      <c r="DQ139" s="49">
        <f t="shared" si="410"/>
        <v>0</v>
      </c>
      <c r="DR139" s="49">
        <f t="shared" si="410"/>
        <v>0</v>
      </c>
      <c r="DS139" s="49">
        <f t="shared" si="409"/>
        <v>0</v>
      </c>
      <c r="DT139" s="49">
        <f t="shared" si="409"/>
        <v>0</v>
      </c>
      <c r="DU139" s="49"/>
      <c r="DV139" s="49"/>
      <c r="DW139" s="49"/>
      <c r="DX139" s="49"/>
      <c r="DY139" s="49"/>
      <c r="DZ139" s="49"/>
      <c r="EA139" s="49"/>
      <c r="EB139" s="49"/>
      <c r="EC139" s="49"/>
      <c r="ED139" s="49"/>
      <c r="EE139" s="49"/>
      <c r="EF139" s="49"/>
      <c r="EG139" s="49"/>
      <c r="EH139" s="49"/>
      <c r="EI139" s="49"/>
      <c r="EJ139" s="49"/>
      <c r="EK139" s="49"/>
      <c r="EL139" s="49"/>
      <c r="EM139" s="49"/>
      <c r="EN139" s="49"/>
      <c r="EO139" s="49"/>
      <c r="EP139" s="49"/>
      <c r="EQ139" s="49"/>
      <c r="ER139" s="49"/>
      <c r="ES139" s="49"/>
      <c r="ET139" s="49"/>
      <c r="EU139" s="49"/>
      <c r="EV139" s="49"/>
      <c r="EW139" s="49"/>
      <c r="EX139" s="49"/>
      <c r="EY139" s="49"/>
      <c r="EZ139" s="49"/>
      <c r="FA139" s="49"/>
      <c r="FB139" s="49"/>
      <c r="FC139" s="49"/>
      <c r="FD139" s="49"/>
      <c r="FE139" s="49"/>
      <c r="FF139" s="49"/>
      <c r="FG139" s="49"/>
      <c r="FH139" s="49"/>
      <c r="FI139" s="49"/>
      <c r="FJ139" s="49"/>
      <c r="FK139" s="49"/>
      <c r="FL139" s="49"/>
      <c r="FM139" s="49"/>
      <c r="FN139" s="49"/>
      <c r="FO139" s="49"/>
      <c r="FP139" s="49"/>
      <c r="FQ139" s="49"/>
      <c r="FR139" s="49"/>
      <c r="FS139" s="49"/>
      <c r="FT139" s="49"/>
      <c r="FU139" s="49"/>
      <c r="FV139" s="49"/>
      <c r="FW139" s="49"/>
      <c r="FX139" s="49"/>
      <c r="FY139" s="49"/>
      <c r="FZ139" s="49"/>
      <c r="GA139" s="49"/>
      <c r="GB139" s="49"/>
      <c r="GC139" s="69">
        <f t="shared" si="365"/>
        <v>333148.71768749983</v>
      </c>
      <c r="GD139" s="70">
        <f t="shared" si="366"/>
        <v>333148.71768749983</v>
      </c>
      <c r="GE139" s="5"/>
      <c r="GF139" s="5"/>
      <c r="GG139" s="5"/>
    </row>
    <row r="140" spans="1:189" ht="16.5" customHeight="1" x14ac:dyDescent="0.25">
      <c r="A140" s="39"/>
      <c r="B140" s="40" t="s">
        <v>186</v>
      </c>
      <c r="C140" s="24" t="s">
        <v>180</v>
      </c>
      <c r="D140" s="24" t="s">
        <v>180</v>
      </c>
      <c r="E140" s="5">
        <v>5</v>
      </c>
      <c r="F140" s="228" t="s">
        <v>515</v>
      </c>
      <c r="G140" s="17" t="str">
        <f t="shared" si="367"/>
        <v>II</v>
      </c>
      <c r="H140" s="41">
        <f t="shared" si="394"/>
        <v>35045.229999999996</v>
      </c>
      <c r="I140" s="41">
        <f t="shared" si="395"/>
        <v>38549.752999999997</v>
      </c>
      <c r="J140" s="41">
        <f t="shared" si="396"/>
        <v>42404.728300000002</v>
      </c>
      <c r="K140" s="41">
        <f t="shared" si="397"/>
        <v>46645.201130000009</v>
      </c>
      <c r="L140" s="41">
        <f t="shared" si="398"/>
        <v>51309.721243000015</v>
      </c>
      <c r="M140" s="41">
        <f t="shared" si="399"/>
        <v>56440.693367300024</v>
      </c>
      <c r="N140" s="41">
        <f t="shared" si="400"/>
        <v>62084.762704030029</v>
      </c>
      <c r="O140" s="41">
        <f t="shared" si="401"/>
        <v>68293.238974433043</v>
      </c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>
        <f t="shared" ref="AA140:AN140" si="411">AA27*$H27</f>
        <v>0</v>
      </c>
      <c r="AB140" s="49">
        <f t="shared" si="411"/>
        <v>0</v>
      </c>
      <c r="AC140" s="49">
        <f t="shared" si="411"/>
        <v>0</v>
      </c>
      <c r="AD140" s="49">
        <f t="shared" si="411"/>
        <v>0</v>
      </c>
      <c r="AE140" s="49">
        <f t="shared" si="411"/>
        <v>0</v>
      </c>
      <c r="AF140" s="49">
        <f t="shared" si="411"/>
        <v>0</v>
      </c>
      <c r="AG140" s="49">
        <f t="shared" si="411"/>
        <v>0</v>
      </c>
      <c r="AH140" s="49">
        <f t="shared" si="411"/>
        <v>0</v>
      </c>
      <c r="AI140" s="49">
        <f t="shared" si="411"/>
        <v>0</v>
      </c>
      <c r="AJ140" s="49">
        <f t="shared" si="411"/>
        <v>0</v>
      </c>
      <c r="AK140" s="49">
        <f t="shared" si="411"/>
        <v>0</v>
      </c>
      <c r="AL140" s="49">
        <f t="shared" si="411"/>
        <v>0</v>
      </c>
      <c r="AM140" s="49">
        <f t="shared" si="411"/>
        <v>0</v>
      </c>
      <c r="AN140" s="49">
        <f t="shared" si="411"/>
        <v>0</v>
      </c>
      <c r="AO140" s="49">
        <f t="shared" ref="AO140:BF140" si="412">AO27*$I27</f>
        <v>0</v>
      </c>
      <c r="AP140" s="49">
        <f t="shared" si="412"/>
        <v>0</v>
      </c>
      <c r="AQ140" s="49">
        <f t="shared" si="412"/>
        <v>0</v>
      </c>
      <c r="AR140" s="49">
        <f t="shared" si="412"/>
        <v>0</v>
      </c>
      <c r="AS140" s="49">
        <f t="shared" si="412"/>
        <v>0</v>
      </c>
      <c r="AT140" s="49">
        <f t="shared" si="412"/>
        <v>0</v>
      </c>
      <c r="AU140" s="49">
        <f t="shared" si="412"/>
        <v>0</v>
      </c>
      <c r="AV140" s="49">
        <f t="shared" si="412"/>
        <v>0</v>
      </c>
      <c r="AW140" s="49">
        <f t="shared" si="412"/>
        <v>0</v>
      </c>
      <c r="AX140" s="49">
        <f t="shared" si="412"/>
        <v>0</v>
      </c>
      <c r="AY140" s="49">
        <f t="shared" si="412"/>
        <v>0</v>
      </c>
      <c r="AZ140" s="49">
        <f t="shared" si="412"/>
        <v>0</v>
      </c>
      <c r="BA140" s="49">
        <f t="shared" si="412"/>
        <v>0</v>
      </c>
      <c r="BB140" s="49">
        <f t="shared" si="412"/>
        <v>0</v>
      </c>
      <c r="BC140" s="49">
        <f t="shared" si="412"/>
        <v>0</v>
      </c>
      <c r="BD140" s="49">
        <f t="shared" si="412"/>
        <v>0</v>
      </c>
      <c r="BE140" s="49">
        <f t="shared" si="412"/>
        <v>0</v>
      </c>
      <c r="BF140" s="49">
        <f t="shared" si="412"/>
        <v>0</v>
      </c>
      <c r="BG140" s="49">
        <f t="shared" ref="BG140:BL140" si="413">BG27*$I27</f>
        <v>0</v>
      </c>
      <c r="BH140" s="49">
        <f t="shared" si="413"/>
        <v>0</v>
      </c>
      <c r="BI140" s="49">
        <f t="shared" si="413"/>
        <v>0</v>
      </c>
      <c r="BJ140" s="49">
        <f t="shared" si="413"/>
        <v>0</v>
      </c>
      <c r="BK140" s="49">
        <f t="shared" si="413"/>
        <v>0</v>
      </c>
      <c r="BL140" s="49">
        <f t="shared" si="413"/>
        <v>0</v>
      </c>
      <c r="BM140" s="49">
        <f t="shared" ref="BM140:BX140" si="414">BM27*$J27</f>
        <v>0</v>
      </c>
      <c r="BN140" s="49">
        <f t="shared" si="414"/>
        <v>0</v>
      </c>
      <c r="BO140" s="49">
        <f t="shared" si="414"/>
        <v>0</v>
      </c>
      <c r="BP140" s="49">
        <f t="shared" si="414"/>
        <v>0</v>
      </c>
      <c r="BQ140" s="49">
        <f t="shared" si="414"/>
        <v>0</v>
      </c>
      <c r="BR140" s="49">
        <f t="shared" si="414"/>
        <v>0</v>
      </c>
      <c r="BS140" s="49">
        <f t="shared" si="414"/>
        <v>0</v>
      </c>
      <c r="BT140" s="49">
        <f t="shared" si="414"/>
        <v>0</v>
      </c>
      <c r="BU140" s="49">
        <f t="shared" si="414"/>
        <v>0</v>
      </c>
      <c r="BV140" s="49">
        <f t="shared" si="414"/>
        <v>0</v>
      </c>
      <c r="BW140" s="49">
        <f t="shared" si="414"/>
        <v>14658.543578249999</v>
      </c>
      <c r="BX140" s="49">
        <f t="shared" si="414"/>
        <v>14658.543578249999</v>
      </c>
      <c r="BY140" s="49">
        <f t="shared" ref="BY140:CJ140" si="415">BY27*$J27</f>
        <v>14658.543578249999</v>
      </c>
      <c r="BZ140" s="49">
        <f t="shared" si="415"/>
        <v>14658.543578249999</v>
      </c>
      <c r="CA140" s="49">
        <f t="shared" si="415"/>
        <v>14658.543578249999</v>
      </c>
      <c r="CB140" s="49">
        <f t="shared" si="415"/>
        <v>14658.543578249999</v>
      </c>
      <c r="CC140" s="49">
        <f t="shared" si="415"/>
        <v>14658.543578249999</v>
      </c>
      <c r="CD140" s="49">
        <f t="shared" si="415"/>
        <v>14658.543578249999</v>
      </c>
      <c r="CE140" s="49">
        <f t="shared" si="415"/>
        <v>14658.543578249999</v>
      </c>
      <c r="CF140" s="49">
        <f t="shared" si="415"/>
        <v>14658.543578249999</v>
      </c>
      <c r="CG140" s="49">
        <f t="shared" si="415"/>
        <v>14658.543578249999</v>
      </c>
      <c r="CH140" s="49">
        <f t="shared" si="415"/>
        <v>14658.543578249999</v>
      </c>
      <c r="CI140" s="49">
        <f t="shared" si="415"/>
        <v>14658.543578249999</v>
      </c>
      <c r="CJ140" s="49">
        <f t="shared" si="415"/>
        <v>14658.543578249999</v>
      </c>
      <c r="CK140" s="49">
        <f t="shared" ref="CK140:CU140" si="416">CK27*$K27</f>
        <v>16124.397936075002</v>
      </c>
      <c r="CL140" s="49">
        <f t="shared" si="416"/>
        <v>16124.397936075002</v>
      </c>
      <c r="CM140" s="49">
        <f t="shared" si="416"/>
        <v>16124.397936075002</v>
      </c>
      <c r="CN140" s="49">
        <f t="shared" si="416"/>
        <v>16124.397936075002</v>
      </c>
      <c r="CO140" s="49">
        <f t="shared" si="416"/>
        <v>16124.397936075002</v>
      </c>
      <c r="CP140" s="49">
        <f t="shared" si="416"/>
        <v>16124.397936075002</v>
      </c>
      <c r="CQ140" s="49">
        <f t="shared" si="416"/>
        <v>16124.397936075002</v>
      </c>
      <c r="CR140" s="49">
        <f t="shared" si="416"/>
        <v>16124.397936075002</v>
      </c>
      <c r="CS140" s="49">
        <f t="shared" si="416"/>
        <v>16124.397936075002</v>
      </c>
      <c r="CT140" s="49">
        <f t="shared" si="416"/>
        <v>16124.397936075002</v>
      </c>
      <c r="CU140" s="49">
        <f t="shared" si="416"/>
        <v>0</v>
      </c>
      <c r="CV140" s="49">
        <f t="shared" ref="CV140:DH140" si="417">CV27*$K27</f>
        <v>0</v>
      </c>
      <c r="CW140" s="49">
        <f t="shared" si="417"/>
        <v>0</v>
      </c>
      <c r="CX140" s="49">
        <f t="shared" si="417"/>
        <v>0</v>
      </c>
      <c r="CY140" s="49">
        <f t="shared" si="417"/>
        <v>0</v>
      </c>
      <c r="CZ140" s="49">
        <f t="shared" si="417"/>
        <v>0</v>
      </c>
      <c r="DA140" s="49">
        <f t="shared" si="417"/>
        <v>0</v>
      </c>
      <c r="DB140" s="49">
        <f t="shared" si="417"/>
        <v>0</v>
      </c>
      <c r="DC140" s="49">
        <f t="shared" si="417"/>
        <v>0</v>
      </c>
      <c r="DD140" s="49">
        <f t="shared" si="417"/>
        <v>0</v>
      </c>
      <c r="DE140" s="49">
        <f t="shared" si="417"/>
        <v>0</v>
      </c>
      <c r="DF140" s="49">
        <f t="shared" si="417"/>
        <v>0</v>
      </c>
      <c r="DG140" s="49">
        <f t="shared" si="417"/>
        <v>0</v>
      </c>
      <c r="DH140" s="49">
        <f t="shared" si="417"/>
        <v>0</v>
      </c>
      <c r="DI140" s="49">
        <f t="shared" ref="DI140:DT140" si="418">DI27*$L27</f>
        <v>0</v>
      </c>
      <c r="DJ140" s="49">
        <f t="shared" ref="DJ140:DR140" si="419">DJ27*$L27</f>
        <v>0</v>
      </c>
      <c r="DK140" s="49">
        <f t="shared" si="419"/>
        <v>0</v>
      </c>
      <c r="DL140" s="49">
        <f t="shared" si="419"/>
        <v>0</v>
      </c>
      <c r="DM140" s="49">
        <f t="shared" si="419"/>
        <v>0</v>
      </c>
      <c r="DN140" s="49">
        <f t="shared" si="419"/>
        <v>0</v>
      </c>
      <c r="DO140" s="49">
        <f t="shared" si="419"/>
        <v>0</v>
      </c>
      <c r="DP140" s="49">
        <f t="shared" si="419"/>
        <v>0</v>
      </c>
      <c r="DQ140" s="49">
        <f t="shared" si="419"/>
        <v>0</v>
      </c>
      <c r="DR140" s="49">
        <f t="shared" si="419"/>
        <v>0</v>
      </c>
      <c r="DS140" s="49">
        <f t="shared" si="418"/>
        <v>0</v>
      </c>
      <c r="DT140" s="49">
        <f t="shared" si="418"/>
        <v>0</v>
      </c>
      <c r="DU140" s="49"/>
      <c r="DV140" s="49"/>
      <c r="DW140" s="49"/>
      <c r="DX140" s="49"/>
      <c r="DY140" s="49"/>
      <c r="DZ140" s="49"/>
      <c r="EA140" s="49"/>
      <c r="EB140" s="49"/>
      <c r="EC140" s="49"/>
      <c r="ED140" s="49"/>
      <c r="EE140" s="49"/>
      <c r="EF140" s="49"/>
      <c r="EG140" s="49"/>
      <c r="EH140" s="49"/>
      <c r="EI140" s="49"/>
      <c r="EJ140" s="49"/>
      <c r="EK140" s="49"/>
      <c r="EL140" s="49"/>
      <c r="EM140" s="49"/>
      <c r="EN140" s="49"/>
      <c r="EO140" s="49"/>
      <c r="EP140" s="49"/>
      <c r="EQ140" s="49"/>
      <c r="ER140" s="49"/>
      <c r="ES140" s="49"/>
      <c r="ET140" s="49"/>
      <c r="EU140" s="49"/>
      <c r="EV140" s="49"/>
      <c r="EW140" s="49"/>
      <c r="EX140" s="49"/>
      <c r="EY140" s="49"/>
      <c r="EZ140" s="49"/>
      <c r="FA140" s="49"/>
      <c r="FB140" s="49"/>
      <c r="FC140" s="49"/>
      <c r="FD140" s="49"/>
      <c r="FE140" s="49"/>
      <c r="FF140" s="49"/>
      <c r="FG140" s="49"/>
      <c r="FH140" s="49"/>
      <c r="FI140" s="49"/>
      <c r="FJ140" s="49"/>
      <c r="FK140" s="49"/>
      <c r="FL140" s="49"/>
      <c r="FM140" s="49"/>
      <c r="FN140" s="49"/>
      <c r="FO140" s="49"/>
      <c r="FP140" s="49"/>
      <c r="FQ140" s="49"/>
      <c r="FR140" s="49"/>
      <c r="FS140" s="49"/>
      <c r="FT140" s="49"/>
      <c r="FU140" s="49"/>
      <c r="FV140" s="49"/>
      <c r="FW140" s="49"/>
      <c r="FX140" s="49"/>
      <c r="FY140" s="49"/>
      <c r="FZ140" s="49"/>
      <c r="GA140" s="49"/>
      <c r="GB140" s="49"/>
      <c r="GC140" s="69">
        <f t="shared" si="365"/>
        <v>366463.58945624984</v>
      </c>
      <c r="GD140" s="70">
        <f t="shared" si="366"/>
        <v>366463.58945624984</v>
      </c>
      <c r="GE140" s="5"/>
      <c r="GF140" s="5"/>
      <c r="GG140" s="5"/>
    </row>
    <row r="141" spans="1:189" ht="16.5" customHeight="1" x14ac:dyDescent="0.25">
      <c r="A141" s="39"/>
      <c r="B141" s="40" t="s">
        <v>186</v>
      </c>
      <c r="C141" s="24" t="s">
        <v>180</v>
      </c>
      <c r="D141" s="24" t="s">
        <v>180</v>
      </c>
      <c r="E141" s="5">
        <v>6</v>
      </c>
      <c r="F141" s="228" t="s">
        <v>515</v>
      </c>
      <c r="G141" s="17" t="str">
        <f t="shared" si="367"/>
        <v>I</v>
      </c>
      <c r="H141" s="41">
        <f t="shared" si="394"/>
        <v>22693.550000000003</v>
      </c>
      <c r="I141" s="41">
        <f t="shared" si="395"/>
        <v>24962.905000000006</v>
      </c>
      <c r="J141" s="41">
        <f t="shared" si="396"/>
        <v>27459.195500000009</v>
      </c>
      <c r="K141" s="41">
        <f t="shared" si="397"/>
        <v>30205.115050000011</v>
      </c>
      <c r="L141" s="41">
        <f t="shared" si="398"/>
        <v>33225.626555000017</v>
      </c>
      <c r="M141" s="41">
        <f t="shared" si="399"/>
        <v>36548.189210500022</v>
      </c>
      <c r="N141" s="41">
        <f t="shared" si="400"/>
        <v>40203.008131550028</v>
      </c>
      <c r="O141" s="41">
        <f t="shared" si="401"/>
        <v>44223.308944705037</v>
      </c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>
        <f t="shared" ref="AA141:AN141" si="420">AA28*$H28</f>
        <v>0</v>
      </c>
      <c r="AB141" s="49">
        <f t="shared" si="420"/>
        <v>0</v>
      </c>
      <c r="AC141" s="49">
        <f t="shared" si="420"/>
        <v>0</v>
      </c>
      <c r="AD141" s="49">
        <f t="shared" si="420"/>
        <v>0</v>
      </c>
      <c r="AE141" s="49">
        <f t="shared" si="420"/>
        <v>0</v>
      </c>
      <c r="AF141" s="49">
        <f t="shared" si="420"/>
        <v>0</v>
      </c>
      <c r="AG141" s="49">
        <f t="shared" si="420"/>
        <v>0</v>
      </c>
      <c r="AH141" s="49">
        <f t="shared" si="420"/>
        <v>0</v>
      </c>
      <c r="AI141" s="49">
        <f t="shared" si="420"/>
        <v>0</v>
      </c>
      <c r="AJ141" s="49">
        <f t="shared" si="420"/>
        <v>0</v>
      </c>
      <c r="AK141" s="49">
        <f t="shared" si="420"/>
        <v>0</v>
      </c>
      <c r="AL141" s="49">
        <f t="shared" si="420"/>
        <v>0</v>
      </c>
      <c r="AM141" s="49">
        <f t="shared" si="420"/>
        <v>0</v>
      </c>
      <c r="AN141" s="49">
        <f t="shared" si="420"/>
        <v>0</v>
      </c>
      <c r="AO141" s="49">
        <f t="shared" ref="AO141:BF141" si="421">AO28*$I28</f>
        <v>0</v>
      </c>
      <c r="AP141" s="49">
        <f t="shared" si="421"/>
        <v>0</v>
      </c>
      <c r="AQ141" s="49">
        <f t="shared" si="421"/>
        <v>0</v>
      </c>
      <c r="AR141" s="49">
        <f t="shared" si="421"/>
        <v>0</v>
      </c>
      <c r="AS141" s="49">
        <f t="shared" si="421"/>
        <v>0</v>
      </c>
      <c r="AT141" s="49">
        <f t="shared" si="421"/>
        <v>0</v>
      </c>
      <c r="AU141" s="49">
        <f t="shared" si="421"/>
        <v>0</v>
      </c>
      <c r="AV141" s="49">
        <f t="shared" si="421"/>
        <v>0</v>
      </c>
      <c r="AW141" s="49">
        <f t="shared" si="421"/>
        <v>0</v>
      </c>
      <c r="AX141" s="49">
        <f t="shared" si="421"/>
        <v>0</v>
      </c>
      <c r="AY141" s="49">
        <f t="shared" si="421"/>
        <v>0</v>
      </c>
      <c r="AZ141" s="49">
        <f t="shared" si="421"/>
        <v>0</v>
      </c>
      <c r="BA141" s="49">
        <f t="shared" si="421"/>
        <v>0</v>
      </c>
      <c r="BB141" s="49">
        <f t="shared" si="421"/>
        <v>0</v>
      </c>
      <c r="BC141" s="49">
        <f t="shared" si="421"/>
        <v>0</v>
      </c>
      <c r="BD141" s="49">
        <f t="shared" si="421"/>
        <v>0</v>
      </c>
      <c r="BE141" s="49">
        <f t="shared" si="421"/>
        <v>0</v>
      </c>
      <c r="BF141" s="49">
        <f t="shared" si="421"/>
        <v>0</v>
      </c>
      <c r="BG141" s="49">
        <f t="shared" ref="BG141:BL141" si="422">BG28*$I28</f>
        <v>0</v>
      </c>
      <c r="BH141" s="49">
        <f t="shared" si="422"/>
        <v>0</v>
      </c>
      <c r="BI141" s="49">
        <f t="shared" si="422"/>
        <v>0</v>
      </c>
      <c r="BJ141" s="49">
        <f t="shared" si="422"/>
        <v>0</v>
      </c>
      <c r="BK141" s="49">
        <f t="shared" si="422"/>
        <v>0</v>
      </c>
      <c r="BL141" s="49">
        <f t="shared" si="422"/>
        <v>0</v>
      </c>
      <c r="BM141" s="49">
        <f t="shared" ref="BM141:BX141" si="423">BM28*$J28</f>
        <v>0</v>
      </c>
      <c r="BN141" s="49">
        <f t="shared" si="423"/>
        <v>0</v>
      </c>
      <c r="BO141" s="49">
        <f t="shared" si="423"/>
        <v>0</v>
      </c>
      <c r="BP141" s="49">
        <f t="shared" si="423"/>
        <v>0</v>
      </c>
      <c r="BQ141" s="49">
        <f t="shared" si="423"/>
        <v>0</v>
      </c>
      <c r="BR141" s="49">
        <f t="shared" si="423"/>
        <v>0</v>
      </c>
      <c r="BS141" s="49">
        <f t="shared" si="423"/>
        <v>0</v>
      </c>
      <c r="BT141" s="49">
        <f t="shared" si="423"/>
        <v>0</v>
      </c>
      <c r="BU141" s="49">
        <f t="shared" si="423"/>
        <v>0</v>
      </c>
      <c r="BV141" s="49">
        <f t="shared" si="423"/>
        <v>0</v>
      </c>
      <c r="BW141" s="49">
        <f t="shared" si="423"/>
        <v>0</v>
      </c>
      <c r="BX141" s="49">
        <f t="shared" si="423"/>
        <v>0</v>
      </c>
      <c r="BY141" s="49">
        <f t="shared" ref="BY141:CJ141" si="424">BY28*$J28</f>
        <v>0</v>
      </c>
      <c r="BZ141" s="49">
        <f t="shared" si="424"/>
        <v>0</v>
      </c>
      <c r="CA141" s="49">
        <f t="shared" si="424"/>
        <v>0</v>
      </c>
      <c r="CB141" s="49">
        <f t="shared" si="424"/>
        <v>0</v>
      </c>
      <c r="CC141" s="49">
        <f t="shared" si="424"/>
        <v>0</v>
      </c>
      <c r="CD141" s="49">
        <f t="shared" si="424"/>
        <v>0</v>
      </c>
      <c r="CE141" s="49">
        <f t="shared" si="424"/>
        <v>0</v>
      </c>
      <c r="CF141" s="49">
        <f t="shared" si="424"/>
        <v>0</v>
      </c>
      <c r="CG141" s="49">
        <f t="shared" si="424"/>
        <v>0</v>
      </c>
      <c r="CH141" s="49">
        <f t="shared" si="424"/>
        <v>0</v>
      </c>
      <c r="CI141" s="49">
        <f t="shared" si="424"/>
        <v>0</v>
      </c>
      <c r="CJ141" s="49">
        <f t="shared" si="424"/>
        <v>0</v>
      </c>
      <c r="CK141" s="49">
        <f t="shared" ref="CK141:CU141" si="425">CK28*$K28</f>
        <v>0</v>
      </c>
      <c r="CL141" s="49">
        <f t="shared" si="425"/>
        <v>0</v>
      </c>
      <c r="CM141" s="49">
        <f t="shared" si="425"/>
        <v>0</v>
      </c>
      <c r="CN141" s="49">
        <f t="shared" si="425"/>
        <v>0</v>
      </c>
      <c r="CO141" s="49">
        <f t="shared" si="425"/>
        <v>0</v>
      </c>
      <c r="CP141" s="49">
        <f t="shared" si="425"/>
        <v>0</v>
      </c>
      <c r="CQ141" s="49">
        <f t="shared" si="425"/>
        <v>0</v>
      </c>
      <c r="CR141" s="49">
        <f t="shared" si="425"/>
        <v>0</v>
      </c>
      <c r="CS141" s="49">
        <f t="shared" si="425"/>
        <v>0</v>
      </c>
      <c r="CT141" s="49">
        <f t="shared" si="425"/>
        <v>0</v>
      </c>
      <c r="CU141" s="49">
        <f t="shared" si="425"/>
        <v>10441.359088875002</v>
      </c>
      <c r="CV141" s="49">
        <f t="shared" ref="CV141:DH141" si="426">CV28*$K28</f>
        <v>10441.359088875002</v>
      </c>
      <c r="CW141" s="49">
        <f t="shared" si="426"/>
        <v>10441.359088875002</v>
      </c>
      <c r="CX141" s="49">
        <f t="shared" si="426"/>
        <v>10441.359088875002</v>
      </c>
      <c r="CY141" s="49">
        <f t="shared" si="426"/>
        <v>10441.359088875002</v>
      </c>
      <c r="CZ141" s="49">
        <f t="shared" si="426"/>
        <v>10441.359088875002</v>
      </c>
      <c r="DA141" s="49">
        <f t="shared" si="426"/>
        <v>10441.359088875002</v>
      </c>
      <c r="DB141" s="49">
        <f t="shared" si="426"/>
        <v>10441.359088875002</v>
      </c>
      <c r="DC141" s="49">
        <f t="shared" si="426"/>
        <v>10441.359088875002</v>
      </c>
      <c r="DD141" s="49">
        <f t="shared" si="426"/>
        <v>10441.359088875002</v>
      </c>
      <c r="DE141" s="49">
        <f t="shared" si="426"/>
        <v>10441.359088875002</v>
      </c>
      <c r="DF141" s="49">
        <f t="shared" si="426"/>
        <v>10441.359088875002</v>
      </c>
      <c r="DG141" s="49">
        <f t="shared" si="426"/>
        <v>10441.359088875002</v>
      </c>
      <c r="DH141" s="49">
        <f t="shared" si="426"/>
        <v>10441.359088875002</v>
      </c>
      <c r="DI141" s="49">
        <f t="shared" ref="DI141:DT141" si="427">DI28*$L28</f>
        <v>11485.494997762506</v>
      </c>
      <c r="DJ141" s="49">
        <f t="shared" ref="DJ141:DR141" si="428">DJ28*$L28</f>
        <v>11485.494997762506</v>
      </c>
      <c r="DK141" s="49">
        <f t="shared" si="428"/>
        <v>11485.494997762506</v>
      </c>
      <c r="DL141" s="49">
        <f t="shared" si="428"/>
        <v>11485.494997762506</v>
      </c>
      <c r="DM141" s="49">
        <f t="shared" si="428"/>
        <v>11485.494997762506</v>
      </c>
      <c r="DN141" s="49">
        <f t="shared" si="428"/>
        <v>11485.494997762506</v>
      </c>
      <c r="DO141" s="49">
        <f t="shared" si="428"/>
        <v>11485.494997762506</v>
      </c>
      <c r="DP141" s="49">
        <f t="shared" si="428"/>
        <v>11485.494997762506</v>
      </c>
      <c r="DQ141" s="49">
        <f t="shared" si="428"/>
        <v>11485.494997762506</v>
      </c>
      <c r="DR141" s="49">
        <f t="shared" si="428"/>
        <v>11485.494997762506</v>
      </c>
      <c r="DS141" s="49">
        <f t="shared" si="427"/>
        <v>0</v>
      </c>
      <c r="DT141" s="49">
        <f t="shared" si="427"/>
        <v>0</v>
      </c>
      <c r="DU141" s="49"/>
      <c r="DV141" s="49"/>
      <c r="DW141" s="49"/>
      <c r="DX141" s="49"/>
      <c r="DY141" s="49"/>
      <c r="DZ141" s="49"/>
      <c r="EA141" s="49"/>
      <c r="EB141" s="49"/>
      <c r="EC141" s="49"/>
      <c r="ED141" s="49"/>
      <c r="EE141" s="49"/>
      <c r="EF141" s="49"/>
      <c r="EG141" s="49"/>
      <c r="EH141" s="49"/>
      <c r="EI141" s="49"/>
      <c r="EJ141" s="49"/>
      <c r="EK141" s="49"/>
      <c r="EL141" s="49"/>
      <c r="EM141" s="49"/>
      <c r="EN141" s="49"/>
      <c r="EO141" s="49"/>
      <c r="EP141" s="49"/>
      <c r="EQ141" s="49"/>
      <c r="ER141" s="49"/>
      <c r="ES141" s="49"/>
      <c r="ET141" s="49"/>
      <c r="EU141" s="49"/>
      <c r="EV141" s="49"/>
      <c r="EW141" s="49"/>
      <c r="EX141" s="49"/>
      <c r="EY141" s="49"/>
      <c r="EZ141" s="49"/>
      <c r="FA141" s="49"/>
      <c r="FB141" s="49"/>
      <c r="FC141" s="49"/>
      <c r="FD141" s="49"/>
      <c r="FE141" s="49"/>
      <c r="FF141" s="49"/>
      <c r="FG141" s="49"/>
      <c r="FH141" s="49"/>
      <c r="FI141" s="49"/>
      <c r="FJ141" s="49"/>
      <c r="FK141" s="49"/>
      <c r="FL141" s="49"/>
      <c r="FM141" s="49"/>
      <c r="FN141" s="49"/>
      <c r="FO141" s="49"/>
      <c r="FP141" s="49"/>
      <c r="FQ141" s="49"/>
      <c r="FR141" s="49"/>
      <c r="FS141" s="49"/>
      <c r="FT141" s="49"/>
      <c r="FU141" s="49"/>
      <c r="FV141" s="49"/>
      <c r="FW141" s="49"/>
      <c r="FX141" s="49"/>
      <c r="FY141" s="49"/>
      <c r="FZ141" s="49"/>
      <c r="GA141" s="49"/>
      <c r="GB141" s="49"/>
      <c r="GC141" s="69">
        <f t="shared" si="365"/>
        <v>261033.97722187496</v>
      </c>
      <c r="GD141" s="70">
        <f t="shared" si="366"/>
        <v>261033.97722187496</v>
      </c>
      <c r="GE141" s="5"/>
      <c r="GF141" s="5"/>
      <c r="GG141" s="5"/>
    </row>
    <row r="142" spans="1:189" ht="16.5" customHeight="1" x14ac:dyDescent="0.25">
      <c r="A142" s="5"/>
      <c r="B142" s="40" t="s">
        <v>186</v>
      </c>
      <c r="C142" s="24" t="s">
        <v>180</v>
      </c>
      <c r="D142" s="24" t="s">
        <v>180</v>
      </c>
      <c r="E142" s="5">
        <v>7</v>
      </c>
      <c r="F142" s="232" t="s">
        <v>509</v>
      </c>
      <c r="G142" s="17" t="str">
        <f t="shared" si="367"/>
        <v>III</v>
      </c>
      <c r="H142" s="41">
        <f t="shared" si="394"/>
        <v>55662.420000000006</v>
      </c>
      <c r="I142" s="41">
        <f t="shared" si="395"/>
        <v>61228.662000000011</v>
      </c>
      <c r="J142" s="41">
        <f t="shared" si="396"/>
        <v>67351.528200000015</v>
      </c>
      <c r="K142" s="41">
        <f t="shared" si="397"/>
        <v>74086.681020000018</v>
      </c>
      <c r="L142" s="41">
        <f t="shared" si="398"/>
        <v>81495.349122000029</v>
      </c>
      <c r="M142" s="41">
        <f t="shared" si="399"/>
        <v>89644.884034200033</v>
      </c>
      <c r="N142" s="41">
        <f t="shared" si="400"/>
        <v>98609.372437620041</v>
      </c>
      <c r="O142" s="41">
        <f t="shared" si="401"/>
        <v>108470.30968138206</v>
      </c>
      <c r="P142" s="49">
        <f t="shared" ref="P142:Z142" si="429">P29*$H29</f>
        <v>0</v>
      </c>
      <c r="Q142" s="49">
        <f t="shared" si="429"/>
        <v>0</v>
      </c>
      <c r="R142" s="49">
        <f t="shared" si="429"/>
        <v>0</v>
      </c>
      <c r="S142" s="49">
        <f t="shared" si="429"/>
        <v>0</v>
      </c>
      <c r="T142" s="49">
        <f t="shared" si="429"/>
        <v>0</v>
      </c>
      <c r="U142" s="49">
        <f t="shared" si="429"/>
        <v>0</v>
      </c>
      <c r="V142" s="49">
        <f t="shared" si="429"/>
        <v>0</v>
      </c>
      <c r="W142" s="49">
        <f t="shared" si="429"/>
        <v>0</v>
      </c>
      <c r="X142" s="49">
        <f t="shared" si="429"/>
        <v>0</v>
      </c>
      <c r="Y142" s="49">
        <f t="shared" si="429"/>
        <v>0</v>
      </c>
      <c r="Z142" s="49">
        <f t="shared" si="429"/>
        <v>0</v>
      </c>
      <c r="AA142" s="49">
        <f t="shared" ref="AA142:AN142" si="430">AA29*$H29</f>
        <v>27831.210000000003</v>
      </c>
      <c r="AB142" s="49">
        <f t="shared" si="430"/>
        <v>27831.210000000003</v>
      </c>
      <c r="AC142" s="49">
        <f t="shared" si="430"/>
        <v>11224.200487500002</v>
      </c>
      <c r="AD142" s="49">
        <f t="shared" si="430"/>
        <v>11224.200487500002</v>
      </c>
      <c r="AE142" s="49">
        <f t="shared" si="430"/>
        <v>0</v>
      </c>
      <c r="AF142" s="49">
        <f t="shared" si="430"/>
        <v>0</v>
      </c>
      <c r="AG142" s="49">
        <f t="shared" si="430"/>
        <v>0</v>
      </c>
      <c r="AH142" s="49">
        <f t="shared" si="430"/>
        <v>0</v>
      </c>
      <c r="AI142" s="49">
        <f t="shared" si="430"/>
        <v>13915.605000000001</v>
      </c>
      <c r="AJ142" s="49">
        <f t="shared" si="430"/>
        <v>0</v>
      </c>
      <c r="AK142" s="49">
        <f t="shared" si="430"/>
        <v>0</v>
      </c>
      <c r="AL142" s="49">
        <f t="shared" si="430"/>
        <v>0</v>
      </c>
      <c r="AM142" s="49">
        <f t="shared" si="430"/>
        <v>13915.605000000001</v>
      </c>
      <c r="AN142" s="49">
        <f t="shared" si="430"/>
        <v>0</v>
      </c>
      <c r="AO142" s="49">
        <f t="shared" ref="AO142:BF142" si="431">AO29*$I29</f>
        <v>0</v>
      </c>
      <c r="AP142" s="49">
        <f t="shared" si="431"/>
        <v>0</v>
      </c>
      <c r="AQ142" s="49">
        <f t="shared" si="431"/>
        <v>0</v>
      </c>
      <c r="AR142" s="49">
        <f t="shared" si="431"/>
        <v>15307.165500000003</v>
      </c>
      <c r="AS142" s="49">
        <f t="shared" si="431"/>
        <v>0</v>
      </c>
      <c r="AT142" s="49">
        <f t="shared" si="431"/>
        <v>0</v>
      </c>
      <c r="AU142" s="49">
        <f t="shared" si="431"/>
        <v>0</v>
      </c>
      <c r="AV142" s="49">
        <f t="shared" si="431"/>
        <v>15307.165500000003</v>
      </c>
      <c r="AW142" s="49">
        <f t="shared" si="431"/>
        <v>0</v>
      </c>
      <c r="AX142" s="49">
        <f t="shared" si="431"/>
        <v>0</v>
      </c>
      <c r="AY142" s="49">
        <f t="shared" si="431"/>
        <v>0</v>
      </c>
      <c r="AZ142" s="49">
        <f t="shared" si="431"/>
        <v>15307.165500000003</v>
      </c>
      <c r="BA142" s="49">
        <f t="shared" si="431"/>
        <v>0</v>
      </c>
      <c r="BB142" s="49">
        <f t="shared" si="431"/>
        <v>0</v>
      </c>
      <c r="BC142" s="49">
        <f t="shared" si="431"/>
        <v>0</v>
      </c>
      <c r="BD142" s="49">
        <f t="shared" si="431"/>
        <v>15307.165500000003</v>
      </c>
      <c r="BE142" s="49">
        <f t="shared" si="431"/>
        <v>0</v>
      </c>
      <c r="BF142" s="49">
        <f t="shared" si="431"/>
        <v>0</v>
      </c>
      <c r="BG142" s="49">
        <f t="shared" ref="BG142:BL142" si="432">BG29*$I29</f>
        <v>0</v>
      </c>
      <c r="BH142" s="49">
        <f t="shared" si="432"/>
        <v>15307.165500000003</v>
      </c>
      <c r="BI142" s="49">
        <f t="shared" si="432"/>
        <v>0</v>
      </c>
      <c r="BJ142" s="49">
        <f t="shared" si="432"/>
        <v>0</v>
      </c>
      <c r="BK142" s="49">
        <f t="shared" si="432"/>
        <v>0</v>
      </c>
      <c r="BL142" s="49">
        <f t="shared" si="432"/>
        <v>15307.165500000003</v>
      </c>
      <c r="BM142" s="49">
        <f t="shared" ref="BM142:BX142" si="433">BM29*$J29</f>
        <v>0</v>
      </c>
      <c r="BN142" s="49">
        <f t="shared" si="433"/>
        <v>0</v>
      </c>
      <c r="BO142" s="49">
        <f t="shared" si="433"/>
        <v>16837.882050000004</v>
      </c>
      <c r="BP142" s="49">
        <f t="shared" si="433"/>
        <v>0</v>
      </c>
      <c r="BQ142" s="49">
        <f t="shared" si="433"/>
        <v>0</v>
      </c>
      <c r="BR142" s="49">
        <f t="shared" si="433"/>
        <v>0</v>
      </c>
      <c r="BS142" s="49">
        <f t="shared" si="433"/>
        <v>16837.882050000004</v>
      </c>
      <c r="BT142" s="49">
        <f t="shared" si="433"/>
        <v>0</v>
      </c>
      <c r="BU142" s="49">
        <f t="shared" si="433"/>
        <v>0</v>
      </c>
      <c r="BV142" s="49">
        <f t="shared" si="433"/>
        <v>0</v>
      </c>
      <c r="BW142" s="49">
        <f t="shared" si="433"/>
        <v>16837.882050000004</v>
      </c>
      <c r="BX142" s="49">
        <f t="shared" si="433"/>
        <v>0</v>
      </c>
      <c r="BY142" s="49">
        <f t="shared" ref="BY142:CJ142" si="434">BY29*$J29</f>
        <v>0</v>
      </c>
      <c r="BZ142" s="49">
        <f t="shared" si="434"/>
        <v>16837.882050000004</v>
      </c>
      <c r="CA142" s="49">
        <f t="shared" si="434"/>
        <v>0</v>
      </c>
      <c r="CB142" s="49">
        <f t="shared" si="434"/>
        <v>0</v>
      </c>
      <c r="CC142" s="49">
        <f t="shared" si="434"/>
        <v>0</v>
      </c>
      <c r="CD142" s="49">
        <f t="shared" si="434"/>
        <v>0</v>
      </c>
      <c r="CE142" s="49">
        <f t="shared" si="434"/>
        <v>0</v>
      </c>
      <c r="CF142" s="49">
        <f t="shared" si="434"/>
        <v>16837.882050000004</v>
      </c>
      <c r="CG142" s="49">
        <f t="shared" si="434"/>
        <v>0</v>
      </c>
      <c r="CH142" s="49">
        <f t="shared" si="434"/>
        <v>0</v>
      </c>
      <c r="CI142" s="49">
        <f t="shared" si="434"/>
        <v>0</v>
      </c>
      <c r="CJ142" s="49">
        <f t="shared" si="434"/>
        <v>16837.882050000004</v>
      </c>
      <c r="CK142" s="49">
        <f t="shared" ref="CK142:CU142" si="435">CK29*$K29</f>
        <v>0</v>
      </c>
      <c r="CL142" s="49">
        <f t="shared" si="435"/>
        <v>0</v>
      </c>
      <c r="CM142" s="49">
        <f t="shared" si="435"/>
        <v>0</v>
      </c>
      <c r="CN142" s="49">
        <f t="shared" si="435"/>
        <v>18521.670255000005</v>
      </c>
      <c r="CO142" s="49">
        <f t="shared" si="435"/>
        <v>0</v>
      </c>
      <c r="CP142" s="49">
        <f t="shared" si="435"/>
        <v>0</v>
      </c>
      <c r="CQ142" s="49">
        <f t="shared" si="435"/>
        <v>0</v>
      </c>
      <c r="CR142" s="49">
        <f t="shared" si="435"/>
        <v>18521.670255000005</v>
      </c>
      <c r="CS142" s="49">
        <f t="shared" si="435"/>
        <v>0</v>
      </c>
      <c r="CT142" s="49">
        <f t="shared" si="435"/>
        <v>0</v>
      </c>
      <c r="CU142" s="49">
        <f t="shared" si="435"/>
        <v>0</v>
      </c>
      <c r="CV142" s="49">
        <f t="shared" ref="CV142:DH142" si="436">CV29*$K29</f>
        <v>18521.670255000005</v>
      </c>
      <c r="CW142" s="49">
        <f t="shared" si="436"/>
        <v>0</v>
      </c>
      <c r="CX142" s="49">
        <f t="shared" si="436"/>
        <v>0</v>
      </c>
      <c r="CY142" s="49">
        <f t="shared" si="436"/>
        <v>0</v>
      </c>
      <c r="CZ142" s="49">
        <f t="shared" si="436"/>
        <v>0</v>
      </c>
      <c r="DA142" s="49">
        <f t="shared" si="436"/>
        <v>18521.670255000005</v>
      </c>
      <c r="DB142" s="49">
        <f t="shared" si="436"/>
        <v>0</v>
      </c>
      <c r="DC142" s="49">
        <f t="shared" si="436"/>
        <v>0</v>
      </c>
      <c r="DD142" s="49">
        <f t="shared" si="436"/>
        <v>0</v>
      </c>
      <c r="DE142" s="49">
        <f t="shared" si="436"/>
        <v>18521.670255000005</v>
      </c>
      <c r="DF142" s="49">
        <f t="shared" si="436"/>
        <v>0</v>
      </c>
      <c r="DG142" s="49">
        <f t="shared" si="436"/>
        <v>0</v>
      </c>
      <c r="DH142" s="49">
        <f t="shared" si="436"/>
        <v>0</v>
      </c>
      <c r="DI142" s="49">
        <f t="shared" ref="DI142:DT142" si="437">DI29*$L29</f>
        <v>0</v>
      </c>
      <c r="DJ142" s="49">
        <f t="shared" ref="DJ142:DR142" si="438">DJ29*$L29</f>
        <v>20373.837280500007</v>
      </c>
      <c r="DK142" s="49">
        <f t="shared" si="438"/>
        <v>0</v>
      </c>
      <c r="DL142" s="49">
        <f t="shared" si="438"/>
        <v>0</v>
      </c>
      <c r="DM142" s="49">
        <f t="shared" si="438"/>
        <v>20373.837280500007</v>
      </c>
      <c r="DN142" s="49">
        <f t="shared" si="438"/>
        <v>0</v>
      </c>
      <c r="DO142" s="49">
        <f t="shared" si="438"/>
        <v>0</v>
      </c>
      <c r="DP142" s="49">
        <f t="shared" si="438"/>
        <v>20373.837280500007</v>
      </c>
      <c r="DQ142" s="49">
        <f t="shared" si="438"/>
        <v>0</v>
      </c>
      <c r="DR142" s="49">
        <f t="shared" si="438"/>
        <v>0</v>
      </c>
      <c r="DS142" s="49">
        <f t="shared" si="437"/>
        <v>0</v>
      </c>
      <c r="DT142" s="49">
        <f t="shared" si="437"/>
        <v>0</v>
      </c>
      <c r="DU142" s="49">
        <f t="shared" ref="DU142:ER142" si="439">DU29*$M29</f>
        <v>0</v>
      </c>
      <c r="DV142" s="49">
        <f t="shared" si="439"/>
        <v>0</v>
      </c>
      <c r="DW142" s="49">
        <f t="shared" si="439"/>
        <v>0</v>
      </c>
      <c r="DX142" s="49">
        <f t="shared" si="439"/>
        <v>0</v>
      </c>
      <c r="DY142" s="49">
        <f t="shared" si="439"/>
        <v>0</v>
      </c>
      <c r="DZ142" s="49">
        <f t="shared" si="439"/>
        <v>0</v>
      </c>
      <c r="EA142" s="49">
        <f t="shared" si="439"/>
        <v>0</v>
      </c>
      <c r="EB142" s="49">
        <f t="shared" si="439"/>
        <v>0</v>
      </c>
      <c r="EC142" s="49">
        <f t="shared" si="439"/>
        <v>0</v>
      </c>
      <c r="ED142" s="49">
        <f t="shared" si="439"/>
        <v>0</v>
      </c>
      <c r="EE142" s="49">
        <f t="shared" si="439"/>
        <v>0</v>
      </c>
      <c r="EF142" s="49">
        <f t="shared" si="439"/>
        <v>0</v>
      </c>
      <c r="EG142" s="49">
        <f t="shared" si="439"/>
        <v>0</v>
      </c>
      <c r="EH142" s="49">
        <f t="shared" si="439"/>
        <v>0</v>
      </c>
      <c r="EI142" s="49">
        <f t="shared" si="439"/>
        <v>0</v>
      </c>
      <c r="EJ142" s="49">
        <f t="shared" si="439"/>
        <v>0</v>
      </c>
      <c r="EK142" s="49">
        <f t="shared" si="439"/>
        <v>0</v>
      </c>
      <c r="EL142" s="49">
        <f t="shared" si="439"/>
        <v>0</v>
      </c>
      <c r="EM142" s="49">
        <f t="shared" si="439"/>
        <v>0</v>
      </c>
      <c r="EN142" s="49">
        <f t="shared" si="439"/>
        <v>0</v>
      </c>
      <c r="EO142" s="49">
        <f t="shared" si="439"/>
        <v>0</v>
      </c>
      <c r="EP142" s="49">
        <f t="shared" si="439"/>
        <v>0</v>
      </c>
      <c r="EQ142" s="49">
        <f t="shared" si="439"/>
        <v>0</v>
      </c>
      <c r="ER142" s="49">
        <f t="shared" si="439"/>
        <v>0</v>
      </c>
      <c r="ES142" s="49">
        <f t="shared" ref="ES142:FP142" si="440">ES29*$N29</f>
        <v>0</v>
      </c>
      <c r="ET142" s="49">
        <f t="shared" si="440"/>
        <v>0</v>
      </c>
      <c r="EU142" s="49">
        <f t="shared" si="440"/>
        <v>0</v>
      </c>
      <c r="EV142" s="49">
        <f t="shared" si="440"/>
        <v>0</v>
      </c>
      <c r="EW142" s="49">
        <f t="shared" si="440"/>
        <v>0</v>
      </c>
      <c r="EX142" s="49">
        <f t="shared" si="440"/>
        <v>0</v>
      </c>
      <c r="EY142" s="49">
        <f t="shared" si="440"/>
        <v>0</v>
      </c>
      <c r="EZ142" s="49">
        <f t="shared" si="440"/>
        <v>0</v>
      </c>
      <c r="FA142" s="49">
        <f t="shared" si="440"/>
        <v>0</v>
      </c>
      <c r="FB142" s="49">
        <f t="shared" si="440"/>
        <v>0</v>
      </c>
      <c r="FC142" s="49">
        <f t="shared" si="440"/>
        <v>0</v>
      </c>
      <c r="FD142" s="49">
        <f t="shared" si="440"/>
        <v>0</v>
      </c>
      <c r="FE142" s="49">
        <f t="shared" si="440"/>
        <v>0</v>
      </c>
      <c r="FF142" s="49">
        <f t="shared" si="440"/>
        <v>0</v>
      </c>
      <c r="FG142" s="49">
        <f t="shared" si="440"/>
        <v>0</v>
      </c>
      <c r="FH142" s="49">
        <f t="shared" si="440"/>
        <v>0</v>
      </c>
      <c r="FI142" s="49">
        <f t="shared" si="440"/>
        <v>0</v>
      </c>
      <c r="FJ142" s="49">
        <f t="shared" si="440"/>
        <v>0</v>
      </c>
      <c r="FK142" s="49">
        <f t="shared" si="440"/>
        <v>0</v>
      </c>
      <c r="FL142" s="49">
        <f t="shared" si="440"/>
        <v>0</v>
      </c>
      <c r="FM142" s="49">
        <f t="shared" si="440"/>
        <v>0</v>
      </c>
      <c r="FN142" s="49">
        <f t="shared" si="440"/>
        <v>0</v>
      </c>
      <c r="FO142" s="49">
        <f t="shared" si="440"/>
        <v>0</v>
      </c>
      <c r="FP142" s="49">
        <f t="shared" si="440"/>
        <v>0</v>
      </c>
      <c r="FQ142" s="49">
        <f t="shared" ref="FQ142:GB142" si="441">FQ29*$O29</f>
        <v>0</v>
      </c>
      <c r="FR142" s="49">
        <f t="shared" si="441"/>
        <v>0</v>
      </c>
      <c r="FS142" s="49">
        <f t="shared" si="441"/>
        <v>0</v>
      </c>
      <c r="FT142" s="49">
        <f t="shared" si="441"/>
        <v>0</v>
      </c>
      <c r="FU142" s="49">
        <f t="shared" si="441"/>
        <v>0</v>
      </c>
      <c r="FV142" s="49">
        <f t="shared" si="441"/>
        <v>0</v>
      </c>
      <c r="FW142" s="49">
        <f t="shared" si="441"/>
        <v>0</v>
      </c>
      <c r="FX142" s="49">
        <f t="shared" si="441"/>
        <v>0</v>
      </c>
      <c r="FY142" s="49">
        <f t="shared" si="441"/>
        <v>0</v>
      </c>
      <c r="FZ142" s="49">
        <f t="shared" si="441"/>
        <v>0</v>
      </c>
      <c r="GA142" s="49">
        <f t="shared" si="441"/>
        <v>0</v>
      </c>
      <c r="GB142" s="49">
        <f t="shared" si="441"/>
        <v>0</v>
      </c>
      <c r="GC142" s="69">
        <f t="shared" si="365"/>
        <v>452542.17939150007</v>
      </c>
      <c r="GD142" s="70">
        <f t="shared" si="366"/>
        <v>452542.17939150007</v>
      </c>
      <c r="GE142" s="5"/>
      <c r="GF142" s="5"/>
      <c r="GG142" s="5"/>
    </row>
    <row r="143" spans="1:189" ht="16.5" customHeight="1" x14ac:dyDescent="0.25">
      <c r="A143" s="5"/>
      <c r="B143" s="40" t="s">
        <v>186</v>
      </c>
      <c r="C143" s="24" t="s">
        <v>180</v>
      </c>
      <c r="D143" s="24" t="s">
        <v>180</v>
      </c>
      <c r="E143" s="5">
        <v>8</v>
      </c>
      <c r="F143" s="228" t="s">
        <v>510</v>
      </c>
      <c r="G143" s="17" t="str">
        <f t="shared" si="367"/>
        <v>II</v>
      </c>
      <c r="H143" s="41">
        <f t="shared" si="394"/>
        <v>35045.229999999996</v>
      </c>
      <c r="I143" s="41">
        <f t="shared" si="395"/>
        <v>38549.752999999997</v>
      </c>
      <c r="J143" s="41">
        <f t="shared" si="396"/>
        <v>42404.728300000002</v>
      </c>
      <c r="K143" s="41">
        <f t="shared" si="397"/>
        <v>46645.201130000009</v>
      </c>
      <c r="L143" s="41">
        <f t="shared" si="398"/>
        <v>51309.721243000015</v>
      </c>
      <c r="M143" s="41">
        <f t="shared" si="399"/>
        <v>56440.693367300024</v>
      </c>
      <c r="N143" s="41">
        <f t="shared" si="400"/>
        <v>62084.762704030029</v>
      </c>
      <c r="O143" s="41">
        <f t="shared" si="401"/>
        <v>68293.238974433043</v>
      </c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>
        <f t="shared" ref="AA143:AN143" si="442">AA30*$H30</f>
        <v>0</v>
      </c>
      <c r="AB143" s="49">
        <f t="shared" si="442"/>
        <v>0</v>
      </c>
      <c r="AC143" s="49">
        <f t="shared" si="442"/>
        <v>7066.7909812499993</v>
      </c>
      <c r="AD143" s="49">
        <f t="shared" si="442"/>
        <v>7066.7909812499993</v>
      </c>
      <c r="AE143" s="49">
        <f t="shared" si="442"/>
        <v>7066.7909812499993</v>
      </c>
      <c r="AF143" s="49">
        <f t="shared" si="442"/>
        <v>7066.7909812499993</v>
      </c>
      <c r="AG143" s="49">
        <f t="shared" si="442"/>
        <v>7066.7909812499993</v>
      </c>
      <c r="AH143" s="49">
        <f t="shared" si="442"/>
        <v>7066.7909812499993</v>
      </c>
      <c r="AI143" s="49">
        <f t="shared" si="442"/>
        <v>7066.7909812499993</v>
      </c>
      <c r="AJ143" s="49">
        <f t="shared" si="442"/>
        <v>7066.7909812499993</v>
      </c>
      <c r="AK143" s="49">
        <f t="shared" si="442"/>
        <v>7066.7909812499993</v>
      </c>
      <c r="AL143" s="49">
        <f t="shared" si="442"/>
        <v>7066.7909812499993</v>
      </c>
      <c r="AM143" s="49">
        <f t="shared" si="442"/>
        <v>7066.7909812499993</v>
      </c>
      <c r="AN143" s="49">
        <f t="shared" si="442"/>
        <v>7066.7909812499993</v>
      </c>
      <c r="AO143" s="49">
        <f t="shared" ref="AO143:BF143" si="443">AO30*$I30</f>
        <v>7773.4700793749998</v>
      </c>
      <c r="AP143" s="49">
        <f t="shared" si="443"/>
        <v>7773.4700793749998</v>
      </c>
      <c r="AQ143" s="49">
        <f t="shared" si="443"/>
        <v>7773.4700793749998</v>
      </c>
      <c r="AR143" s="49">
        <f t="shared" si="443"/>
        <v>7773.4700793749998</v>
      </c>
      <c r="AS143" s="49">
        <f t="shared" si="443"/>
        <v>7773.4700793749998</v>
      </c>
      <c r="AT143" s="49">
        <f t="shared" si="443"/>
        <v>7773.4700793749998</v>
      </c>
      <c r="AU143" s="49">
        <f t="shared" si="443"/>
        <v>7773.4700793749998</v>
      </c>
      <c r="AV143" s="49">
        <f t="shared" si="443"/>
        <v>7773.4700793749998</v>
      </c>
      <c r="AW143" s="49">
        <f t="shared" si="443"/>
        <v>7773.4700793749998</v>
      </c>
      <c r="AX143" s="49">
        <f t="shared" si="443"/>
        <v>7773.4700793749998</v>
      </c>
      <c r="AY143" s="49">
        <f t="shared" si="443"/>
        <v>0</v>
      </c>
      <c r="AZ143" s="49">
        <f t="shared" si="443"/>
        <v>0</v>
      </c>
      <c r="BA143" s="49">
        <f t="shared" si="443"/>
        <v>0</v>
      </c>
      <c r="BB143" s="49">
        <f t="shared" si="443"/>
        <v>0</v>
      </c>
      <c r="BC143" s="49">
        <f t="shared" si="443"/>
        <v>0</v>
      </c>
      <c r="BD143" s="49">
        <f t="shared" si="443"/>
        <v>0</v>
      </c>
      <c r="BE143" s="49">
        <f t="shared" si="443"/>
        <v>0</v>
      </c>
      <c r="BF143" s="49">
        <f t="shared" si="443"/>
        <v>0</v>
      </c>
      <c r="BG143" s="49">
        <f t="shared" ref="BG143:BL143" si="444">BG30*$I30</f>
        <v>0</v>
      </c>
      <c r="BH143" s="49">
        <f t="shared" si="444"/>
        <v>0</v>
      </c>
      <c r="BI143" s="49">
        <f t="shared" si="444"/>
        <v>0</v>
      </c>
      <c r="BJ143" s="49">
        <f t="shared" si="444"/>
        <v>0</v>
      </c>
      <c r="BK143" s="49">
        <f t="shared" si="444"/>
        <v>0</v>
      </c>
      <c r="BL143" s="49">
        <f t="shared" si="444"/>
        <v>0</v>
      </c>
      <c r="BM143" s="49">
        <f t="shared" ref="BM143:BX143" si="445">BM30*$J30</f>
        <v>0</v>
      </c>
      <c r="BN143" s="49">
        <f t="shared" si="445"/>
        <v>0</v>
      </c>
      <c r="BO143" s="49">
        <f t="shared" si="445"/>
        <v>0</v>
      </c>
      <c r="BP143" s="49">
        <f t="shared" si="445"/>
        <v>0</v>
      </c>
      <c r="BQ143" s="49">
        <f t="shared" si="445"/>
        <v>0</v>
      </c>
      <c r="BR143" s="49">
        <f t="shared" si="445"/>
        <v>0</v>
      </c>
      <c r="BS143" s="49">
        <f t="shared" si="445"/>
        <v>0</v>
      </c>
      <c r="BT143" s="49">
        <f t="shared" si="445"/>
        <v>0</v>
      </c>
      <c r="BU143" s="49">
        <f t="shared" si="445"/>
        <v>0</v>
      </c>
      <c r="BV143" s="49">
        <f t="shared" si="445"/>
        <v>0</v>
      </c>
      <c r="BW143" s="49">
        <f t="shared" si="445"/>
        <v>0</v>
      </c>
      <c r="BX143" s="49">
        <f t="shared" si="445"/>
        <v>0</v>
      </c>
      <c r="BY143" s="49">
        <f t="shared" ref="BY143:CJ143" si="446">BY30*$J30</f>
        <v>0</v>
      </c>
      <c r="BZ143" s="49">
        <f t="shared" si="446"/>
        <v>0</v>
      </c>
      <c r="CA143" s="49">
        <f t="shared" si="446"/>
        <v>0</v>
      </c>
      <c r="CB143" s="49">
        <f t="shared" si="446"/>
        <v>0</v>
      </c>
      <c r="CC143" s="49">
        <f t="shared" si="446"/>
        <v>0</v>
      </c>
      <c r="CD143" s="49">
        <f t="shared" si="446"/>
        <v>0</v>
      </c>
      <c r="CE143" s="49">
        <f t="shared" si="446"/>
        <v>0</v>
      </c>
      <c r="CF143" s="49">
        <f t="shared" si="446"/>
        <v>0</v>
      </c>
      <c r="CG143" s="49">
        <f t="shared" si="446"/>
        <v>0</v>
      </c>
      <c r="CH143" s="49">
        <f t="shared" si="446"/>
        <v>0</v>
      </c>
      <c r="CI143" s="49">
        <f t="shared" si="446"/>
        <v>0</v>
      </c>
      <c r="CJ143" s="49">
        <f t="shared" si="446"/>
        <v>0</v>
      </c>
      <c r="CK143" s="49">
        <f t="shared" ref="CK143:CU143" si="447">CK30*$K30</f>
        <v>0</v>
      </c>
      <c r="CL143" s="49">
        <f t="shared" si="447"/>
        <v>0</v>
      </c>
      <c r="CM143" s="49">
        <f t="shared" si="447"/>
        <v>0</v>
      </c>
      <c r="CN143" s="49">
        <f t="shared" si="447"/>
        <v>0</v>
      </c>
      <c r="CO143" s="49">
        <f t="shared" si="447"/>
        <v>0</v>
      </c>
      <c r="CP143" s="49">
        <f t="shared" si="447"/>
        <v>0</v>
      </c>
      <c r="CQ143" s="49">
        <f t="shared" si="447"/>
        <v>0</v>
      </c>
      <c r="CR143" s="49">
        <f t="shared" si="447"/>
        <v>0</v>
      </c>
      <c r="CS143" s="49">
        <f t="shared" si="447"/>
        <v>0</v>
      </c>
      <c r="CT143" s="49">
        <f t="shared" si="447"/>
        <v>0</v>
      </c>
      <c r="CU143" s="49">
        <f t="shared" si="447"/>
        <v>0</v>
      </c>
      <c r="CV143" s="49">
        <f t="shared" ref="CV143:DH143" si="448">CV30*$K30</f>
        <v>0</v>
      </c>
      <c r="CW143" s="49">
        <f t="shared" si="448"/>
        <v>0</v>
      </c>
      <c r="CX143" s="49">
        <f t="shared" si="448"/>
        <v>0</v>
      </c>
      <c r="CY143" s="49">
        <f t="shared" si="448"/>
        <v>0</v>
      </c>
      <c r="CZ143" s="49">
        <f t="shared" si="448"/>
        <v>0</v>
      </c>
      <c r="DA143" s="49">
        <f t="shared" si="448"/>
        <v>0</v>
      </c>
      <c r="DB143" s="49">
        <f t="shared" si="448"/>
        <v>0</v>
      </c>
      <c r="DC143" s="49">
        <f t="shared" si="448"/>
        <v>0</v>
      </c>
      <c r="DD143" s="49">
        <f t="shared" si="448"/>
        <v>0</v>
      </c>
      <c r="DE143" s="49">
        <f t="shared" si="448"/>
        <v>0</v>
      </c>
      <c r="DF143" s="49">
        <f t="shared" si="448"/>
        <v>0</v>
      </c>
      <c r="DG143" s="49">
        <f t="shared" si="448"/>
        <v>0</v>
      </c>
      <c r="DH143" s="49">
        <f t="shared" si="448"/>
        <v>0</v>
      </c>
      <c r="DI143" s="49">
        <f t="shared" ref="DI143:DT143" si="449">DI30*$L30</f>
        <v>0</v>
      </c>
      <c r="DJ143" s="49">
        <f t="shared" ref="DJ143:DR143" si="450">DJ30*$L30</f>
        <v>0</v>
      </c>
      <c r="DK143" s="49">
        <f t="shared" si="450"/>
        <v>0</v>
      </c>
      <c r="DL143" s="49">
        <f t="shared" si="450"/>
        <v>0</v>
      </c>
      <c r="DM143" s="49">
        <f t="shared" si="450"/>
        <v>0</v>
      </c>
      <c r="DN143" s="49">
        <f t="shared" si="450"/>
        <v>0</v>
      </c>
      <c r="DO143" s="49">
        <f t="shared" si="450"/>
        <v>0</v>
      </c>
      <c r="DP143" s="49">
        <f t="shared" si="450"/>
        <v>0</v>
      </c>
      <c r="DQ143" s="49">
        <f t="shared" si="450"/>
        <v>0</v>
      </c>
      <c r="DR143" s="49">
        <f t="shared" si="450"/>
        <v>0</v>
      </c>
      <c r="DS143" s="49">
        <f t="shared" si="449"/>
        <v>0</v>
      </c>
      <c r="DT143" s="49">
        <f t="shared" si="449"/>
        <v>0</v>
      </c>
      <c r="DU143" s="49"/>
      <c r="DV143" s="49"/>
      <c r="DW143" s="49"/>
      <c r="DX143" s="49"/>
      <c r="DY143" s="49"/>
      <c r="DZ143" s="49"/>
      <c r="EA143" s="49"/>
      <c r="EB143" s="49"/>
      <c r="EC143" s="49"/>
      <c r="ED143" s="49"/>
      <c r="EE143" s="49"/>
      <c r="EF143" s="49"/>
      <c r="EG143" s="49"/>
      <c r="EH143" s="49"/>
      <c r="EI143" s="49"/>
      <c r="EJ143" s="49"/>
      <c r="EK143" s="49"/>
      <c r="EL143" s="49"/>
      <c r="EM143" s="49"/>
      <c r="EN143" s="49"/>
      <c r="EO143" s="49"/>
      <c r="EP143" s="49"/>
      <c r="EQ143" s="49"/>
      <c r="ER143" s="49"/>
      <c r="ES143" s="49"/>
      <c r="ET143" s="49"/>
      <c r="EU143" s="49"/>
      <c r="EV143" s="49"/>
      <c r="EW143" s="49"/>
      <c r="EX143" s="49"/>
      <c r="EY143" s="49"/>
      <c r="EZ143" s="49"/>
      <c r="FA143" s="49"/>
      <c r="FB143" s="49"/>
      <c r="FC143" s="49"/>
      <c r="FD143" s="49"/>
      <c r="FE143" s="49"/>
      <c r="FF143" s="49"/>
      <c r="FG143" s="49"/>
      <c r="FH143" s="49"/>
      <c r="FI143" s="49"/>
      <c r="FJ143" s="49"/>
      <c r="FK143" s="49"/>
      <c r="FL143" s="49"/>
      <c r="FM143" s="49"/>
      <c r="FN143" s="49"/>
      <c r="FO143" s="49"/>
      <c r="FP143" s="49"/>
      <c r="FQ143" s="49"/>
      <c r="FR143" s="49"/>
      <c r="FS143" s="49"/>
      <c r="FT143" s="49"/>
      <c r="FU143" s="49"/>
      <c r="FV143" s="49"/>
      <c r="FW143" s="49"/>
      <c r="FX143" s="49"/>
      <c r="FY143" s="49"/>
      <c r="FZ143" s="49"/>
      <c r="GA143" s="49"/>
      <c r="GB143" s="49"/>
      <c r="GC143" s="69">
        <f t="shared" si="365"/>
        <v>162536.19256874995</v>
      </c>
      <c r="GD143" s="70">
        <f t="shared" si="366"/>
        <v>162536.19256874995</v>
      </c>
      <c r="GE143" s="5"/>
      <c r="GF143" s="5"/>
      <c r="GG143" s="5"/>
    </row>
    <row r="144" spans="1:189" ht="16.5" customHeight="1" x14ac:dyDescent="0.25">
      <c r="A144" s="5"/>
      <c r="B144" s="40" t="s">
        <v>186</v>
      </c>
      <c r="C144" s="24" t="s">
        <v>180</v>
      </c>
      <c r="D144" s="24" t="s">
        <v>180</v>
      </c>
      <c r="E144" s="5">
        <v>9</v>
      </c>
      <c r="F144" s="228" t="s">
        <v>516</v>
      </c>
      <c r="G144" s="17" t="str">
        <f t="shared" si="367"/>
        <v>II</v>
      </c>
      <c r="H144" s="41">
        <f t="shared" si="394"/>
        <v>35045.229999999996</v>
      </c>
      <c r="I144" s="41">
        <f t="shared" si="395"/>
        <v>38549.752999999997</v>
      </c>
      <c r="J144" s="41">
        <f t="shared" si="396"/>
        <v>42404.728300000002</v>
      </c>
      <c r="K144" s="41">
        <f t="shared" si="397"/>
        <v>46645.201130000009</v>
      </c>
      <c r="L144" s="41">
        <f t="shared" si="398"/>
        <v>51309.721243000015</v>
      </c>
      <c r="M144" s="41">
        <f t="shared" si="399"/>
        <v>56440.693367300024</v>
      </c>
      <c r="N144" s="41">
        <f t="shared" si="400"/>
        <v>62084.762704030029</v>
      </c>
      <c r="O144" s="41">
        <f t="shared" si="401"/>
        <v>68293.238974433043</v>
      </c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>
        <f t="shared" ref="AA144:AN144" si="451">AA31*$H31</f>
        <v>0</v>
      </c>
      <c r="AB144" s="49">
        <f t="shared" si="451"/>
        <v>0</v>
      </c>
      <c r="AC144" s="49">
        <f t="shared" si="451"/>
        <v>0</v>
      </c>
      <c r="AD144" s="49">
        <f t="shared" si="451"/>
        <v>0</v>
      </c>
      <c r="AE144" s="49">
        <f t="shared" si="451"/>
        <v>0</v>
      </c>
      <c r="AF144" s="49">
        <f t="shared" si="451"/>
        <v>0</v>
      </c>
      <c r="AG144" s="49">
        <f t="shared" si="451"/>
        <v>0</v>
      </c>
      <c r="AH144" s="49">
        <f t="shared" si="451"/>
        <v>0</v>
      </c>
      <c r="AI144" s="49">
        <f t="shared" si="451"/>
        <v>0</v>
      </c>
      <c r="AJ144" s="49">
        <f t="shared" si="451"/>
        <v>0</v>
      </c>
      <c r="AK144" s="49">
        <f t="shared" si="451"/>
        <v>0</v>
      </c>
      <c r="AL144" s="49">
        <f t="shared" si="451"/>
        <v>0</v>
      </c>
      <c r="AM144" s="49">
        <f t="shared" si="451"/>
        <v>0</v>
      </c>
      <c r="AN144" s="49">
        <f t="shared" si="451"/>
        <v>0</v>
      </c>
      <c r="AO144" s="49">
        <f t="shared" ref="AO144:BF144" si="452">AO31*$I31</f>
        <v>0</v>
      </c>
      <c r="AP144" s="49">
        <f t="shared" si="452"/>
        <v>0</v>
      </c>
      <c r="AQ144" s="49">
        <f t="shared" si="452"/>
        <v>0</v>
      </c>
      <c r="AR144" s="49">
        <f t="shared" si="452"/>
        <v>0</v>
      </c>
      <c r="AS144" s="49">
        <f t="shared" si="452"/>
        <v>0</v>
      </c>
      <c r="AT144" s="49">
        <f t="shared" si="452"/>
        <v>0</v>
      </c>
      <c r="AU144" s="49">
        <f t="shared" si="452"/>
        <v>0</v>
      </c>
      <c r="AV144" s="49">
        <f t="shared" si="452"/>
        <v>0</v>
      </c>
      <c r="AW144" s="49">
        <f t="shared" si="452"/>
        <v>0</v>
      </c>
      <c r="AX144" s="49">
        <f t="shared" si="452"/>
        <v>0</v>
      </c>
      <c r="AY144" s="49">
        <f t="shared" si="452"/>
        <v>7773.4700793749998</v>
      </c>
      <c r="AZ144" s="49">
        <f t="shared" si="452"/>
        <v>7773.4700793749998</v>
      </c>
      <c r="BA144" s="49">
        <f t="shared" si="452"/>
        <v>7773.4700793749998</v>
      </c>
      <c r="BB144" s="49">
        <f t="shared" si="452"/>
        <v>7773.4700793749998</v>
      </c>
      <c r="BC144" s="49">
        <f t="shared" si="452"/>
        <v>7773.4700793749998</v>
      </c>
      <c r="BD144" s="49">
        <f t="shared" si="452"/>
        <v>7773.4700793749998</v>
      </c>
      <c r="BE144" s="49">
        <f t="shared" si="452"/>
        <v>7773.4700793749998</v>
      </c>
      <c r="BF144" s="49">
        <f t="shared" si="452"/>
        <v>7773.4700793749998</v>
      </c>
      <c r="BG144" s="49">
        <f t="shared" ref="BG144:BL144" si="453">BG31*$I31</f>
        <v>7773.4700793749998</v>
      </c>
      <c r="BH144" s="49">
        <f t="shared" si="453"/>
        <v>7773.4700793749998</v>
      </c>
      <c r="BI144" s="49">
        <f t="shared" si="453"/>
        <v>7773.4700793749998</v>
      </c>
      <c r="BJ144" s="49">
        <f t="shared" si="453"/>
        <v>7773.4700793749998</v>
      </c>
      <c r="BK144" s="49">
        <f t="shared" si="453"/>
        <v>7773.4700793749998</v>
      </c>
      <c r="BL144" s="49">
        <f t="shared" si="453"/>
        <v>7773.4700793749998</v>
      </c>
      <c r="BM144" s="49">
        <f t="shared" ref="BM144:BX144" si="454">BM31*$J31</f>
        <v>8550.8170873125018</v>
      </c>
      <c r="BN144" s="49">
        <f t="shared" si="454"/>
        <v>8550.8170873125018</v>
      </c>
      <c r="BO144" s="49">
        <f t="shared" si="454"/>
        <v>8550.8170873125018</v>
      </c>
      <c r="BP144" s="49">
        <f t="shared" si="454"/>
        <v>8550.8170873125018</v>
      </c>
      <c r="BQ144" s="49">
        <f t="shared" si="454"/>
        <v>8550.8170873125018</v>
      </c>
      <c r="BR144" s="49">
        <f t="shared" si="454"/>
        <v>8550.8170873125018</v>
      </c>
      <c r="BS144" s="49">
        <f t="shared" si="454"/>
        <v>8550.8170873125018</v>
      </c>
      <c r="BT144" s="49">
        <f t="shared" si="454"/>
        <v>8550.8170873125018</v>
      </c>
      <c r="BU144" s="49">
        <f t="shared" si="454"/>
        <v>8550.8170873125018</v>
      </c>
      <c r="BV144" s="49">
        <f t="shared" si="454"/>
        <v>8550.8170873125018</v>
      </c>
      <c r="BW144" s="49">
        <f t="shared" si="454"/>
        <v>0</v>
      </c>
      <c r="BX144" s="49">
        <f t="shared" si="454"/>
        <v>0</v>
      </c>
      <c r="BY144" s="49">
        <f t="shared" ref="BY144:CJ144" si="455">BY31*$J31</f>
        <v>0</v>
      </c>
      <c r="BZ144" s="49">
        <f t="shared" si="455"/>
        <v>0</v>
      </c>
      <c r="CA144" s="49">
        <f t="shared" si="455"/>
        <v>0</v>
      </c>
      <c r="CB144" s="49">
        <f t="shared" si="455"/>
        <v>0</v>
      </c>
      <c r="CC144" s="49">
        <f t="shared" si="455"/>
        <v>0</v>
      </c>
      <c r="CD144" s="49">
        <f t="shared" si="455"/>
        <v>0</v>
      </c>
      <c r="CE144" s="49">
        <f t="shared" si="455"/>
        <v>0</v>
      </c>
      <c r="CF144" s="49">
        <f t="shared" si="455"/>
        <v>0</v>
      </c>
      <c r="CG144" s="49">
        <f t="shared" si="455"/>
        <v>0</v>
      </c>
      <c r="CH144" s="49">
        <f t="shared" si="455"/>
        <v>0</v>
      </c>
      <c r="CI144" s="49">
        <f t="shared" si="455"/>
        <v>0</v>
      </c>
      <c r="CJ144" s="49">
        <f t="shared" si="455"/>
        <v>0</v>
      </c>
      <c r="CK144" s="49">
        <f t="shared" ref="CK144:CU144" si="456">CK31*$K31</f>
        <v>0</v>
      </c>
      <c r="CL144" s="49">
        <f t="shared" si="456"/>
        <v>0</v>
      </c>
      <c r="CM144" s="49">
        <f t="shared" si="456"/>
        <v>0</v>
      </c>
      <c r="CN144" s="49">
        <f t="shared" si="456"/>
        <v>0</v>
      </c>
      <c r="CO144" s="49">
        <f t="shared" si="456"/>
        <v>0</v>
      </c>
      <c r="CP144" s="49">
        <f t="shared" si="456"/>
        <v>0</v>
      </c>
      <c r="CQ144" s="49">
        <f t="shared" si="456"/>
        <v>0</v>
      </c>
      <c r="CR144" s="49">
        <f t="shared" si="456"/>
        <v>0</v>
      </c>
      <c r="CS144" s="49">
        <f t="shared" si="456"/>
        <v>0</v>
      </c>
      <c r="CT144" s="49">
        <f t="shared" si="456"/>
        <v>0</v>
      </c>
      <c r="CU144" s="49">
        <f t="shared" si="456"/>
        <v>0</v>
      </c>
      <c r="CV144" s="49">
        <f t="shared" ref="CV144:DH144" si="457">CV31*$K31</f>
        <v>0</v>
      </c>
      <c r="CW144" s="49">
        <f t="shared" si="457"/>
        <v>0</v>
      </c>
      <c r="CX144" s="49">
        <f t="shared" si="457"/>
        <v>0</v>
      </c>
      <c r="CY144" s="49">
        <f t="shared" si="457"/>
        <v>0</v>
      </c>
      <c r="CZ144" s="49">
        <f t="shared" si="457"/>
        <v>0</v>
      </c>
      <c r="DA144" s="49">
        <f t="shared" si="457"/>
        <v>0</v>
      </c>
      <c r="DB144" s="49">
        <f t="shared" si="457"/>
        <v>0</v>
      </c>
      <c r="DC144" s="49">
        <f t="shared" si="457"/>
        <v>0</v>
      </c>
      <c r="DD144" s="49">
        <f t="shared" si="457"/>
        <v>0</v>
      </c>
      <c r="DE144" s="49">
        <f t="shared" si="457"/>
        <v>0</v>
      </c>
      <c r="DF144" s="49">
        <f t="shared" si="457"/>
        <v>0</v>
      </c>
      <c r="DG144" s="49">
        <f t="shared" si="457"/>
        <v>0</v>
      </c>
      <c r="DH144" s="49">
        <f t="shared" si="457"/>
        <v>0</v>
      </c>
      <c r="DI144" s="49">
        <f t="shared" ref="DI144:DT144" si="458">DI31*$L31</f>
        <v>0</v>
      </c>
      <c r="DJ144" s="49">
        <f t="shared" ref="DJ144:DR144" si="459">DJ31*$L31</f>
        <v>0</v>
      </c>
      <c r="DK144" s="49">
        <f t="shared" si="459"/>
        <v>0</v>
      </c>
      <c r="DL144" s="49">
        <f t="shared" si="459"/>
        <v>0</v>
      </c>
      <c r="DM144" s="49">
        <f t="shared" si="459"/>
        <v>0</v>
      </c>
      <c r="DN144" s="49">
        <f t="shared" si="459"/>
        <v>0</v>
      </c>
      <c r="DO144" s="49">
        <f t="shared" si="459"/>
        <v>0</v>
      </c>
      <c r="DP144" s="49">
        <f t="shared" si="459"/>
        <v>0</v>
      </c>
      <c r="DQ144" s="49">
        <f t="shared" si="459"/>
        <v>0</v>
      </c>
      <c r="DR144" s="49">
        <f t="shared" si="459"/>
        <v>0</v>
      </c>
      <c r="DS144" s="49">
        <f t="shared" si="458"/>
        <v>0</v>
      </c>
      <c r="DT144" s="49">
        <f t="shared" si="458"/>
        <v>0</v>
      </c>
      <c r="DU144" s="49"/>
      <c r="DV144" s="49"/>
      <c r="DW144" s="49"/>
      <c r="DX144" s="49"/>
      <c r="DY144" s="49"/>
      <c r="DZ144" s="49"/>
      <c r="EA144" s="49"/>
      <c r="EB144" s="49"/>
      <c r="EC144" s="49"/>
      <c r="ED144" s="49"/>
      <c r="EE144" s="49"/>
      <c r="EF144" s="49"/>
      <c r="EG144" s="49"/>
      <c r="EH144" s="49"/>
      <c r="EI144" s="49"/>
      <c r="EJ144" s="49"/>
      <c r="EK144" s="49"/>
      <c r="EL144" s="49"/>
      <c r="EM144" s="49"/>
      <c r="EN144" s="49"/>
      <c r="EO144" s="49"/>
      <c r="EP144" s="49"/>
      <c r="EQ144" s="49"/>
      <c r="ER144" s="49"/>
      <c r="ES144" s="49"/>
      <c r="ET144" s="49"/>
      <c r="EU144" s="49"/>
      <c r="EV144" s="49"/>
      <c r="EW144" s="49"/>
      <c r="EX144" s="49"/>
      <c r="EY144" s="49"/>
      <c r="EZ144" s="49"/>
      <c r="FA144" s="49"/>
      <c r="FB144" s="49"/>
      <c r="FC144" s="49"/>
      <c r="FD144" s="49"/>
      <c r="FE144" s="49"/>
      <c r="FF144" s="49"/>
      <c r="FG144" s="49"/>
      <c r="FH144" s="49"/>
      <c r="FI144" s="49"/>
      <c r="FJ144" s="49"/>
      <c r="FK144" s="49"/>
      <c r="FL144" s="49"/>
      <c r="FM144" s="49"/>
      <c r="FN144" s="49"/>
      <c r="FO144" s="49"/>
      <c r="FP144" s="49"/>
      <c r="FQ144" s="49"/>
      <c r="FR144" s="49"/>
      <c r="FS144" s="49"/>
      <c r="FT144" s="49"/>
      <c r="FU144" s="49"/>
      <c r="FV144" s="49"/>
      <c r="FW144" s="49"/>
      <c r="FX144" s="49"/>
      <c r="FY144" s="49"/>
      <c r="FZ144" s="49"/>
      <c r="GA144" s="49"/>
      <c r="GB144" s="49"/>
      <c r="GC144" s="69">
        <f t="shared" si="365"/>
        <v>194336.75198437492</v>
      </c>
      <c r="GD144" s="70">
        <f t="shared" si="366"/>
        <v>194336.75198437492</v>
      </c>
      <c r="GE144" s="5"/>
      <c r="GF144" s="5"/>
      <c r="GG144" s="5"/>
    </row>
    <row r="145" spans="1:189" ht="16.5" customHeight="1" x14ac:dyDescent="0.25">
      <c r="A145" s="5"/>
      <c r="B145" s="40" t="s">
        <v>186</v>
      </c>
      <c r="C145" s="24" t="s">
        <v>180</v>
      </c>
      <c r="D145" s="24" t="s">
        <v>180</v>
      </c>
      <c r="E145" s="5">
        <v>10</v>
      </c>
      <c r="F145" s="228" t="s">
        <v>516</v>
      </c>
      <c r="G145" s="17" t="str">
        <f t="shared" si="367"/>
        <v>II</v>
      </c>
      <c r="H145" s="41">
        <f t="shared" si="394"/>
        <v>35045.229999999996</v>
      </c>
      <c r="I145" s="41">
        <f t="shared" si="395"/>
        <v>38549.752999999997</v>
      </c>
      <c r="J145" s="41">
        <f t="shared" si="396"/>
        <v>42404.728300000002</v>
      </c>
      <c r="K145" s="41">
        <f t="shared" si="397"/>
        <v>46645.201130000009</v>
      </c>
      <c r="L145" s="41">
        <f t="shared" si="398"/>
        <v>51309.721243000015</v>
      </c>
      <c r="M145" s="41">
        <f t="shared" si="399"/>
        <v>56440.693367300024</v>
      </c>
      <c r="N145" s="41">
        <f t="shared" si="400"/>
        <v>62084.762704030029</v>
      </c>
      <c r="O145" s="41">
        <f t="shared" si="401"/>
        <v>68293.238974433043</v>
      </c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>
        <f t="shared" ref="AA145:AN145" si="460">AA32*$H32</f>
        <v>0</v>
      </c>
      <c r="AB145" s="49">
        <f t="shared" si="460"/>
        <v>0</v>
      </c>
      <c r="AC145" s="49">
        <f t="shared" si="460"/>
        <v>0</v>
      </c>
      <c r="AD145" s="49">
        <f t="shared" si="460"/>
        <v>0</v>
      </c>
      <c r="AE145" s="49">
        <f t="shared" si="460"/>
        <v>0</v>
      </c>
      <c r="AF145" s="49">
        <f t="shared" si="460"/>
        <v>0</v>
      </c>
      <c r="AG145" s="49">
        <f t="shared" si="460"/>
        <v>0</v>
      </c>
      <c r="AH145" s="49">
        <f t="shared" si="460"/>
        <v>0</v>
      </c>
      <c r="AI145" s="49">
        <f t="shared" si="460"/>
        <v>0</v>
      </c>
      <c r="AJ145" s="49">
        <f t="shared" si="460"/>
        <v>0</v>
      </c>
      <c r="AK145" s="49">
        <f t="shared" si="460"/>
        <v>0</v>
      </c>
      <c r="AL145" s="49">
        <f t="shared" si="460"/>
        <v>0</v>
      </c>
      <c r="AM145" s="49">
        <f t="shared" si="460"/>
        <v>0</v>
      </c>
      <c r="AN145" s="49">
        <f t="shared" si="460"/>
        <v>0</v>
      </c>
      <c r="AO145" s="49">
        <f t="shared" ref="AO145:BF145" si="461">AO32*$I32</f>
        <v>0</v>
      </c>
      <c r="AP145" s="49">
        <f t="shared" si="461"/>
        <v>0</v>
      </c>
      <c r="AQ145" s="49">
        <f t="shared" si="461"/>
        <v>0</v>
      </c>
      <c r="AR145" s="49">
        <f t="shared" si="461"/>
        <v>0</v>
      </c>
      <c r="AS145" s="49">
        <f t="shared" si="461"/>
        <v>0</v>
      </c>
      <c r="AT145" s="49">
        <f t="shared" si="461"/>
        <v>0</v>
      </c>
      <c r="AU145" s="49">
        <f t="shared" si="461"/>
        <v>0</v>
      </c>
      <c r="AV145" s="49">
        <f t="shared" si="461"/>
        <v>0</v>
      </c>
      <c r="AW145" s="49">
        <f t="shared" si="461"/>
        <v>0</v>
      </c>
      <c r="AX145" s="49">
        <f t="shared" si="461"/>
        <v>0</v>
      </c>
      <c r="AY145" s="49">
        <f t="shared" si="461"/>
        <v>0</v>
      </c>
      <c r="AZ145" s="49">
        <f t="shared" si="461"/>
        <v>0</v>
      </c>
      <c r="BA145" s="49">
        <f t="shared" si="461"/>
        <v>0</v>
      </c>
      <c r="BB145" s="49">
        <f t="shared" si="461"/>
        <v>0</v>
      </c>
      <c r="BC145" s="49">
        <f t="shared" si="461"/>
        <v>0</v>
      </c>
      <c r="BD145" s="49">
        <f t="shared" si="461"/>
        <v>0</v>
      </c>
      <c r="BE145" s="49">
        <f t="shared" si="461"/>
        <v>0</v>
      </c>
      <c r="BF145" s="49">
        <f t="shared" si="461"/>
        <v>0</v>
      </c>
      <c r="BG145" s="49">
        <f t="shared" ref="BG145:BL145" si="462">BG32*$I32</f>
        <v>0</v>
      </c>
      <c r="BH145" s="49">
        <f t="shared" si="462"/>
        <v>0</v>
      </c>
      <c r="BI145" s="49">
        <f t="shared" si="462"/>
        <v>0</v>
      </c>
      <c r="BJ145" s="49">
        <f t="shared" si="462"/>
        <v>0</v>
      </c>
      <c r="BK145" s="49">
        <f t="shared" si="462"/>
        <v>0</v>
      </c>
      <c r="BL145" s="49">
        <f t="shared" si="462"/>
        <v>0</v>
      </c>
      <c r="BM145" s="49">
        <f t="shared" ref="BM145:BX145" si="463">BM32*$J32</f>
        <v>0</v>
      </c>
      <c r="BN145" s="49">
        <f t="shared" si="463"/>
        <v>0</v>
      </c>
      <c r="BO145" s="49">
        <f t="shared" si="463"/>
        <v>0</v>
      </c>
      <c r="BP145" s="49">
        <f t="shared" si="463"/>
        <v>0</v>
      </c>
      <c r="BQ145" s="49">
        <f t="shared" si="463"/>
        <v>0</v>
      </c>
      <c r="BR145" s="49">
        <f t="shared" si="463"/>
        <v>0</v>
      </c>
      <c r="BS145" s="49">
        <f t="shared" si="463"/>
        <v>0</v>
      </c>
      <c r="BT145" s="49">
        <f t="shared" si="463"/>
        <v>0</v>
      </c>
      <c r="BU145" s="49">
        <f t="shared" si="463"/>
        <v>0</v>
      </c>
      <c r="BV145" s="49">
        <f t="shared" si="463"/>
        <v>0</v>
      </c>
      <c r="BW145" s="49">
        <f t="shared" si="463"/>
        <v>8550.8170873125018</v>
      </c>
      <c r="BX145" s="49">
        <f t="shared" si="463"/>
        <v>8550.8170873125018</v>
      </c>
      <c r="BY145" s="49">
        <f t="shared" ref="BY145:CJ145" si="464">BY32*$J32</f>
        <v>8550.8170873125018</v>
      </c>
      <c r="BZ145" s="49">
        <f t="shared" si="464"/>
        <v>8550.8170873125018</v>
      </c>
      <c r="CA145" s="49">
        <f t="shared" si="464"/>
        <v>8550.8170873125018</v>
      </c>
      <c r="CB145" s="49">
        <f t="shared" si="464"/>
        <v>8550.8170873125018</v>
      </c>
      <c r="CC145" s="49">
        <f t="shared" si="464"/>
        <v>8550.8170873125018</v>
      </c>
      <c r="CD145" s="49">
        <f t="shared" si="464"/>
        <v>8550.8170873125018</v>
      </c>
      <c r="CE145" s="49">
        <f t="shared" si="464"/>
        <v>8550.8170873125018</v>
      </c>
      <c r="CF145" s="49">
        <f t="shared" si="464"/>
        <v>8550.8170873125018</v>
      </c>
      <c r="CG145" s="49">
        <f t="shared" si="464"/>
        <v>8550.8170873125018</v>
      </c>
      <c r="CH145" s="49">
        <f t="shared" si="464"/>
        <v>8550.8170873125018</v>
      </c>
      <c r="CI145" s="49">
        <f t="shared" si="464"/>
        <v>8550.8170873125018</v>
      </c>
      <c r="CJ145" s="49">
        <f t="shared" si="464"/>
        <v>8550.8170873125018</v>
      </c>
      <c r="CK145" s="49">
        <f t="shared" ref="CK145:CU145" si="465">CK32*$K32</f>
        <v>9405.8987960437516</v>
      </c>
      <c r="CL145" s="49">
        <f t="shared" si="465"/>
        <v>9405.8987960437516</v>
      </c>
      <c r="CM145" s="49">
        <f t="shared" si="465"/>
        <v>9405.8987960437516</v>
      </c>
      <c r="CN145" s="49">
        <f t="shared" si="465"/>
        <v>9405.8987960437516</v>
      </c>
      <c r="CO145" s="49">
        <f t="shared" si="465"/>
        <v>9405.8987960437516</v>
      </c>
      <c r="CP145" s="49">
        <f t="shared" si="465"/>
        <v>9405.8987960437516</v>
      </c>
      <c r="CQ145" s="49">
        <f t="shared" si="465"/>
        <v>9405.8987960437516</v>
      </c>
      <c r="CR145" s="49">
        <f t="shared" si="465"/>
        <v>9405.8987960437516</v>
      </c>
      <c r="CS145" s="49">
        <f t="shared" si="465"/>
        <v>9405.8987960437516</v>
      </c>
      <c r="CT145" s="49">
        <f t="shared" si="465"/>
        <v>9405.8987960437516</v>
      </c>
      <c r="CU145" s="49">
        <f t="shared" si="465"/>
        <v>0</v>
      </c>
      <c r="CV145" s="49">
        <f t="shared" ref="CV145:DH145" si="466">CV32*$K32</f>
        <v>0</v>
      </c>
      <c r="CW145" s="49">
        <f t="shared" si="466"/>
        <v>0</v>
      </c>
      <c r="CX145" s="49">
        <f t="shared" si="466"/>
        <v>0</v>
      </c>
      <c r="CY145" s="49">
        <f t="shared" si="466"/>
        <v>0</v>
      </c>
      <c r="CZ145" s="49">
        <f t="shared" si="466"/>
        <v>0</v>
      </c>
      <c r="DA145" s="49">
        <f t="shared" si="466"/>
        <v>0</v>
      </c>
      <c r="DB145" s="49">
        <f t="shared" si="466"/>
        <v>0</v>
      </c>
      <c r="DC145" s="49">
        <f t="shared" si="466"/>
        <v>0</v>
      </c>
      <c r="DD145" s="49">
        <f t="shared" si="466"/>
        <v>0</v>
      </c>
      <c r="DE145" s="49">
        <f t="shared" si="466"/>
        <v>0</v>
      </c>
      <c r="DF145" s="49">
        <f t="shared" si="466"/>
        <v>0</v>
      </c>
      <c r="DG145" s="49">
        <f t="shared" si="466"/>
        <v>0</v>
      </c>
      <c r="DH145" s="49">
        <f t="shared" si="466"/>
        <v>0</v>
      </c>
      <c r="DI145" s="49">
        <f t="shared" ref="DI145:DT145" si="467">DI32*$L32</f>
        <v>0</v>
      </c>
      <c r="DJ145" s="49">
        <f t="shared" ref="DJ145:DR145" si="468">DJ32*$L32</f>
        <v>0</v>
      </c>
      <c r="DK145" s="49">
        <f t="shared" si="468"/>
        <v>0</v>
      </c>
      <c r="DL145" s="49">
        <f t="shared" si="468"/>
        <v>0</v>
      </c>
      <c r="DM145" s="49">
        <f t="shared" si="468"/>
        <v>0</v>
      </c>
      <c r="DN145" s="49">
        <f t="shared" si="468"/>
        <v>0</v>
      </c>
      <c r="DO145" s="49">
        <f t="shared" si="468"/>
        <v>0</v>
      </c>
      <c r="DP145" s="49">
        <f t="shared" si="468"/>
        <v>0</v>
      </c>
      <c r="DQ145" s="49">
        <f t="shared" si="468"/>
        <v>0</v>
      </c>
      <c r="DR145" s="49">
        <f t="shared" si="468"/>
        <v>0</v>
      </c>
      <c r="DS145" s="49">
        <f t="shared" si="467"/>
        <v>0</v>
      </c>
      <c r="DT145" s="49">
        <f t="shared" si="467"/>
        <v>0</v>
      </c>
      <c r="DU145" s="49"/>
      <c r="DV145" s="49"/>
      <c r="DW145" s="49"/>
      <c r="DX145" s="49"/>
      <c r="DY145" s="49"/>
      <c r="DZ145" s="49"/>
      <c r="EA145" s="49"/>
      <c r="EB145" s="49"/>
      <c r="EC145" s="49"/>
      <c r="ED145" s="49"/>
      <c r="EE145" s="49"/>
      <c r="EF145" s="49"/>
      <c r="EG145" s="49"/>
      <c r="EH145" s="49"/>
      <c r="EI145" s="49"/>
      <c r="EJ145" s="49"/>
      <c r="EK145" s="49"/>
      <c r="EL145" s="49"/>
      <c r="EM145" s="49"/>
      <c r="EN145" s="49"/>
      <c r="EO145" s="49"/>
      <c r="EP145" s="49"/>
      <c r="EQ145" s="49"/>
      <c r="ER145" s="49"/>
      <c r="ES145" s="49"/>
      <c r="ET145" s="49"/>
      <c r="EU145" s="49"/>
      <c r="EV145" s="49"/>
      <c r="EW145" s="49"/>
      <c r="EX145" s="49"/>
      <c r="EY145" s="49"/>
      <c r="EZ145" s="49"/>
      <c r="FA145" s="49"/>
      <c r="FB145" s="49"/>
      <c r="FC145" s="49"/>
      <c r="FD145" s="49"/>
      <c r="FE145" s="49"/>
      <c r="FF145" s="49"/>
      <c r="FG145" s="49"/>
      <c r="FH145" s="49"/>
      <c r="FI145" s="49"/>
      <c r="FJ145" s="49"/>
      <c r="FK145" s="49"/>
      <c r="FL145" s="49"/>
      <c r="FM145" s="49"/>
      <c r="FN145" s="49"/>
      <c r="FO145" s="49"/>
      <c r="FP145" s="49"/>
      <c r="FQ145" s="49"/>
      <c r="FR145" s="49"/>
      <c r="FS145" s="49"/>
      <c r="FT145" s="49"/>
      <c r="FU145" s="49"/>
      <c r="FV145" s="49"/>
      <c r="FW145" s="49"/>
      <c r="FX145" s="49"/>
      <c r="FY145" s="49"/>
      <c r="FZ145" s="49"/>
      <c r="GA145" s="49"/>
      <c r="GB145" s="49"/>
      <c r="GC145" s="69">
        <f t="shared" si="365"/>
        <v>213770.42718281271</v>
      </c>
      <c r="GD145" s="70">
        <f t="shared" si="366"/>
        <v>213770.42718281271</v>
      </c>
      <c r="GE145" s="5"/>
      <c r="GF145" s="5"/>
      <c r="GG145" s="5"/>
    </row>
    <row r="146" spans="1:189" ht="16.5" customHeight="1" x14ac:dyDescent="0.25">
      <c r="A146" s="5"/>
      <c r="B146" s="40" t="s">
        <v>186</v>
      </c>
      <c r="C146" s="24" t="s">
        <v>180</v>
      </c>
      <c r="D146" s="24" t="s">
        <v>180</v>
      </c>
      <c r="E146" s="5">
        <v>10</v>
      </c>
      <c r="F146" s="228" t="s">
        <v>516</v>
      </c>
      <c r="G146" s="17" t="str">
        <f t="shared" si="367"/>
        <v>I</v>
      </c>
      <c r="H146" s="41"/>
      <c r="I146" s="41"/>
      <c r="J146" s="41"/>
      <c r="K146" s="41"/>
      <c r="L146" s="41"/>
      <c r="M146" s="41"/>
      <c r="N146" s="41"/>
      <c r="O146" s="41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>
        <f t="shared" ref="AA146:AN146" si="469">AA33*$H33</f>
        <v>0</v>
      </c>
      <c r="AB146" s="49">
        <f t="shared" si="469"/>
        <v>0</v>
      </c>
      <c r="AC146" s="49">
        <f t="shared" si="469"/>
        <v>0</v>
      </c>
      <c r="AD146" s="49">
        <f t="shared" si="469"/>
        <v>0</v>
      </c>
      <c r="AE146" s="49">
        <f t="shared" si="469"/>
        <v>0</v>
      </c>
      <c r="AF146" s="49">
        <f t="shared" si="469"/>
        <v>0</v>
      </c>
      <c r="AG146" s="49">
        <f t="shared" si="469"/>
        <v>0</v>
      </c>
      <c r="AH146" s="49">
        <f t="shared" si="469"/>
        <v>0</v>
      </c>
      <c r="AI146" s="49">
        <f t="shared" si="469"/>
        <v>0</v>
      </c>
      <c r="AJ146" s="49">
        <f t="shared" si="469"/>
        <v>0</v>
      </c>
      <c r="AK146" s="49">
        <f t="shared" si="469"/>
        <v>0</v>
      </c>
      <c r="AL146" s="49">
        <f t="shared" si="469"/>
        <v>0</v>
      </c>
      <c r="AM146" s="49">
        <f t="shared" si="469"/>
        <v>0</v>
      </c>
      <c r="AN146" s="49">
        <f t="shared" si="469"/>
        <v>0</v>
      </c>
      <c r="AO146" s="49">
        <f t="shared" ref="AO146:BF146" si="470">AO33*$I33</f>
        <v>0</v>
      </c>
      <c r="AP146" s="49">
        <f t="shared" si="470"/>
        <v>0</v>
      </c>
      <c r="AQ146" s="49">
        <f t="shared" si="470"/>
        <v>0</v>
      </c>
      <c r="AR146" s="49">
        <f t="shared" si="470"/>
        <v>0</v>
      </c>
      <c r="AS146" s="49">
        <f t="shared" si="470"/>
        <v>0</v>
      </c>
      <c r="AT146" s="49">
        <f t="shared" si="470"/>
        <v>0</v>
      </c>
      <c r="AU146" s="49">
        <f t="shared" si="470"/>
        <v>0</v>
      </c>
      <c r="AV146" s="49">
        <f t="shared" si="470"/>
        <v>0</v>
      </c>
      <c r="AW146" s="49">
        <f t="shared" si="470"/>
        <v>0</v>
      </c>
      <c r="AX146" s="49">
        <f t="shared" si="470"/>
        <v>0</v>
      </c>
      <c r="AY146" s="49">
        <f t="shared" si="470"/>
        <v>0</v>
      </c>
      <c r="AZ146" s="49">
        <f t="shared" si="470"/>
        <v>0</v>
      </c>
      <c r="BA146" s="49">
        <f t="shared" si="470"/>
        <v>0</v>
      </c>
      <c r="BB146" s="49">
        <f t="shared" si="470"/>
        <v>0</v>
      </c>
      <c r="BC146" s="49">
        <f t="shared" si="470"/>
        <v>0</v>
      </c>
      <c r="BD146" s="49">
        <f t="shared" si="470"/>
        <v>0</v>
      </c>
      <c r="BE146" s="49">
        <f t="shared" si="470"/>
        <v>0</v>
      </c>
      <c r="BF146" s="49">
        <f t="shared" si="470"/>
        <v>0</v>
      </c>
      <c r="BG146" s="49">
        <f t="shared" ref="BG146:BL146" si="471">BG33*$I33</f>
        <v>0</v>
      </c>
      <c r="BH146" s="49">
        <f t="shared" si="471"/>
        <v>0</v>
      </c>
      <c r="BI146" s="49">
        <f t="shared" si="471"/>
        <v>0</v>
      </c>
      <c r="BJ146" s="49">
        <f t="shared" si="471"/>
        <v>0</v>
      </c>
      <c r="BK146" s="49">
        <f t="shared" si="471"/>
        <v>0</v>
      </c>
      <c r="BL146" s="49">
        <f t="shared" si="471"/>
        <v>0</v>
      </c>
      <c r="BM146" s="49">
        <f t="shared" ref="BM146:BX146" si="472">BM33*$J33</f>
        <v>0</v>
      </c>
      <c r="BN146" s="49">
        <f t="shared" si="472"/>
        <v>0</v>
      </c>
      <c r="BO146" s="49">
        <f t="shared" si="472"/>
        <v>0</v>
      </c>
      <c r="BP146" s="49">
        <f t="shared" si="472"/>
        <v>0</v>
      </c>
      <c r="BQ146" s="49">
        <f t="shared" si="472"/>
        <v>0</v>
      </c>
      <c r="BR146" s="49">
        <f t="shared" si="472"/>
        <v>0</v>
      </c>
      <c r="BS146" s="49">
        <f t="shared" si="472"/>
        <v>0</v>
      </c>
      <c r="BT146" s="49">
        <f t="shared" si="472"/>
        <v>0</v>
      </c>
      <c r="BU146" s="49">
        <f t="shared" si="472"/>
        <v>0</v>
      </c>
      <c r="BV146" s="49">
        <f t="shared" si="472"/>
        <v>0</v>
      </c>
      <c r="BW146" s="49">
        <f t="shared" si="472"/>
        <v>0</v>
      </c>
      <c r="BX146" s="49">
        <f t="shared" si="472"/>
        <v>0</v>
      </c>
      <c r="BY146" s="49">
        <f t="shared" ref="BY146:CJ146" si="473">BY33*$J33</f>
        <v>0</v>
      </c>
      <c r="BZ146" s="49">
        <f t="shared" si="473"/>
        <v>0</v>
      </c>
      <c r="CA146" s="49">
        <f t="shared" si="473"/>
        <v>0</v>
      </c>
      <c r="CB146" s="49">
        <f t="shared" si="473"/>
        <v>0</v>
      </c>
      <c r="CC146" s="49">
        <f t="shared" si="473"/>
        <v>0</v>
      </c>
      <c r="CD146" s="49">
        <f t="shared" si="473"/>
        <v>0</v>
      </c>
      <c r="CE146" s="49">
        <f t="shared" si="473"/>
        <v>0</v>
      </c>
      <c r="CF146" s="49">
        <f t="shared" si="473"/>
        <v>0</v>
      </c>
      <c r="CG146" s="49">
        <f t="shared" si="473"/>
        <v>0</v>
      </c>
      <c r="CH146" s="49">
        <f t="shared" si="473"/>
        <v>0</v>
      </c>
      <c r="CI146" s="49">
        <f t="shared" si="473"/>
        <v>0</v>
      </c>
      <c r="CJ146" s="49">
        <f t="shared" si="473"/>
        <v>0</v>
      </c>
      <c r="CK146" s="49">
        <f t="shared" ref="CK146:CU146" si="474">CK33*$K33</f>
        <v>0</v>
      </c>
      <c r="CL146" s="49">
        <f t="shared" si="474"/>
        <v>0</v>
      </c>
      <c r="CM146" s="49">
        <f t="shared" si="474"/>
        <v>0</v>
      </c>
      <c r="CN146" s="49">
        <f t="shared" si="474"/>
        <v>0</v>
      </c>
      <c r="CO146" s="49">
        <f t="shared" si="474"/>
        <v>0</v>
      </c>
      <c r="CP146" s="49">
        <f t="shared" si="474"/>
        <v>0</v>
      </c>
      <c r="CQ146" s="49">
        <f t="shared" si="474"/>
        <v>0</v>
      </c>
      <c r="CR146" s="49">
        <f t="shared" si="474"/>
        <v>0</v>
      </c>
      <c r="CS146" s="49">
        <f t="shared" si="474"/>
        <v>0</v>
      </c>
      <c r="CT146" s="49">
        <f t="shared" si="474"/>
        <v>0</v>
      </c>
      <c r="CU146" s="49">
        <f t="shared" si="474"/>
        <v>6090.7928018437524</v>
      </c>
      <c r="CV146" s="49">
        <f t="shared" ref="CV146:DH146" si="475">CV33*$K33</f>
        <v>6090.7928018437524</v>
      </c>
      <c r="CW146" s="49">
        <f t="shared" si="475"/>
        <v>6090.7928018437524</v>
      </c>
      <c r="CX146" s="49">
        <f t="shared" si="475"/>
        <v>6090.7928018437524</v>
      </c>
      <c r="CY146" s="49">
        <f t="shared" si="475"/>
        <v>6090.7928018437524</v>
      </c>
      <c r="CZ146" s="49">
        <f t="shared" si="475"/>
        <v>6090.7928018437524</v>
      </c>
      <c r="DA146" s="49">
        <f t="shared" si="475"/>
        <v>6090.7928018437524</v>
      </c>
      <c r="DB146" s="49">
        <f t="shared" si="475"/>
        <v>6090.7928018437524</v>
      </c>
      <c r="DC146" s="49">
        <f t="shared" si="475"/>
        <v>6090.7928018437524</v>
      </c>
      <c r="DD146" s="49">
        <f t="shared" si="475"/>
        <v>6090.7928018437524</v>
      </c>
      <c r="DE146" s="49">
        <f t="shared" si="475"/>
        <v>6090.7928018437524</v>
      </c>
      <c r="DF146" s="49">
        <f t="shared" si="475"/>
        <v>6090.7928018437524</v>
      </c>
      <c r="DG146" s="49">
        <f t="shared" si="475"/>
        <v>6090.7928018437524</v>
      </c>
      <c r="DH146" s="49">
        <f t="shared" si="475"/>
        <v>6090.7928018437524</v>
      </c>
      <c r="DI146" s="49">
        <f t="shared" ref="DI146:DT146" si="476">DI33*$L33</f>
        <v>6699.8720820281287</v>
      </c>
      <c r="DJ146" s="49">
        <f t="shared" ref="DJ146:DR146" si="477">DJ33*$L33</f>
        <v>6699.8720820281287</v>
      </c>
      <c r="DK146" s="49">
        <f t="shared" si="477"/>
        <v>6699.8720820281287</v>
      </c>
      <c r="DL146" s="49">
        <f t="shared" si="477"/>
        <v>6699.8720820281287</v>
      </c>
      <c r="DM146" s="49">
        <f t="shared" si="477"/>
        <v>6699.8720820281287</v>
      </c>
      <c r="DN146" s="49">
        <f t="shared" si="477"/>
        <v>6699.8720820281287</v>
      </c>
      <c r="DO146" s="49">
        <f t="shared" si="477"/>
        <v>6699.8720820281287</v>
      </c>
      <c r="DP146" s="49">
        <f t="shared" si="477"/>
        <v>6699.8720820281287</v>
      </c>
      <c r="DQ146" s="49">
        <f t="shared" si="477"/>
        <v>6699.8720820281287</v>
      </c>
      <c r="DR146" s="49">
        <f t="shared" si="477"/>
        <v>6699.8720820281287</v>
      </c>
      <c r="DS146" s="49">
        <f t="shared" si="476"/>
        <v>0</v>
      </c>
      <c r="DT146" s="49">
        <f t="shared" si="476"/>
        <v>0</v>
      </c>
      <c r="DU146" s="49"/>
      <c r="DV146" s="49"/>
      <c r="DW146" s="49"/>
      <c r="DX146" s="49"/>
      <c r="DY146" s="49"/>
      <c r="DZ146" s="49"/>
      <c r="EA146" s="49"/>
      <c r="EB146" s="49"/>
      <c r="EC146" s="49"/>
      <c r="ED146" s="49"/>
      <c r="EE146" s="49"/>
      <c r="EF146" s="49"/>
      <c r="EG146" s="49"/>
      <c r="EH146" s="49"/>
      <c r="EI146" s="49"/>
      <c r="EJ146" s="49"/>
      <c r="EK146" s="49"/>
      <c r="EL146" s="49"/>
      <c r="EM146" s="49"/>
      <c r="EN146" s="49"/>
      <c r="EO146" s="49"/>
      <c r="EP146" s="49"/>
      <c r="EQ146" s="49"/>
      <c r="ER146" s="49"/>
      <c r="ES146" s="49"/>
      <c r="ET146" s="49"/>
      <c r="EU146" s="49"/>
      <c r="EV146" s="49"/>
      <c r="EW146" s="49"/>
      <c r="EX146" s="49"/>
      <c r="EY146" s="49"/>
      <c r="EZ146" s="49"/>
      <c r="FA146" s="49"/>
      <c r="FB146" s="49"/>
      <c r="FC146" s="49"/>
      <c r="FD146" s="49"/>
      <c r="FE146" s="49"/>
      <c r="FF146" s="49"/>
      <c r="FG146" s="49"/>
      <c r="FH146" s="49"/>
      <c r="FI146" s="49"/>
      <c r="FJ146" s="49"/>
      <c r="FK146" s="49"/>
      <c r="FL146" s="49"/>
      <c r="FM146" s="49"/>
      <c r="FN146" s="49"/>
      <c r="FO146" s="49"/>
      <c r="FP146" s="49"/>
      <c r="FQ146" s="49"/>
      <c r="FR146" s="49"/>
      <c r="FS146" s="49"/>
      <c r="FT146" s="49"/>
      <c r="FU146" s="49"/>
      <c r="FV146" s="49"/>
      <c r="FW146" s="49"/>
      <c r="FX146" s="49"/>
      <c r="FY146" s="49"/>
      <c r="FZ146" s="49"/>
      <c r="GA146" s="49"/>
      <c r="GB146" s="49"/>
      <c r="GC146" s="69">
        <f t="shared" si="365"/>
        <v>152269.82004609384</v>
      </c>
      <c r="GD146" s="70">
        <f t="shared" si="366"/>
        <v>152269.82004609384</v>
      </c>
      <c r="GE146" s="5"/>
      <c r="GF146" s="5"/>
      <c r="GG146" s="5"/>
    </row>
    <row r="147" spans="1:189" ht="16.5" customHeight="1" x14ac:dyDescent="0.25">
      <c r="A147" s="5"/>
      <c r="B147" s="40" t="s">
        <v>186</v>
      </c>
      <c r="C147" s="24" t="s">
        <v>180</v>
      </c>
      <c r="D147" s="24" t="s">
        <v>180</v>
      </c>
      <c r="E147" s="5">
        <v>11</v>
      </c>
      <c r="F147" s="232" t="s">
        <v>489</v>
      </c>
      <c r="G147" s="17" t="str">
        <f t="shared" si="367"/>
        <v>III</v>
      </c>
      <c r="H147" s="41">
        <f t="shared" si="394"/>
        <v>55662.420000000006</v>
      </c>
      <c r="I147" s="41">
        <f t="shared" si="395"/>
        <v>61228.662000000011</v>
      </c>
      <c r="J147" s="41">
        <f t="shared" si="396"/>
        <v>67351.528200000015</v>
      </c>
      <c r="K147" s="41">
        <f t="shared" si="397"/>
        <v>74086.681020000018</v>
      </c>
      <c r="L147" s="41">
        <f t="shared" si="398"/>
        <v>81495.349122000029</v>
      </c>
      <c r="M147" s="41">
        <f t="shared" si="399"/>
        <v>89644.884034200033</v>
      </c>
      <c r="N147" s="41">
        <f t="shared" si="400"/>
        <v>98609.372437620041</v>
      </c>
      <c r="O147" s="41">
        <f t="shared" si="401"/>
        <v>108470.30968138206</v>
      </c>
      <c r="P147" s="49">
        <f t="shared" ref="P147:AN147" si="478">P34*$H34</f>
        <v>0</v>
      </c>
      <c r="Q147" s="49">
        <f t="shared" si="478"/>
        <v>0</v>
      </c>
      <c r="R147" s="49">
        <f t="shared" si="478"/>
        <v>0</v>
      </c>
      <c r="S147" s="49">
        <f t="shared" si="478"/>
        <v>0</v>
      </c>
      <c r="T147" s="49">
        <f t="shared" si="478"/>
        <v>0</v>
      </c>
      <c r="U147" s="49">
        <f t="shared" si="478"/>
        <v>0</v>
      </c>
      <c r="V147" s="49">
        <f t="shared" si="478"/>
        <v>0</v>
      </c>
      <c r="W147" s="49">
        <f t="shared" si="478"/>
        <v>0</v>
      </c>
      <c r="X147" s="49">
        <f t="shared" si="478"/>
        <v>0</v>
      </c>
      <c r="Y147" s="49">
        <f t="shared" si="478"/>
        <v>0</v>
      </c>
      <c r="Z147" s="49">
        <f t="shared" si="478"/>
        <v>0</v>
      </c>
      <c r="AA147" s="49">
        <f t="shared" si="478"/>
        <v>27831.210000000003</v>
      </c>
      <c r="AB147" s="49">
        <f t="shared" si="478"/>
        <v>27831.210000000003</v>
      </c>
      <c r="AC147" s="49">
        <f t="shared" si="478"/>
        <v>13915.605000000001</v>
      </c>
      <c r="AD147" s="49">
        <f t="shared" si="478"/>
        <v>13915.605000000001</v>
      </c>
      <c r="AE147" s="49">
        <f t="shared" si="478"/>
        <v>8017.2860624999994</v>
      </c>
      <c r="AF147" s="49">
        <f t="shared" si="478"/>
        <v>8017.2860624999994</v>
      </c>
      <c r="AG147" s="49">
        <f t="shared" si="478"/>
        <v>8017.2860624999994</v>
      </c>
      <c r="AH147" s="49">
        <f t="shared" si="478"/>
        <v>8017.2860624999994</v>
      </c>
      <c r="AI147" s="49">
        <f t="shared" si="478"/>
        <v>8017.2860624999994</v>
      </c>
      <c r="AJ147" s="49">
        <f t="shared" si="478"/>
        <v>8017.2860624999994</v>
      </c>
      <c r="AK147" s="49">
        <f t="shared" si="478"/>
        <v>8017.2860624999994</v>
      </c>
      <c r="AL147" s="49">
        <f t="shared" si="478"/>
        <v>8017.2860624999994</v>
      </c>
      <c r="AM147" s="49">
        <f t="shared" si="478"/>
        <v>8017.2860624999994</v>
      </c>
      <c r="AN147" s="49">
        <f t="shared" si="478"/>
        <v>8017.2860624999994</v>
      </c>
      <c r="AO147" s="49">
        <f t="shared" ref="AO147:BF147" si="479">AO34*$I34</f>
        <v>0</v>
      </c>
      <c r="AP147" s="49">
        <f t="shared" si="479"/>
        <v>0</v>
      </c>
      <c r="AQ147" s="49">
        <f t="shared" si="479"/>
        <v>0</v>
      </c>
      <c r="AR147" s="49">
        <f t="shared" si="479"/>
        <v>15307.165500000003</v>
      </c>
      <c r="AS147" s="49">
        <f t="shared" si="479"/>
        <v>0</v>
      </c>
      <c r="AT147" s="49">
        <f t="shared" si="479"/>
        <v>0</v>
      </c>
      <c r="AU147" s="49">
        <f t="shared" si="479"/>
        <v>0</v>
      </c>
      <c r="AV147" s="49">
        <f t="shared" si="479"/>
        <v>15307.165500000003</v>
      </c>
      <c r="AW147" s="49">
        <f t="shared" si="479"/>
        <v>0</v>
      </c>
      <c r="AX147" s="49">
        <f t="shared" si="479"/>
        <v>0</v>
      </c>
      <c r="AY147" s="49">
        <f t="shared" si="479"/>
        <v>0</v>
      </c>
      <c r="AZ147" s="49">
        <f t="shared" si="479"/>
        <v>15307.165500000003</v>
      </c>
      <c r="BA147" s="49">
        <f t="shared" si="479"/>
        <v>0</v>
      </c>
      <c r="BB147" s="49">
        <f t="shared" si="479"/>
        <v>0</v>
      </c>
      <c r="BC147" s="49">
        <f t="shared" si="479"/>
        <v>0</v>
      </c>
      <c r="BD147" s="49">
        <f t="shared" si="479"/>
        <v>15307.165500000003</v>
      </c>
      <c r="BE147" s="49">
        <f t="shared" si="479"/>
        <v>0</v>
      </c>
      <c r="BF147" s="49">
        <f t="shared" si="479"/>
        <v>0</v>
      </c>
      <c r="BG147" s="49">
        <f t="shared" ref="BG147:BL147" si="480">BG34*$I34</f>
        <v>0</v>
      </c>
      <c r="BH147" s="49">
        <f t="shared" si="480"/>
        <v>15307.165500000003</v>
      </c>
      <c r="BI147" s="49">
        <f t="shared" si="480"/>
        <v>0</v>
      </c>
      <c r="BJ147" s="49">
        <f t="shared" si="480"/>
        <v>0</v>
      </c>
      <c r="BK147" s="49">
        <f t="shared" si="480"/>
        <v>0</v>
      </c>
      <c r="BL147" s="49">
        <f t="shared" si="480"/>
        <v>15307.165500000003</v>
      </c>
      <c r="BM147" s="49">
        <f t="shared" ref="BM147:BX147" si="481">BM34*$J34</f>
        <v>0</v>
      </c>
      <c r="BN147" s="49">
        <f t="shared" si="481"/>
        <v>0</v>
      </c>
      <c r="BO147" s="49">
        <f t="shared" si="481"/>
        <v>16837.882050000004</v>
      </c>
      <c r="BP147" s="49">
        <f t="shared" si="481"/>
        <v>0</v>
      </c>
      <c r="BQ147" s="49">
        <f t="shared" si="481"/>
        <v>0</v>
      </c>
      <c r="BR147" s="49">
        <f t="shared" si="481"/>
        <v>0</v>
      </c>
      <c r="BS147" s="49">
        <f t="shared" si="481"/>
        <v>16837.882050000004</v>
      </c>
      <c r="BT147" s="49">
        <f t="shared" si="481"/>
        <v>0</v>
      </c>
      <c r="BU147" s="49">
        <f t="shared" si="481"/>
        <v>0</v>
      </c>
      <c r="BV147" s="49">
        <f t="shared" si="481"/>
        <v>0</v>
      </c>
      <c r="BW147" s="49">
        <f t="shared" si="481"/>
        <v>16837.882050000004</v>
      </c>
      <c r="BX147" s="49">
        <f t="shared" si="481"/>
        <v>0</v>
      </c>
      <c r="BY147" s="49">
        <f t="shared" ref="BY147:CJ147" si="482">BY34*$J34</f>
        <v>0</v>
      </c>
      <c r="BZ147" s="49">
        <f t="shared" si="482"/>
        <v>16837.882050000004</v>
      </c>
      <c r="CA147" s="49">
        <f t="shared" si="482"/>
        <v>0</v>
      </c>
      <c r="CB147" s="49">
        <f t="shared" si="482"/>
        <v>0</v>
      </c>
      <c r="CC147" s="49">
        <f t="shared" si="482"/>
        <v>0</v>
      </c>
      <c r="CD147" s="49">
        <f t="shared" si="482"/>
        <v>0</v>
      </c>
      <c r="CE147" s="49">
        <f t="shared" si="482"/>
        <v>0</v>
      </c>
      <c r="CF147" s="49">
        <f t="shared" si="482"/>
        <v>16837.882050000004</v>
      </c>
      <c r="CG147" s="49">
        <f t="shared" si="482"/>
        <v>0</v>
      </c>
      <c r="CH147" s="49">
        <f t="shared" si="482"/>
        <v>0</v>
      </c>
      <c r="CI147" s="49">
        <f t="shared" si="482"/>
        <v>0</v>
      </c>
      <c r="CJ147" s="49">
        <f t="shared" si="482"/>
        <v>16837.882050000004</v>
      </c>
      <c r="CK147" s="49">
        <f t="shared" ref="CK147:CU147" si="483">CK34*$K34</f>
        <v>0</v>
      </c>
      <c r="CL147" s="49">
        <f t="shared" si="483"/>
        <v>0</v>
      </c>
      <c r="CM147" s="49">
        <f t="shared" si="483"/>
        <v>0</v>
      </c>
      <c r="CN147" s="49">
        <f t="shared" si="483"/>
        <v>18521.670255000005</v>
      </c>
      <c r="CO147" s="49">
        <f t="shared" si="483"/>
        <v>0</v>
      </c>
      <c r="CP147" s="49">
        <f t="shared" si="483"/>
        <v>0</v>
      </c>
      <c r="CQ147" s="49">
        <f t="shared" si="483"/>
        <v>0</v>
      </c>
      <c r="CR147" s="49">
        <f t="shared" si="483"/>
        <v>18521.670255000005</v>
      </c>
      <c r="CS147" s="49">
        <f t="shared" si="483"/>
        <v>0</v>
      </c>
      <c r="CT147" s="49">
        <f t="shared" si="483"/>
        <v>0</v>
      </c>
      <c r="CU147" s="49">
        <f t="shared" si="483"/>
        <v>0</v>
      </c>
      <c r="CV147" s="49">
        <f t="shared" ref="CV147:DH147" si="484">CV34*$K34</f>
        <v>18521.670255000005</v>
      </c>
      <c r="CW147" s="49">
        <f t="shared" si="484"/>
        <v>0</v>
      </c>
      <c r="CX147" s="49">
        <f t="shared" si="484"/>
        <v>0</v>
      </c>
      <c r="CY147" s="49">
        <f t="shared" si="484"/>
        <v>0</v>
      </c>
      <c r="CZ147" s="49">
        <f t="shared" si="484"/>
        <v>0</v>
      </c>
      <c r="DA147" s="49">
        <f t="shared" si="484"/>
        <v>18521.670255000005</v>
      </c>
      <c r="DB147" s="49">
        <f t="shared" si="484"/>
        <v>0</v>
      </c>
      <c r="DC147" s="49">
        <f t="shared" si="484"/>
        <v>0</v>
      </c>
      <c r="DD147" s="49">
        <f t="shared" si="484"/>
        <v>0</v>
      </c>
      <c r="DE147" s="49">
        <f t="shared" si="484"/>
        <v>18521.670255000005</v>
      </c>
      <c r="DF147" s="49">
        <f t="shared" si="484"/>
        <v>0</v>
      </c>
      <c r="DG147" s="49">
        <f t="shared" si="484"/>
        <v>0</v>
      </c>
      <c r="DH147" s="49">
        <f t="shared" si="484"/>
        <v>0</v>
      </c>
      <c r="DI147" s="49">
        <f t="shared" ref="DI147:DT147" si="485">DI34*$L34</f>
        <v>0</v>
      </c>
      <c r="DJ147" s="49">
        <f t="shared" ref="DJ147:DR147" si="486">DJ34*$L34</f>
        <v>20373.837280500007</v>
      </c>
      <c r="DK147" s="49">
        <f t="shared" si="486"/>
        <v>0</v>
      </c>
      <c r="DL147" s="49">
        <f t="shared" si="486"/>
        <v>0</v>
      </c>
      <c r="DM147" s="49">
        <f t="shared" si="486"/>
        <v>20373.837280500007</v>
      </c>
      <c r="DN147" s="49">
        <f t="shared" si="486"/>
        <v>0</v>
      </c>
      <c r="DO147" s="49">
        <f t="shared" si="486"/>
        <v>0</v>
      </c>
      <c r="DP147" s="49">
        <f t="shared" si="486"/>
        <v>20373.837280500007</v>
      </c>
      <c r="DQ147" s="49">
        <f t="shared" si="486"/>
        <v>0</v>
      </c>
      <c r="DR147" s="49">
        <f t="shared" si="486"/>
        <v>0</v>
      </c>
      <c r="DS147" s="49">
        <f t="shared" si="485"/>
        <v>0</v>
      </c>
      <c r="DT147" s="49">
        <f t="shared" si="485"/>
        <v>0</v>
      </c>
      <c r="DU147" s="49">
        <f t="shared" ref="DU147:ER147" si="487">DU34*$M34</f>
        <v>0</v>
      </c>
      <c r="DV147" s="49">
        <f t="shared" si="487"/>
        <v>0</v>
      </c>
      <c r="DW147" s="49">
        <f t="shared" si="487"/>
        <v>0</v>
      </c>
      <c r="DX147" s="49">
        <f t="shared" si="487"/>
        <v>0</v>
      </c>
      <c r="DY147" s="49">
        <f t="shared" si="487"/>
        <v>0</v>
      </c>
      <c r="DZ147" s="49">
        <f t="shared" si="487"/>
        <v>0</v>
      </c>
      <c r="EA147" s="49">
        <f t="shared" si="487"/>
        <v>0</v>
      </c>
      <c r="EB147" s="49">
        <f t="shared" si="487"/>
        <v>0</v>
      </c>
      <c r="EC147" s="49">
        <f t="shared" si="487"/>
        <v>0</v>
      </c>
      <c r="ED147" s="49">
        <f t="shared" si="487"/>
        <v>0</v>
      </c>
      <c r="EE147" s="49">
        <f t="shared" si="487"/>
        <v>0</v>
      </c>
      <c r="EF147" s="49">
        <f t="shared" si="487"/>
        <v>0</v>
      </c>
      <c r="EG147" s="49">
        <f t="shared" si="487"/>
        <v>0</v>
      </c>
      <c r="EH147" s="49">
        <f t="shared" si="487"/>
        <v>0</v>
      </c>
      <c r="EI147" s="49">
        <f t="shared" si="487"/>
        <v>0</v>
      </c>
      <c r="EJ147" s="49">
        <f t="shared" si="487"/>
        <v>0</v>
      </c>
      <c r="EK147" s="49">
        <f t="shared" si="487"/>
        <v>0</v>
      </c>
      <c r="EL147" s="49">
        <f t="shared" si="487"/>
        <v>0</v>
      </c>
      <c r="EM147" s="49">
        <f t="shared" si="487"/>
        <v>0</v>
      </c>
      <c r="EN147" s="49">
        <f t="shared" si="487"/>
        <v>0</v>
      </c>
      <c r="EO147" s="49">
        <f t="shared" si="487"/>
        <v>0</v>
      </c>
      <c r="EP147" s="49">
        <f t="shared" si="487"/>
        <v>0</v>
      </c>
      <c r="EQ147" s="49">
        <f t="shared" si="487"/>
        <v>0</v>
      </c>
      <c r="ER147" s="49">
        <f t="shared" si="487"/>
        <v>0</v>
      </c>
      <c r="ES147" s="49">
        <f t="shared" ref="ES147:FP147" si="488">ES34*$N34</f>
        <v>0</v>
      </c>
      <c r="ET147" s="49">
        <f t="shared" si="488"/>
        <v>0</v>
      </c>
      <c r="EU147" s="49">
        <f t="shared" si="488"/>
        <v>0</v>
      </c>
      <c r="EV147" s="49">
        <f t="shared" si="488"/>
        <v>0</v>
      </c>
      <c r="EW147" s="49">
        <f t="shared" si="488"/>
        <v>0</v>
      </c>
      <c r="EX147" s="49">
        <f t="shared" si="488"/>
        <v>0</v>
      </c>
      <c r="EY147" s="49">
        <f t="shared" si="488"/>
        <v>0</v>
      </c>
      <c r="EZ147" s="49">
        <f t="shared" si="488"/>
        <v>0</v>
      </c>
      <c r="FA147" s="49">
        <f t="shared" si="488"/>
        <v>0</v>
      </c>
      <c r="FB147" s="49">
        <f t="shared" si="488"/>
        <v>0</v>
      </c>
      <c r="FC147" s="49">
        <f t="shared" si="488"/>
        <v>0</v>
      </c>
      <c r="FD147" s="49">
        <f t="shared" si="488"/>
        <v>0</v>
      </c>
      <c r="FE147" s="49">
        <f t="shared" si="488"/>
        <v>0</v>
      </c>
      <c r="FF147" s="49">
        <f t="shared" si="488"/>
        <v>0</v>
      </c>
      <c r="FG147" s="49">
        <f t="shared" si="488"/>
        <v>0</v>
      </c>
      <c r="FH147" s="49">
        <f t="shared" si="488"/>
        <v>0</v>
      </c>
      <c r="FI147" s="49">
        <f t="shared" si="488"/>
        <v>0</v>
      </c>
      <c r="FJ147" s="49">
        <f t="shared" si="488"/>
        <v>0</v>
      </c>
      <c r="FK147" s="49">
        <f t="shared" si="488"/>
        <v>0</v>
      </c>
      <c r="FL147" s="49">
        <f t="shared" si="488"/>
        <v>0</v>
      </c>
      <c r="FM147" s="49">
        <f t="shared" si="488"/>
        <v>0</v>
      </c>
      <c r="FN147" s="49">
        <f t="shared" si="488"/>
        <v>0</v>
      </c>
      <c r="FO147" s="49">
        <f t="shared" si="488"/>
        <v>0</v>
      </c>
      <c r="FP147" s="49">
        <f t="shared" si="488"/>
        <v>0</v>
      </c>
      <c r="FQ147" s="49">
        <f t="shared" ref="FQ147:GB147" si="489">FQ34*$O34</f>
        <v>0</v>
      </c>
      <c r="FR147" s="49">
        <f t="shared" si="489"/>
        <v>0</v>
      </c>
      <c r="FS147" s="49">
        <f t="shared" si="489"/>
        <v>0</v>
      </c>
      <c r="FT147" s="49">
        <f t="shared" si="489"/>
        <v>0</v>
      </c>
      <c r="FU147" s="49">
        <f t="shared" si="489"/>
        <v>0</v>
      </c>
      <c r="FV147" s="49">
        <f t="shared" si="489"/>
        <v>0</v>
      </c>
      <c r="FW147" s="49">
        <f t="shared" si="489"/>
        <v>0</v>
      </c>
      <c r="FX147" s="49">
        <f t="shared" si="489"/>
        <v>0</v>
      </c>
      <c r="FY147" s="49">
        <f t="shared" si="489"/>
        <v>0</v>
      </c>
      <c r="FZ147" s="49">
        <f t="shared" si="489"/>
        <v>0</v>
      </c>
      <c r="GA147" s="49">
        <f t="shared" si="489"/>
        <v>0</v>
      </c>
      <c r="GB147" s="49">
        <f t="shared" si="489"/>
        <v>0</v>
      </c>
      <c r="GC147" s="69">
        <f t="shared" si="365"/>
        <v>510266.63904150011</v>
      </c>
      <c r="GD147" s="70">
        <f t="shared" si="366"/>
        <v>510266.63904150011</v>
      </c>
      <c r="GE147" s="5"/>
      <c r="GF147" s="5"/>
      <c r="GG147" s="5"/>
    </row>
    <row r="148" spans="1:189" ht="16.5" customHeight="1" x14ac:dyDescent="0.25">
      <c r="A148" s="5"/>
      <c r="B148" s="40" t="s">
        <v>186</v>
      </c>
      <c r="C148" s="24" t="s">
        <v>180</v>
      </c>
      <c r="D148" s="24" t="s">
        <v>180</v>
      </c>
      <c r="E148" s="5">
        <v>12</v>
      </c>
      <c r="F148" s="228" t="s">
        <v>562</v>
      </c>
      <c r="G148" s="17" t="str">
        <f t="shared" si="367"/>
        <v>II</v>
      </c>
      <c r="H148" s="41">
        <f t="shared" si="394"/>
        <v>35045.229999999996</v>
      </c>
      <c r="I148" s="41">
        <f t="shared" si="395"/>
        <v>38549.752999999997</v>
      </c>
      <c r="J148" s="41">
        <f t="shared" si="396"/>
        <v>42404.728300000002</v>
      </c>
      <c r="K148" s="41">
        <f t="shared" si="397"/>
        <v>46645.201130000009</v>
      </c>
      <c r="L148" s="41">
        <f t="shared" si="398"/>
        <v>51309.721243000015</v>
      </c>
      <c r="M148" s="41">
        <f t="shared" si="399"/>
        <v>56440.693367300024</v>
      </c>
      <c r="N148" s="41">
        <f t="shared" si="400"/>
        <v>62084.762704030029</v>
      </c>
      <c r="O148" s="41">
        <f t="shared" si="401"/>
        <v>68293.238974433043</v>
      </c>
      <c r="P148" s="49">
        <f t="shared" ref="P148:AN148" si="490">P35*$H35</f>
        <v>0</v>
      </c>
      <c r="Q148" s="49">
        <f t="shared" si="490"/>
        <v>0</v>
      </c>
      <c r="R148" s="49">
        <f t="shared" si="490"/>
        <v>0</v>
      </c>
      <c r="S148" s="49">
        <f t="shared" si="490"/>
        <v>0</v>
      </c>
      <c r="T148" s="49">
        <f t="shared" si="490"/>
        <v>0</v>
      </c>
      <c r="U148" s="49">
        <f t="shared" si="490"/>
        <v>0</v>
      </c>
      <c r="V148" s="49">
        <f t="shared" si="490"/>
        <v>0</v>
      </c>
      <c r="W148" s="49">
        <f t="shared" si="490"/>
        <v>0</v>
      </c>
      <c r="X148" s="49">
        <f t="shared" si="490"/>
        <v>0</v>
      </c>
      <c r="Y148" s="49">
        <f t="shared" si="490"/>
        <v>0</v>
      </c>
      <c r="Z148" s="49">
        <f t="shared" si="490"/>
        <v>0</v>
      </c>
      <c r="AA148" s="49">
        <f t="shared" si="490"/>
        <v>0</v>
      </c>
      <c r="AB148" s="49">
        <f t="shared" si="490"/>
        <v>0</v>
      </c>
      <c r="AC148" s="49">
        <f t="shared" si="490"/>
        <v>0</v>
      </c>
      <c r="AD148" s="49">
        <f t="shared" si="490"/>
        <v>0</v>
      </c>
      <c r="AE148" s="49">
        <f t="shared" si="490"/>
        <v>0</v>
      </c>
      <c r="AF148" s="49">
        <f t="shared" si="490"/>
        <v>0</v>
      </c>
      <c r="AG148" s="49">
        <f t="shared" si="490"/>
        <v>0</v>
      </c>
      <c r="AH148" s="49">
        <f t="shared" si="490"/>
        <v>0</v>
      </c>
      <c r="AI148" s="49">
        <f t="shared" si="490"/>
        <v>0</v>
      </c>
      <c r="AJ148" s="49">
        <f t="shared" si="490"/>
        <v>0</v>
      </c>
      <c r="AK148" s="49">
        <f t="shared" si="490"/>
        <v>0</v>
      </c>
      <c r="AL148" s="49">
        <f t="shared" si="490"/>
        <v>0</v>
      </c>
      <c r="AM148" s="49">
        <f t="shared" si="490"/>
        <v>0</v>
      </c>
      <c r="AN148" s="49">
        <f t="shared" si="490"/>
        <v>0</v>
      </c>
      <c r="AO148" s="49">
        <f t="shared" ref="AO148:BF148" si="491">AO35*$I35</f>
        <v>5552.478628124999</v>
      </c>
      <c r="AP148" s="49">
        <f t="shared" si="491"/>
        <v>5552.478628124999</v>
      </c>
      <c r="AQ148" s="49">
        <f t="shared" si="491"/>
        <v>5552.478628124999</v>
      </c>
      <c r="AR148" s="49">
        <f t="shared" si="491"/>
        <v>5552.478628124999</v>
      </c>
      <c r="AS148" s="49">
        <f t="shared" si="491"/>
        <v>5552.478628124999</v>
      </c>
      <c r="AT148" s="49">
        <f t="shared" si="491"/>
        <v>5552.478628124999</v>
      </c>
      <c r="AU148" s="49">
        <f t="shared" si="491"/>
        <v>5552.478628124999</v>
      </c>
      <c r="AV148" s="49">
        <f t="shared" si="491"/>
        <v>5552.478628124999</v>
      </c>
      <c r="AW148" s="49">
        <f t="shared" si="491"/>
        <v>5552.478628124999</v>
      </c>
      <c r="AX148" s="49">
        <f t="shared" si="491"/>
        <v>5552.478628124999</v>
      </c>
      <c r="AY148" s="49">
        <f t="shared" si="491"/>
        <v>5552.478628124999</v>
      </c>
      <c r="AZ148" s="49">
        <f t="shared" si="491"/>
        <v>5552.478628124999</v>
      </c>
      <c r="BA148" s="49">
        <f t="shared" si="491"/>
        <v>5552.478628124999</v>
      </c>
      <c r="BB148" s="49">
        <f t="shared" si="491"/>
        <v>5552.478628124999</v>
      </c>
      <c r="BC148" s="49">
        <f t="shared" si="491"/>
        <v>5552.478628124999</v>
      </c>
      <c r="BD148" s="49">
        <f t="shared" si="491"/>
        <v>5552.478628124999</v>
      </c>
      <c r="BE148" s="49">
        <f t="shared" si="491"/>
        <v>5552.478628124999</v>
      </c>
      <c r="BF148" s="49">
        <f t="shared" si="491"/>
        <v>5552.478628124999</v>
      </c>
      <c r="BG148" s="49">
        <f t="shared" ref="BG148:BL148" si="492">BG35*$I35</f>
        <v>5552.478628124999</v>
      </c>
      <c r="BH148" s="49">
        <f t="shared" si="492"/>
        <v>5552.478628124999</v>
      </c>
      <c r="BI148" s="49">
        <f t="shared" si="492"/>
        <v>5552.478628124999</v>
      </c>
      <c r="BJ148" s="49">
        <f t="shared" si="492"/>
        <v>5552.478628124999</v>
      </c>
      <c r="BK148" s="49">
        <f t="shared" si="492"/>
        <v>5552.478628124999</v>
      </c>
      <c r="BL148" s="49">
        <f t="shared" si="492"/>
        <v>5552.478628124999</v>
      </c>
      <c r="BM148" s="49">
        <f t="shared" ref="BM148:BX148" si="493">BM35*$J35</f>
        <v>6107.7264909374999</v>
      </c>
      <c r="BN148" s="49">
        <f t="shared" si="493"/>
        <v>6107.7264909374999</v>
      </c>
      <c r="BO148" s="49">
        <f t="shared" si="493"/>
        <v>6107.7264909374999</v>
      </c>
      <c r="BP148" s="49">
        <f t="shared" si="493"/>
        <v>6107.7264909374999</v>
      </c>
      <c r="BQ148" s="49">
        <f t="shared" si="493"/>
        <v>6107.7264909374999</v>
      </c>
      <c r="BR148" s="49">
        <f t="shared" si="493"/>
        <v>6107.7264909374999</v>
      </c>
      <c r="BS148" s="49">
        <f t="shared" si="493"/>
        <v>6107.7264909374999</v>
      </c>
      <c r="BT148" s="49">
        <f t="shared" si="493"/>
        <v>6107.7264909374999</v>
      </c>
      <c r="BU148" s="49">
        <f t="shared" si="493"/>
        <v>6107.7264909374999</v>
      </c>
      <c r="BV148" s="49">
        <f t="shared" si="493"/>
        <v>6107.7264909374999</v>
      </c>
      <c r="BW148" s="49">
        <f t="shared" si="493"/>
        <v>6107.7264909374999</v>
      </c>
      <c r="BX148" s="49">
        <f t="shared" si="493"/>
        <v>6107.7264909374999</v>
      </c>
      <c r="BY148" s="49">
        <f t="shared" ref="BY148:CJ148" si="494">BY35*$J35</f>
        <v>6107.7264909374999</v>
      </c>
      <c r="BZ148" s="49">
        <f t="shared" si="494"/>
        <v>6107.7264909374999</v>
      </c>
      <c r="CA148" s="49">
        <f t="shared" si="494"/>
        <v>6107.7264909374999</v>
      </c>
      <c r="CB148" s="49">
        <f t="shared" si="494"/>
        <v>6107.7264909374999</v>
      </c>
      <c r="CC148" s="49">
        <f t="shared" si="494"/>
        <v>6107.7264909374999</v>
      </c>
      <c r="CD148" s="49">
        <f t="shared" si="494"/>
        <v>6107.7264909374999</v>
      </c>
      <c r="CE148" s="49">
        <f t="shared" si="494"/>
        <v>6107.7264909374999</v>
      </c>
      <c r="CF148" s="49">
        <f t="shared" si="494"/>
        <v>6107.7264909374999</v>
      </c>
      <c r="CG148" s="49">
        <f t="shared" si="494"/>
        <v>6107.7264909374999</v>
      </c>
      <c r="CH148" s="49">
        <f t="shared" si="494"/>
        <v>6107.7264909374999</v>
      </c>
      <c r="CI148" s="49">
        <f t="shared" si="494"/>
        <v>6107.7264909374999</v>
      </c>
      <c r="CJ148" s="49">
        <f t="shared" si="494"/>
        <v>6107.7264909374999</v>
      </c>
      <c r="CK148" s="49">
        <f t="shared" ref="CK148:CU148" si="495">CK35*$K35</f>
        <v>6718.4991400312501</v>
      </c>
      <c r="CL148" s="49">
        <f t="shared" si="495"/>
        <v>6718.4991400312501</v>
      </c>
      <c r="CM148" s="49">
        <f t="shared" si="495"/>
        <v>6718.4991400312501</v>
      </c>
      <c r="CN148" s="49">
        <f t="shared" si="495"/>
        <v>6718.4991400312501</v>
      </c>
      <c r="CO148" s="49">
        <f t="shared" si="495"/>
        <v>6718.4991400312501</v>
      </c>
      <c r="CP148" s="49">
        <f t="shared" si="495"/>
        <v>6718.4991400312501</v>
      </c>
      <c r="CQ148" s="49">
        <f t="shared" si="495"/>
        <v>6718.4991400312501</v>
      </c>
      <c r="CR148" s="49">
        <f t="shared" si="495"/>
        <v>6718.4991400312501</v>
      </c>
      <c r="CS148" s="49">
        <f t="shared" si="495"/>
        <v>6718.4991400312501</v>
      </c>
      <c r="CT148" s="49">
        <f t="shared" si="495"/>
        <v>6718.4991400312501</v>
      </c>
      <c r="CU148" s="49">
        <f t="shared" si="495"/>
        <v>6718.4991400312501</v>
      </c>
      <c r="CV148" s="49">
        <f t="shared" ref="CV148:DH148" si="496">CV35*$K35</f>
        <v>6718.4991400312501</v>
      </c>
      <c r="CW148" s="49">
        <f t="shared" si="496"/>
        <v>6718.4991400312501</v>
      </c>
      <c r="CX148" s="49">
        <f t="shared" si="496"/>
        <v>6718.4991400312501</v>
      </c>
      <c r="CY148" s="49">
        <f t="shared" si="496"/>
        <v>6718.4991400312501</v>
      </c>
      <c r="CZ148" s="49">
        <f t="shared" si="496"/>
        <v>6718.4991400312501</v>
      </c>
      <c r="DA148" s="49">
        <f t="shared" si="496"/>
        <v>6718.4991400312501</v>
      </c>
      <c r="DB148" s="49">
        <f t="shared" si="496"/>
        <v>6718.4991400312501</v>
      </c>
      <c r="DC148" s="49">
        <f t="shared" si="496"/>
        <v>6718.4991400312501</v>
      </c>
      <c r="DD148" s="49">
        <f t="shared" si="496"/>
        <v>6718.4991400312501</v>
      </c>
      <c r="DE148" s="49">
        <f t="shared" si="496"/>
        <v>6718.4991400312501</v>
      </c>
      <c r="DF148" s="49">
        <f t="shared" si="496"/>
        <v>6718.4991400312501</v>
      </c>
      <c r="DG148" s="49">
        <f t="shared" si="496"/>
        <v>6718.4991400312501</v>
      </c>
      <c r="DH148" s="49">
        <f t="shared" si="496"/>
        <v>6718.4991400312501</v>
      </c>
      <c r="DI148" s="49">
        <f t="shared" ref="DI148:DT148" si="497">DI35*$L35</f>
        <v>7390.3490540343764</v>
      </c>
      <c r="DJ148" s="49">
        <f t="shared" ref="DJ148:DR148" si="498">DJ35*$L35</f>
        <v>7390.3490540343764</v>
      </c>
      <c r="DK148" s="49">
        <f t="shared" si="498"/>
        <v>7390.3490540343764</v>
      </c>
      <c r="DL148" s="49">
        <f t="shared" si="498"/>
        <v>7390.3490540343764</v>
      </c>
      <c r="DM148" s="49">
        <f t="shared" si="498"/>
        <v>7390.3490540343764</v>
      </c>
      <c r="DN148" s="49">
        <f t="shared" si="498"/>
        <v>7390.3490540343764</v>
      </c>
      <c r="DO148" s="49">
        <f t="shared" si="498"/>
        <v>7390.3490540343764</v>
      </c>
      <c r="DP148" s="49">
        <f t="shared" si="498"/>
        <v>7390.3490540343764</v>
      </c>
      <c r="DQ148" s="49">
        <f t="shared" si="498"/>
        <v>7390.3490540343764</v>
      </c>
      <c r="DR148" s="49">
        <f t="shared" si="498"/>
        <v>7390.3490540343764</v>
      </c>
      <c r="DS148" s="49">
        <f t="shared" si="497"/>
        <v>0</v>
      </c>
      <c r="DT148" s="49">
        <f t="shared" si="497"/>
        <v>0</v>
      </c>
      <c r="DU148" s="49">
        <f t="shared" ref="DU148:ER148" si="499">DU35*$M35</f>
        <v>0</v>
      </c>
      <c r="DV148" s="49">
        <f t="shared" si="499"/>
        <v>0</v>
      </c>
      <c r="DW148" s="49">
        <f t="shared" si="499"/>
        <v>0</v>
      </c>
      <c r="DX148" s="49">
        <f t="shared" si="499"/>
        <v>0</v>
      </c>
      <c r="DY148" s="49">
        <f t="shared" si="499"/>
        <v>0</v>
      </c>
      <c r="DZ148" s="49">
        <f t="shared" si="499"/>
        <v>0</v>
      </c>
      <c r="EA148" s="49">
        <f t="shared" si="499"/>
        <v>0</v>
      </c>
      <c r="EB148" s="49">
        <f t="shared" si="499"/>
        <v>0</v>
      </c>
      <c r="EC148" s="49">
        <f t="shared" si="499"/>
        <v>0</v>
      </c>
      <c r="ED148" s="49">
        <f t="shared" si="499"/>
        <v>0</v>
      </c>
      <c r="EE148" s="49">
        <f t="shared" si="499"/>
        <v>0</v>
      </c>
      <c r="EF148" s="49">
        <f t="shared" si="499"/>
        <v>0</v>
      </c>
      <c r="EG148" s="49">
        <f t="shared" si="499"/>
        <v>0</v>
      </c>
      <c r="EH148" s="49">
        <f t="shared" si="499"/>
        <v>0</v>
      </c>
      <c r="EI148" s="49">
        <f t="shared" si="499"/>
        <v>0</v>
      </c>
      <c r="EJ148" s="49">
        <f t="shared" si="499"/>
        <v>0</v>
      </c>
      <c r="EK148" s="49">
        <f t="shared" si="499"/>
        <v>0</v>
      </c>
      <c r="EL148" s="49">
        <f t="shared" si="499"/>
        <v>0</v>
      </c>
      <c r="EM148" s="49">
        <f t="shared" si="499"/>
        <v>0</v>
      </c>
      <c r="EN148" s="49">
        <f t="shared" si="499"/>
        <v>0</v>
      </c>
      <c r="EO148" s="49">
        <f t="shared" si="499"/>
        <v>0</v>
      </c>
      <c r="EP148" s="49">
        <f t="shared" si="499"/>
        <v>0</v>
      </c>
      <c r="EQ148" s="49">
        <f t="shared" si="499"/>
        <v>0</v>
      </c>
      <c r="ER148" s="49">
        <f t="shared" si="499"/>
        <v>0</v>
      </c>
      <c r="ES148" s="49">
        <f t="shared" ref="ES148:FP148" si="500">ES35*$N35</f>
        <v>0</v>
      </c>
      <c r="ET148" s="49">
        <f t="shared" si="500"/>
        <v>0</v>
      </c>
      <c r="EU148" s="49">
        <f t="shared" si="500"/>
        <v>0</v>
      </c>
      <c r="EV148" s="49">
        <f t="shared" si="500"/>
        <v>0</v>
      </c>
      <c r="EW148" s="49">
        <f t="shared" si="500"/>
        <v>0</v>
      </c>
      <c r="EX148" s="49">
        <f t="shared" si="500"/>
        <v>0</v>
      </c>
      <c r="EY148" s="49">
        <f t="shared" si="500"/>
        <v>0</v>
      </c>
      <c r="EZ148" s="49">
        <f t="shared" si="500"/>
        <v>0</v>
      </c>
      <c r="FA148" s="49">
        <f t="shared" si="500"/>
        <v>0</v>
      </c>
      <c r="FB148" s="49">
        <f t="shared" si="500"/>
        <v>0</v>
      </c>
      <c r="FC148" s="49">
        <f t="shared" si="500"/>
        <v>0</v>
      </c>
      <c r="FD148" s="49">
        <f t="shared" si="500"/>
        <v>0</v>
      </c>
      <c r="FE148" s="49">
        <f t="shared" si="500"/>
        <v>0</v>
      </c>
      <c r="FF148" s="49">
        <f t="shared" si="500"/>
        <v>0</v>
      </c>
      <c r="FG148" s="49">
        <f t="shared" si="500"/>
        <v>0</v>
      </c>
      <c r="FH148" s="49">
        <f t="shared" si="500"/>
        <v>0</v>
      </c>
      <c r="FI148" s="49">
        <f t="shared" si="500"/>
        <v>0</v>
      </c>
      <c r="FJ148" s="49">
        <f t="shared" si="500"/>
        <v>0</v>
      </c>
      <c r="FK148" s="49">
        <f t="shared" si="500"/>
        <v>0</v>
      </c>
      <c r="FL148" s="49">
        <f t="shared" si="500"/>
        <v>0</v>
      </c>
      <c r="FM148" s="49">
        <f t="shared" si="500"/>
        <v>0</v>
      </c>
      <c r="FN148" s="49">
        <f t="shared" si="500"/>
        <v>0</v>
      </c>
      <c r="FO148" s="49">
        <f t="shared" si="500"/>
        <v>0</v>
      </c>
      <c r="FP148" s="49">
        <f t="shared" si="500"/>
        <v>0</v>
      </c>
      <c r="FQ148" s="49">
        <f t="shared" ref="FQ148:GB148" si="501">FQ35*$O35</f>
        <v>0</v>
      </c>
      <c r="FR148" s="49">
        <f t="shared" si="501"/>
        <v>0</v>
      </c>
      <c r="FS148" s="49">
        <f t="shared" si="501"/>
        <v>0</v>
      </c>
      <c r="FT148" s="49">
        <f t="shared" si="501"/>
        <v>0</v>
      </c>
      <c r="FU148" s="49">
        <f t="shared" si="501"/>
        <v>0</v>
      </c>
      <c r="FV148" s="49">
        <f t="shared" si="501"/>
        <v>0</v>
      </c>
      <c r="FW148" s="49">
        <f t="shared" si="501"/>
        <v>0</v>
      </c>
      <c r="FX148" s="49">
        <f t="shared" si="501"/>
        <v>0</v>
      </c>
      <c r="FY148" s="49">
        <f t="shared" si="501"/>
        <v>0</v>
      </c>
      <c r="FZ148" s="49">
        <f t="shared" si="501"/>
        <v>0</v>
      </c>
      <c r="GA148" s="49">
        <f t="shared" si="501"/>
        <v>0</v>
      </c>
      <c r="GB148" s="49">
        <f t="shared" si="501"/>
        <v>0</v>
      </c>
      <c r="GC148" s="69">
        <f t="shared" si="365"/>
        <v>514992.39275859331</v>
      </c>
      <c r="GD148" s="70">
        <f t="shared" si="366"/>
        <v>514992.39275859331</v>
      </c>
      <c r="GE148" s="5"/>
      <c r="GF148" s="5"/>
      <c r="GG148" s="5"/>
    </row>
    <row r="149" spans="1:189" ht="16.5" customHeight="1" x14ac:dyDescent="0.25">
      <c r="A149" s="5"/>
      <c r="B149" s="40" t="s">
        <v>186</v>
      </c>
      <c r="C149" s="24" t="s">
        <v>180</v>
      </c>
      <c r="D149" s="24" t="s">
        <v>180</v>
      </c>
      <c r="E149" s="5">
        <v>13</v>
      </c>
      <c r="F149" s="232" t="s">
        <v>484</v>
      </c>
      <c r="G149" s="17" t="str">
        <f t="shared" si="367"/>
        <v>IV</v>
      </c>
      <c r="H149" s="41">
        <f t="shared" si="394"/>
        <v>87113.95</v>
      </c>
      <c r="I149" s="41">
        <f t="shared" si="395"/>
        <v>95825.345000000001</v>
      </c>
      <c r="J149" s="41">
        <f t="shared" si="396"/>
        <v>105407.87950000001</v>
      </c>
      <c r="K149" s="41">
        <f t="shared" si="397"/>
        <v>115948.66745000002</v>
      </c>
      <c r="L149" s="41">
        <f t="shared" si="398"/>
        <v>127543.53419500003</v>
      </c>
      <c r="M149" s="41">
        <f t="shared" si="399"/>
        <v>140297.88761450004</v>
      </c>
      <c r="N149" s="41">
        <f t="shared" si="400"/>
        <v>154327.67637595005</v>
      </c>
      <c r="O149" s="41">
        <f t="shared" si="401"/>
        <v>169760.44401354506</v>
      </c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>
        <f t="shared" ref="AA149:AN149" si="502">AA36*$H36</f>
        <v>43556.974999999999</v>
      </c>
      <c r="AB149" s="49">
        <f t="shared" si="502"/>
        <v>43556.974999999999</v>
      </c>
      <c r="AC149" s="49">
        <f t="shared" si="502"/>
        <v>21778.487499999999</v>
      </c>
      <c r="AD149" s="49">
        <f t="shared" si="502"/>
        <v>21778.487499999999</v>
      </c>
      <c r="AE149" s="49">
        <f t="shared" si="502"/>
        <v>0</v>
      </c>
      <c r="AF149" s="49">
        <f t="shared" si="502"/>
        <v>0</v>
      </c>
      <c r="AG149" s="49">
        <f t="shared" si="502"/>
        <v>0</v>
      </c>
      <c r="AH149" s="49">
        <f t="shared" si="502"/>
        <v>0</v>
      </c>
      <c r="AI149" s="49">
        <f t="shared" si="502"/>
        <v>21778.487499999999</v>
      </c>
      <c r="AJ149" s="49">
        <f t="shared" si="502"/>
        <v>0</v>
      </c>
      <c r="AK149" s="49">
        <f t="shared" si="502"/>
        <v>0</v>
      </c>
      <c r="AL149" s="49">
        <f t="shared" si="502"/>
        <v>0</v>
      </c>
      <c r="AM149" s="49">
        <f t="shared" si="502"/>
        <v>21778.487499999999</v>
      </c>
      <c r="AN149" s="49">
        <f t="shared" si="502"/>
        <v>0</v>
      </c>
      <c r="AO149" s="49">
        <f t="shared" ref="AO149:BF149" si="503">AO36*$I36</f>
        <v>0</v>
      </c>
      <c r="AP149" s="49">
        <f t="shared" si="503"/>
        <v>0</v>
      </c>
      <c r="AQ149" s="49">
        <f t="shared" si="503"/>
        <v>0</v>
      </c>
      <c r="AR149" s="49">
        <f t="shared" si="503"/>
        <v>23956.33625</v>
      </c>
      <c r="AS149" s="49">
        <f t="shared" si="503"/>
        <v>0</v>
      </c>
      <c r="AT149" s="49">
        <f t="shared" si="503"/>
        <v>0</v>
      </c>
      <c r="AU149" s="49">
        <f t="shared" si="503"/>
        <v>0</v>
      </c>
      <c r="AV149" s="49">
        <f t="shared" si="503"/>
        <v>23956.33625</v>
      </c>
      <c r="AW149" s="49">
        <f t="shared" si="503"/>
        <v>0</v>
      </c>
      <c r="AX149" s="49">
        <f t="shared" si="503"/>
        <v>0</v>
      </c>
      <c r="AY149" s="49">
        <f t="shared" si="503"/>
        <v>0</v>
      </c>
      <c r="AZ149" s="49">
        <f t="shared" si="503"/>
        <v>23956.33625</v>
      </c>
      <c r="BA149" s="49">
        <f t="shared" si="503"/>
        <v>0</v>
      </c>
      <c r="BB149" s="49">
        <f t="shared" si="503"/>
        <v>0</v>
      </c>
      <c r="BC149" s="49">
        <f t="shared" si="503"/>
        <v>0</v>
      </c>
      <c r="BD149" s="49">
        <f t="shared" si="503"/>
        <v>23956.33625</v>
      </c>
      <c r="BE149" s="49">
        <f t="shared" si="503"/>
        <v>0</v>
      </c>
      <c r="BF149" s="49">
        <f t="shared" si="503"/>
        <v>0</v>
      </c>
      <c r="BG149" s="49">
        <f t="shared" ref="BG149:BL149" si="504">BG36*$I36</f>
        <v>0</v>
      </c>
      <c r="BH149" s="49">
        <f t="shared" si="504"/>
        <v>23956.33625</v>
      </c>
      <c r="BI149" s="49">
        <f t="shared" si="504"/>
        <v>0</v>
      </c>
      <c r="BJ149" s="49">
        <f t="shared" si="504"/>
        <v>0</v>
      </c>
      <c r="BK149" s="49">
        <f t="shared" si="504"/>
        <v>0</v>
      </c>
      <c r="BL149" s="49">
        <f t="shared" si="504"/>
        <v>23956.33625</v>
      </c>
      <c r="BM149" s="49">
        <f t="shared" ref="BM149:BX149" si="505">BM36*$J36</f>
        <v>0</v>
      </c>
      <c r="BN149" s="49">
        <f t="shared" si="505"/>
        <v>0</v>
      </c>
      <c r="BO149" s="49">
        <f t="shared" si="505"/>
        <v>26351.969875000003</v>
      </c>
      <c r="BP149" s="49">
        <f t="shared" si="505"/>
        <v>0</v>
      </c>
      <c r="BQ149" s="49">
        <f t="shared" si="505"/>
        <v>0</v>
      </c>
      <c r="BR149" s="49">
        <f t="shared" si="505"/>
        <v>0</v>
      </c>
      <c r="BS149" s="49">
        <f t="shared" si="505"/>
        <v>26351.969875000003</v>
      </c>
      <c r="BT149" s="49">
        <f t="shared" si="505"/>
        <v>0</v>
      </c>
      <c r="BU149" s="49">
        <f t="shared" si="505"/>
        <v>0</v>
      </c>
      <c r="BV149" s="49">
        <f t="shared" si="505"/>
        <v>0</v>
      </c>
      <c r="BW149" s="49">
        <f t="shared" si="505"/>
        <v>26351.969875000003</v>
      </c>
      <c r="BX149" s="49">
        <f t="shared" si="505"/>
        <v>0</v>
      </c>
      <c r="BY149" s="49">
        <f t="shared" ref="BY149:CJ149" si="506">BY36*$J36</f>
        <v>0</v>
      </c>
      <c r="BZ149" s="49">
        <f t="shared" si="506"/>
        <v>26351.969875000003</v>
      </c>
      <c r="CA149" s="49">
        <f t="shared" si="506"/>
        <v>0</v>
      </c>
      <c r="CB149" s="49">
        <f t="shared" si="506"/>
        <v>0</v>
      </c>
      <c r="CC149" s="49">
        <f t="shared" si="506"/>
        <v>0</v>
      </c>
      <c r="CD149" s="49">
        <f t="shared" si="506"/>
        <v>0</v>
      </c>
      <c r="CE149" s="49">
        <f t="shared" si="506"/>
        <v>0</v>
      </c>
      <c r="CF149" s="49">
        <f t="shared" si="506"/>
        <v>26351.969875000003</v>
      </c>
      <c r="CG149" s="49">
        <f t="shared" si="506"/>
        <v>0</v>
      </c>
      <c r="CH149" s="49">
        <f t="shared" si="506"/>
        <v>0</v>
      </c>
      <c r="CI149" s="49">
        <f t="shared" si="506"/>
        <v>0</v>
      </c>
      <c r="CJ149" s="49">
        <f t="shared" si="506"/>
        <v>26351.969875000003</v>
      </c>
      <c r="CK149" s="49">
        <f t="shared" ref="CK149:CU149" si="507">CK36*$K36</f>
        <v>0</v>
      </c>
      <c r="CL149" s="49">
        <f t="shared" si="507"/>
        <v>0</v>
      </c>
      <c r="CM149" s="49">
        <f t="shared" si="507"/>
        <v>0</v>
      </c>
      <c r="CN149" s="49">
        <f t="shared" si="507"/>
        <v>28987.166862500006</v>
      </c>
      <c r="CO149" s="49">
        <f t="shared" si="507"/>
        <v>0</v>
      </c>
      <c r="CP149" s="49">
        <f t="shared" si="507"/>
        <v>0</v>
      </c>
      <c r="CQ149" s="49">
        <f t="shared" si="507"/>
        <v>0</v>
      </c>
      <c r="CR149" s="49">
        <f t="shared" si="507"/>
        <v>28987.166862500006</v>
      </c>
      <c r="CS149" s="49">
        <f t="shared" si="507"/>
        <v>0</v>
      </c>
      <c r="CT149" s="49">
        <f t="shared" si="507"/>
        <v>0</v>
      </c>
      <c r="CU149" s="49">
        <f t="shared" si="507"/>
        <v>0</v>
      </c>
      <c r="CV149" s="49">
        <f t="shared" ref="CV149:DH149" si="508">CV36*$K36</f>
        <v>28987.166862500006</v>
      </c>
      <c r="CW149" s="49">
        <f t="shared" si="508"/>
        <v>0</v>
      </c>
      <c r="CX149" s="49">
        <f t="shared" si="508"/>
        <v>0</v>
      </c>
      <c r="CY149" s="49">
        <f t="shared" si="508"/>
        <v>0</v>
      </c>
      <c r="CZ149" s="49">
        <f t="shared" si="508"/>
        <v>0</v>
      </c>
      <c r="DA149" s="49">
        <f t="shared" si="508"/>
        <v>28987.166862500006</v>
      </c>
      <c r="DB149" s="49">
        <f t="shared" si="508"/>
        <v>0</v>
      </c>
      <c r="DC149" s="49">
        <f t="shared" si="508"/>
        <v>0</v>
      </c>
      <c r="DD149" s="49">
        <f t="shared" si="508"/>
        <v>0</v>
      </c>
      <c r="DE149" s="49">
        <f t="shared" si="508"/>
        <v>28987.166862500006</v>
      </c>
      <c r="DF149" s="49">
        <f t="shared" si="508"/>
        <v>0</v>
      </c>
      <c r="DG149" s="49">
        <f t="shared" si="508"/>
        <v>0</v>
      </c>
      <c r="DH149" s="49">
        <f t="shared" si="508"/>
        <v>0</v>
      </c>
      <c r="DI149" s="49">
        <f t="shared" ref="DI149:DT149" si="509">DI36*$L36</f>
        <v>0</v>
      </c>
      <c r="DJ149" s="49">
        <f t="shared" ref="DJ149:DR149" si="510">DJ36*$L36</f>
        <v>31885.883548750007</v>
      </c>
      <c r="DK149" s="49">
        <f t="shared" si="510"/>
        <v>0</v>
      </c>
      <c r="DL149" s="49">
        <f t="shared" si="510"/>
        <v>0</v>
      </c>
      <c r="DM149" s="49">
        <f t="shared" si="510"/>
        <v>31885.883548750007</v>
      </c>
      <c r="DN149" s="49">
        <f t="shared" si="510"/>
        <v>0</v>
      </c>
      <c r="DO149" s="49">
        <f t="shared" si="510"/>
        <v>0</v>
      </c>
      <c r="DP149" s="49">
        <f t="shared" si="510"/>
        <v>31885.883548750007</v>
      </c>
      <c r="DQ149" s="49">
        <f t="shared" si="510"/>
        <v>0</v>
      </c>
      <c r="DR149" s="49">
        <f t="shared" si="510"/>
        <v>0</v>
      </c>
      <c r="DS149" s="49">
        <f t="shared" si="509"/>
        <v>0</v>
      </c>
      <c r="DT149" s="49">
        <f t="shared" si="509"/>
        <v>0</v>
      </c>
      <c r="DU149" s="49"/>
      <c r="DV149" s="49"/>
      <c r="DW149" s="49"/>
      <c r="DX149" s="49"/>
      <c r="DY149" s="49"/>
      <c r="DZ149" s="49"/>
      <c r="EA149" s="49"/>
      <c r="EB149" s="49"/>
      <c r="EC149" s="49"/>
      <c r="ED149" s="49"/>
      <c r="EE149" s="49"/>
      <c r="EF149" s="49"/>
      <c r="EG149" s="49"/>
      <c r="EH149" s="49"/>
      <c r="EI149" s="49"/>
      <c r="EJ149" s="49"/>
      <c r="EK149" s="49"/>
      <c r="EL149" s="49"/>
      <c r="EM149" s="49"/>
      <c r="EN149" s="49"/>
      <c r="EO149" s="49"/>
      <c r="EP149" s="49"/>
      <c r="EQ149" s="49"/>
      <c r="ER149" s="49"/>
      <c r="ES149" s="49"/>
      <c r="ET149" s="49"/>
      <c r="EU149" s="49"/>
      <c r="EV149" s="49"/>
      <c r="EW149" s="49"/>
      <c r="EX149" s="49"/>
      <c r="EY149" s="49"/>
      <c r="EZ149" s="49"/>
      <c r="FA149" s="49"/>
      <c r="FB149" s="49"/>
      <c r="FC149" s="49"/>
      <c r="FD149" s="49"/>
      <c r="FE149" s="49"/>
      <c r="FF149" s="49"/>
      <c r="FG149" s="49"/>
      <c r="FH149" s="49"/>
      <c r="FI149" s="49"/>
      <c r="FJ149" s="49"/>
      <c r="FK149" s="49"/>
      <c r="FL149" s="49"/>
      <c r="FM149" s="49"/>
      <c r="FN149" s="49"/>
      <c r="FO149" s="49"/>
      <c r="FP149" s="49"/>
      <c r="FQ149" s="49"/>
      <c r="FR149" s="49"/>
      <c r="FS149" s="49"/>
      <c r="FT149" s="49"/>
      <c r="FU149" s="49"/>
      <c r="FV149" s="49"/>
      <c r="FW149" s="49"/>
      <c r="FX149" s="49"/>
      <c r="FY149" s="49"/>
      <c r="FZ149" s="49"/>
      <c r="GA149" s="49"/>
      <c r="GB149" s="49"/>
      <c r="GC149" s="69">
        <f t="shared" si="365"/>
        <v>716671.22170875</v>
      </c>
      <c r="GD149" s="70">
        <f t="shared" si="366"/>
        <v>716671.22170875</v>
      </c>
      <c r="GE149" s="5"/>
      <c r="GF149" s="5"/>
      <c r="GG149" s="5"/>
    </row>
    <row r="150" spans="1:189" ht="16.5" customHeight="1" x14ac:dyDescent="0.25">
      <c r="A150" s="5"/>
      <c r="B150" s="40" t="s">
        <v>186</v>
      </c>
      <c r="C150" s="24" t="s">
        <v>180</v>
      </c>
      <c r="D150" s="24" t="s">
        <v>180</v>
      </c>
      <c r="E150" s="5">
        <v>14</v>
      </c>
      <c r="F150" s="227" t="s">
        <v>511</v>
      </c>
      <c r="G150" s="17" t="str">
        <f t="shared" si="367"/>
        <v>III</v>
      </c>
      <c r="H150" s="41">
        <f t="shared" si="394"/>
        <v>55662.420000000006</v>
      </c>
      <c r="I150" s="41">
        <f t="shared" si="395"/>
        <v>61228.662000000011</v>
      </c>
      <c r="J150" s="41">
        <f t="shared" si="396"/>
        <v>67351.528200000015</v>
      </c>
      <c r="K150" s="41">
        <f t="shared" si="397"/>
        <v>74086.681020000018</v>
      </c>
      <c r="L150" s="41">
        <f t="shared" si="398"/>
        <v>81495.349122000029</v>
      </c>
      <c r="M150" s="41">
        <f t="shared" si="399"/>
        <v>89644.884034200033</v>
      </c>
      <c r="N150" s="41">
        <f t="shared" si="400"/>
        <v>98609.372437620041</v>
      </c>
      <c r="O150" s="41">
        <f t="shared" si="401"/>
        <v>108470.30968138206</v>
      </c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>
        <f t="shared" ref="AA150:AN150" si="511">AA37*$H37</f>
        <v>13915.605000000001</v>
      </c>
      <c r="AB150" s="49">
        <f t="shared" si="511"/>
        <v>13915.605000000001</v>
      </c>
      <c r="AC150" s="49">
        <f t="shared" si="511"/>
        <v>27831.210000000003</v>
      </c>
      <c r="AD150" s="49">
        <f t="shared" si="511"/>
        <v>27831.210000000003</v>
      </c>
      <c r="AE150" s="49">
        <f t="shared" si="511"/>
        <v>8017.2860624999994</v>
      </c>
      <c r="AF150" s="49">
        <f t="shared" si="511"/>
        <v>8017.2860624999994</v>
      </c>
      <c r="AG150" s="49">
        <f t="shared" si="511"/>
        <v>8017.2860624999994</v>
      </c>
      <c r="AH150" s="49">
        <f t="shared" si="511"/>
        <v>8017.2860624999994</v>
      </c>
      <c r="AI150" s="49">
        <f t="shared" si="511"/>
        <v>8017.2860624999994</v>
      </c>
      <c r="AJ150" s="49">
        <f t="shared" si="511"/>
        <v>8017.2860624999994</v>
      </c>
      <c r="AK150" s="49">
        <f t="shared" si="511"/>
        <v>8017.2860624999994</v>
      </c>
      <c r="AL150" s="49">
        <f t="shared" si="511"/>
        <v>8017.2860624999994</v>
      </c>
      <c r="AM150" s="49">
        <f t="shared" si="511"/>
        <v>8017.2860624999994</v>
      </c>
      <c r="AN150" s="49">
        <f t="shared" si="511"/>
        <v>8017.2860624999994</v>
      </c>
      <c r="AO150" s="49">
        <f t="shared" ref="AO150:BF150" si="512">AO37*$I37</f>
        <v>8819.0146687500001</v>
      </c>
      <c r="AP150" s="49">
        <f t="shared" si="512"/>
        <v>8819.0146687500001</v>
      </c>
      <c r="AQ150" s="49">
        <f t="shared" si="512"/>
        <v>8819.0146687500001</v>
      </c>
      <c r="AR150" s="49">
        <f t="shared" si="512"/>
        <v>8819.0146687500001</v>
      </c>
      <c r="AS150" s="49">
        <f t="shared" si="512"/>
        <v>8819.0146687500001</v>
      </c>
      <c r="AT150" s="49">
        <f t="shared" si="512"/>
        <v>8819.0146687500001</v>
      </c>
      <c r="AU150" s="49">
        <f t="shared" si="512"/>
        <v>8819.0146687500001</v>
      </c>
      <c r="AV150" s="49">
        <f t="shared" si="512"/>
        <v>8819.0146687500001</v>
      </c>
      <c r="AW150" s="49">
        <f t="shared" si="512"/>
        <v>8819.0146687500001</v>
      </c>
      <c r="AX150" s="49">
        <f t="shared" si="512"/>
        <v>8819.0146687500001</v>
      </c>
      <c r="AY150" s="49">
        <f t="shared" si="512"/>
        <v>0</v>
      </c>
      <c r="AZ150" s="49">
        <f t="shared" si="512"/>
        <v>0</v>
      </c>
      <c r="BA150" s="49">
        <f t="shared" si="512"/>
        <v>0</v>
      </c>
      <c r="BB150" s="49">
        <f t="shared" si="512"/>
        <v>0</v>
      </c>
      <c r="BC150" s="49">
        <f t="shared" si="512"/>
        <v>0</v>
      </c>
      <c r="BD150" s="49">
        <f t="shared" si="512"/>
        <v>0</v>
      </c>
      <c r="BE150" s="49">
        <f t="shared" si="512"/>
        <v>0</v>
      </c>
      <c r="BF150" s="49">
        <f t="shared" si="512"/>
        <v>0</v>
      </c>
      <c r="BG150" s="49">
        <f t="shared" ref="BG150:BL150" si="513">BG37*$I37</f>
        <v>0</v>
      </c>
      <c r="BH150" s="49">
        <f t="shared" si="513"/>
        <v>0</v>
      </c>
      <c r="BI150" s="49">
        <f t="shared" si="513"/>
        <v>0</v>
      </c>
      <c r="BJ150" s="49">
        <f t="shared" si="513"/>
        <v>0</v>
      </c>
      <c r="BK150" s="49">
        <f t="shared" si="513"/>
        <v>0</v>
      </c>
      <c r="BL150" s="49">
        <f t="shared" si="513"/>
        <v>0</v>
      </c>
      <c r="BM150" s="49">
        <f t="shared" ref="BM150:BX150" si="514">BM37*$J37</f>
        <v>0</v>
      </c>
      <c r="BN150" s="49">
        <f t="shared" si="514"/>
        <v>0</v>
      </c>
      <c r="BO150" s="49">
        <f t="shared" si="514"/>
        <v>0</v>
      </c>
      <c r="BP150" s="49">
        <f t="shared" si="514"/>
        <v>0</v>
      </c>
      <c r="BQ150" s="49">
        <f t="shared" si="514"/>
        <v>0</v>
      </c>
      <c r="BR150" s="49">
        <f t="shared" si="514"/>
        <v>0</v>
      </c>
      <c r="BS150" s="49">
        <f t="shared" si="514"/>
        <v>0</v>
      </c>
      <c r="BT150" s="49">
        <f t="shared" si="514"/>
        <v>0</v>
      </c>
      <c r="BU150" s="49">
        <f t="shared" si="514"/>
        <v>0</v>
      </c>
      <c r="BV150" s="49">
        <f t="shared" si="514"/>
        <v>0</v>
      </c>
      <c r="BW150" s="49">
        <f t="shared" si="514"/>
        <v>0</v>
      </c>
      <c r="BX150" s="49">
        <f t="shared" si="514"/>
        <v>0</v>
      </c>
      <c r="BY150" s="49">
        <f t="shared" ref="BY150:CJ150" si="515">BY37*$J37</f>
        <v>0</v>
      </c>
      <c r="BZ150" s="49">
        <f t="shared" si="515"/>
        <v>0</v>
      </c>
      <c r="CA150" s="49">
        <f t="shared" si="515"/>
        <v>0</v>
      </c>
      <c r="CB150" s="49">
        <f t="shared" si="515"/>
        <v>0</v>
      </c>
      <c r="CC150" s="49">
        <f t="shared" si="515"/>
        <v>0</v>
      </c>
      <c r="CD150" s="49">
        <f t="shared" si="515"/>
        <v>0</v>
      </c>
      <c r="CE150" s="49">
        <f t="shared" si="515"/>
        <v>0</v>
      </c>
      <c r="CF150" s="49">
        <f t="shared" si="515"/>
        <v>0</v>
      </c>
      <c r="CG150" s="49">
        <f t="shared" si="515"/>
        <v>0</v>
      </c>
      <c r="CH150" s="49">
        <f t="shared" si="515"/>
        <v>0</v>
      </c>
      <c r="CI150" s="49">
        <f t="shared" si="515"/>
        <v>0</v>
      </c>
      <c r="CJ150" s="49">
        <f t="shared" si="515"/>
        <v>0</v>
      </c>
      <c r="CK150" s="49">
        <f t="shared" ref="CK150:CU150" si="516">CK37*$K37</f>
        <v>0</v>
      </c>
      <c r="CL150" s="49">
        <f t="shared" si="516"/>
        <v>0</v>
      </c>
      <c r="CM150" s="49">
        <f t="shared" si="516"/>
        <v>0</v>
      </c>
      <c r="CN150" s="49">
        <f t="shared" si="516"/>
        <v>0</v>
      </c>
      <c r="CO150" s="49">
        <f t="shared" si="516"/>
        <v>0</v>
      </c>
      <c r="CP150" s="49">
        <f t="shared" si="516"/>
        <v>0</v>
      </c>
      <c r="CQ150" s="49">
        <f t="shared" si="516"/>
        <v>0</v>
      </c>
      <c r="CR150" s="49">
        <f t="shared" si="516"/>
        <v>0</v>
      </c>
      <c r="CS150" s="49">
        <f t="shared" si="516"/>
        <v>0</v>
      </c>
      <c r="CT150" s="49">
        <f t="shared" si="516"/>
        <v>0</v>
      </c>
      <c r="CU150" s="49">
        <f t="shared" si="516"/>
        <v>0</v>
      </c>
      <c r="CV150" s="49">
        <f t="shared" ref="CV150:DH150" si="517">CV37*$K37</f>
        <v>0</v>
      </c>
      <c r="CW150" s="49">
        <f t="shared" si="517"/>
        <v>0</v>
      </c>
      <c r="CX150" s="49">
        <f t="shared" si="517"/>
        <v>0</v>
      </c>
      <c r="CY150" s="49">
        <f t="shared" si="517"/>
        <v>0</v>
      </c>
      <c r="CZ150" s="49">
        <f t="shared" si="517"/>
        <v>0</v>
      </c>
      <c r="DA150" s="49">
        <f t="shared" si="517"/>
        <v>0</v>
      </c>
      <c r="DB150" s="49">
        <f t="shared" si="517"/>
        <v>0</v>
      </c>
      <c r="DC150" s="49">
        <f t="shared" si="517"/>
        <v>0</v>
      </c>
      <c r="DD150" s="49">
        <f t="shared" si="517"/>
        <v>0</v>
      </c>
      <c r="DE150" s="49">
        <f t="shared" si="517"/>
        <v>0</v>
      </c>
      <c r="DF150" s="49">
        <f t="shared" si="517"/>
        <v>0</v>
      </c>
      <c r="DG150" s="49">
        <f t="shared" si="517"/>
        <v>0</v>
      </c>
      <c r="DH150" s="49">
        <f t="shared" si="517"/>
        <v>0</v>
      </c>
      <c r="DI150" s="49">
        <f t="shared" ref="DI150:DT150" si="518">DI37*$L37</f>
        <v>0</v>
      </c>
      <c r="DJ150" s="49">
        <f t="shared" ref="DJ150:DR150" si="519">DJ37*$L37</f>
        <v>0</v>
      </c>
      <c r="DK150" s="49">
        <f t="shared" si="519"/>
        <v>0</v>
      </c>
      <c r="DL150" s="49">
        <f t="shared" si="519"/>
        <v>0</v>
      </c>
      <c r="DM150" s="49">
        <f t="shared" si="519"/>
        <v>0</v>
      </c>
      <c r="DN150" s="49">
        <f t="shared" si="519"/>
        <v>0</v>
      </c>
      <c r="DO150" s="49">
        <f t="shared" si="519"/>
        <v>0</v>
      </c>
      <c r="DP150" s="49">
        <f t="shared" si="519"/>
        <v>0</v>
      </c>
      <c r="DQ150" s="49">
        <f t="shared" si="519"/>
        <v>0</v>
      </c>
      <c r="DR150" s="49">
        <f t="shared" si="519"/>
        <v>0</v>
      </c>
      <c r="DS150" s="49">
        <f t="shared" si="518"/>
        <v>0</v>
      </c>
      <c r="DT150" s="49">
        <f t="shared" si="518"/>
        <v>0</v>
      </c>
      <c r="DU150" s="49"/>
      <c r="DV150" s="49"/>
      <c r="DW150" s="49"/>
      <c r="DX150" s="49"/>
      <c r="DY150" s="49"/>
      <c r="DZ150" s="49"/>
      <c r="EA150" s="49"/>
      <c r="EB150" s="49"/>
      <c r="EC150" s="49"/>
      <c r="ED150" s="49"/>
      <c r="EE150" s="49"/>
      <c r="EF150" s="49"/>
      <c r="EG150" s="49"/>
      <c r="EH150" s="49"/>
      <c r="EI150" s="49"/>
      <c r="EJ150" s="49"/>
      <c r="EK150" s="49"/>
      <c r="EL150" s="49"/>
      <c r="EM150" s="49"/>
      <c r="EN150" s="49"/>
      <c r="EO150" s="49"/>
      <c r="EP150" s="49"/>
      <c r="EQ150" s="49"/>
      <c r="ER150" s="49"/>
      <c r="ES150" s="49"/>
      <c r="ET150" s="49"/>
      <c r="EU150" s="49"/>
      <c r="EV150" s="49"/>
      <c r="EW150" s="49"/>
      <c r="EX150" s="49"/>
      <c r="EY150" s="49"/>
      <c r="EZ150" s="49"/>
      <c r="FA150" s="49"/>
      <c r="FB150" s="49"/>
      <c r="FC150" s="49"/>
      <c r="FD150" s="49"/>
      <c r="FE150" s="49"/>
      <c r="FF150" s="49"/>
      <c r="FG150" s="49"/>
      <c r="FH150" s="49"/>
      <c r="FI150" s="49"/>
      <c r="FJ150" s="49"/>
      <c r="FK150" s="49"/>
      <c r="FL150" s="49"/>
      <c r="FM150" s="49"/>
      <c r="FN150" s="49"/>
      <c r="FO150" s="49"/>
      <c r="FP150" s="49"/>
      <c r="FQ150" s="49"/>
      <c r="FR150" s="49"/>
      <c r="FS150" s="49"/>
      <c r="FT150" s="49"/>
      <c r="FU150" s="49"/>
      <c r="FV150" s="49"/>
      <c r="FW150" s="49"/>
      <c r="FX150" s="49"/>
      <c r="FY150" s="49"/>
      <c r="FZ150" s="49"/>
      <c r="GA150" s="49"/>
      <c r="GB150" s="49"/>
      <c r="GC150" s="69">
        <f t="shared" si="365"/>
        <v>251856.63731249998</v>
      </c>
      <c r="GD150" s="70">
        <f t="shared" si="366"/>
        <v>251856.63731249998</v>
      </c>
      <c r="GE150" s="5"/>
      <c r="GF150" s="5"/>
      <c r="GG150" s="5"/>
    </row>
    <row r="151" spans="1:189" ht="16.5" customHeight="1" x14ac:dyDescent="0.25">
      <c r="A151" s="5"/>
      <c r="B151" s="40" t="s">
        <v>186</v>
      </c>
      <c r="C151" s="24" t="s">
        <v>180</v>
      </c>
      <c r="D151" s="24" t="s">
        <v>180</v>
      </c>
      <c r="E151" s="5">
        <v>15</v>
      </c>
      <c r="F151" s="227" t="s">
        <v>518</v>
      </c>
      <c r="G151" s="17" t="str">
        <f t="shared" si="367"/>
        <v>II</v>
      </c>
      <c r="H151" s="41">
        <f t="shared" si="394"/>
        <v>35045.229999999996</v>
      </c>
      <c r="I151" s="41">
        <f t="shared" si="395"/>
        <v>38549.752999999997</v>
      </c>
      <c r="J151" s="41">
        <f t="shared" si="396"/>
        <v>42404.728300000002</v>
      </c>
      <c r="K151" s="41">
        <f t="shared" si="397"/>
        <v>46645.201130000009</v>
      </c>
      <c r="L151" s="41">
        <f t="shared" si="398"/>
        <v>51309.721243000015</v>
      </c>
      <c r="M151" s="41">
        <f t="shared" si="399"/>
        <v>56440.693367300024</v>
      </c>
      <c r="N151" s="41">
        <f t="shared" si="400"/>
        <v>62084.762704030029</v>
      </c>
      <c r="O151" s="41">
        <f t="shared" si="401"/>
        <v>68293.238974433043</v>
      </c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>
        <f t="shared" ref="AA151:AN151" si="520">AA38*$H38</f>
        <v>0</v>
      </c>
      <c r="AB151" s="49">
        <f t="shared" si="520"/>
        <v>0</v>
      </c>
      <c r="AC151" s="49">
        <f t="shared" si="520"/>
        <v>0</v>
      </c>
      <c r="AD151" s="49">
        <f t="shared" si="520"/>
        <v>0</v>
      </c>
      <c r="AE151" s="49">
        <f t="shared" si="520"/>
        <v>0</v>
      </c>
      <c r="AF151" s="49">
        <f t="shared" si="520"/>
        <v>0</v>
      </c>
      <c r="AG151" s="49">
        <f t="shared" si="520"/>
        <v>0</v>
      </c>
      <c r="AH151" s="49">
        <f t="shared" si="520"/>
        <v>0</v>
      </c>
      <c r="AI151" s="49">
        <f t="shared" si="520"/>
        <v>0</v>
      </c>
      <c r="AJ151" s="49">
        <f t="shared" si="520"/>
        <v>0</v>
      </c>
      <c r="AK151" s="49">
        <f t="shared" si="520"/>
        <v>0</v>
      </c>
      <c r="AL151" s="49">
        <f t="shared" si="520"/>
        <v>0</v>
      </c>
      <c r="AM151" s="49">
        <f t="shared" si="520"/>
        <v>0</v>
      </c>
      <c r="AN151" s="49">
        <f t="shared" si="520"/>
        <v>0</v>
      </c>
      <c r="AO151" s="49">
        <f t="shared" ref="AO151:BF151" si="521">AO38*$I38</f>
        <v>0</v>
      </c>
      <c r="AP151" s="49">
        <f t="shared" si="521"/>
        <v>0</v>
      </c>
      <c r="AQ151" s="49">
        <f t="shared" si="521"/>
        <v>0</v>
      </c>
      <c r="AR151" s="49">
        <f t="shared" si="521"/>
        <v>0</v>
      </c>
      <c r="AS151" s="49">
        <f t="shared" si="521"/>
        <v>0</v>
      </c>
      <c r="AT151" s="49">
        <f t="shared" si="521"/>
        <v>0</v>
      </c>
      <c r="AU151" s="49">
        <f t="shared" si="521"/>
        <v>0</v>
      </c>
      <c r="AV151" s="49">
        <f t="shared" si="521"/>
        <v>0</v>
      </c>
      <c r="AW151" s="49">
        <f t="shared" si="521"/>
        <v>0</v>
      </c>
      <c r="AX151" s="49">
        <f t="shared" si="521"/>
        <v>0</v>
      </c>
      <c r="AY151" s="49">
        <f t="shared" si="521"/>
        <v>5552.478628124999</v>
      </c>
      <c r="AZ151" s="49">
        <f t="shared" si="521"/>
        <v>5552.478628124999</v>
      </c>
      <c r="BA151" s="49">
        <f t="shared" si="521"/>
        <v>5552.478628124999</v>
      </c>
      <c r="BB151" s="49">
        <f t="shared" si="521"/>
        <v>5552.478628124999</v>
      </c>
      <c r="BC151" s="49">
        <f t="shared" si="521"/>
        <v>5552.478628124999</v>
      </c>
      <c r="BD151" s="49">
        <f t="shared" si="521"/>
        <v>5552.478628124999</v>
      </c>
      <c r="BE151" s="49">
        <f t="shared" si="521"/>
        <v>5552.478628124999</v>
      </c>
      <c r="BF151" s="49">
        <f t="shared" si="521"/>
        <v>5552.478628124999</v>
      </c>
      <c r="BG151" s="49">
        <f t="shared" ref="BG151:BL151" si="522">BG38*$I38</f>
        <v>5552.478628124999</v>
      </c>
      <c r="BH151" s="49">
        <f t="shared" si="522"/>
        <v>5552.478628124999</v>
      </c>
      <c r="BI151" s="49">
        <f t="shared" si="522"/>
        <v>5552.478628124999</v>
      </c>
      <c r="BJ151" s="49">
        <f t="shared" si="522"/>
        <v>5552.478628124999</v>
      </c>
      <c r="BK151" s="49">
        <f t="shared" si="522"/>
        <v>5552.478628124999</v>
      </c>
      <c r="BL151" s="49">
        <f t="shared" si="522"/>
        <v>5552.478628124999</v>
      </c>
      <c r="BM151" s="49">
        <f t="shared" ref="BM151:BX151" si="523">BM38*$J38</f>
        <v>6107.7264909374999</v>
      </c>
      <c r="BN151" s="49">
        <f t="shared" si="523"/>
        <v>6107.7264909374999</v>
      </c>
      <c r="BO151" s="49">
        <f t="shared" si="523"/>
        <v>6107.7264909374999</v>
      </c>
      <c r="BP151" s="49">
        <f t="shared" si="523"/>
        <v>6107.7264909374999</v>
      </c>
      <c r="BQ151" s="49">
        <f t="shared" si="523"/>
        <v>6107.7264909374999</v>
      </c>
      <c r="BR151" s="49">
        <f t="shared" si="523"/>
        <v>6107.7264909374999</v>
      </c>
      <c r="BS151" s="49">
        <f t="shared" si="523"/>
        <v>6107.7264909374999</v>
      </c>
      <c r="BT151" s="49">
        <f t="shared" si="523"/>
        <v>6107.7264909374999</v>
      </c>
      <c r="BU151" s="49">
        <f t="shared" si="523"/>
        <v>6107.7264909374999</v>
      </c>
      <c r="BV151" s="49">
        <f t="shared" si="523"/>
        <v>6107.7264909374999</v>
      </c>
      <c r="BW151" s="49">
        <f t="shared" si="523"/>
        <v>0</v>
      </c>
      <c r="BX151" s="49">
        <f t="shared" si="523"/>
        <v>0</v>
      </c>
      <c r="BY151" s="49">
        <f t="shared" ref="BY151:CJ151" si="524">BY38*$J38</f>
        <v>0</v>
      </c>
      <c r="BZ151" s="49">
        <f t="shared" si="524"/>
        <v>0</v>
      </c>
      <c r="CA151" s="49">
        <f t="shared" si="524"/>
        <v>0</v>
      </c>
      <c r="CB151" s="49">
        <f t="shared" si="524"/>
        <v>0</v>
      </c>
      <c r="CC151" s="49">
        <f t="shared" si="524"/>
        <v>0</v>
      </c>
      <c r="CD151" s="49">
        <f t="shared" si="524"/>
        <v>0</v>
      </c>
      <c r="CE151" s="49">
        <f t="shared" si="524"/>
        <v>0</v>
      </c>
      <c r="CF151" s="49">
        <f t="shared" si="524"/>
        <v>0</v>
      </c>
      <c r="CG151" s="49">
        <f t="shared" si="524"/>
        <v>0</v>
      </c>
      <c r="CH151" s="49">
        <f t="shared" si="524"/>
        <v>0</v>
      </c>
      <c r="CI151" s="49">
        <f t="shared" si="524"/>
        <v>0</v>
      </c>
      <c r="CJ151" s="49">
        <f t="shared" si="524"/>
        <v>0</v>
      </c>
      <c r="CK151" s="49">
        <f t="shared" ref="CK151:CU151" si="525">CK38*$K38</f>
        <v>0</v>
      </c>
      <c r="CL151" s="49">
        <f t="shared" si="525"/>
        <v>0</v>
      </c>
      <c r="CM151" s="49">
        <f t="shared" si="525"/>
        <v>0</v>
      </c>
      <c r="CN151" s="49">
        <f t="shared" si="525"/>
        <v>0</v>
      </c>
      <c r="CO151" s="49">
        <f t="shared" si="525"/>
        <v>0</v>
      </c>
      <c r="CP151" s="49">
        <f t="shared" si="525"/>
        <v>0</v>
      </c>
      <c r="CQ151" s="49">
        <f t="shared" si="525"/>
        <v>0</v>
      </c>
      <c r="CR151" s="49">
        <f t="shared" si="525"/>
        <v>0</v>
      </c>
      <c r="CS151" s="49">
        <f t="shared" si="525"/>
        <v>0</v>
      </c>
      <c r="CT151" s="49">
        <f t="shared" si="525"/>
        <v>0</v>
      </c>
      <c r="CU151" s="49">
        <f t="shared" si="525"/>
        <v>0</v>
      </c>
      <c r="CV151" s="49">
        <f t="shared" ref="CV151:DH151" si="526">CV38*$K38</f>
        <v>0</v>
      </c>
      <c r="CW151" s="49">
        <f t="shared" si="526"/>
        <v>0</v>
      </c>
      <c r="CX151" s="49">
        <f t="shared" si="526"/>
        <v>0</v>
      </c>
      <c r="CY151" s="49">
        <f t="shared" si="526"/>
        <v>0</v>
      </c>
      <c r="CZ151" s="49">
        <f t="shared" si="526"/>
        <v>0</v>
      </c>
      <c r="DA151" s="49">
        <f t="shared" si="526"/>
        <v>0</v>
      </c>
      <c r="DB151" s="49">
        <f t="shared" si="526"/>
        <v>0</v>
      </c>
      <c r="DC151" s="49">
        <f t="shared" si="526"/>
        <v>0</v>
      </c>
      <c r="DD151" s="49">
        <f t="shared" si="526"/>
        <v>0</v>
      </c>
      <c r="DE151" s="49">
        <f t="shared" si="526"/>
        <v>0</v>
      </c>
      <c r="DF151" s="49">
        <f t="shared" si="526"/>
        <v>0</v>
      </c>
      <c r="DG151" s="49">
        <f t="shared" si="526"/>
        <v>0</v>
      </c>
      <c r="DH151" s="49">
        <f t="shared" si="526"/>
        <v>0</v>
      </c>
      <c r="DI151" s="49">
        <f t="shared" ref="DI151:DT151" si="527">DI38*$L38</f>
        <v>0</v>
      </c>
      <c r="DJ151" s="49">
        <f t="shared" ref="DJ151:DR151" si="528">DJ38*$L38</f>
        <v>0</v>
      </c>
      <c r="DK151" s="49">
        <f t="shared" si="528"/>
        <v>0</v>
      </c>
      <c r="DL151" s="49">
        <f t="shared" si="528"/>
        <v>0</v>
      </c>
      <c r="DM151" s="49">
        <f t="shared" si="528"/>
        <v>0</v>
      </c>
      <c r="DN151" s="49">
        <f t="shared" si="528"/>
        <v>0</v>
      </c>
      <c r="DO151" s="49">
        <f t="shared" si="528"/>
        <v>0</v>
      </c>
      <c r="DP151" s="49">
        <f t="shared" si="528"/>
        <v>0</v>
      </c>
      <c r="DQ151" s="49">
        <f t="shared" si="528"/>
        <v>0</v>
      </c>
      <c r="DR151" s="49">
        <f t="shared" si="528"/>
        <v>0</v>
      </c>
      <c r="DS151" s="49">
        <f t="shared" si="527"/>
        <v>0</v>
      </c>
      <c r="DT151" s="49">
        <f t="shared" si="527"/>
        <v>0</v>
      </c>
      <c r="DU151" s="49"/>
      <c r="DV151" s="49"/>
      <c r="DW151" s="49"/>
      <c r="DX151" s="49"/>
      <c r="DY151" s="49"/>
      <c r="DZ151" s="49"/>
      <c r="EA151" s="49"/>
      <c r="EB151" s="49"/>
      <c r="EC151" s="49"/>
      <c r="ED151" s="49"/>
      <c r="EE151" s="49"/>
      <c r="EF151" s="49"/>
      <c r="EG151" s="49"/>
      <c r="EH151" s="49"/>
      <c r="EI151" s="49"/>
      <c r="EJ151" s="49"/>
      <c r="EK151" s="49"/>
      <c r="EL151" s="49"/>
      <c r="EM151" s="49"/>
      <c r="EN151" s="49"/>
      <c r="EO151" s="49"/>
      <c r="EP151" s="49"/>
      <c r="EQ151" s="49"/>
      <c r="ER151" s="49"/>
      <c r="ES151" s="49"/>
      <c r="ET151" s="49"/>
      <c r="EU151" s="49"/>
      <c r="EV151" s="49"/>
      <c r="EW151" s="49"/>
      <c r="EX151" s="49"/>
      <c r="EY151" s="49"/>
      <c r="EZ151" s="49"/>
      <c r="FA151" s="49"/>
      <c r="FB151" s="49"/>
      <c r="FC151" s="49"/>
      <c r="FD151" s="49"/>
      <c r="FE151" s="49"/>
      <c r="FF151" s="49"/>
      <c r="FG151" s="49"/>
      <c r="FH151" s="49"/>
      <c r="FI151" s="49"/>
      <c r="FJ151" s="49"/>
      <c r="FK151" s="49"/>
      <c r="FL151" s="49"/>
      <c r="FM151" s="49"/>
      <c r="FN151" s="49"/>
      <c r="FO151" s="49"/>
      <c r="FP151" s="49"/>
      <c r="FQ151" s="49"/>
      <c r="FR151" s="49"/>
      <c r="FS151" s="49"/>
      <c r="FT151" s="49"/>
      <c r="FU151" s="49"/>
      <c r="FV151" s="49"/>
      <c r="FW151" s="49"/>
      <c r="FX151" s="49"/>
      <c r="FY151" s="49"/>
      <c r="FZ151" s="49"/>
      <c r="GA151" s="49"/>
      <c r="GB151" s="49"/>
      <c r="GC151" s="69">
        <f t="shared" si="365"/>
        <v>138811.96570312494</v>
      </c>
      <c r="GD151" s="70">
        <f t="shared" si="366"/>
        <v>138811.96570312494</v>
      </c>
      <c r="GE151" s="5"/>
      <c r="GF151" s="5"/>
      <c r="GG151" s="5"/>
    </row>
    <row r="152" spans="1:189" ht="16.5" customHeight="1" x14ac:dyDescent="0.25">
      <c r="A152" s="5"/>
      <c r="B152" s="40" t="s">
        <v>186</v>
      </c>
      <c r="C152" s="24" t="s">
        <v>180</v>
      </c>
      <c r="D152" s="24" t="s">
        <v>180</v>
      </c>
      <c r="E152" s="5">
        <v>16</v>
      </c>
      <c r="F152" s="227" t="s">
        <v>518</v>
      </c>
      <c r="G152" s="17" t="str">
        <f t="shared" si="367"/>
        <v>II</v>
      </c>
      <c r="H152" s="41">
        <f t="shared" si="394"/>
        <v>35045.229999999996</v>
      </c>
      <c r="I152" s="41">
        <f t="shared" si="395"/>
        <v>38549.752999999997</v>
      </c>
      <c r="J152" s="41">
        <f t="shared" si="396"/>
        <v>42404.728300000002</v>
      </c>
      <c r="K152" s="41">
        <f t="shared" si="397"/>
        <v>46645.201130000009</v>
      </c>
      <c r="L152" s="41">
        <f t="shared" si="398"/>
        <v>51309.721243000015</v>
      </c>
      <c r="M152" s="41">
        <f t="shared" si="399"/>
        <v>56440.693367300024</v>
      </c>
      <c r="N152" s="41">
        <f t="shared" si="400"/>
        <v>62084.762704030029</v>
      </c>
      <c r="O152" s="41">
        <f t="shared" si="401"/>
        <v>68293.238974433043</v>
      </c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>
        <f t="shared" ref="AA152:AN152" si="529">AA39*$H39</f>
        <v>0</v>
      </c>
      <c r="AB152" s="49">
        <f t="shared" si="529"/>
        <v>0</v>
      </c>
      <c r="AC152" s="49">
        <f t="shared" si="529"/>
        <v>0</v>
      </c>
      <c r="AD152" s="49">
        <f t="shared" si="529"/>
        <v>0</v>
      </c>
      <c r="AE152" s="49">
        <f t="shared" si="529"/>
        <v>0</v>
      </c>
      <c r="AF152" s="49">
        <f t="shared" si="529"/>
        <v>0</v>
      </c>
      <c r="AG152" s="49">
        <f t="shared" si="529"/>
        <v>0</v>
      </c>
      <c r="AH152" s="49">
        <f t="shared" si="529"/>
        <v>0</v>
      </c>
      <c r="AI152" s="49">
        <f t="shared" si="529"/>
        <v>0</v>
      </c>
      <c r="AJ152" s="49">
        <f t="shared" si="529"/>
        <v>0</v>
      </c>
      <c r="AK152" s="49">
        <f t="shared" si="529"/>
        <v>0</v>
      </c>
      <c r="AL152" s="49">
        <f t="shared" si="529"/>
        <v>0</v>
      </c>
      <c r="AM152" s="49">
        <f t="shared" si="529"/>
        <v>0</v>
      </c>
      <c r="AN152" s="49">
        <f t="shared" si="529"/>
        <v>0</v>
      </c>
      <c r="AO152" s="49">
        <f t="shared" ref="AO152:BF152" si="530">AO39*$I39</f>
        <v>0</v>
      </c>
      <c r="AP152" s="49">
        <f t="shared" si="530"/>
        <v>0</v>
      </c>
      <c r="AQ152" s="49">
        <f t="shared" si="530"/>
        <v>0</v>
      </c>
      <c r="AR152" s="49">
        <f t="shared" si="530"/>
        <v>0</v>
      </c>
      <c r="AS152" s="49">
        <f t="shared" si="530"/>
        <v>0</v>
      </c>
      <c r="AT152" s="49">
        <f t="shared" si="530"/>
        <v>0</v>
      </c>
      <c r="AU152" s="49">
        <f t="shared" si="530"/>
        <v>0</v>
      </c>
      <c r="AV152" s="49">
        <f t="shared" si="530"/>
        <v>0</v>
      </c>
      <c r="AW152" s="49">
        <f t="shared" si="530"/>
        <v>0</v>
      </c>
      <c r="AX152" s="49">
        <f t="shared" si="530"/>
        <v>0</v>
      </c>
      <c r="AY152" s="49">
        <f t="shared" si="530"/>
        <v>0</v>
      </c>
      <c r="AZ152" s="49">
        <f t="shared" si="530"/>
        <v>0</v>
      </c>
      <c r="BA152" s="49">
        <f t="shared" si="530"/>
        <v>0</v>
      </c>
      <c r="BB152" s="49">
        <f t="shared" si="530"/>
        <v>0</v>
      </c>
      <c r="BC152" s="49">
        <f t="shared" si="530"/>
        <v>0</v>
      </c>
      <c r="BD152" s="49">
        <f t="shared" si="530"/>
        <v>0</v>
      </c>
      <c r="BE152" s="49">
        <f t="shared" si="530"/>
        <v>0</v>
      </c>
      <c r="BF152" s="49">
        <f t="shared" si="530"/>
        <v>0</v>
      </c>
      <c r="BG152" s="49">
        <f t="shared" ref="BG152:BL152" si="531">BG39*$I39</f>
        <v>0</v>
      </c>
      <c r="BH152" s="49">
        <f t="shared" si="531"/>
        <v>0</v>
      </c>
      <c r="BI152" s="49">
        <f t="shared" si="531"/>
        <v>0</v>
      </c>
      <c r="BJ152" s="49">
        <f t="shared" si="531"/>
        <v>0</v>
      </c>
      <c r="BK152" s="49">
        <f t="shared" si="531"/>
        <v>0</v>
      </c>
      <c r="BL152" s="49">
        <f t="shared" si="531"/>
        <v>0</v>
      </c>
      <c r="BM152" s="49">
        <f t="shared" ref="BM152:BX152" si="532">BM39*$J39</f>
        <v>0</v>
      </c>
      <c r="BN152" s="49">
        <f t="shared" si="532"/>
        <v>0</v>
      </c>
      <c r="BO152" s="49">
        <f t="shared" si="532"/>
        <v>0</v>
      </c>
      <c r="BP152" s="49">
        <f t="shared" si="532"/>
        <v>0</v>
      </c>
      <c r="BQ152" s="49">
        <f t="shared" si="532"/>
        <v>0</v>
      </c>
      <c r="BR152" s="49">
        <f t="shared" si="532"/>
        <v>0</v>
      </c>
      <c r="BS152" s="49">
        <f t="shared" si="532"/>
        <v>0</v>
      </c>
      <c r="BT152" s="49">
        <f t="shared" si="532"/>
        <v>0</v>
      </c>
      <c r="BU152" s="49">
        <f t="shared" si="532"/>
        <v>0</v>
      </c>
      <c r="BV152" s="49">
        <f t="shared" si="532"/>
        <v>0</v>
      </c>
      <c r="BW152" s="49">
        <f t="shared" si="532"/>
        <v>6107.7264909374999</v>
      </c>
      <c r="BX152" s="49">
        <f t="shared" si="532"/>
        <v>6107.7264909374999</v>
      </c>
      <c r="BY152" s="49">
        <f t="shared" ref="BY152:CJ152" si="533">BY39*$J39</f>
        <v>6107.7264909374999</v>
      </c>
      <c r="BZ152" s="49">
        <f t="shared" si="533"/>
        <v>6107.7264909374999</v>
      </c>
      <c r="CA152" s="49">
        <f t="shared" si="533"/>
        <v>6107.7264909374999</v>
      </c>
      <c r="CB152" s="49">
        <f t="shared" si="533"/>
        <v>6107.7264909374999</v>
      </c>
      <c r="CC152" s="49">
        <f t="shared" si="533"/>
        <v>6107.7264909374999</v>
      </c>
      <c r="CD152" s="49">
        <f t="shared" si="533"/>
        <v>6107.7264909374999</v>
      </c>
      <c r="CE152" s="49">
        <f t="shared" si="533"/>
        <v>6107.7264909374999</v>
      </c>
      <c r="CF152" s="49">
        <f t="shared" si="533"/>
        <v>6107.7264909374999</v>
      </c>
      <c r="CG152" s="49">
        <f t="shared" si="533"/>
        <v>6107.7264909374999</v>
      </c>
      <c r="CH152" s="49">
        <f t="shared" si="533"/>
        <v>6107.7264909374999</v>
      </c>
      <c r="CI152" s="49">
        <f t="shared" si="533"/>
        <v>6107.7264909374999</v>
      </c>
      <c r="CJ152" s="49">
        <f t="shared" si="533"/>
        <v>6107.7264909374999</v>
      </c>
      <c r="CK152" s="49">
        <f t="shared" ref="CK152:CU152" si="534">CK39*$K39</f>
        <v>6718.4991400312501</v>
      </c>
      <c r="CL152" s="49">
        <f t="shared" si="534"/>
        <v>6718.4991400312501</v>
      </c>
      <c r="CM152" s="49">
        <f t="shared" si="534"/>
        <v>6718.4991400312501</v>
      </c>
      <c r="CN152" s="49">
        <f t="shared" si="534"/>
        <v>6718.4991400312501</v>
      </c>
      <c r="CO152" s="49">
        <f t="shared" si="534"/>
        <v>6718.4991400312501</v>
      </c>
      <c r="CP152" s="49">
        <f t="shared" si="534"/>
        <v>6718.4991400312501</v>
      </c>
      <c r="CQ152" s="49">
        <f t="shared" si="534"/>
        <v>6718.4991400312501</v>
      </c>
      <c r="CR152" s="49">
        <f t="shared" si="534"/>
        <v>6718.4991400312501</v>
      </c>
      <c r="CS152" s="49">
        <f t="shared" si="534"/>
        <v>6718.4991400312501</v>
      </c>
      <c r="CT152" s="49">
        <f t="shared" si="534"/>
        <v>6718.4991400312501</v>
      </c>
      <c r="CU152" s="49">
        <f t="shared" si="534"/>
        <v>0</v>
      </c>
      <c r="CV152" s="49">
        <f t="shared" ref="CV152:DH152" si="535">CV39*$K39</f>
        <v>0</v>
      </c>
      <c r="CW152" s="49">
        <f t="shared" si="535"/>
        <v>0</v>
      </c>
      <c r="CX152" s="49">
        <f t="shared" si="535"/>
        <v>0</v>
      </c>
      <c r="CY152" s="49">
        <f t="shared" si="535"/>
        <v>0</v>
      </c>
      <c r="CZ152" s="49">
        <f t="shared" si="535"/>
        <v>0</v>
      </c>
      <c r="DA152" s="49">
        <f t="shared" si="535"/>
        <v>0</v>
      </c>
      <c r="DB152" s="49">
        <f t="shared" si="535"/>
        <v>0</v>
      </c>
      <c r="DC152" s="49">
        <f t="shared" si="535"/>
        <v>0</v>
      </c>
      <c r="DD152" s="49">
        <f t="shared" si="535"/>
        <v>0</v>
      </c>
      <c r="DE152" s="49">
        <f t="shared" si="535"/>
        <v>0</v>
      </c>
      <c r="DF152" s="49">
        <f t="shared" si="535"/>
        <v>0</v>
      </c>
      <c r="DG152" s="49">
        <f t="shared" si="535"/>
        <v>0</v>
      </c>
      <c r="DH152" s="49">
        <f t="shared" si="535"/>
        <v>0</v>
      </c>
      <c r="DI152" s="49">
        <f t="shared" ref="DI152:DT152" si="536">DI39*$L39</f>
        <v>0</v>
      </c>
      <c r="DJ152" s="49">
        <f t="shared" ref="DJ152:DR152" si="537">DJ39*$L39</f>
        <v>0</v>
      </c>
      <c r="DK152" s="49">
        <f t="shared" si="537"/>
        <v>0</v>
      </c>
      <c r="DL152" s="49">
        <f t="shared" si="537"/>
        <v>0</v>
      </c>
      <c r="DM152" s="49">
        <f t="shared" si="537"/>
        <v>0</v>
      </c>
      <c r="DN152" s="49">
        <f t="shared" si="537"/>
        <v>0</v>
      </c>
      <c r="DO152" s="49">
        <f t="shared" si="537"/>
        <v>0</v>
      </c>
      <c r="DP152" s="49">
        <f t="shared" si="537"/>
        <v>0</v>
      </c>
      <c r="DQ152" s="49">
        <f t="shared" si="537"/>
        <v>0</v>
      </c>
      <c r="DR152" s="49">
        <f t="shared" si="537"/>
        <v>0</v>
      </c>
      <c r="DS152" s="49">
        <f t="shared" si="536"/>
        <v>0</v>
      </c>
      <c r="DT152" s="49">
        <f t="shared" si="536"/>
        <v>0</v>
      </c>
      <c r="DU152" s="49"/>
      <c r="DV152" s="49"/>
      <c r="DW152" s="49"/>
      <c r="DX152" s="49"/>
      <c r="DY152" s="49"/>
      <c r="DZ152" s="49"/>
      <c r="EA152" s="49"/>
      <c r="EB152" s="49"/>
      <c r="EC152" s="49"/>
      <c r="ED152" s="49"/>
      <c r="EE152" s="49"/>
      <c r="EF152" s="49"/>
      <c r="EG152" s="49"/>
      <c r="EH152" s="49"/>
      <c r="EI152" s="49"/>
      <c r="EJ152" s="49"/>
      <c r="EK152" s="49"/>
      <c r="EL152" s="49"/>
      <c r="EM152" s="49"/>
      <c r="EN152" s="49"/>
      <c r="EO152" s="49"/>
      <c r="EP152" s="49"/>
      <c r="EQ152" s="49"/>
      <c r="ER152" s="49"/>
      <c r="ES152" s="49"/>
      <c r="ET152" s="49"/>
      <c r="EU152" s="49"/>
      <c r="EV152" s="49"/>
      <c r="EW152" s="49"/>
      <c r="EX152" s="49"/>
      <c r="EY152" s="49"/>
      <c r="EZ152" s="49"/>
      <c r="FA152" s="49"/>
      <c r="FB152" s="49"/>
      <c r="FC152" s="49"/>
      <c r="FD152" s="49"/>
      <c r="FE152" s="49"/>
      <c r="FF152" s="49"/>
      <c r="FG152" s="49"/>
      <c r="FH152" s="49"/>
      <c r="FI152" s="49"/>
      <c r="FJ152" s="49"/>
      <c r="FK152" s="49"/>
      <c r="FL152" s="49"/>
      <c r="FM152" s="49"/>
      <c r="FN152" s="49"/>
      <c r="FO152" s="49"/>
      <c r="FP152" s="49"/>
      <c r="FQ152" s="49"/>
      <c r="FR152" s="49"/>
      <c r="FS152" s="49"/>
      <c r="FT152" s="49"/>
      <c r="FU152" s="49"/>
      <c r="FV152" s="49"/>
      <c r="FW152" s="49"/>
      <c r="FX152" s="49"/>
      <c r="FY152" s="49"/>
      <c r="FZ152" s="49"/>
      <c r="GA152" s="49"/>
      <c r="GB152" s="49"/>
      <c r="GC152" s="69">
        <f t="shared" si="365"/>
        <v>152693.16227343754</v>
      </c>
      <c r="GD152" s="70">
        <f t="shared" si="366"/>
        <v>152693.16227343754</v>
      </c>
      <c r="GE152" s="5"/>
      <c r="GF152" s="5"/>
      <c r="GG152" s="5"/>
    </row>
    <row r="153" spans="1:189" ht="16.5" customHeight="1" x14ac:dyDescent="0.25">
      <c r="A153" s="5"/>
      <c r="B153" s="40" t="s">
        <v>186</v>
      </c>
      <c r="C153" s="24" t="s">
        <v>180</v>
      </c>
      <c r="D153" s="24" t="s">
        <v>180</v>
      </c>
      <c r="E153" s="5">
        <v>17</v>
      </c>
      <c r="F153" s="227" t="s">
        <v>518</v>
      </c>
      <c r="G153" s="17" t="str">
        <f t="shared" si="367"/>
        <v>I</v>
      </c>
      <c r="H153" s="41">
        <f t="shared" si="394"/>
        <v>22693.550000000003</v>
      </c>
      <c r="I153" s="41">
        <f t="shared" si="395"/>
        <v>24962.905000000006</v>
      </c>
      <c r="J153" s="41">
        <f t="shared" si="396"/>
        <v>27459.195500000009</v>
      </c>
      <c r="K153" s="41">
        <f t="shared" si="397"/>
        <v>30205.115050000011</v>
      </c>
      <c r="L153" s="41">
        <f t="shared" si="398"/>
        <v>33225.626555000017</v>
      </c>
      <c r="M153" s="41">
        <f t="shared" si="399"/>
        <v>36548.189210500022</v>
      </c>
      <c r="N153" s="41">
        <f t="shared" si="400"/>
        <v>40203.008131550028</v>
      </c>
      <c r="O153" s="41">
        <f t="shared" si="401"/>
        <v>44223.308944705037</v>
      </c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>
        <f t="shared" ref="AA153:AN153" si="538">AA40*$H40</f>
        <v>0</v>
      </c>
      <c r="AB153" s="49">
        <f t="shared" si="538"/>
        <v>0</v>
      </c>
      <c r="AC153" s="49">
        <f t="shared" si="538"/>
        <v>0</v>
      </c>
      <c r="AD153" s="49">
        <f t="shared" si="538"/>
        <v>0</v>
      </c>
      <c r="AE153" s="49">
        <f t="shared" si="538"/>
        <v>0</v>
      </c>
      <c r="AF153" s="49">
        <f t="shared" si="538"/>
        <v>0</v>
      </c>
      <c r="AG153" s="49">
        <f t="shared" si="538"/>
        <v>0</v>
      </c>
      <c r="AH153" s="49">
        <f t="shared" si="538"/>
        <v>0</v>
      </c>
      <c r="AI153" s="49">
        <f t="shared" si="538"/>
        <v>0</v>
      </c>
      <c r="AJ153" s="49">
        <f t="shared" si="538"/>
        <v>0</v>
      </c>
      <c r="AK153" s="49">
        <f t="shared" si="538"/>
        <v>0</v>
      </c>
      <c r="AL153" s="49">
        <f t="shared" si="538"/>
        <v>0</v>
      </c>
      <c r="AM153" s="49">
        <f t="shared" si="538"/>
        <v>0</v>
      </c>
      <c r="AN153" s="49">
        <f t="shared" si="538"/>
        <v>0</v>
      </c>
      <c r="AO153" s="49">
        <f t="shared" ref="AO153:BF153" si="539">AO40*$I40</f>
        <v>0</v>
      </c>
      <c r="AP153" s="49">
        <f t="shared" si="539"/>
        <v>0</v>
      </c>
      <c r="AQ153" s="49">
        <f t="shared" si="539"/>
        <v>0</v>
      </c>
      <c r="AR153" s="49">
        <f t="shared" si="539"/>
        <v>0</v>
      </c>
      <c r="AS153" s="49">
        <f t="shared" si="539"/>
        <v>0</v>
      </c>
      <c r="AT153" s="49">
        <f t="shared" si="539"/>
        <v>0</v>
      </c>
      <c r="AU153" s="49">
        <f t="shared" si="539"/>
        <v>0</v>
      </c>
      <c r="AV153" s="49">
        <f t="shared" si="539"/>
        <v>0</v>
      </c>
      <c r="AW153" s="49">
        <f t="shared" si="539"/>
        <v>0</v>
      </c>
      <c r="AX153" s="49">
        <f t="shared" si="539"/>
        <v>0</v>
      </c>
      <c r="AY153" s="49">
        <f t="shared" si="539"/>
        <v>0</v>
      </c>
      <c r="AZ153" s="49">
        <f t="shared" si="539"/>
        <v>0</v>
      </c>
      <c r="BA153" s="49">
        <f t="shared" si="539"/>
        <v>0</v>
      </c>
      <c r="BB153" s="49">
        <f t="shared" si="539"/>
        <v>0</v>
      </c>
      <c r="BC153" s="49">
        <f t="shared" si="539"/>
        <v>0</v>
      </c>
      <c r="BD153" s="49">
        <f t="shared" si="539"/>
        <v>0</v>
      </c>
      <c r="BE153" s="49">
        <f t="shared" si="539"/>
        <v>0</v>
      </c>
      <c r="BF153" s="49">
        <f t="shared" si="539"/>
        <v>0</v>
      </c>
      <c r="BG153" s="49">
        <f t="shared" ref="BG153:BL153" si="540">BG40*$I40</f>
        <v>0</v>
      </c>
      <c r="BH153" s="49">
        <f t="shared" si="540"/>
        <v>0</v>
      </c>
      <c r="BI153" s="49">
        <f t="shared" si="540"/>
        <v>0</v>
      </c>
      <c r="BJ153" s="49">
        <f t="shared" si="540"/>
        <v>0</v>
      </c>
      <c r="BK153" s="49">
        <f t="shared" si="540"/>
        <v>0</v>
      </c>
      <c r="BL153" s="49">
        <f t="shared" si="540"/>
        <v>0</v>
      </c>
      <c r="BM153" s="49">
        <f t="shared" ref="BM153:BX153" si="541">BM40*$J40</f>
        <v>0</v>
      </c>
      <c r="BN153" s="49">
        <f t="shared" si="541"/>
        <v>0</v>
      </c>
      <c r="BO153" s="49">
        <f t="shared" si="541"/>
        <v>0</v>
      </c>
      <c r="BP153" s="49">
        <f t="shared" si="541"/>
        <v>0</v>
      </c>
      <c r="BQ153" s="49">
        <f t="shared" si="541"/>
        <v>0</v>
      </c>
      <c r="BR153" s="49">
        <f t="shared" si="541"/>
        <v>0</v>
      </c>
      <c r="BS153" s="49">
        <f t="shared" si="541"/>
        <v>0</v>
      </c>
      <c r="BT153" s="49">
        <f t="shared" si="541"/>
        <v>0</v>
      </c>
      <c r="BU153" s="49">
        <f t="shared" si="541"/>
        <v>0</v>
      </c>
      <c r="BV153" s="49">
        <f t="shared" si="541"/>
        <v>0</v>
      </c>
      <c r="BW153" s="49">
        <f t="shared" si="541"/>
        <v>0</v>
      </c>
      <c r="BX153" s="49">
        <f t="shared" si="541"/>
        <v>0</v>
      </c>
      <c r="BY153" s="49">
        <f t="shared" ref="BY153:CJ153" si="542">BY40*$J40</f>
        <v>0</v>
      </c>
      <c r="BZ153" s="49">
        <f t="shared" si="542"/>
        <v>0</v>
      </c>
      <c r="CA153" s="49">
        <f t="shared" si="542"/>
        <v>0</v>
      </c>
      <c r="CB153" s="49">
        <f t="shared" si="542"/>
        <v>0</v>
      </c>
      <c r="CC153" s="49">
        <f t="shared" si="542"/>
        <v>0</v>
      </c>
      <c r="CD153" s="49">
        <f t="shared" si="542"/>
        <v>0</v>
      </c>
      <c r="CE153" s="49">
        <f t="shared" si="542"/>
        <v>0</v>
      </c>
      <c r="CF153" s="49">
        <f t="shared" si="542"/>
        <v>0</v>
      </c>
      <c r="CG153" s="49">
        <f t="shared" si="542"/>
        <v>0</v>
      </c>
      <c r="CH153" s="49">
        <f t="shared" si="542"/>
        <v>0</v>
      </c>
      <c r="CI153" s="49">
        <f t="shared" si="542"/>
        <v>0</v>
      </c>
      <c r="CJ153" s="49">
        <f t="shared" si="542"/>
        <v>0</v>
      </c>
      <c r="CK153" s="49">
        <f t="shared" ref="CK153:CU153" si="543">CK40*$K40</f>
        <v>0</v>
      </c>
      <c r="CL153" s="49">
        <f t="shared" si="543"/>
        <v>0</v>
      </c>
      <c r="CM153" s="49">
        <f t="shared" si="543"/>
        <v>0</v>
      </c>
      <c r="CN153" s="49">
        <f t="shared" si="543"/>
        <v>0</v>
      </c>
      <c r="CO153" s="49">
        <f t="shared" si="543"/>
        <v>0</v>
      </c>
      <c r="CP153" s="49">
        <f t="shared" si="543"/>
        <v>0</v>
      </c>
      <c r="CQ153" s="49">
        <f t="shared" si="543"/>
        <v>0</v>
      </c>
      <c r="CR153" s="49">
        <f t="shared" si="543"/>
        <v>0</v>
      </c>
      <c r="CS153" s="49">
        <f t="shared" si="543"/>
        <v>0</v>
      </c>
      <c r="CT153" s="49">
        <f t="shared" si="543"/>
        <v>0</v>
      </c>
      <c r="CU153" s="49">
        <f t="shared" si="543"/>
        <v>4350.5662870312508</v>
      </c>
      <c r="CV153" s="49">
        <f t="shared" ref="CV153:DH153" si="544">CV40*$K40</f>
        <v>4350.5662870312508</v>
      </c>
      <c r="CW153" s="49">
        <f t="shared" si="544"/>
        <v>4350.5662870312508</v>
      </c>
      <c r="CX153" s="49">
        <f t="shared" si="544"/>
        <v>4350.5662870312508</v>
      </c>
      <c r="CY153" s="49">
        <f t="shared" si="544"/>
        <v>4350.5662870312508</v>
      </c>
      <c r="CZ153" s="49">
        <f t="shared" si="544"/>
        <v>4350.5662870312508</v>
      </c>
      <c r="DA153" s="49">
        <f t="shared" si="544"/>
        <v>4350.5662870312508</v>
      </c>
      <c r="DB153" s="49">
        <f t="shared" si="544"/>
        <v>4350.5662870312508</v>
      </c>
      <c r="DC153" s="49">
        <f t="shared" si="544"/>
        <v>4350.5662870312508</v>
      </c>
      <c r="DD153" s="49">
        <f t="shared" si="544"/>
        <v>4350.5662870312508</v>
      </c>
      <c r="DE153" s="49">
        <f t="shared" si="544"/>
        <v>4350.5662870312508</v>
      </c>
      <c r="DF153" s="49">
        <f t="shared" si="544"/>
        <v>4350.5662870312508</v>
      </c>
      <c r="DG153" s="49">
        <f t="shared" si="544"/>
        <v>4350.5662870312508</v>
      </c>
      <c r="DH153" s="49">
        <f t="shared" si="544"/>
        <v>4350.5662870312508</v>
      </c>
      <c r="DI153" s="49">
        <f t="shared" ref="DI153:DT153" si="545">DI40*$L40</f>
        <v>4785.6229157343769</v>
      </c>
      <c r="DJ153" s="49">
        <f t="shared" ref="DJ153:DR153" si="546">DJ40*$L40</f>
        <v>4785.6229157343769</v>
      </c>
      <c r="DK153" s="49">
        <f t="shared" si="546"/>
        <v>4785.6229157343769</v>
      </c>
      <c r="DL153" s="49">
        <f t="shared" si="546"/>
        <v>4785.6229157343769</v>
      </c>
      <c r="DM153" s="49">
        <f t="shared" si="546"/>
        <v>4785.6229157343769</v>
      </c>
      <c r="DN153" s="49">
        <f t="shared" si="546"/>
        <v>4785.6229157343769</v>
      </c>
      <c r="DO153" s="49">
        <f t="shared" si="546"/>
        <v>4785.6229157343769</v>
      </c>
      <c r="DP153" s="49">
        <f t="shared" si="546"/>
        <v>4785.6229157343769</v>
      </c>
      <c r="DQ153" s="49">
        <f t="shared" si="546"/>
        <v>4785.6229157343769</v>
      </c>
      <c r="DR153" s="49">
        <f t="shared" si="546"/>
        <v>4785.6229157343769</v>
      </c>
      <c r="DS153" s="49">
        <f t="shared" si="545"/>
        <v>0</v>
      </c>
      <c r="DT153" s="49">
        <f t="shared" si="545"/>
        <v>0</v>
      </c>
      <c r="DU153" s="49"/>
      <c r="DV153" s="49"/>
      <c r="DW153" s="49"/>
      <c r="DX153" s="49"/>
      <c r="DY153" s="49"/>
      <c r="DZ153" s="49"/>
      <c r="EA153" s="49"/>
      <c r="EB153" s="49"/>
      <c r="EC153" s="49"/>
      <c r="ED153" s="49"/>
      <c r="EE153" s="49"/>
      <c r="EF153" s="49"/>
      <c r="EG153" s="49"/>
      <c r="EH153" s="49"/>
      <c r="EI153" s="49"/>
      <c r="EJ153" s="49"/>
      <c r="EK153" s="49"/>
      <c r="EL153" s="49"/>
      <c r="EM153" s="49"/>
      <c r="EN153" s="49"/>
      <c r="EO153" s="49"/>
      <c r="EP153" s="49"/>
      <c r="EQ153" s="49"/>
      <c r="ER153" s="49"/>
      <c r="ES153" s="49"/>
      <c r="ET153" s="49"/>
      <c r="EU153" s="49"/>
      <c r="EV153" s="49"/>
      <c r="EW153" s="49"/>
      <c r="EX153" s="49"/>
      <c r="EY153" s="49"/>
      <c r="EZ153" s="49"/>
      <c r="FA153" s="49"/>
      <c r="FB153" s="49"/>
      <c r="FC153" s="49"/>
      <c r="FD153" s="49"/>
      <c r="FE153" s="49"/>
      <c r="FF153" s="49"/>
      <c r="FG153" s="49"/>
      <c r="FH153" s="49"/>
      <c r="FI153" s="49"/>
      <c r="FJ153" s="49"/>
      <c r="FK153" s="49"/>
      <c r="FL153" s="49"/>
      <c r="FM153" s="49"/>
      <c r="FN153" s="49"/>
      <c r="FO153" s="49"/>
      <c r="FP153" s="49"/>
      <c r="FQ153" s="49"/>
      <c r="FR153" s="49"/>
      <c r="FS153" s="49"/>
      <c r="FT153" s="49"/>
      <c r="FU153" s="49"/>
      <c r="FV153" s="49"/>
      <c r="FW153" s="49"/>
      <c r="FX153" s="49"/>
      <c r="FY153" s="49"/>
      <c r="FZ153" s="49"/>
      <c r="GA153" s="49"/>
      <c r="GB153" s="49"/>
      <c r="GC153" s="69">
        <f t="shared" si="365"/>
        <v>108764.15717578128</v>
      </c>
      <c r="GD153" s="70">
        <f t="shared" si="366"/>
        <v>108764.15717578128</v>
      </c>
      <c r="GE153" s="5"/>
      <c r="GF153" s="5"/>
      <c r="GG153" s="5"/>
    </row>
    <row r="154" spans="1:189" ht="16.5" customHeight="1" x14ac:dyDescent="0.25">
      <c r="A154" s="5"/>
      <c r="B154" s="40" t="s">
        <v>186</v>
      </c>
      <c r="C154" s="24" t="s">
        <v>180</v>
      </c>
      <c r="D154" s="24" t="s">
        <v>180</v>
      </c>
      <c r="E154" s="5">
        <v>18</v>
      </c>
      <c r="F154" s="227" t="s">
        <v>517</v>
      </c>
      <c r="G154" s="17" t="str">
        <f t="shared" si="367"/>
        <v>III</v>
      </c>
      <c r="H154" s="41">
        <f t="shared" si="394"/>
        <v>55662.420000000006</v>
      </c>
      <c r="I154" s="41">
        <f t="shared" si="395"/>
        <v>61228.662000000011</v>
      </c>
      <c r="J154" s="41">
        <f t="shared" si="396"/>
        <v>67351.528200000015</v>
      </c>
      <c r="K154" s="41">
        <f t="shared" si="397"/>
        <v>74086.681020000018</v>
      </c>
      <c r="L154" s="41">
        <f t="shared" si="398"/>
        <v>81495.349122000029</v>
      </c>
      <c r="M154" s="41">
        <f t="shared" si="399"/>
        <v>89644.884034200033</v>
      </c>
      <c r="N154" s="41">
        <f t="shared" si="400"/>
        <v>98609.372437620041</v>
      </c>
      <c r="O154" s="41">
        <f t="shared" si="401"/>
        <v>108470.30968138206</v>
      </c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>
        <f t="shared" ref="AA154:AN154" si="547">AA41*$H41</f>
        <v>0</v>
      </c>
      <c r="AB154" s="49">
        <f t="shared" si="547"/>
        <v>0</v>
      </c>
      <c r="AC154" s="49">
        <f t="shared" si="547"/>
        <v>0</v>
      </c>
      <c r="AD154" s="49">
        <f t="shared" si="547"/>
        <v>0</v>
      </c>
      <c r="AE154" s="49">
        <f t="shared" si="547"/>
        <v>0</v>
      </c>
      <c r="AF154" s="49">
        <f t="shared" si="547"/>
        <v>0</v>
      </c>
      <c r="AG154" s="49">
        <f t="shared" si="547"/>
        <v>0</v>
      </c>
      <c r="AH154" s="49">
        <f t="shared" si="547"/>
        <v>0</v>
      </c>
      <c r="AI154" s="49">
        <f t="shared" si="547"/>
        <v>0</v>
      </c>
      <c r="AJ154" s="49">
        <f t="shared" si="547"/>
        <v>0</v>
      </c>
      <c r="AK154" s="49">
        <f t="shared" si="547"/>
        <v>0</v>
      </c>
      <c r="AL154" s="49">
        <f t="shared" si="547"/>
        <v>0</v>
      </c>
      <c r="AM154" s="49">
        <f t="shared" si="547"/>
        <v>0</v>
      </c>
      <c r="AN154" s="49">
        <f t="shared" si="547"/>
        <v>0</v>
      </c>
      <c r="AO154" s="49">
        <f t="shared" ref="AO154:BF154" si="548">AO41*$I41</f>
        <v>0</v>
      </c>
      <c r="AP154" s="49">
        <f t="shared" si="548"/>
        <v>0</v>
      </c>
      <c r="AQ154" s="49">
        <f t="shared" si="548"/>
        <v>0</v>
      </c>
      <c r="AR154" s="49">
        <f t="shared" si="548"/>
        <v>0</v>
      </c>
      <c r="AS154" s="49">
        <f t="shared" si="548"/>
        <v>0</v>
      </c>
      <c r="AT154" s="49">
        <f t="shared" si="548"/>
        <v>0</v>
      </c>
      <c r="AU154" s="49">
        <f t="shared" si="548"/>
        <v>0</v>
      </c>
      <c r="AV154" s="49">
        <f t="shared" si="548"/>
        <v>0</v>
      </c>
      <c r="AW154" s="49">
        <f t="shared" si="548"/>
        <v>0</v>
      </c>
      <c r="AX154" s="49">
        <f t="shared" si="548"/>
        <v>0</v>
      </c>
      <c r="AY154" s="49">
        <f t="shared" si="548"/>
        <v>0</v>
      </c>
      <c r="AZ154" s="49">
        <f t="shared" si="548"/>
        <v>0</v>
      </c>
      <c r="BA154" s="49">
        <f t="shared" si="548"/>
        <v>0</v>
      </c>
      <c r="BB154" s="49">
        <f t="shared" si="548"/>
        <v>0</v>
      </c>
      <c r="BC154" s="49">
        <f t="shared" si="548"/>
        <v>0</v>
      </c>
      <c r="BD154" s="49">
        <f t="shared" si="548"/>
        <v>0</v>
      </c>
      <c r="BE154" s="49">
        <f t="shared" si="548"/>
        <v>0</v>
      </c>
      <c r="BF154" s="49">
        <f t="shared" si="548"/>
        <v>0</v>
      </c>
      <c r="BG154" s="49">
        <f t="shared" ref="BG154:BL154" si="549">BG41*$I41</f>
        <v>0</v>
      </c>
      <c r="BH154" s="49">
        <f t="shared" si="549"/>
        <v>0</v>
      </c>
      <c r="BI154" s="49">
        <f t="shared" si="549"/>
        <v>0</v>
      </c>
      <c r="BJ154" s="49">
        <f t="shared" si="549"/>
        <v>0</v>
      </c>
      <c r="BK154" s="49">
        <f t="shared" si="549"/>
        <v>0</v>
      </c>
      <c r="BL154" s="49">
        <f t="shared" si="549"/>
        <v>0</v>
      </c>
      <c r="BM154" s="49">
        <f t="shared" ref="BM154:BX154" si="550">BM41*$J41</f>
        <v>0</v>
      </c>
      <c r="BN154" s="49">
        <f t="shared" si="550"/>
        <v>0</v>
      </c>
      <c r="BO154" s="49">
        <f t="shared" si="550"/>
        <v>0</v>
      </c>
      <c r="BP154" s="49">
        <f t="shared" si="550"/>
        <v>0</v>
      </c>
      <c r="BQ154" s="49">
        <f t="shared" si="550"/>
        <v>0</v>
      </c>
      <c r="BR154" s="49">
        <f t="shared" si="550"/>
        <v>0</v>
      </c>
      <c r="BS154" s="49">
        <f t="shared" si="550"/>
        <v>0</v>
      </c>
      <c r="BT154" s="49">
        <f t="shared" si="550"/>
        <v>0</v>
      </c>
      <c r="BU154" s="49">
        <f t="shared" si="550"/>
        <v>0</v>
      </c>
      <c r="BV154" s="49">
        <f t="shared" si="550"/>
        <v>0</v>
      </c>
      <c r="BW154" s="49">
        <f t="shared" si="550"/>
        <v>0</v>
      </c>
      <c r="BX154" s="49">
        <f t="shared" si="550"/>
        <v>0</v>
      </c>
      <c r="BY154" s="49">
        <f t="shared" ref="BY154:CJ154" si="551">BY41*$J41</f>
        <v>0</v>
      </c>
      <c r="BZ154" s="49">
        <f t="shared" si="551"/>
        <v>0</v>
      </c>
      <c r="CA154" s="49">
        <f t="shared" si="551"/>
        <v>0</v>
      </c>
      <c r="CB154" s="49">
        <f t="shared" si="551"/>
        <v>0</v>
      </c>
      <c r="CC154" s="49">
        <f t="shared" si="551"/>
        <v>0</v>
      </c>
      <c r="CD154" s="49">
        <f t="shared" si="551"/>
        <v>0</v>
      </c>
      <c r="CE154" s="49">
        <f t="shared" si="551"/>
        <v>0</v>
      </c>
      <c r="CF154" s="49">
        <f t="shared" si="551"/>
        <v>0</v>
      </c>
      <c r="CG154" s="49">
        <f t="shared" si="551"/>
        <v>0</v>
      </c>
      <c r="CH154" s="49">
        <f t="shared" si="551"/>
        <v>0</v>
      </c>
      <c r="CI154" s="49">
        <f t="shared" si="551"/>
        <v>0</v>
      </c>
      <c r="CJ154" s="49">
        <f t="shared" si="551"/>
        <v>0</v>
      </c>
      <c r="CK154" s="49">
        <f t="shared" ref="CK154:CU154" si="552">CK41*$K41</f>
        <v>0</v>
      </c>
      <c r="CL154" s="49">
        <f t="shared" si="552"/>
        <v>0</v>
      </c>
      <c r="CM154" s="49">
        <f t="shared" si="552"/>
        <v>0</v>
      </c>
      <c r="CN154" s="49">
        <f t="shared" si="552"/>
        <v>0</v>
      </c>
      <c r="CO154" s="49">
        <f t="shared" si="552"/>
        <v>0</v>
      </c>
      <c r="CP154" s="49">
        <f t="shared" si="552"/>
        <v>0</v>
      </c>
      <c r="CQ154" s="49">
        <f t="shared" si="552"/>
        <v>0</v>
      </c>
      <c r="CR154" s="49">
        <f t="shared" si="552"/>
        <v>0</v>
      </c>
      <c r="CS154" s="49">
        <f t="shared" si="552"/>
        <v>0</v>
      </c>
      <c r="CT154" s="49">
        <f t="shared" si="552"/>
        <v>0</v>
      </c>
      <c r="CU154" s="49">
        <f t="shared" si="552"/>
        <v>0</v>
      </c>
      <c r="CV154" s="49">
        <f t="shared" ref="CV154:DH154" si="553">CV41*$K41</f>
        <v>0</v>
      </c>
      <c r="CW154" s="49">
        <f t="shared" si="553"/>
        <v>0</v>
      </c>
      <c r="CX154" s="49">
        <f t="shared" si="553"/>
        <v>0</v>
      </c>
      <c r="CY154" s="49">
        <f t="shared" si="553"/>
        <v>0</v>
      </c>
      <c r="CZ154" s="49">
        <f t="shared" si="553"/>
        <v>0</v>
      </c>
      <c r="DA154" s="49">
        <f t="shared" si="553"/>
        <v>0</v>
      </c>
      <c r="DB154" s="49">
        <f t="shared" si="553"/>
        <v>0</v>
      </c>
      <c r="DC154" s="49">
        <f t="shared" si="553"/>
        <v>0</v>
      </c>
      <c r="DD154" s="49">
        <f t="shared" si="553"/>
        <v>0</v>
      </c>
      <c r="DE154" s="49">
        <f t="shared" si="553"/>
        <v>0</v>
      </c>
      <c r="DF154" s="49">
        <f t="shared" si="553"/>
        <v>0</v>
      </c>
      <c r="DG154" s="49">
        <f t="shared" si="553"/>
        <v>0</v>
      </c>
      <c r="DH154" s="49">
        <f t="shared" si="553"/>
        <v>0</v>
      </c>
      <c r="DI154" s="49">
        <f t="shared" ref="DI154:DT154" si="554">DI41*$L41</f>
        <v>0</v>
      </c>
      <c r="DJ154" s="49">
        <f t="shared" ref="DJ154:DR154" si="555">DJ41*$L41</f>
        <v>0</v>
      </c>
      <c r="DK154" s="49">
        <f t="shared" si="555"/>
        <v>0</v>
      </c>
      <c r="DL154" s="49">
        <f t="shared" si="555"/>
        <v>0</v>
      </c>
      <c r="DM154" s="49">
        <f t="shared" si="555"/>
        <v>0</v>
      </c>
      <c r="DN154" s="49">
        <f t="shared" si="555"/>
        <v>0</v>
      </c>
      <c r="DO154" s="49">
        <f t="shared" si="555"/>
        <v>0</v>
      </c>
      <c r="DP154" s="49">
        <f t="shared" si="555"/>
        <v>0</v>
      </c>
      <c r="DQ154" s="49">
        <f t="shared" si="555"/>
        <v>0</v>
      </c>
      <c r="DR154" s="49">
        <f t="shared" si="555"/>
        <v>0</v>
      </c>
      <c r="DS154" s="49">
        <f t="shared" si="554"/>
        <v>0</v>
      </c>
      <c r="DT154" s="49">
        <f t="shared" si="554"/>
        <v>0</v>
      </c>
      <c r="DU154" s="49"/>
      <c r="DV154" s="49"/>
      <c r="DW154" s="49"/>
      <c r="DX154" s="49"/>
      <c r="DY154" s="49"/>
      <c r="DZ154" s="49"/>
      <c r="EA154" s="49"/>
      <c r="EB154" s="49"/>
      <c r="EC154" s="49"/>
      <c r="ED154" s="49"/>
      <c r="EE154" s="49"/>
      <c r="EF154" s="49"/>
      <c r="EG154" s="49"/>
      <c r="EH154" s="49"/>
      <c r="EI154" s="49"/>
      <c r="EJ154" s="49"/>
      <c r="EK154" s="49"/>
      <c r="EL154" s="49"/>
      <c r="EM154" s="49"/>
      <c r="EN154" s="49"/>
      <c r="EO154" s="49"/>
      <c r="EP154" s="49"/>
      <c r="EQ154" s="49"/>
      <c r="ER154" s="49"/>
      <c r="ES154" s="49"/>
      <c r="ET154" s="49"/>
      <c r="EU154" s="49"/>
      <c r="EV154" s="49"/>
      <c r="EW154" s="49"/>
      <c r="EX154" s="49"/>
      <c r="EY154" s="49"/>
      <c r="EZ154" s="49"/>
      <c r="FA154" s="49"/>
      <c r="FB154" s="49"/>
      <c r="FC154" s="49"/>
      <c r="FD154" s="49"/>
      <c r="FE154" s="49"/>
      <c r="FF154" s="49"/>
      <c r="FG154" s="49"/>
      <c r="FH154" s="49"/>
      <c r="FI154" s="49"/>
      <c r="FJ154" s="49"/>
      <c r="FK154" s="49"/>
      <c r="FL154" s="49"/>
      <c r="FM154" s="49"/>
      <c r="FN154" s="49"/>
      <c r="FO154" s="49"/>
      <c r="FP154" s="49"/>
      <c r="FQ154" s="49"/>
      <c r="FR154" s="49"/>
      <c r="FS154" s="49"/>
      <c r="FT154" s="49"/>
      <c r="FU154" s="49"/>
      <c r="FV154" s="49"/>
      <c r="FW154" s="49"/>
      <c r="FX154" s="49"/>
      <c r="FY154" s="49"/>
      <c r="FZ154" s="49"/>
      <c r="GA154" s="49"/>
      <c r="GB154" s="49"/>
      <c r="GC154" s="69">
        <f t="shared" si="365"/>
        <v>0</v>
      </c>
      <c r="GD154" s="70">
        <f t="shared" si="366"/>
        <v>0</v>
      </c>
      <c r="GE154" s="5"/>
      <c r="GF154" s="5"/>
      <c r="GG154" s="5"/>
    </row>
    <row r="155" spans="1:189" ht="16.5" customHeight="1" x14ac:dyDescent="0.25">
      <c r="A155" s="5"/>
      <c r="B155" s="40" t="s">
        <v>186</v>
      </c>
      <c r="C155" s="24" t="s">
        <v>180</v>
      </c>
      <c r="D155" s="24" t="s">
        <v>180</v>
      </c>
      <c r="E155" s="5">
        <v>19</v>
      </c>
      <c r="F155" s="227" t="s">
        <v>519</v>
      </c>
      <c r="G155" s="17" t="str">
        <f t="shared" si="367"/>
        <v>I</v>
      </c>
      <c r="H155" s="41">
        <f t="shared" si="394"/>
        <v>22693.550000000003</v>
      </c>
      <c r="I155" s="41">
        <f t="shared" si="395"/>
        <v>24962.905000000006</v>
      </c>
      <c r="J155" s="41">
        <f t="shared" si="396"/>
        <v>27459.195500000009</v>
      </c>
      <c r="K155" s="41">
        <f t="shared" si="397"/>
        <v>30205.115050000011</v>
      </c>
      <c r="L155" s="41">
        <f t="shared" si="398"/>
        <v>33225.626555000017</v>
      </c>
      <c r="M155" s="41">
        <f t="shared" si="399"/>
        <v>36548.189210500022</v>
      </c>
      <c r="N155" s="41">
        <f t="shared" si="400"/>
        <v>40203.008131550028</v>
      </c>
      <c r="O155" s="41">
        <f t="shared" si="401"/>
        <v>44223.308944705037</v>
      </c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>
        <f t="shared" ref="AA155:AN155" si="556">AA42*$H42</f>
        <v>0</v>
      </c>
      <c r="AB155" s="49">
        <f t="shared" si="556"/>
        <v>0</v>
      </c>
      <c r="AC155" s="49">
        <f t="shared" si="556"/>
        <v>0</v>
      </c>
      <c r="AD155" s="49">
        <f t="shared" si="556"/>
        <v>0</v>
      </c>
      <c r="AE155" s="49">
        <f t="shared" si="556"/>
        <v>0</v>
      </c>
      <c r="AF155" s="49">
        <f t="shared" si="556"/>
        <v>0</v>
      </c>
      <c r="AG155" s="49">
        <f t="shared" si="556"/>
        <v>0</v>
      </c>
      <c r="AH155" s="49">
        <f t="shared" si="556"/>
        <v>0</v>
      </c>
      <c r="AI155" s="49">
        <f t="shared" si="556"/>
        <v>0</v>
      </c>
      <c r="AJ155" s="49">
        <f t="shared" si="556"/>
        <v>0</v>
      </c>
      <c r="AK155" s="49">
        <f t="shared" si="556"/>
        <v>0</v>
      </c>
      <c r="AL155" s="49">
        <f t="shared" si="556"/>
        <v>0</v>
      </c>
      <c r="AM155" s="49">
        <f t="shared" si="556"/>
        <v>0</v>
      </c>
      <c r="AN155" s="49">
        <f t="shared" si="556"/>
        <v>0</v>
      </c>
      <c r="AO155" s="49">
        <f t="shared" ref="AO155:BF155" si="557">AO42*$I42</f>
        <v>0</v>
      </c>
      <c r="AP155" s="49">
        <f t="shared" si="557"/>
        <v>0</v>
      </c>
      <c r="AQ155" s="49">
        <f t="shared" si="557"/>
        <v>0</v>
      </c>
      <c r="AR155" s="49">
        <f t="shared" si="557"/>
        <v>0</v>
      </c>
      <c r="AS155" s="49">
        <f t="shared" si="557"/>
        <v>0</v>
      </c>
      <c r="AT155" s="49">
        <f t="shared" si="557"/>
        <v>0</v>
      </c>
      <c r="AU155" s="49">
        <f t="shared" si="557"/>
        <v>0</v>
      </c>
      <c r="AV155" s="49">
        <f t="shared" si="557"/>
        <v>0</v>
      </c>
      <c r="AW155" s="49">
        <f t="shared" si="557"/>
        <v>0</v>
      </c>
      <c r="AX155" s="49">
        <f t="shared" si="557"/>
        <v>0</v>
      </c>
      <c r="AY155" s="49">
        <f t="shared" si="557"/>
        <v>0</v>
      </c>
      <c r="AZ155" s="49">
        <f t="shared" si="557"/>
        <v>0</v>
      </c>
      <c r="BA155" s="49">
        <f t="shared" si="557"/>
        <v>0</v>
      </c>
      <c r="BB155" s="49">
        <f t="shared" si="557"/>
        <v>0</v>
      </c>
      <c r="BC155" s="49">
        <f t="shared" si="557"/>
        <v>0</v>
      </c>
      <c r="BD155" s="49">
        <f t="shared" si="557"/>
        <v>0</v>
      </c>
      <c r="BE155" s="49">
        <f t="shared" si="557"/>
        <v>0</v>
      </c>
      <c r="BF155" s="49">
        <f t="shared" si="557"/>
        <v>0</v>
      </c>
      <c r="BG155" s="49">
        <f t="shared" ref="BG155:BL155" si="558">BG42*$I42</f>
        <v>0</v>
      </c>
      <c r="BH155" s="49">
        <f t="shared" si="558"/>
        <v>0</v>
      </c>
      <c r="BI155" s="49">
        <f t="shared" si="558"/>
        <v>0</v>
      </c>
      <c r="BJ155" s="49">
        <f t="shared" si="558"/>
        <v>0</v>
      </c>
      <c r="BK155" s="49">
        <f t="shared" si="558"/>
        <v>0</v>
      </c>
      <c r="BL155" s="49">
        <f t="shared" si="558"/>
        <v>0</v>
      </c>
      <c r="BM155" s="49">
        <f t="shared" ref="BM155:BX155" si="559">BM42*$J42</f>
        <v>0</v>
      </c>
      <c r="BN155" s="49">
        <f t="shared" si="559"/>
        <v>0</v>
      </c>
      <c r="BO155" s="49">
        <f t="shared" si="559"/>
        <v>0</v>
      </c>
      <c r="BP155" s="49">
        <f t="shared" si="559"/>
        <v>0</v>
      </c>
      <c r="BQ155" s="49">
        <f t="shared" si="559"/>
        <v>0</v>
      </c>
      <c r="BR155" s="49">
        <f t="shared" si="559"/>
        <v>0</v>
      </c>
      <c r="BS155" s="49">
        <f t="shared" si="559"/>
        <v>0</v>
      </c>
      <c r="BT155" s="49">
        <f t="shared" si="559"/>
        <v>0</v>
      </c>
      <c r="BU155" s="49">
        <f t="shared" si="559"/>
        <v>0</v>
      </c>
      <c r="BV155" s="49">
        <f t="shared" si="559"/>
        <v>0</v>
      </c>
      <c r="BW155" s="49">
        <f t="shared" si="559"/>
        <v>0</v>
      </c>
      <c r="BX155" s="49">
        <f t="shared" si="559"/>
        <v>0</v>
      </c>
      <c r="BY155" s="49">
        <f t="shared" ref="BY155:CJ155" si="560">BY42*$J42</f>
        <v>0</v>
      </c>
      <c r="BZ155" s="49">
        <f t="shared" si="560"/>
        <v>0</v>
      </c>
      <c r="CA155" s="49">
        <f t="shared" si="560"/>
        <v>0</v>
      </c>
      <c r="CB155" s="49">
        <f t="shared" si="560"/>
        <v>0</v>
      </c>
      <c r="CC155" s="49">
        <f t="shared" si="560"/>
        <v>0</v>
      </c>
      <c r="CD155" s="49">
        <f t="shared" si="560"/>
        <v>0</v>
      </c>
      <c r="CE155" s="49">
        <f t="shared" si="560"/>
        <v>0</v>
      </c>
      <c r="CF155" s="49">
        <f t="shared" si="560"/>
        <v>0</v>
      </c>
      <c r="CG155" s="49">
        <f t="shared" si="560"/>
        <v>0</v>
      </c>
      <c r="CH155" s="49">
        <f t="shared" si="560"/>
        <v>0</v>
      </c>
      <c r="CI155" s="49">
        <f t="shared" si="560"/>
        <v>0</v>
      </c>
      <c r="CJ155" s="49">
        <f t="shared" si="560"/>
        <v>0</v>
      </c>
      <c r="CK155" s="49">
        <f t="shared" ref="CK155:CU155" si="561">CK42*$K42</f>
        <v>0</v>
      </c>
      <c r="CL155" s="49">
        <f t="shared" si="561"/>
        <v>0</v>
      </c>
      <c r="CM155" s="49">
        <f t="shared" si="561"/>
        <v>0</v>
      </c>
      <c r="CN155" s="49">
        <f t="shared" si="561"/>
        <v>0</v>
      </c>
      <c r="CO155" s="49">
        <f t="shared" si="561"/>
        <v>0</v>
      </c>
      <c r="CP155" s="49">
        <f t="shared" si="561"/>
        <v>0</v>
      </c>
      <c r="CQ155" s="49">
        <f t="shared" si="561"/>
        <v>0</v>
      </c>
      <c r="CR155" s="49">
        <f t="shared" si="561"/>
        <v>0</v>
      </c>
      <c r="CS155" s="49">
        <f t="shared" si="561"/>
        <v>0</v>
      </c>
      <c r="CT155" s="49">
        <f t="shared" si="561"/>
        <v>0</v>
      </c>
      <c r="CU155" s="49">
        <f t="shared" si="561"/>
        <v>0</v>
      </c>
      <c r="CV155" s="49">
        <f t="shared" ref="CV155:DH155" si="562">CV42*$K42</f>
        <v>0</v>
      </c>
      <c r="CW155" s="49">
        <f t="shared" si="562"/>
        <v>0</v>
      </c>
      <c r="CX155" s="49">
        <f t="shared" si="562"/>
        <v>0</v>
      </c>
      <c r="CY155" s="49">
        <f t="shared" si="562"/>
        <v>0</v>
      </c>
      <c r="CZ155" s="49">
        <f t="shared" si="562"/>
        <v>0</v>
      </c>
      <c r="DA155" s="49">
        <f t="shared" si="562"/>
        <v>0</v>
      </c>
      <c r="DB155" s="49">
        <f t="shared" si="562"/>
        <v>0</v>
      </c>
      <c r="DC155" s="49">
        <f t="shared" si="562"/>
        <v>0</v>
      </c>
      <c r="DD155" s="49">
        <f t="shared" si="562"/>
        <v>0</v>
      </c>
      <c r="DE155" s="49">
        <f t="shared" si="562"/>
        <v>0</v>
      </c>
      <c r="DF155" s="49">
        <f t="shared" si="562"/>
        <v>0</v>
      </c>
      <c r="DG155" s="49">
        <f t="shared" si="562"/>
        <v>0</v>
      </c>
      <c r="DH155" s="49">
        <f t="shared" si="562"/>
        <v>0</v>
      </c>
      <c r="DI155" s="49">
        <f t="shared" ref="DI155:DT155" si="563">DI42*$L42</f>
        <v>0</v>
      </c>
      <c r="DJ155" s="49">
        <f t="shared" ref="DJ155:DR155" si="564">DJ42*$L42</f>
        <v>0</v>
      </c>
      <c r="DK155" s="49">
        <f t="shared" si="564"/>
        <v>0</v>
      </c>
      <c r="DL155" s="49">
        <f t="shared" si="564"/>
        <v>0</v>
      </c>
      <c r="DM155" s="49">
        <f t="shared" si="564"/>
        <v>0</v>
      </c>
      <c r="DN155" s="49">
        <f t="shared" si="564"/>
        <v>0</v>
      </c>
      <c r="DO155" s="49">
        <f t="shared" si="564"/>
        <v>0</v>
      </c>
      <c r="DP155" s="49">
        <f t="shared" si="564"/>
        <v>0</v>
      </c>
      <c r="DQ155" s="49">
        <f t="shared" si="564"/>
        <v>0</v>
      </c>
      <c r="DR155" s="49">
        <f t="shared" si="564"/>
        <v>0</v>
      </c>
      <c r="DS155" s="49">
        <f t="shared" si="563"/>
        <v>0</v>
      </c>
      <c r="DT155" s="49">
        <f t="shared" si="563"/>
        <v>0</v>
      </c>
      <c r="DU155" s="49"/>
      <c r="DV155" s="49"/>
      <c r="DW155" s="49"/>
      <c r="DX155" s="49"/>
      <c r="DY155" s="49"/>
      <c r="DZ155" s="49"/>
      <c r="EA155" s="49"/>
      <c r="EB155" s="49"/>
      <c r="EC155" s="49"/>
      <c r="ED155" s="49"/>
      <c r="EE155" s="49"/>
      <c r="EF155" s="49"/>
      <c r="EG155" s="49"/>
      <c r="EH155" s="49"/>
      <c r="EI155" s="49"/>
      <c r="EJ155" s="49"/>
      <c r="EK155" s="49"/>
      <c r="EL155" s="49"/>
      <c r="EM155" s="49"/>
      <c r="EN155" s="49"/>
      <c r="EO155" s="49"/>
      <c r="EP155" s="49"/>
      <c r="EQ155" s="49"/>
      <c r="ER155" s="49"/>
      <c r="ES155" s="49"/>
      <c r="ET155" s="49"/>
      <c r="EU155" s="49"/>
      <c r="EV155" s="49"/>
      <c r="EW155" s="49"/>
      <c r="EX155" s="49"/>
      <c r="EY155" s="49"/>
      <c r="EZ155" s="49"/>
      <c r="FA155" s="49"/>
      <c r="FB155" s="49"/>
      <c r="FC155" s="49"/>
      <c r="FD155" s="49"/>
      <c r="FE155" s="49"/>
      <c r="FF155" s="49"/>
      <c r="FG155" s="49"/>
      <c r="FH155" s="49"/>
      <c r="FI155" s="49"/>
      <c r="FJ155" s="49"/>
      <c r="FK155" s="49"/>
      <c r="FL155" s="49"/>
      <c r="FM155" s="49"/>
      <c r="FN155" s="49"/>
      <c r="FO155" s="49"/>
      <c r="FP155" s="49"/>
      <c r="FQ155" s="49"/>
      <c r="FR155" s="49"/>
      <c r="FS155" s="49"/>
      <c r="FT155" s="49"/>
      <c r="FU155" s="49"/>
      <c r="FV155" s="49"/>
      <c r="FW155" s="49"/>
      <c r="FX155" s="49"/>
      <c r="FY155" s="49"/>
      <c r="FZ155" s="49"/>
      <c r="GA155" s="49"/>
      <c r="GB155" s="49"/>
      <c r="GC155" s="69">
        <f t="shared" si="365"/>
        <v>0</v>
      </c>
      <c r="GD155" s="70">
        <f t="shared" si="366"/>
        <v>0</v>
      </c>
      <c r="GE155" s="5"/>
      <c r="GF155" s="5"/>
      <c r="GG155" s="5"/>
    </row>
    <row r="156" spans="1:189" ht="16.5" customHeight="1" x14ac:dyDescent="0.25">
      <c r="A156" s="5"/>
      <c r="B156" s="40" t="s">
        <v>186</v>
      </c>
      <c r="C156" s="24" t="s">
        <v>180</v>
      </c>
      <c r="D156" s="24" t="s">
        <v>180</v>
      </c>
      <c r="E156" s="5">
        <v>20</v>
      </c>
      <c r="F156" s="227" t="s">
        <v>519</v>
      </c>
      <c r="G156" s="17" t="str">
        <f t="shared" si="367"/>
        <v>I</v>
      </c>
      <c r="H156" s="41">
        <f t="shared" si="394"/>
        <v>22693.550000000003</v>
      </c>
      <c r="I156" s="41">
        <f t="shared" si="395"/>
        <v>24962.905000000006</v>
      </c>
      <c r="J156" s="41">
        <f t="shared" si="396"/>
        <v>27459.195500000009</v>
      </c>
      <c r="K156" s="41">
        <f t="shared" si="397"/>
        <v>30205.115050000011</v>
      </c>
      <c r="L156" s="41">
        <f t="shared" si="398"/>
        <v>33225.626555000017</v>
      </c>
      <c r="M156" s="41">
        <f t="shared" si="399"/>
        <v>36548.189210500022</v>
      </c>
      <c r="N156" s="41">
        <f t="shared" si="400"/>
        <v>40203.008131550028</v>
      </c>
      <c r="O156" s="41">
        <f t="shared" si="401"/>
        <v>44223.308944705037</v>
      </c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>
        <f t="shared" ref="AA156:AN156" si="565">AA43*$H43</f>
        <v>0</v>
      </c>
      <c r="AB156" s="49">
        <f t="shared" si="565"/>
        <v>0</v>
      </c>
      <c r="AC156" s="49">
        <f t="shared" si="565"/>
        <v>0</v>
      </c>
      <c r="AD156" s="49">
        <f t="shared" si="565"/>
        <v>0</v>
      </c>
      <c r="AE156" s="49">
        <f t="shared" si="565"/>
        <v>0</v>
      </c>
      <c r="AF156" s="49">
        <f t="shared" si="565"/>
        <v>0</v>
      </c>
      <c r="AG156" s="49">
        <f t="shared" si="565"/>
        <v>0</v>
      </c>
      <c r="AH156" s="49">
        <f t="shared" si="565"/>
        <v>0</v>
      </c>
      <c r="AI156" s="49">
        <f t="shared" si="565"/>
        <v>0</v>
      </c>
      <c r="AJ156" s="49">
        <f t="shared" si="565"/>
        <v>0</v>
      </c>
      <c r="AK156" s="49">
        <f t="shared" si="565"/>
        <v>0</v>
      </c>
      <c r="AL156" s="49">
        <f t="shared" si="565"/>
        <v>0</v>
      </c>
      <c r="AM156" s="49">
        <f t="shared" si="565"/>
        <v>0</v>
      </c>
      <c r="AN156" s="49">
        <f t="shared" si="565"/>
        <v>0</v>
      </c>
      <c r="AO156" s="49">
        <f t="shared" ref="AO156:BF156" si="566">AO43*$I43</f>
        <v>0</v>
      </c>
      <c r="AP156" s="49">
        <f t="shared" si="566"/>
        <v>0</v>
      </c>
      <c r="AQ156" s="49">
        <f t="shared" si="566"/>
        <v>0</v>
      </c>
      <c r="AR156" s="49">
        <f t="shared" si="566"/>
        <v>0</v>
      </c>
      <c r="AS156" s="49">
        <f t="shared" si="566"/>
        <v>0</v>
      </c>
      <c r="AT156" s="49">
        <f t="shared" si="566"/>
        <v>0</v>
      </c>
      <c r="AU156" s="49">
        <f t="shared" si="566"/>
        <v>0</v>
      </c>
      <c r="AV156" s="49">
        <f t="shared" si="566"/>
        <v>0</v>
      </c>
      <c r="AW156" s="49">
        <f t="shared" si="566"/>
        <v>0</v>
      </c>
      <c r="AX156" s="49">
        <f t="shared" si="566"/>
        <v>0</v>
      </c>
      <c r="AY156" s="49">
        <f t="shared" si="566"/>
        <v>0</v>
      </c>
      <c r="AZ156" s="49">
        <f t="shared" si="566"/>
        <v>0</v>
      </c>
      <c r="BA156" s="49">
        <f t="shared" si="566"/>
        <v>0</v>
      </c>
      <c r="BB156" s="49">
        <f t="shared" si="566"/>
        <v>0</v>
      </c>
      <c r="BC156" s="49">
        <f t="shared" si="566"/>
        <v>0</v>
      </c>
      <c r="BD156" s="49">
        <f t="shared" si="566"/>
        <v>0</v>
      </c>
      <c r="BE156" s="49">
        <f t="shared" si="566"/>
        <v>0</v>
      </c>
      <c r="BF156" s="49">
        <f t="shared" si="566"/>
        <v>0</v>
      </c>
      <c r="BG156" s="49">
        <f t="shared" ref="BG156:BL156" si="567">BG43*$I43</f>
        <v>0</v>
      </c>
      <c r="BH156" s="49">
        <f t="shared" si="567"/>
        <v>0</v>
      </c>
      <c r="BI156" s="49">
        <f t="shared" si="567"/>
        <v>0</v>
      </c>
      <c r="BJ156" s="49">
        <f t="shared" si="567"/>
        <v>0</v>
      </c>
      <c r="BK156" s="49">
        <f t="shared" si="567"/>
        <v>0</v>
      </c>
      <c r="BL156" s="49">
        <f t="shared" si="567"/>
        <v>0</v>
      </c>
      <c r="BM156" s="49">
        <f t="shared" ref="BM156:BX156" si="568">BM43*$J43</f>
        <v>0</v>
      </c>
      <c r="BN156" s="49">
        <f t="shared" si="568"/>
        <v>0</v>
      </c>
      <c r="BO156" s="49">
        <f t="shared" si="568"/>
        <v>0</v>
      </c>
      <c r="BP156" s="49">
        <f t="shared" si="568"/>
        <v>0</v>
      </c>
      <c r="BQ156" s="49">
        <f t="shared" si="568"/>
        <v>0</v>
      </c>
      <c r="BR156" s="49">
        <f t="shared" si="568"/>
        <v>0</v>
      </c>
      <c r="BS156" s="49">
        <f t="shared" si="568"/>
        <v>0</v>
      </c>
      <c r="BT156" s="49">
        <f t="shared" si="568"/>
        <v>0</v>
      </c>
      <c r="BU156" s="49">
        <f t="shared" si="568"/>
        <v>0</v>
      </c>
      <c r="BV156" s="49">
        <f t="shared" si="568"/>
        <v>0</v>
      </c>
      <c r="BW156" s="49">
        <f t="shared" si="568"/>
        <v>0</v>
      </c>
      <c r="BX156" s="49">
        <f t="shared" si="568"/>
        <v>0</v>
      </c>
      <c r="BY156" s="49">
        <f t="shared" ref="BY156:CJ156" si="569">BY43*$J43</f>
        <v>0</v>
      </c>
      <c r="BZ156" s="49">
        <f t="shared" si="569"/>
        <v>0</v>
      </c>
      <c r="CA156" s="49">
        <f t="shared" si="569"/>
        <v>0</v>
      </c>
      <c r="CB156" s="49">
        <f t="shared" si="569"/>
        <v>0</v>
      </c>
      <c r="CC156" s="49">
        <f t="shared" si="569"/>
        <v>0</v>
      </c>
      <c r="CD156" s="49">
        <f t="shared" si="569"/>
        <v>0</v>
      </c>
      <c r="CE156" s="49">
        <f t="shared" si="569"/>
        <v>0</v>
      </c>
      <c r="CF156" s="49">
        <f t="shared" si="569"/>
        <v>0</v>
      </c>
      <c r="CG156" s="49">
        <f t="shared" si="569"/>
        <v>0</v>
      </c>
      <c r="CH156" s="49">
        <f t="shared" si="569"/>
        <v>0</v>
      </c>
      <c r="CI156" s="49">
        <f t="shared" si="569"/>
        <v>0</v>
      </c>
      <c r="CJ156" s="49">
        <f t="shared" si="569"/>
        <v>0</v>
      </c>
      <c r="CK156" s="49">
        <f t="shared" ref="CK156:CU156" si="570">CK43*$K43</f>
        <v>0</v>
      </c>
      <c r="CL156" s="49">
        <f t="shared" si="570"/>
        <v>0</v>
      </c>
      <c r="CM156" s="49">
        <f t="shared" si="570"/>
        <v>0</v>
      </c>
      <c r="CN156" s="49">
        <f t="shared" si="570"/>
        <v>0</v>
      </c>
      <c r="CO156" s="49">
        <f t="shared" si="570"/>
        <v>0</v>
      </c>
      <c r="CP156" s="49">
        <f t="shared" si="570"/>
        <v>0</v>
      </c>
      <c r="CQ156" s="49">
        <f t="shared" si="570"/>
        <v>0</v>
      </c>
      <c r="CR156" s="49">
        <f t="shared" si="570"/>
        <v>0</v>
      </c>
      <c r="CS156" s="49">
        <f t="shared" si="570"/>
        <v>0</v>
      </c>
      <c r="CT156" s="49">
        <f t="shared" si="570"/>
        <v>0</v>
      </c>
      <c r="CU156" s="49">
        <f t="shared" si="570"/>
        <v>0</v>
      </c>
      <c r="CV156" s="49">
        <f t="shared" ref="CV156:DH156" si="571">CV43*$K43</f>
        <v>0</v>
      </c>
      <c r="CW156" s="49">
        <f t="shared" si="571"/>
        <v>0</v>
      </c>
      <c r="CX156" s="49">
        <f t="shared" si="571"/>
        <v>0</v>
      </c>
      <c r="CY156" s="49">
        <f t="shared" si="571"/>
        <v>0</v>
      </c>
      <c r="CZ156" s="49">
        <f t="shared" si="571"/>
        <v>0</v>
      </c>
      <c r="DA156" s="49">
        <f t="shared" si="571"/>
        <v>0</v>
      </c>
      <c r="DB156" s="49">
        <f t="shared" si="571"/>
        <v>0</v>
      </c>
      <c r="DC156" s="49">
        <f t="shared" si="571"/>
        <v>0</v>
      </c>
      <c r="DD156" s="49">
        <f t="shared" si="571"/>
        <v>0</v>
      </c>
      <c r="DE156" s="49">
        <f t="shared" si="571"/>
        <v>0</v>
      </c>
      <c r="DF156" s="49">
        <f t="shared" si="571"/>
        <v>0</v>
      </c>
      <c r="DG156" s="49">
        <f t="shared" si="571"/>
        <v>0</v>
      </c>
      <c r="DH156" s="49">
        <f t="shared" si="571"/>
        <v>0</v>
      </c>
      <c r="DI156" s="49">
        <f t="shared" ref="DI156:DT156" si="572">DI43*$L43</f>
        <v>0</v>
      </c>
      <c r="DJ156" s="49">
        <f t="shared" ref="DJ156:DR156" si="573">DJ43*$L43</f>
        <v>0</v>
      </c>
      <c r="DK156" s="49">
        <f t="shared" si="573"/>
        <v>0</v>
      </c>
      <c r="DL156" s="49">
        <f t="shared" si="573"/>
        <v>0</v>
      </c>
      <c r="DM156" s="49">
        <f t="shared" si="573"/>
        <v>0</v>
      </c>
      <c r="DN156" s="49">
        <f t="shared" si="573"/>
        <v>0</v>
      </c>
      <c r="DO156" s="49">
        <f t="shared" si="573"/>
        <v>0</v>
      </c>
      <c r="DP156" s="49">
        <f t="shared" si="573"/>
        <v>0</v>
      </c>
      <c r="DQ156" s="49">
        <f t="shared" si="573"/>
        <v>0</v>
      </c>
      <c r="DR156" s="49">
        <f t="shared" si="573"/>
        <v>0</v>
      </c>
      <c r="DS156" s="49">
        <f t="shared" si="572"/>
        <v>0</v>
      </c>
      <c r="DT156" s="49">
        <f t="shared" si="572"/>
        <v>0</v>
      </c>
      <c r="DU156" s="49"/>
      <c r="DV156" s="49"/>
      <c r="DW156" s="49"/>
      <c r="DX156" s="49"/>
      <c r="DY156" s="49"/>
      <c r="DZ156" s="49"/>
      <c r="EA156" s="49"/>
      <c r="EB156" s="49"/>
      <c r="EC156" s="49"/>
      <c r="ED156" s="49"/>
      <c r="EE156" s="49"/>
      <c r="EF156" s="49"/>
      <c r="EG156" s="49"/>
      <c r="EH156" s="49"/>
      <c r="EI156" s="49"/>
      <c r="EJ156" s="49"/>
      <c r="EK156" s="49"/>
      <c r="EL156" s="49"/>
      <c r="EM156" s="49"/>
      <c r="EN156" s="49"/>
      <c r="EO156" s="49"/>
      <c r="EP156" s="49"/>
      <c r="EQ156" s="49"/>
      <c r="ER156" s="49"/>
      <c r="ES156" s="49"/>
      <c r="ET156" s="49"/>
      <c r="EU156" s="49"/>
      <c r="EV156" s="49"/>
      <c r="EW156" s="49"/>
      <c r="EX156" s="49"/>
      <c r="EY156" s="49"/>
      <c r="EZ156" s="49"/>
      <c r="FA156" s="49"/>
      <c r="FB156" s="49"/>
      <c r="FC156" s="49"/>
      <c r="FD156" s="49"/>
      <c r="FE156" s="49"/>
      <c r="FF156" s="49"/>
      <c r="FG156" s="49"/>
      <c r="FH156" s="49"/>
      <c r="FI156" s="49"/>
      <c r="FJ156" s="49"/>
      <c r="FK156" s="49"/>
      <c r="FL156" s="49"/>
      <c r="FM156" s="49"/>
      <c r="FN156" s="49"/>
      <c r="FO156" s="49"/>
      <c r="FP156" s="49"/>
      <c r="FQ156" s="49"/>
      <c r="FR156" s="49"/>
      <c r="FS156" s="49"/>
      <c r="FT156" s="49"/>
      <c r="FU156" s="49"/>
      <c r="FV156" s="49"/>
      <c r="FW156" s="49"/>
      <c r="FX156" s="49"/>
      <c r="FY156" s="49"/>
      <c r="FZ156" s="49"/>
      <c r="GA156" s="49"/>
      <c r="GB156" s="49"/>
      <c r="GC156" s="69">
        <f t="shared" si="365"/>
        <v>0</v>
      </c>
      <c r="GD156" s="70">
        <f t="shared" si="366"/>
        <v>0</v>
      </c>
      <c r="GE156" s="5"/>
      <c r="GF156" s="5"/>
      <c r="GG156" s="5"/>
    </row>
    <row r="157" spans="1:189" ht="16.5" customHeight="1" x14ac:dyDescent="0.25">
      <c r="A157" s="5"/>
      <c r="B157" s="40" t="s">
        <v>186</v>
      </c>
      <c r="C157" s="24" t="s">
        <v>180</v>
      </c>
      <c r="D157" s="24" t="s">
        <v>180</v>
      </c>
      <c r="E157" s="5">
        <v>21</v>
      </c>
      <c r="F157" s="227" t="s">
        <v>519</v>
      </c>
      <c r="G157" s="17" t="str">
        <f t="shared" si="367"/>
        <v>I</v>
      </c>
      <c r="H157" s="41">
        <f t="shared" si="394"/>
        <v>22693.550000000003</v>
      </c>
      <c r="I157" s="41">
        <f t="shared" si="395"/>
        <v>24962.905000000006</v>
      </c>
      <c r="J157" s="41">
        <f t="shared" si="396"/>
        <v>27459.195500000009</v>
      </c>
      <c r="K157" s="41">
        <f t="shared" si="397"/>
        <v>30205.115050000011</v>
      </c>
      <c r="L157" s="41">
        <f t="shared" si="398"/>
        <v>33225.626555000017</v>
      </c>
      <c r="M157" s="41">
        <f t="shared" si="399"/>
        <v>36548.189210500022</v>
      </c>
      <c r="N157" s="41">
        <f t="shared" si="400"/>
        <v>40203.008131550028</v>
      </c>
      <c r="O157" s="41">
        <f t="shared" si="401"/>
        <v>44223.308944705037</v>
      </c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>
        <f t="shared" ref="AA157:AN157" si="574">AA44*$H44</f>
        <v>0</v>
      </c>
      <c r="AB157" s="49">
        <f t="shared" si="574"/>
        <v>0</v>
      </c>
      <c r="AC157" s="49">
        <f t="shared" si="574"/>
        <v>0</v>
      </c>
      <c r="AD157" s="49">
        <f t="shared" si="574"/>
        <v>0</v>
      </c>
      <c r="AE157" s="49">
        <f t="shared" si="574"/>
        <v>0</v>
      </c>
      <c r="AF157" s="49">
        <f t="shared" si="574"/>
        <v>0</v>
      </c>
      <c r="AG157" s="49">
        <f t="shared" si="574"/>
        <v>0</v>
      </c>
      <c r="AH157" s="49">
        <f t="shared" si="574"/>
        <v>0</v>
      </c>
      <c r="AI157" s="49">
        <f t="shared" si="574"/>
        <v>0</v>
      </c>
      <c r="AJ157" s="49">
        <f t="shared" si="574"/>
        <v>0</v>
      </c>
      <c r="AK157" s="49">
        <f t="shared" si="574"/>
        <v>0</v>
      </c>
      <c r="AL157" s="49">
        <f t="shared" si="574"/>
        <v>0</v>
      </c>
      <c r="AM157" s="49">
        <f t="shared" si="574"/>
        <v>0</v>
      </c>
      <c r="AN157" s="49">
        <f t="shared" si="574"/>
        <v>0</v>
      </c>
      <c r="AO157" s="49">
        <f t="shared" ref="AO157:BF157" si="575">AO44*$I44</f>
        <v>0</v>
      </c>
      <c r="AP157" s="49">
        <f t="shared" si="575"/>
        <v>0</v>
      </c>
      <c r="AQ157" s="49">
        <f t="shared" si="575"/>
        <v>0</v>
      </c>
      <c r="AR157" s="49">
        <f t="shared" si="575"/>
        <v>0</v>
      </c>
      <c r="AS157" s="49">
        <f t="shared" si="575"/>
        <v>0</v>
      </c>
      <c r="AT157" s="49">
        <f t="shared" si="575"/>
        <v>0</v>
      </c>
      <c r="AU157" s="49">
        <f t="shared" si="575"/>
        <v>0</v>
      </c>
      <c r="AV157" s="49">
        <f t="shared" si="575"/>
        <v>0</v>
      </c>
      <c r="AW157" s="49">
        <f t="shared" si="575"/>
        <v>0</v>
      </c>
      <c r="AX157" s="49">
        <f t="shared" si="575"/>
        <v>0</v>
      </c>
      <c r="AY157" s="49">
        <f t="shared" si="575"/>
        <v>0</v>
      </c>
      <c r="AZ157" s="49">
        <f t="shared" si="575"/>
        <v>0</v>
      </c>
      <c r="BA157" s="49">
        <f t="shared" si="575"/>
        <v>0</v>
      </c>
      <c r="BB157" s="49">
        <f t="shared" si="575"/>
        <v>0</v>
      </c>
      <c r="BC157" s="49">
        <f t="shared" si="575"/>
        <v>0</v>
      </c>
      <c r="BD157" s="49">
        <f t="shared" si="575"/>
        <v>0</v>
      </c>
      <c r="BE157" s="49">
        <f t="shared" si="575"/>
        <v>0</v>
      </c>
      <c r="BF157" s="49">
        <f t="shared" si="575"/>
        <v>0</v>
      </c>
      <c r="BG157" s="49">
        <f t="shared" ref="BG157:BL157" si="576">BG44*$I44</f>
        <v>0</v>
      </c>
      <c r="BH157" s="49">
        <f t="shared" si="576"/>
        <v>0</v>
      </c>
      <c r="BI157" s="49">
        <f t="shared" si="576"/>
        <v>0</v>
      </c>
      <c r="BJ157" s="49">
        <f t="shared" si="576"/>
        <v>0</v>
      </c>
      <c r="BK157" s="49">
        <f t="shared" si="576"/>
        <v>0</v>
      </c>
      <c r="BL157" s="49">
        <f t="shared" si="576"/>
        <v>0</v>
      </c>
      <c r="BM157" s="49">
        <f t="shared" ref="BM157:BX157" si="577">BM44*$J44</f>
        <v>0</v>
      </c>
      <c r="BN157" s="49">
        <f t="shared" si="577"/>
        <v>0</v>
      </c>
      <c r="BO157" s="49">
        <f t="shared" si="577"/>
        <v>0</v>
      </c>
      <c r="BP157" s="49">
        <f t="shared" si="577"/>
        <v>0</v>
      </c>
      <c r="BQ157" s="49">
        <f t="shared" si="577"/>
        <v>0</v>
      </c>
      <c r="BR157" s="49">
        <f t="shared" si="577"/>
        <v>0</v>
      </c>
      <c r="BS157" s="49">
        <f t="shared" si="577"/>
        <v>0</v>
      </c>
      <c r="BT157" s="49">
        <f t="shared" si="577"/>
        <v>0</v>
      </c>
      <c r="BU157" s="49">
        <f t="shared" si="577"/>
        <v>0</v>
      </c>
      <c r="BV157" s="49">
        <f t="shared" si="577"/>
        <v>0</v>
      </c>
      <c r="BW157" s="49">
        <f t="shared" si="577"/>
        <v>0</v>
      </c>
      <c r="BX157" s="49">
        <f t="shared" si="577"/>
        <v>0</v>
      </c>
      <c r="BY157" s="49">
        <f t="shared" ref="BY157:CJ157" si="578">BY44*$J44</f>
        <v>0</v>
      </c>
      <c r="BZ157" s="49">
        <f t="shared" si="578"/>
        <v>0</v>
      </c>
      <c r="CA157" s="49">
        <f t="shared" si="578"/>
        <v>0</v>
      </c>
      <c r="CB157" s="49">
        <f t="shared" si="578"/>
        <v>0</v>
      </c>
      <c r="CC157" s="49">
        <f t="shared" si="578"/>
        <v>0</v>
      </c>
      <c r="CD157" s="49">
        <f t="shared" si="578"/>
        <v>0</v>
      </c>
      <c r="CE157" s="49">
        <f t="shared" si="578"/>
        <v>0</v>
      </c>
      <c r="CF157" s="49">
        <f t="shared" si="578"/>
        <v>0</v>
      </c>
      <c r="CG157" s="49">
        <f t="shared" si="578"/>
        <v>0</v>
      </c>
      <c r="CH157" s="49">
        <f t="shared" si="578"/>
        <v>0</v>
      </c>
      <c r="CI157" s="49">
        <f t="shared" si="578"/>
        <v>0</v>
      </c>
      <c r="CJ157" s="49">
        <f t="shared" si="578"/>
        <v>0</v>
      </c>
      <c r="CK157" s="49">
        <f t="shared" ref="CK157:CU157" si="579">CK44*$K44</f>
        <v>0</v>
      </c>
      <c r="CL157" s="49">
        <f t="shared" si="579"/>
        <v>0</v>
      </c>
      <c r="CM157" s="49">
        <f t="shared" si="579"/>
        <v>0</v>
      </c>
      <c r="CN157" s="49">
        <f t="shared" si="579"/>
        <v>0</v>
      </c>
      <c r="CO157" s="49">
        <f t="shared" si="579"/>
        <v>0</v>
      </c>
      <c r="CP157" s="49">
        <f t="shared" si="579"/>
        <v>0</v>
      </c>
      <c r="CQ157" s="49">
        <f t="shared" si="579"/>
        <v>0</v>
      </c>
      <c r="CR157" s="49">
        <f t="shared" si="579"/>
        <v>0</v>
      </c>
      <c r="CS157" s="49">
        <f t="shared" si="579"/>
        <v>0</v>
      </c>
      <c r="CT157" s="49">
        <f t="shared" si="579"/>
        <v>0</v>
      </c>
      <c r="CU157" s="49">
        <f t="shared" si="579"/>
        <v>0</v>
      </c>
      <c r="CV157" s="49">
        <f t="shared" ref="CV157:DH157" si="580">CV44*$K44</f>
        <v>0</v>
      </c>
      <c r="CW157" s="49">
        <f t="shared" si="580"/>
        <v>0</v>
      </c>
      <c r="CX157" s="49">
        <f t="shared" si="580"/>
        <v>0</v>
      </c>
      <c r="CY157" s="49">
        <f t="shared" si="580"/>
        <v>0</v>
      </c>
      <c r="CZ157" s="49">
        <f t="shared" si="580"/>
        <v>0</v>
      </c>
      <c r="DA157" s="49">
        <f t="shared" si="580"/>
        <v>0</v>
      </c>
      <c r="DB157" s="49">
        <f t="shared" si="580"/>
        <v>0</v>
      </c>
      <c r="DC157" s="49">
        <f t="shared" si="580"/>
        <v>0</v>
      </c>
      <c r="DD157" s="49">
        <f t="shared" si="580"/>
        <v>0</v>
      </c>
      <c r="DE157" s="49">
        <f t="shared" si="580"/>
        <v>0</v>
      </c>
      <c r="DF157" s="49">
        <f t="shared" si="580"/>
        <v>0</v>
      </c>
      <c r="DG157" s="49">
        <f t="shared" si="580"/>
        <v>0</v>
      </c>
      <c r="DH157" s="49">
        <f t="shared" si="580"/>
        <v>0</v>
      </c>
      <c r="DI157" s="49">
        <f t="shared" ref="DI157:DT157" si="581">DI44*$L44</f>
        <v>0</v>
      </c>
      <c r="DJ157" s="49">
        <f t="shared" ref="DJ157:DR157" si="582">DJ44*$L44</f>
        <v>0</v>
      </c>
      <c r="DK157" s="49">
        <f t="shared" si="582"/>
        <v>0</v>
      </c>
      <c r="DL157" s="49">
        <f t="shared" si="582"/>
        <v>0</v>
      </c>
      <c r="DM157" s="49">
        <f t="shared" si="582"/>
        <v>0</v>
      </c>
      <c r="DN157" s="49">
        <f t="shared" si="582"/>
        <v>0</v>
      </c>
      <c r="DO157" s="49">
        <f t="shared" si="582"/>
        <v>0</v>
      </c>
      <c r="DP157" s="49">
        <f t="shared" si="582"/>
        <v>0</v>
      </c>
      <c r="DQ157" s="49">
        <f t="shared" si="582"/>
        <v>0</v>
      </c>
      <c r="DR157" s="49">
        <f t="shared" si="582"/>
        <v>0</v>
      </c>
      <c r="DS157" s="49">
        <f t="shared" si="581"/>
        <v>0</v>
      </c>
      <c r="DT157" s="49">
        <f t="shared" si="581"/>
        <v>0</v>
      </c>
      <c r="DU157" s="49"/>
      <c r="DV157" s="49"/>
      <c r="DW157" s="49"/>
      <c r="DX157" s="49"/>
      <c r="DY157" s="49"/>
      <c r="DZ157" s="49"/>
      <c r="EA157" s="49"/>
      <c r="EB157" s="49"/>
      <c r="EC157" s="49"/>
      <c r="ED157" s="49"/>
      <c r="EE157" s="49"/>
      <c r="EF157" s="49"/>
      <c r="EG157" s="49"/>
      <c r="EH157" s="49"/>
      <c r="EI157" s="49"/>
      <c r="EJ157" s="49"/>
      <c r="EK157" s="49"/>
      <c r="EL157" s="49"/>
      <c r="EM157" s="49"/>
      <c r="EN157" s="49"/>
      <c r="EO157" s="49"/>
      <c r="EP157" s="49"/>
      <c r="EQ157" s="49"/>
      <c r="ER157" s="49"/>
      <c r="ES157" s="49"/>
      <c r="ET157" s="49"/>
      <c r="EU157" s="49"/>
      <c r="EV157" s="49"/>
      <c r="EW157" s="49"/>
      <c r="EX157" s="49"/>
      <c r="EY157" s="49"/>
      <c r="EZ157" s="49"/>
      <c r="FA157" s="49"/>
      <c r="FB157" s="49"/>
      <c r="FC157" s="49"/>
      <c r="FD157" s="49"/>
      <c r="FE157" s="49"/>
      <c r="FF157" s="49"/>
      <c r="FG157" s="49"/>
      <c r="FH157" s="49"/>
      <c r="FI157" s="49"/>
      <c r="FJ157" s="49"/>
      <c r="FK157" s="49"/>
      <c r="FL157" s="49"/>
      <c r="FM157" s="49"/>
      <c r="FN157" s="49"/>
      <c r="FO157" s="49"/>
      <c r="FP157" s="49"/>
      <c r="FQ157" s="49"/>
      <c r="FR157" s="49"/>
      <c r="FS157" s="49"/>
      <c r="FT157" s="49"/>
      <c r="FU157" s="49"/>
      <c r="FV157" s="49"/>
      <c r="FW157" s="49"/>
      <c r="FX157" s="49"/>
      <c r="FY157" s="49"/>
      <c r="FZ157" s="49"/>
      <c r="GA157" s="49"/>
      <c r="GB157" s="49"/>
      <c r="GC157" s="69">
        <f t="shared" si="365"/>
        <v>0</v>
      </c>
      <c r="GD157" s="70">
        <f t="shared" si="366"/>
        <v>0</v>
      </c>
      <c r="GE157" s="5"/>
      <c r="GF157" s="5"/>
      <c r="GG157" s="5"/>
    </row>
    <row r="158" spans="1:189" ht="16.5" customHeight="1" x14ac:dyDescent="0.25">
      <c r="A158" s="5"/>
      <c r="B158" s="40" t="s">
        <v>186</v>
      </c>
      <c r="C158" s="24" t="s">
        <v>180</v>
      </c>
      <c r="D158" s="24" t="s">
        <v>180</v>
      </c>
      <c r="E158" s="5">
        <v>22</v>
      </c>
      <c r="F158" s="227" t="s">
        <v>512</v>
      </c>
      <c r="G158" s="17" t="str">
        <f t="shared" si="367"/>
        <v>II</v>
      </c>
      <c r="H158" s="41">
        <f t="shared" si="394"/>
        <v>35045.229999999996</v>
      </c>
      <c r="I158" s="41">
        <f t="shared" si="395"/>
        <v>38549.752999999997</v>
      </c>
      <c r="J158" s="41">
        <f t="shared" si="396"/>
        <v>42404.728300000002</v>
      </c>
      <c r="K158" s="41">
        <f t="shared" si="397"/>
        <v>46645.201130000009</v>
      </c>
      <c r="L158" s="41">
        <f t="shared" si="398"/>
        <v>51309.721243000015</v>
      </c>
      <c r="M158" s="41">
        <f t="shared" si="399"/>
        <v>56440.693367300024</v>
      </c>
      <c r="N158" s="41">
        <f t="shared" si="400"/>
        <v>62084.762704030029</v>
      </c>
      <c r="O158" s="41">
        <f t="shared" si="401"/>
        <v>68293.238974433043</v>
      </c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>
        <f t="shared" ref="AA158:AN158" si="583">AA45*$H45</f>
        <v>8761.307499999999</v>
      </c>
      <c r="AB158" s="49">
        <f t="shared" si="583"/>
        <v>8761.307499999999</v>
      </c>
      <c r="AC158" s="49">
        <f t="shared" si="583"/>
        <v>17522.614999999998</v>
      </c>
      <c r="AD158" s="49">
        <f t="shared" si="583"/>
        <v>17522.614999999998</v>
      </c>
      <c r="AE158" s="49">
        <f t="shared" si="583"/>
        <v>5047.7078437499986</v>
      </c>
      <c r="AF158" s="49">
        <f t="shared" si="583"/>
        <v>5047.7078437499986</v>
      </c>
      <c r="AG158" s="49">
        <f t="shared" si="583"/>
        <v>5047.7078437499986</v>
      </c>
      <c r="AH158" s="49">
        <f t="shared" si="583"/>
        <v>5047.7078437499986</v>
      </c>
      <c r="AI158" s="49">
        <f t="shared" si="583"/>
        <v>5047.7078437499986</v>
      </c>
      <c r="AJ158" s="49">
        <f t="shared" si="583"/>
        <v>5047.7078437499986</v>
      </c>
      <c r="AK158" s="49">
        <f t="shared" si="583"/>
        <v>5047.7078437499986</v>
      </c>
      <c r="AL158" s="49">
        <f t="shared" si="583"/>
        <v>5047.7078437499986</v>
      </c>
      <c r="AM158" s="49">
        <f t="shared" si="583"/>
        <v>5047.7078437499986</v>
      </c>
      <c r="AN158" s="49">
        <f t="shared" si="583"/>
        <v>5047.7078437499986</v>
      </c>
      <c r="AO158" s="49">
        <f t="shared" ref="AO158:BF158" si="584">AO45*$I45</f>
        <v>5552.478628124999</v>
      </c>
      <c r="AP158" s="49">
        <f t="shared" si="584"/>
        <v>5552.478628124999</v>
      </c>
      <c r="AQ158" s="49">
        <f t="shared" si="584"/>
        <v>5552.478628124999</v>
      </c>
      <c r="AR158" s="49">
        <f t="shared" si="584"/>
        <v>5552.478628124999</v>
      </c>
      <c r="AS158" s="49">
        <f t="shared" si="584"/>
        <v>5552.478628124999</v>
      </c>
      <c r="AT158" s="49">
        <f t="shared" si="584"/>
        <v>5552.478628124999</v>
      </c>
      <c r="AU158" s="49">
        <f t="shared" si="584"/>
        <v>5552.478628124999</v>
      </c>
      <c r="AV158" s="49">
        <f t="shared" si="584"/>
        <v>5552.478628124999</v>
      </c>
      <c r="AW158" s="49">
        <f t="shared" si="584"/>
        <v>5552.478628124999</v>
      </c>
      <c r="AX158" s="49">
        <f t="shared" si="584"/>
        <v>5552.478628124999</v>
      </c>
      <c r="AY158" s="49">
        <f t="shared" si="584"/>
        <v>5552.478628124999</v>
      </c>
      <c r="AZ158" s="49">
        <f t="shared" si="584"/>
        <v>5552.478628124999</v>
      </c>
      <c r="BA158" s="49">
        <f t="shared" si="584"/>
        <v>0</v>
      </c>
      <c r="BB158" s="49">
        <f t="shared" si="584"/>
        <v>0</v>
      </c>
      <c r="BC158" s="49">
        <f t="shared" si="584"/>
        <v>0</v>
      </c>
      <c r="BD158" s="49">
        <f t="shared" si="584"/>
        <v>0</v>
      </c>
      <c r="BE158" s="49">
        <f t="shared" si="584"/>
        <v>0</v>
      </c>
      <c r="BF158" s="49">
        <f t="shared" si="584"/>
        <v>0</v>
      </c>
      <c r="BG158" s="49">
        <f t="shared" ref="BG158:BL158" si="585">BG45*$I45</f>
        <v>0</v>
      </c>
      <c r="BH158" s="49">
        <f t="shared" si="585"/>
        <v>0</v>
      </c>
      <c r="BI158" s="49">
        <f t="shared" si="585"/>
        <v>0</v>
      </c>
      <c r="BJ158" s="49">
        <f t="shared" si="585"/>
        <v>0</v>
      </c>
      <c r="BK158" s="49">
        <f t="shared" si="585"/>
        <v>0</v>
      </c>
      <c r="BL158" s="49">
        <f t="shared" si="585"/>
        <v>0</v>
      </c>
      <c r="BM158" s="49">
        <f t="shared" ref="BM158:BX158" si="586">BM45*$J45</f>
        <v>0</v>
      </c>
      <c r="BN158" s="49">
        <f t="shared" si="586"/>
        <v>0</v>
      </c>
      <c r="BO158" s="49">
        <f t="shared" si="586"/>
        <v>0</v>
      </c>
      <c r="BP158" s="49">
        <f t="shared" si="586"/>
        <v>0</v>
      </c>
      <c r="BQ158" s="49">
        <f t="shared" si="586"/>
        <v>0</v>
      </c>
      <c r="BR158" s="49">
        <f t="shared" si="586"/>
        <v>0</v>
      </c>
      <c r="BS158" s="49">
        <f t="shared" si="586"/>
        <v>0</v>
      </c>
      <c r="BT158" s="49">
        <f t="shared" si="586"/>
        <v>0</v>
      </c>
      <c r="BU158" s="49">
        <f t="shared" si="586"/>
        <v>0</v>
      </c>
      <c r="BV158" s="49">
        <f t="shared" si="586"/>
        <v>0</v>
      </c>
      <c r="BW158" s="49">
        <f t="shared" si="586"/>
        <v>0</v>
      </c>
      <c r="BX158" s="49">
        <f t="shared" si="586"/>
        <v>0</v>
      </c>
      <c r="BY158" s="49">
        <f t="shared" ref="BY158:CJ158" si="587">BY45*$J45</f>
        <v>0</v>
      </c>
      <c r="BZ158" s="49">
        <f t="shared" si="587"/>
        <v>0</v>
      </c>
      <c r="CA158" s="49">
        <f t="shared" si="587"/>
        <v>0</v>
      </c>
      <c r="CB158" s="49">
        <f t="shared" si="587"/>
        <v>0</v>
      </c>
      <c r="CC158" s="49">
        <f t="shared" si="587"/>
        <v>0</v>
      </c>
      <c r="CD158" s="49">
        <f t="shared" si="587"/>
        <v>0</v>
      </c>
      <c r="CE158" s="49">
        <f t="shared" si="587"/>
        <v>0</v>
      </c>
      <c r="CF158" s="49">
        <f t="shared" si="587"/>
        <v>0</v>
      </c>
      <c r="CG158" s="49">
        <f t="shared" si="587"/>
        <v>0</v>
      </c>
      <c r="CH158" s="49">
        <f t="shared" si="587"/>
        <v>0</v>
      </c>
      <c r="CI158" s="49">
        <f t="shared" si="587"/>
        <v>0</v>
      </c>
      <c r="CJ158" s="49">
        <f t="shared" si="587"/>
        <v>0</v>
      </c>
      <c r="CK158" s="49">
        <f t="shared" ref="CK158:CU158" si="588">CK45*$K45</f>
        <v>0</v>
      </c>
      <c r="CL158" s="49">
        <f t="shared" si="588"/>
        <v>0</v>
      </c>
      <c r="CM158" s="49">
        <f t="shared" si="588"/>
        <v>0</v>
      </c>
      <c r="CN158" s="49">
        <f t="shared" si="588"/>
        <v>0</v>
      </c>
      <c r="CO158" s="49">
        <f t="shared" si="588"/>
        <v>0</v>
      </c>
      <c r="CP158" s="49">
        <f t="shared" si="588"/>
        <v>0</v>
      </c>
      <c r="CQ158" s="49">
        <f t="shared" si="588"/>
        <v>0</v>
      </c>
      <c r="CR158" s="49">
        <f t="shared" si="588"/>
        <v>0</v>
      </c>
      <c r="CS158" s="49">
        <f t="shared" si="588"/>
        <v>0</v>
      </c>
      <c r="CT158" s="49">
        <f t="shared" si="588"/>
        <v>0</v>
      </c>
      <c r="CU158" s="49">
        <f t="shared" si="588"/>
        <v>0</v>
      </c>
      <c r="CV158" s="49">
        <f t="shared" ref="CV158:DH158" si="589">CV45*$K45</f>
        <v>0</v>
      </c>
      <c r="CW158" s="49">
        <f t="shared" si="589"/>
        <v>0</v>
      </c>
      <c r="CX158" s="49">
        <f t="shared" si="589"/>
        <v>0</v>
      </c>
      <c r="CY158" s="49">
        <f t="shared" si="589"/>
        <v>0</v>
      </c>
      <c r="CZ158" s="49">
        <f t="shared" si="589"/>
        <v>0</v>
      </c>
      <c r="DA158" s="49">
        <f t="shared" si="589"/>
        <v>0</v>
      </c>
      <c r="DB158" s="49">
        <f t="shared" si="589"/>
        <v>0</v>
      </c>
      <c r="DC158" s="49">
        <f t="shared" si="589"/>
        <v>0</v>
      </c>
      <c r="DD158" s="49">
        <f t="shared" si="589"/>
        <v>0</v>
      </c>
      <c r="DE158" s="49">
        <f t="shared" si="589"/>
        <v>0</v>
      </c>
      <c r="DF158" s="49">
        <f t="shared" si="589"/>
        <v>0</v>
      </c>
      <c r="DG158" s="49">
        <f t="shared" si="589"/>
        <v>0</v>
      </c>
      <c r="DH158" s="49">
        <f t="shared" si="589"/>
        <v>0</v>
      </c>
      <c r="DI158" s="49">
        <f t="shared" ref="DI158:DT158" si="590">DI45*$L45</f>
        <v>0</v>
      </c>
      <c r="DJ158" s="49">
        <f t="shared" ref="DJ158:DR158" si="591">DJ45*$L45</f>
        <v>0</v>
      </c>
      <c r="DK158" s="49">
        <f t="shared" si="591"/>
        <v>0</v>
      </c>
      <c r="DL158" s="49">
        <f t="shared" si="591"/>
        <v>0</v>
      </c>
      <c r="DM158" s="49">
        <f t="shared" si="591"/>
        <v>0</v>
      </c>
      <c r="DN158" s="49">
        <f t="shared" si="591"/>
        <v>0</v>
      </c>
      <c r="DO158" s="49">
        <f t="shared" si="591"/>
        <v>0</v>
      </c>
      <c r="DP158" s="49">
        <f t="shared" si="591"/>
        <v>0</v>
      </c>
      <c r="DQ158" s="49">
        <f t="shared" si="591"/>
        <v>0</v>
      </c>
      <c r="DR158" s="49">
        <f t="shared" si="591"/>
        <v>0</v>
      </c>
      <c r="DS158" s="49">
        <f t="shared" si="590"/>
        <v>0</v>
      </c>
      <c r="DT158" s="49">
        <f t="shared" si="590"/>
        <v>0</v>
      </c>
      <c r="DU158" s="49"/>
      <c r="DV158" s="49"/>
      <c r="DW158" s="49"/>
      <c r="DX158" s="49"/>
      <c r="DY158" s="49"/>
      <c r="DZ158" s="49"/>
      <c r="EA158" s="49"/>
      <c r="EB158" s="49"/>
      <c r="EC158" s="49"/>
      <c r="ED158" s="49"/>
      <c r="EE158" s="49"/>
      <c r="EF158" s="49"/>
      <c r="EG158" s="49"/>
      <c r="EH158" s="49"/>
      <c r="EI158" s="49"/>
      <c r="EJ158" s="49"/>
      <c r="EK158" s="49"/>
      <c r="EL158" s="49"/>
      <c r="EM158" s="49"/>
      <c r="EN158" s="49"/>
      <c r="EO158" s="49"/>
      <c r="EP158" s="49"/>
      <c r="EQ158" s="49"/>
      <c r="ER158" s="49"/>
      <c r="ES158" s="49"/>
      <c r="ET158" s="49"/>
      <c r="EU158" s="49"/>
      <c r="EV158" s="49"/>
      <c r="EW158" s="49"/>
      <c r="EX158" s="49"/>
      <c r="EY158" s="49"/>
      <c r="EZ158" s="49"/>
      <c r="FA158" s="49"/>
      <c r="FB158" s="49"/>
      <c r="FC158" s="49"/>
      <c r="FD158" s="49"/>
      <c r="FE158" s="49"/>
      <c r="FF158" s="49"/>
      <c r="FG158" s="49"/>
      <c r="FH158" s="49"/>
      <c r="FI158" s="49"/>
      <c r="FJ158" s="49"/>
      <c r="FK158" s="49"/>
      <c r="FL158" s="49"/>
      <c r="FM158" s="49"/>
      <c r="FN158" s="49"/>
      <c r="FO158" s="49"/>
      <c r="FP158" s="49"/>
      <c r="FQ158" s="49"/>
      <c r="FR158" s="49"/>
      <c r="FS158" s="49"/>
      <c r="FT158" s="49"/>
      <c r="FU158" s="49"/>
      <c r="FV158" s="49"/>
      <c r="FW158" s="49"/>
      <c r="FX158" s="49"/>
      <c r="FY158" s="49"/>
      <c r="FZ158" s="49"/>
      <c r="GA158" s="49"/>
      <c r="GB158" s="49"/>
      <c r="GC158" s="69">
        <f t="shared" si="365"/>
        <v>169674.66697500009</v>
      </c>
      <c r="GD158" s="70">
        <f t="shared" si="366"/>
        <v>169674.66697500009</v>
      </c>
      <c r="GE158" s="5"/>
      <c r="GF158" s="5"/>
      <c r="GG158" s="5"/>
    </row>
    <row r="159" spans="1:189" ht="16.5" customHeight="1" x14ac:dyDescent="0.25">
      <c r="A159" s="5"/>
      <c r="B159" s="40" t="s">
        <v>186</v>
      </c>
      <c r="C159" s="24" t="s">
        <v>180</v>
      </c>
      <c r="D159" s="24" t="s">
        <v>180</v>
      </c>
      <c r="E159" s="5">
        <v>23</v>
      </c>
      <c r="F159" s="227" t="s">
        <v>518</v>
      </c>
      <c r="G159" s="17" t="str">
        <f t="shared" si="367"/>
        <v>II</v>
      </c>
      <c r="H159" s="41">
        <f t="shared" si="394"/>
        <v>35045.229999999996</v>
      </c>
      <c r="I159" s="41">
        <f t="shared" si="395"/>
        <v>38549.752999999997</v>
      </c>
      <c r="J159" s="41">
        <f t="shared" si="396"/>
        <v>42404.728300000002</v>
      </c>
      <c r="K159" s="41">
        <f t="shared" si="397"/>
        <v>46645.201130000009</v>
      </c>
      <c r="L159" s="41">
        <f t="shared" si="398"/>
        <v>51309.721243000015</v>
      </c>
      <c r="M159" s="41">
        <f t="shared" si="399"/>
        <v>56440.693367300024</v>
      </c>
      <c r="N159" s="41">
        <f t="shared" si="400"/>
        <v>62084.762704030029</v>
      </c>
      <c r="O159" s="41">
        <f t="shared" si="401"/>
        <v>68293.238974433043</v>
      </c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>
        <f t="shared" ref="AA159:AN159" si="592">AA46*$H46</f>
        <v>0</v>
      </c>
      <c r="AB159" s="49">
        <f t="shared" si="592"/>
        <v>0</v>
      </c>
      <c r="AC159" s="49">
        <f t="shared" si="592"/>
        <v>0</v>
      </c>
      <c r="AD159" s="49">
        <f t="shared" si="592"/>
        <v>0</v>
      </c>
      <c r="AE159" s="49">
        <f t="shared" si="592"/>
        <v>0</v>
      </c>
      <c r="AF159" s="49">
        <f t="shared" si="592"/>
        <v>0</v>
      </c>
      <c r="AG159" s="49">
        <f t="shared" si="592"/>
        <v>0</v>
      </c>
      <c r="AH159" s="49">
        <f t="shared" si="592"/>
        <v>0</v>
      </c>
      <c r="AI159" s="49">
        <f t="shared" si="592"/>
        <v>0</v>
      </c>
      <c r="AJ159" s="49">
        <f t="shared" si="592"/>
        <v>0</v>
      </c>
      <c r="AK159" s="49">
        <f t="shared" si="592"/>
        <v>0</v>
      </c>
      <c r="AL159" s="49">
        <f t="shared" si="592"/>
        <v>0</v>
      </c>
      <c r="AM159" s="49">
        <f t="shared" si="592"/>
        <v>0</v>
      </c>
      <c r="AN159" s="49">
        <f t="shared" si="592"/>
        <v>0</v>
      </c>
      <c r="AO159" s="49">
        <f t="shared" ref="AO159:BF159" si="593">AO46*$I46</f>
        <v>0</v>
      </c>
      <c r="AP159" s="49">
        <f t="shared" si="593"/>
        <v>0</v>
      </c>
      <c r="AQ159" s="49">
        <f t="shared" si="593"/>
        <v>0</v>
      </c>
      <c r="AR159" s="49">
        <f t="shared" si="593"/>
        <v>0</v>
      </c>
      <c r="AS159" s="49">
        <f t="shared" si="593"/>
        <v>0</v>
      </c>
      <c r="AT159" s="49">
        <f t="shared" si="593"/>
        <v>0</v>
      </c>
      <c r="AU159" s="49">
        <f t="shared" si="593"/>
        <v>0</v>
      </c>
      <c r="AV159" s="49">
        <f t="shared" si="593"/>
        <v>0</v>
      </c>
      <c r="AW159" s="49">
        <f t="shared" si="593"/>
        <v>0</v>
      </c>
      <c r="AX159" s="49">
        <f t="shared" si="593"/>
        <v>0</v>
      </c>
      <c r="AY159" s="49">
        <f t="shared" si="593"/>
        <v>0</v>
      </c>
      <c r="AZ159" s="49">
        <f t="shared" si="593"/>
        <v>0</v>
      </c>
      <c r="BA159" s="49">
        <f t="shared" si="593"/>
        <v>5552.478628124999</v>
      </c>
      <c r="BB159" s="49">
        <f t="shared" si="593"/>
        <v>5552.478628124999</v>
      </c>
      <c r="BC159" s="49">
        <f t="shared" si="593"/>
        <v>5552.478628124999</v>
      </c>
      <c r="BD159" s="49">
        <f t="shared" si="593"/>
        <v>5552.478628124999</v>
      </c>
      <c r="BE159" s="49">
        <f t="shared" si="593"/>
        <v>5552.478628124999</v>
      </c>
      <c r="BF159" s="49">
        <f t="shared" si="593"/>
        <v>5552.478628124999</v>
      </c>
      <c r="BG159" s="49">
        <f t="shared" ref="BG159:BL159" si="594">BG46*$I46</f>
        <v>5552.478628124999</v>
      </c>
      <c r="BH159" s="49">
        <f t="shared" si="594"/>
        <v>5552.478628124999</v>
      </c>
      <c r="BI159" s="49">
        <f t="shared" si="594"/>
        <v>5552.478628124999</v>
      </c>
      <c r="BJ159" s="49">
        <f t="shared" si="594"/>
        <v>5552.478628124999</v>
      </c>
      <c r="BK159" s="49">
        <f t="shared" si="594"/>
        <v>5552.478628124999</v>
      </c>
      <c r="BL159" s="49">
        <f t="shared" si="594"/>
        <v>5552.478628124999</v>
      </c>
      <c r="BM159" s="49">
        <f t="shared" ref="BM159:BX159" si="595">BM46*$J46</f>
        <v>6107.7264909374999</v>
      </c>
      <c r="BN159" s="49">
        <f t="shared" si="595"/>
        <v>6107.7264909374999</v>
      </c>
      <c r="BO159" s="49">
        <f t="shared" si="595"/>
        <v>6107.7264909374999</v>
      </c>
      <c r="BP159" s="49">
        <f t="shared" si="595"/>
        <v>6107.7264909374999</v>
      </c>
      <c r="BQ159" s="49">
        <f t="shared" si="595"/>
        <v>6107.7264909374999</v>
      </c>
      <c r="BR159" s="49">
        <f t="shared" si="595"/>
        <v>6107.7264909374999</v>
      </c>
      <c r="BS159" s="49">
        <f t="shared" si="595"/>
        <v>6107.7264909374999</v>
      </c>
      <c r="BT159" s="49">
        <f t="shared" si="595"/>
        <v>6107.7264909374999</v>
      </c>
      <c r="BU159" s="49">
        <f t="shared" si="595"/>
        <v>6107.7264909374999</v>
      </c>
      <c r="BV159" s="49">
        <f t="shared" si="595"/>
        <v>6107.7264909374999</v>
      </c>
      <c r="BW159" s="49">
        <f t="shared" si="595"/>
        <v>0</v>
      </c>
      <c r="BX159" s="49">
        <f t="shared" si="595"/>
        <v>0</v>
      </c>
      <c r="BY159" s="49">
        <f t="shared" ref="BY159:CJ159" si="596">BY46*$J46</f>
        <v>0</v>
      </c>
      <c r="BZ159" s="49">
        <f t="shared" si="596"/>
        <v>0</v>
      </c>
      <c r="CA159" s="49">
        <f t="shared" si="596"/>
        <v>0</v>
      </c>
      <c r="CB159" s="49">
        <f t="shared" si="596"/>
        <v>0</v>
      </c>
      <c r="CC159" s="49">
        <f t="shared" si="596"/>
        <v>0</v>
      </c>
      <c r="CD159" s="49">
        <f t="shared" si="596"/>
        <v>0</v>
      </c>
      <c r="CE159" s="49">
        <f t="shared" si="596"/>
        <v>0</v>
      </c>
      <c r="CF159" s="49">
        <f t="shared" si="596"/>
        <v>0</v>
      </c>
      <c r="CG159" s="49">
        <f t="shared" si="596"/>
        <v>0</v>
      </c>
      <c r="CH159" s="49">
        <f t="shared" si="596"/>
        <v>0</v>
      </c>
      <c r="CI159" s="49">
        <f t="shared" si="596"/>
        <v>0</v>
      </c>
      <c r="CJ159" s="49">
        <f t="shared" si="596"/>
        <v>0</v>
      </c>
      <c r="CK159" s="49">
        <f t="shared" ref="CK159:CU159" si="597">CK46*$K46</f>
        <v>0</v>
      </c>
      <c r="CL159" s="49">
        <f t="shared" si="597"/>
        <v>0</v>
      </c>
      <c r="CM159" s="49">
        <f t="shared" si="597"/>
        <v>0</v>
      </c>
      <c r="CN159" s="49">
        <f t="shared" si="597"/>
        <v>0</v>
      </c>
      <c r="CO159" s="49">
        <f t="shared" si="597"/>
        <v>0</v>
      </c>
      <c r="CP159" s="49">
        <f t="shared" si="597"/>
        <v>0</v>
      </c>
      <c r="CQ159" s="49">
        <f t="shared" si="597"/>
        <v>0</v>
      </c>
      <c r="CR159" s="49">
        <f t="shared" si="597"/>
        <v>0</v>
      </c>
      <c r="CS159" s="49">
        <f t="shared" si="597"/>
        <v>0</v>
      </c>
      <c r="CT159" s="49">
        <f t="shared" si="597"/>
        <v>0</v>
      </c>
      <c r="CU159" s="49">
        <f t="shared" si="597"/>
        <v>0</v>
      </c>
      <c r="CV159" s="49">
        <f t="shared" ref="CV159:DH159" si="598">CV46*$K46</f>
        <v>0</v>
      </c>
      <c r="CW159" s="49">
        <f t="shared" si="598"/>
        <v>0</v>
      </c>
      <c r="CX159" s="49">
        <f t="shared" si="598"/>
        <v>0</v>
      </c>
      <c r="CY159" s="49">
        <f t="shared" si="598"/>
        <v>0</v>
      </c>
      <c r="CZ159" s="49">
        <f t="shared" si="598"/>
        <v>0</v>
      </c>
      <c r="DA159" s="49">
        <f t="shared" si="598"/>
        <v>0</v>
      </c>
      <c r="DB159" s="49">
        <f t="shared" si="598"/>
        <v>0</v>
      </c>
      <c r="DC159" s="49">
        <f t="shared" si="598"/>
        <v>0</v>
      </c>
      <c r="DD159" s="49">
        <f t="shared" si="598"/>
        <v>0</v>
      </c>
      <c r="DE159" s="49">
        <f t="shared" si="598"/>
        <v>0</v>
      </c>
      <c r="DF159" s="49">
        <f t="shared" si="598"/>
        <v>0</v>
      </c>
      <c r="DG159" s="49">
        <f t="shared" si="598"/>
        <v>0</v>
      </c>
      <c r="DH159" s="49">
        <f t="shared" si="598"/>
        <v>0</v>
      </c>
      <c r="DI159" s="49">
        <f t="shared" ref="DI159:DT159" si="599">DI46*$L46</f>
        <v>0</v>
      </c>
      <c r="DJ159" s="49">
        <f t="shared" ref="DJ159:DR159" si="600">DJ46*$L46</f>
        <v>0</v>
      </c>
      <c r="DK159" s="49">
        <f t="shared" si="600"/>
        <v>0</v>
      </c>
      <c r="DL159" s="49">
        <f t="shared" si="600"/>
        <v>0</v>
      </c>
      <c r="DM159" s="49">
        <f t="shared" si="600"/>
        <v>0</v>
      </c>
      <c r="DN159" s="49">
        <f t="shared" si="600"/>
        <v>0</v>
      </c>
      <c r="DO159" s="49">
        <f t="shared" si="600"/>
        <v>0</v>
      </c>
      <c r="DP159" s="49">
        <f t="shared" si="600"/>
        <v>0</v>
      </c>
      <c r="DQ159" s="49">
        <f t="shared" si="600"/>
        <v>0</v>
      </c>
      <c r="DR159" s="49">
        <f t="shared" si="600"/>
        <v>0</v>
      </c>
      <c r="DS159" s="49">
        <f t="shared" si="599"/>
        <v>0</v>
      </c>
      <c r="DT159" s="49">
        <f t="shared" si="599"/>
        <v>0</v>
      </c>
      <c r="DU159" s="49"/>
      <c r="DV159" s="49"/>
      <c r="DW159" s="49"/>
      <c r="DX159" s="49"/>
      <c r="DY159" s="49"/>
      <c r="DZ159" s="49"/>
      <c r="EA159" s="49"/>
      <c r="EB159" s="49"/>
      <c r="EC159" s="49"/>
      <c r="ED159" s="49"/>
      <c r="EE159" s="49"/>
      <c r="EF159" s="49"/>
      <c r="EG159" s="49"/>
      <c r="EH159" s="49"/>
      <c r="EI159" s="49"/>
      <c r="EJ159" s="49"/>
      <c r="EK159" s="49"/>
      <c r="EL159" s="49"/>
      <c r="EM159" s="49"/>
      <c r="EN159" s="49"/>
      <c r="EO159" s="49"/>
      <c r="EP159" s="49"/>
      <c r="EQ159" s="49"/>
      <c r="ER159" s="49"/>
      <c r="ES159" s="49"/>
      <c r="ET159" s="49"/>
      <c r="EU159" s="49"/>
      <c r="EV159" s="49"/>
      <c r="EW159" s="49"/>
      <c r="EX159" s="49"/>
      <c r="EY159" s="49"/>
      <c r="EZ159" s="49"/>
      <c r="FA159" s="49"/>
      <c r="FB159" s="49"/>
      <c r="FC159" s="49"/>
      <c r="FD159" s="49"/>
      <c r="FE159" s="49"/>
      <c r="FF159" s="49"/>
      <c r="FG159" s="49"/>
      <c r="FH159" s="49"/>
      <c r="FI159" s="49"/>
      <c r="FJ159" s="49"/>
      <c r="FK159" s="49"/>
      <c r="FL159" s="49"/>
      <c r="FM159" s="49"/>
      <c r="FN159" s="49"/>
      <c r="FO159" s="49"/>
      <c r="FP159" s="49"/>
      <c r="FQ159" s="49"/>
      <c r="FR159" s="49"/>
      <c r="FS159" s="49"/>
      <c r="FT159" s="49"/>
      <c r="FU159" s="49"/>
      <c r="FV159" s="49"/>
      <c r="FW159" s="49"/>
      <c r="FX159" s="49"/>
      <c r="FY159" s="49"/>
      <c r="FZ159" s="49"/>
      <c r="GA159" s="49"/>
      <c r="GB159" s="49"/>
      <c r="GC159" s="69">
        <f t="shared" si="365"/>
        <v>127707.00844687493</v>
      </c>
      <c r="GD159" s="70">
        <f t="shared" si="366"/>
        <v>127707.00844687493</v>
      </c>
      <c r="GE159" s="5"/>
      <c r="GF159" s="5"/>
      <c r="GG159" s="5"/>
    </row>
    <row r="160" spans="1:189" ht="16.5" customHeight="1" x14ac:dyDescent="0.25">
      <c r="A160" s="5"/>
      <c r="B160" s="40" t="s">
        <v>186</v>
      </c>
      <c r="C160" s="24" t="s">
        <v>180</v>
      </c>
      <c r="D160" s="24" t="s">
        <v>180</v>
      </c>
      <c r="E160" s="5">
        <v>24</v>
      </c>
      <c r="F160" s="227" t="s">
        <v>518</v>
      </c>
      <c r="G160" s="17" t="str">
        <f t="shared" si="367"/>
        <v>II</v>
      </c>
      <c r="H160" s="41">
        <f t="shared" si="394"/>
        <v>35045.229999999996</v>
      </c>
      <c r="I160" s="41">
        <f t="shared" si="395"/>
        <v>38549.752999999997</v>
      </c>
      <c r="J160" s="41">
        <f t="shared" si="396"/>
        <v>42404.728300000002</v>
      </c>
      <c r="K160" s="41">
        <f t="shared" si="397"/>
        <v>46645.201130000009</v>
      </c>
      <c r="L160" s="41">
        <f t="shared" si="398"/>
        <v>51309.721243000015</v>
      </c>
      <c r="M160" s="41">
        <f t="shared" si="399"/>
        <v>56440.693367300024</v>
      </c>
      <c r="N160" s="41">
        <f t="shared" si="400"/>
        <v>62084.762704030029</v>
      </c>
      <c r="O160" s="41">
        <f t="shared" si="401"/>
        <v>68293.238974433043</v>
      </c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>
        <f t="shared" ref="AA160:AN160" si="601">AA47*$H47</f>
        <v>0</v>
      </c>
      <c r="AB160" s="49">
        <f t="shared" si="601"/>
        <v>0</v>
      </c>
      <c r="AC160" s="49">
        <f t="shared" si="601"/>
        <v>0</v>
      </c>
      <c r="AD160" s="49">
        <f t="shared" si="601"/>
        <v>0</v>
      </c>
      <c r="AE160" s="49">
        <f t="shared" si="601"/>
        <v>0</v>
      </c>
      <c r="AF160" s="49">
        <f t="shared" si="601"/>
        <v>0</v>
      </c>
      <c r="AG160" s="49">
        <f t="shared" si="601"/>
        <v>0</v>
      </c>
      <c r="AH160" s="49">
        <f t="shared" si="601"/>
        <v>0</v>
      </c>
      <c r="AI160" s="49">
        <f t="shared" si="601"/>
        <v>0</v>
      </c>
      <c r="AJ160" s="49">
        <f t="shared" si="601"/>
        <v>0</v>
      </c>
      <c r="AK160" s="49">
        <f t="shared" si="601"/>
        <v>0</v>
      </c>
      <c r="AL160" s="49">
        <f t="shared" si="601"/>
        <v>0</v>
      </c>
      <c r="AM160" s="49">
        <f t="shared" si="601"/>
        <v>0</v>
      </c>
      <c r="AN160" s="49">
        <f t="shared" si="601"/>
        <v>0</v>
      </c>
      <c r="AO160" s="49">
        <f t="shared" ref="AO160:BF160" si="602">AO47*$I47</f>
        <v>0</v>
      </c>
      <c r="AP160" s="49">
        <f t="shared" si="602"/>
        <v>0</v>
      </c>
      <c r="AQ160" s="49">
        <f t="shared" si="602"/>
        <v>0</v>
      </c>
      <c r="AR160" s="49">
        <f t="shared" si="602"/>
        <v>0</v>
      </c>
      <c r="AS160" s="49">
        <f t="shared" si="602"/>
        <v>0</v>
      </c>
      <c r="AT160" s="49">
        <f t="shared" si="602"/>
        <v>0</v>
      </c>
      <c r="AU160" s="49">
        <f t="shared" si="602"/>
        <v>0</v>
      </c>
      <c r="AV160" s="49">
        <f t="shared" si="602"/>
        <v>0</v>
      </c>
      <c r="AW160" s="49">
        <f t="shared" si="602"/>
        <v>0</v>
      </c>
      <c r="AX160" s="49">
        <f t="shared" si="602"/>
        <v>0</v>
      </c>
      <c r="AY160" s="49">
        <f t="shared" si="602"/>
        <v>0</v>
      </c>
      <c r="AZ160" s="49">
        <f t="shared" si="602"/>
        <v>0</v>
      </c>
      <c r="BA160" s="49">
        <f t="shared" si="602"/>
        <v>0</v>
      </c>
      <c r="BB160" s="49">
        <f t="shared" si="602"/>
        <v>0</v>
      </c>
      <c r="BC160" s="49">
        <f t="shared" si="602"/>
        <v>0</v>
      </c>
      <c r="BD160" s="49">
        <f t="shared" si="602"/>
        <v>0</v>
      </c>
      <c r="BE160" s="49">
        <f t="shared" si="602"/>
        <v>0</v>
      </c>
      <c r="BF160" s="49">
        <f t="shared" si="602"/>
        <v>0</v>
      </c>
      <c r="BG160" s="49">
        <f t="shared" ref="BG160:BL160" si="603">BG47*$I47</f>
        <v>0</v>
      </c>
      <c r="BH160" s="49">
        <f t="shared" si="603"/>
        <v>0</v>
      </c>
      <c r="BI160" s="49">
        <f t="shared" si="603"/>
        <v>0</v>
      </c>
      <c r="BJ160" s="49">
        <f t="shared" si="603"/>
        <v>0</v>
      </c>
      <c r="BK160" s="49">
        <f t="shared" si="603"/>
        <v>0</v>
      </c>
      <c r="BL160" s="49">
        <f t="shared" si="603"/>
        <v>0</v>
      </c>
      <c r="BM160" s="49">
        <f t="shared" ref="BM160:BX160" si="604">BM47*$J47</f>
        <v>0</v>
      </c>
      <c r="BN160" s="49">
        <f t="shared" si="604"/>
        <v>0</v>
      </c>
      <c r="BO160" s="49">
        <f t="shared" si="604"/>
        <v>0</v>
      </c>
      <c r="BP160" s="49">
        <f t="shared" si="604"/>
        <v>0</v>
      </c>
      <c r="BQ160" s="49">
        <f t="shared" si="604"/>
        <v>0</v>
      </c>
      <c r="BR160" s="49">
        <f t="shared" si="604"/>
        <v>0</v>
      </c>
      <c r="BS160" s="49">
        <f t="shared" si="604"/>
        <v>0</v>
      </c>
      <c r="BT160" s="49">
        <f t="shared" si="604"/>
        <v>0</v>
      </c>
      <c r="BU160" s="49">
        <f t="shared" si="604"/>
        <v>0</v>
      </c>
      <c r="BV160" s="49">
        <f t="shared" si="604"/>
        <v>0</v>
      </c>
      <c r="BW160" s="49">
        <f t="shared" si="604"/>
        <v>6107.7264909374999</v>
      </c>
      <c r="BX160" s="49">
        <f t="shared" si="604"/>
        <v>6107.7264909374999</v>
      </c>
      <c r="BY160" s="49">
        <f t="shared" ref="BY160:CJ160" si="605">BY47*$J47</f>
        <v>6107.7264909374999</v>
      </c>
      <c r="BZ160" s="49">
        <f t="shared" si="605"/>
        <v>6107.7264909374999</v>
      </c>
      <c r="CA160" s="49">
        <f t="shared" si="605"/>
        <v>6107.7264909374999</v>
      </c>
      <c r="CB160" s="49">
        <f t="shared" si="605"/>
        <v>6107.7264909374999</v>
      </c>
      <c r="CC160" s="49">
        <f t="shared" si="605"/>
        <v>6107.7264909374999</v>
      </c>
      <c r="CD160" s="49">
        <f t="shared" si="605"/>
        <v>6107.7264909374999</v>
      </c>
      <c r="CE160" s="49">
        <f t="shared" si="605"/>
        <v>6107.7264909374999</v>
      </c>
      <c r="CF160" s="49">
        <f t="shared" si="605"/>
        <v>6107.7264909374999</v>
      </c>
      <c r="CG160" s="49">
        <f t="shared" si="605"/>
        <v>6107.7264909374999</v>
      </c>
      <c r="CH160" s="49">
        <f t="shared" si="605"/>
        <v>6107.7264909374999</v>
      </c>
      <c r="CI160" s="49">
        <f t="shared" si="605"/>
        <v>6107.7264909374999</v>
      </c>
      <c r="CJ160" s="49">
        <f t="shared" si="605"/>
        <v>6107.7264909374999</v>
      </c>
      <c r="CK160" s="49">
        <f t="shared" ref="CK160:CU160" si="606">CK47*$K47</f>
        <v>6718.4991400312501</v>
      </c>
      <c r="CL160" s="49">
        <f t="shared" si="606"/>
        <v>6718.4991400312501</v>
      </c>
      <c r="CM160" s="49">
        <f t="shared" si="606"/>
        <v>6718.4991400312501</v>
      </c>
      <c r="CN160" s="49">
        <f t="shared" si="606"/>
        <v>6718.4991400312501</v>
      </c>
      <c r="CO160" s="49">
        <f t="shared" si="606"/>
        <v>6718.4991400312501</v>
      </c>
      <c r="CP160" s="49">
        <f t="shared" si="606"/>
        <v>6718.4991400312501</v>
      </c>
      <c r="CQ160" s="49">
        <f t="shared" si="606"/>
        <v>6718.4991400312501</v>
      </c>
      <c r="CR160" s="49">
        <f t="shared" si="606"/>
        <v>6718.4991400312501</v>
      </c>
      <c r="CS160" s="49">
        <f t="shared" si="606"/>
        <v>6718.4991400312501</v>
      </c>
      <c r="CT160" s="49">
        <f t="shared" si="606"/>
        <v>6718.4991400312501</v>
      </c>
      <c r="CU160" s="49">
        <f t="shared" si="606"/>
        <v>0</v>
      </c>
      <c r="CV160" s="49">
        <f t="shared" ref="CV160:DH160" si="607">CV47*$K47</f>
        <v>0</v>
      </c>
      <c r="CW160" s="49">
        <f t="shared" si="607"/>
        <v>0</v>
      </c>
      <c r="CX160" s="49">
        <f t="shared" si="607"/>
        <v>0</v>
      </c>
      <c r="CY160" s="49">
        <f t="shared" si="607"/>
        <v>0</v>
      </c>
      <c r="CZ160" s="49">
        <f t="shared" si="607"/>
        <v>0</v>
      </c>
      <c r="DA160" s="49">
        <f t="shared" si="607"/>
        <v>0</v>
      </c>
      <c r="DB160" s="49">
        <f t="shared" si="607"/>
        <v>0</v>
      </c>
      <c r="DC160" s="49">
        <f t="shared" si="607"/>
        <v>0</v>
      </c>
      <c r="DD160" s="49">
        <f t="shared" si="607"/>
        <v>0</v>
      </c>
      <c r="DE160" s="49">
        <f t="shared" si="607"/>
        <v>0</v>
      </c>
      <c r="DF160" s="49">
        <f t="shared" si="607"/>
        <v>0</v>
      </c>
      <c r="DG160" s="49">
        <f t="shared" si="607"/>
        <v>0</v>
      </c>
      <c r="DH160" s="49">
        <f t="shared" si="607"/>
        <v>0</v>
      </c>
      <c r="DI160" s="49">
        <f t="shared" ref="DI160:DT160" si="608">DI47*$L47</f>
        <v>0</v>
      </c>
      <c r="DJ160" s="49">
        <f t="shared" ref="DJ160:DR160" si="609">DJ47*$L47</f>
        <v>0</v>
      </c>
      <c r="DK160" s="49">
        <f t="shared" si="609"/>
        <v>0</v>
      </c>
      <c r="DL160" s="49">
        <f t="shared" si="609"/>
        <v>0</v>
      </c>
      <c r="DM160" s="49">
        <f t="shared" si="609"/>
        <v>0</v>
      </c>
      <c r="DN160" s="49">
        <f t="shared" si="609"/>
        <v>0</v>
      </c>
      <c r="DO160" s="49">
        <f t="shared" si="609"/>
        <v>0</v>
      </c>
      <c r="DP160" s="49">
        <f t="shared" si="609"/>
        <v>0</v>
      </c>
      <c r="DQ160" s="49">
        <f t="shared" si="609"/>
        <v>0</v>
      </c>
      <c r="DR160" s="49">
        <f t="shared" si="609"/>
        <v>0</v>
      </c>
      <c r="DS160" s="49">
        <f t="shared" si="608"/>
        <v>0</v>
      </c>
      <c r="DT160" s="49">
        <f t="shared" si="608"/>
        <v>0</v>
      </c>
      <c r="DU160" s="49"/>
      <c r="DV160" s="49"/>
      <c r="DW160" s="49"/>
      <c r="DX160" s="49"/>
      <c r="DY160" s="49"/>
      <c r="DZ160" s="49"/>
      <c r="EA160" s="49"/>
      <c r="EB160" s="49"/>
      <c r="EC160" s="49"/>
      <c r="ED160" s="49"/>
      <c r="EE160" s="49"/>
      <c r="EF160" s="49"/>
      <c r="EG160" s="49"/>
      <c r="EH160" s="49"/>
      <c r="EI160" s="49"/>
      <c r="EJ160" s="49"/>
      <c r="EK160" s="49"/>
      <c r="EL160" s="49"/>
      <c r="EM160" s="49"/>
      <c r="EN160" s="49"/>
      <c r="EO160" s="49"/>
      <c r="EP160" s="49"/>
      <c r="EQ160" s="49"/>
      <c r="ER160" s="49"/>
      <c r="ES160" s="49"/>
      <c r="ET160" s="49"/>
      <c r="EU160" s="49"/>
      <c r="EV160" s="49"/>
      <c r="EW160" s="49"/>
      <c r="EX160" s="49"/>
      <c r="EY160" s="49"/>
      <c r="EZ160" s="49"/>
      <c r="FA160" s="49"/>
      <c r="FB160" s="49"/>
      <c r="FC160" s="49"/>
      <c r="FD160" s="49"/>
      <c r="FE160" s="49"/>
      <c r="FF160" s="49"/>
      <c r="FG160" s="49"/>
      <c r="FH160" s="49"/>
      <c r="FI160" s="49"/>
      <c r="FJ160" s="49"/>
      <c r="FK160" s="49"/>
      <c r="FL160" s="49"/>
      <c r="FM160" s="49"/>
      <c r="FN160" s="49"/>
      <c r="FO160" s="49"/>
      <c r="FP160" s="49"/>
      <c r="FQ160" s="49"/>
      <c r="FR160" s="49"/>
      <c r="FS160" s="49"/>
      <c r="FT160" s="49"/>
      <c r="FU160" s="49"/>
      <c r="FV160" s="49"/>
      <c r="FW160" s="49"/>
      <c r="FX160" s="49"/>
      <c r="FY160" s="49"/>
      <c r="FZ160" s="49"/>
      <c r="GA160" s="49"/>
      <c r="GB160" s="49"/>
      <c r="GC160" s="69">
        <f t="shared" si="365"/>
        <v>152693.16227343754</v>
      </c>
      <c r="GD160" s="70">
        <f t="shared" si="366"/>
        <v>152693.16227343754</v>
      </c>
      <c r="GE160" s="5"/>
      <c r="GF160" s="5"/>
      <c r="GG160" s="5"/>
    </row>
    <row r="161" spans="1:189" ht="16.5" customHeight="1" x14ac:dyDescent="0.25">
      <c r="A161" s="5"/>
      <c r="B161" s="40" t="s">
        <v>186</v>
      </c>
      <c r="C161" s="24" t="s">
        <v>180</v>
      </c>
      <c r="D161" s="24" t="s">
        <v>180</v>
      </c>
      <c r="E161" s="5">
        <v>25</v>
      </c>
      <c r="F161" s="227" t="s">
        <v>518</v>
      </c>
      <c r="G161" s="17" t="str">
        <f t="shared" si="367"/>
        <v>I</v>
      </c>
      <c r="H161" s="41">
        <f t="shared" si="394"/>
        <v>22693.550000000003</v>
      </c>
      <c r="I161" s="41">
        <f t="shared" si="395"/>
        <v>24962.905000000006</v>
      </c>
      <c r="J161" s="41">
        <f t="shared" si="396"/>
        <v>27459.195500000009</v>
      </c>
      <c r="K161" s="41">
        <f t="shared" si="397"/>
        <v>30205.115050000011</v>
      </c>
      <c r="L161" s="41">
        <f t="shared" si="398"/>
        <v>33225.626555000017</v>
      </c>
      <c r="M161" s="41">
        <f t="shared" si="399"/>
        <v>36548.189210500022</v>
      </c>
      <c r="N161" s="41">
        <f t="shared" si="400"/>
        <v>40203.008131550028</v>
      </c>
      <c r="O161" s="41">
        <f t="shared" si="401"/>
        <v>44223.308944705037</v>
      </c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>
        <f t="shared" ref="AA161:AN161" si="610">AA48*$H48</f>
        <v>0</v>
      </c>
      <c r="AB161" s="49">
        <f t="shared" si="610"/>
        <v>0</v>
      </c>
      <c r="AC161" s="49">
        <f t="shared" si="610"/>
        <v>0</v>
      </c>
      <c r="AD161" s="49">
        <f t="shared" si="610"/>
        <v>0</v>
      </c>
      <c r="AE161" s="49">
        <f t="shared" si="610"/>
        <v>0</v>
      </c>
      <c r="AF161" s="49">
        <f t="shared" si="610"/>
        <v>0</v>
      </c>
      <c r="AG161" s="49">
        <f t="shared" si="610"/>
        <v>0</v>
      </c>
      <c r="AH161" s="49">
        <f t="shared" si="610"/>
        <v>0</v>
      </c>
      <c r="AI161" s="49">
        <f t="shared" si="610"/>
        <v>0</v>
      </c>
      <c r="AJ161" s="49">
        <f t="shared" si="610"/>
        <v>0</v>
      </c>
      <c r="AK161" s="49">
        <f t="shared" si="610"/>
        <v>0</v>
      </c>
      <c r="AL161" s="49">
        <f t="shared" si="610"/>
        <v>0</v>
      </c>
      <c r="AM161" s="49">
        <f t="shared" si="610"/>
        <v>0</v>
      </c>
      <c r="AN161" s="49">
        <f t="shared" si="610"/>
        <v>0</v>
      </c>
      <c r="AO161" s="49">
        <f t="shared" ref="AO161:BF161" si="611">AO48*$I48</f>
        <v>0</v>
      </c>
      <c r="AP161" s="49">
        <f t="shared" si="611"/>
        <v>0</v>
      </c>
      <c r="AQ161" s="49">
        <f t="shared" si="611"/>
        <v>0</v>
      </c>
      <c r="AR161" s="49">
        <f t="shared" si="611"/>
        <v>0</v>
      </c>
      <c r="AS161" s="49">
        <f t="shared" si="611"/>
        <v>0</v>
      </c>
      <c r="AT161" s="49">
        <f t="shared" si="611"/>
        <v>0</v>
      </c>
      <c r="AU161" s="49">
        <f t="shared" si="611"/>
        <v>0</v>
      </c>
      <c r="AV161" s="49">
        <f t="shared" si="611"/>
        <v>0</v>
      </c>
      <c r="AW161" s="49">
        <f t="shared" si="611"/>
        <v>0</v>
      </c>
      <c r="AX161" s="49">
        <f t="shared" si="611"/>
        <v>0</v>
      </c>
      <c r="AY161" s="49">
        <f t="shared" si="611"/>
        <v>0</v>
      </c>
      <c r="AZ161" s="49">
        <f t="shared" si="611"/>
        <v>0</v>
      </c>
      <c r="BA161" s="49">
        <f t="shared" si="611"/>
        <v>0</v>
      </c>
      <c r="BB161" s="49">
        <f t="shared" si="611"/>
        <v>0</v>
      </c>
      <c r="BC161" s="49">
        <f t="shared" si="611"/>
        <v>0</v>
      </c>
      <c r="BD161" s="49">
        <f t="shared" si="611"/>
        <v>0</v>
      </c>
      <c r="BE161" s="49">
        <f t="shared" si="611"/>
        <v>0</v>
      </c>
      <c r="BF161" s="49">
        <f t="shared" si="611"/>
        <v>0</v>
      </c>
      <c r="BG161" s="49">
        <f t="shared" ref="BG161:BL161" si="612">BG48*$I48</f>
        <v>0</v>
      </c>
      <c r="BH161" s="49">
        <f t="shared" si="612"/>
        <v>0</v>
      </c>
      <c r="BI161" s="49">
        <f t="shared" si="612"/>
        <v>0</v>
      </c>
      <c r="BJ161" s="49">
        <f t="shared" si="612"/>
        <v>0</v>
      </c>
      <c r="BK161" s="49">
        <f t="shared" si="612"/>
        <v>0</v>
      </c>
      <c r="BL161" s="49">
        <f t="shared" si="612"/>
        <v>0</v>
      </c>
      <c r="BM161" s="49">
        <f t="shared" ref="BM161:BX161" si="613">BM48*$J48</f>
        <v>0</v>
      </c>
      <c r="BN161" s="49">
        <f t="shared" si="613"/>
        <v>0</v>
      </c>
      <c r="BO161" s="49">
        <f t="shared" si="613"/>
        <v>0</v>
      </c>
      <c r="BP161" s="49">
        <f t="shared" si="613"/>
        <v>0</v>
      </c>
      <c r="BQ161" s="49">
        <f t="shared" si="613"/>
        <v>0</v>
      </c>
      <c r="BR161" s="49">
        <f t="shared" si="613"/>
        <v>0</v>
      </c>
      <c r="BS161" s="49">
        <f t="shared" si="613"/>
        <v>0</v>
      </c>
      <c r="BT161" s="49">
        <f t="shared" si="613"/>
        <v>0</v>
      </c>
      <c r="BU161" s="49">
        <f t="shared" si="613"/>
        <v>0</v>
      </c>
      <c r="BV161" s="49">
        <f t="shared" si="613"/>
        <v>0</v>
      </c>
      <c r="BW161" s="49">
        <f t="shared" si="613"/>
        <v>0</v>
      </c>
      <c r="BX161" s="49">
        <f t="shared" si="613"/>
        <v>0</v>
      </c>
      <c r="BY161" s="49">
        <f t="shared" ref="BY161:CJ161" si="614">BY48*$J48</f>
        <v>0</v>
      </c>
      <c r="BZ161" s="49">
        <f t="shared" si="614"/>
        <v>0</v>
      </c>
      <c r="CA161" s="49">
        <f t="shared" si="614"/>
        <v>0</v>
      </c>
      <c r="CB161" s="49">
        <f t="shared" si="614"/>
        <v>0</v>
      </c>
      <c r="CC161" s="49">
        <f t="shared" si="614"/>
        <v>0</v>
      </c>
      <c r="CD161" s="49">
        <f t="shared" si="614"/>
        <v>0</v>
      </c>
      <c r="CE161" s="49">
        <f t="shared" si="614"/>
        <v>0</v>
      </c>
      <c r="CF161" s="49">
        <f t="shared" si="614"/>
        <v>0</v>
      </c>
      <c r="CG161" s="49">
        <f t="shared" si="614"/>
        <v>0</v>
      </c>
      <c r="CH161" s="49">
        <f t="shared" si="614"/>
        <v>0</v>
      </c>
      <c r="CI161" s="49">
        <f t="shared" si="614"/>
        <v>0</v>
      </c>
      <c r="CJ161" s="49">
        <f t="shared" si="614"/>
        <v>0</v>
      </c>
      <c r="CK161" s="49">
        <f t="shared" ref="CK161:CU161" si="615">CK48*$K48</f>
        <v>0</v>
      </c>
      <c r="CL161" s="49">
        <f t="shared" si="615"/>
        <v>0</v>
      </c>
      <c r="CM161" s="49">
        <f t="shared" si="615"/>
        <v>0</v>
      </c>
      <c r="CN161" s="49">
        <f t="shared" si="615"/>
        <v>0</v>
      </c>
      <c r="CO161" s="49">
        <f t="shared" si="615"/>
        <v>0</v>
      </c>
      <c r="CP161" s="49">
        <f t="shared" si="615"/>
        <v>0</v>
      </c>
      <c r="CQ161" s="49">
        <f t="shared" si="615"/>
        <v>0</v>
      </c>
      <c r="CR161" s="49">
        <f t="shared" si="615"/>
        <v>0</v>
      </c>
      <c r="CS161" s="49">
        <f t="shared" si="615"/>
        <v>0</v>
      </c>
      <c r="CT161" s="49">
        <f t="shared" si="615"/>
        <v>0</v>
      </c>
      <c r="CU161" s="49">
        <f t="shared" si="615"/>
        <v>4350.5662870312508</v>
      </c>
      <c r="CV161" s="49">
        <f t="shared" ref="CV161:DH161" si="616">CV48*$K48</f>
        <v>4350.5662870312508</v>
      </c>
      <c r="CW161" s="49">
        <f t="shared" si="616"/>
        <v>4350.5662870312508</v>
      </c>
      <c r="CX161" s="49">
        <f t="shared" si="616"/>
        <v>4350.5662870312508</v>
      </c>
      <c r="CY161" s="49">
        <f t="shared" si="616"/>
        <v>4350.5662870312508</v>
      </c>
      <c r="CZ161" s="49">
        <f t="shared" si="616"/>
        <v>4350.5662870312508</v>
      </c>
      <c r="DA161" s="49">
        <f t="shared" si="616"/>
        <v>4350.5662870312508</v>
      </c>
      <c r="DB161" s="49">
        <f t="shared" si="616"/>
        <v>4350.5662870312508</v>
      </c>
      <c r="DC161" s="49">
        <f t="shared" si="616"/>
        <v>4350.5662870312508</v>
      </c>
      <c r="DD161" s="49">
        <f t="shared" si="616"/>
        <v>4350.5662870312508</v>
      </c>
      <c r="DE161" s="49">
        <f t="shared" si="616"/>
        <v>4350.5662870312508</v>
      </c>
      <c r="DF161" s="49">
        <f t="shared" si="616"/>
        <v>4350.5662870312508</v>
      </c>
      <c r="DG161" s="49">
        <f t="shared" si="616"/>
        <v>4350.5662870312508</v>
      </c>
      <c r="DH161" s="49">
        <f t="shared" si="616"/>
        <v>4350.5662870312508</v>
      </c>
      <c r="DI161" s="49">
        <f t="shared" ref="DI161:DT161" si="617">DI48*$L48</f>
        <v>4785.6229157343769</v>
      </c>
      <c r="DJ161" s="49">
        <f t="shared" ref="DJ161:DR161" si="618">DJ48*$L48</f>
        <v>4785.6229157343769</v>
      </c>
      <c r="DK161" s="49">
        <f t="shared" si="618"/>
        <v>4785.6229157343769</v>
      </c>
      <c r="DL161" s="49">
        <f t="shared" si="618"/>
        <v>4785.6229157343769</v>
      </c>
      <c r="DM161" s="49">
        <f t="shared" si="618"/>
        <v>4785.6229157343769</v>
      </c>
      <c r="DN161" s="49">
        <f t="shared" si="618"/>
        <v>4785.6229157343769</v>
      </c>
      <c r="DO161" s="49">
        <f t="shared" si="618"/>
        <v>4785.6229157343769</v>
      </c>
      <c r="DP161" s="49">
        <f t="shared" si="618"/>
        <v>4785.6229157343769</v>
      </c>
      <c r="DQ161" s="49">
        <f t="shared" si="618"/>
        <v>4785.6229157343769</v>
      </c>
      <c r="DR161" s="49">
        <f t="shared" si="618"/>
        <v>4785.6229157343769</v>
      </c>
      <c r="DS161" s="49">
        <f t="shared" si="617"/>
        <v>0</v>
      </c>
      <c r="DT161" s="49">
        <f t="shared" si="617"/>
        <v>0</v>
      </c>
      <c r="DU161" s="49"/>
      <c r="DV161" s="49"/>
      <c r="DW161" s="49"/>
      <c r="DX161" s="49"/>
      <c r="DY161" s="49"/>
      <c r="DZ161" s="49"/>
      <c r="EA161" s="49"/>
      <c r="EB161" s="49"/>
      <c r="EC161" s="49"/>
      <c r="ED161" s="49"/>
      <c r="EE161" s="49"/>
      <c r="EF161" s="49"/>
      <c r="EG161" s="49"/>
      <c r="EH161" s="49"/>
      <c r="EI161" s="49"/>
      <c r="EJ161" s="49"/>
      <c r="EK161" s="49"/>
      <c r="EL161" s="49"/>
      <c r="EM161" s="49"/>
      <c r="EN161" s="49"/>
      <c r="EO161" s="49"/>
      <c r="EP161" s="49"/>
      <c r="EQ161" s="49"/>
      <c r="ER161" s="49"/>
      <c r="ES161" s="49"/>
      <c r="ET161" s="49"/>
      <c r="EU161" s="49"/>
      <c r="EV161" s="49"/>
      <c r="EW161" s="49"/>
      <c r="EX161" s="49"/>
      <c r="EY161" s="49"/>
      <c r="EZ161" s="49"/>
      <c r="FA161" s="49"/>
      <c r="FB161" s="49"/>
      <c r="FC161" s="49"/>
      <c r="FD161" s="49"/>
      <c r="FE161" s="49"/>
      <c r="FF161" s="49"/>
      <c r="FG161" s="49"/>
      <c r="FH161" s="49"/>
      <c r="FI161" s="49"/>
      <c r="FJ161" s="49"/>
      <c r="FK161" s="49"/>
      <c r="FL161" s="49"/>
      <c r="FM161" s="49"/>
      <c r="FN161" s="49"/>
      <c r="FO161" s="49"/>
      <c r="FP161" s="49"/>
      <c r="FQ161" s="49"/>
      <c r="FR161" s="49"/>
      <c r="FS161" s="49"/>
      <c r="FT161" s="49"/>
      <c r="FU161" s="49"/>
      <c r="FV161" s="49"/>
      <c r="FW161" s="49"/>
      <c r="FX161" s="49"/>
      <c r="FY161" s="49"/>
      <c r="FZ161" s="49"/>
      <c r="GA161" s="49"/>
      <c r="GB161" s="49"/>
      <c r="GC161" s="69">
        <f t="shared" si="365"/>
        <v>108764.15717578128</v>
      </c>
      <c r="GD161" s="70">
        <f t="shared" si="366"/>
        <v>108764.15717578128</v>
      </c>
      <c r="GE161" s="5"/>
      <c r="GF161" s="5"/>
      <c r="GG161" s="5"/>
    </row>
    <row r="162" spans="1:189" ht="16.5" customHeight="1" x14ac:dyDescent="0.25">
      <c r="A162" s="5"/>
      <c r="B162" s="40" t="s">
        <v>186</v>
      </c>
      <c r="C162" s="24" t="s">
        <v>180</v>
      </c>
      <c r="D162" s="24" t="s">
        <v>180</v>
      </c>
      <c r="E162" s="5">
        <v>28</v>
      </c>
      <c r="F162" s="257" t="s">
        <v>556</v>
      </c>
      <c r="G162" s="17" t="str">
        <f t="shared" si="367"/>
        <v>II</v>
      </c>
      <c r="H162" s="41">
        <f t="shared" si="394"/>
        <v>35045.229999999996</v>
      </c>
      <c r="I162" s="41">
        <f t="shared" si="395"/>
        <v>38549.752999999997</v>
      </c>
      <c r="J162" s="41">
        <f t="shared" si="396"/>
        <v>42404.728300000002</v>
      </c>
      <c r="K162" s="41">
        <f t="shared" si="397"/>
        <v>46645.201130000009</v>
      </c>
      <c r="L162" s="41">
        <f t="shared" si="398"/>
        <v>51309.721243000015</v>
      </c>
      <c r="M162" s="41">
        <f t="shared" si="399"/>
        <v>56440.693367300024</v>
      </c>
      <c r="N162" s="41">
        <f t="shared" si="400"/>
        <v>62084.762704030029</v>
      </c>
      <c r="O162" s="41">
        <f t="shared" si="401"/>
        <v>68293.238974433043</v>
      </c>
      <c r="P162" s="49">
        <f t="shared" ref="P162:Z162" si="619">P53*$H53</f>
        <v>0</v>
      </c>
      <c r="Q162" s="49">
        <f t="shared" si="619"/>
        <v>0</v>
      </c>
      <c r="R162" s="49">
        <f t="shared" si="619"/>
        <v>0</v>
      </c>
      <c r="S162" s="49">
        <f t="shared" si="619"/>
        <v>0</v>
      </c>
      <c r="T162" s="49">
        <f t="shared" si="619"/>
        <v>0</v>
      </c>
      <c r="U162" s="49">
        <f t="shared" si="619"/>
        <v>0</v>
      </c>
      <c r="V162" s="49">
        <f t="shared" si="619"/>
        <v>0</v>
      </c>
      <c r="W162" s="49">
        <f t="shared" si="619"/>
        <v>0</v>
      </c>
      <c r="X162" s="49">
        <f t="shared" si="619"/>
        <v>0</v>
      </c>
      <c r="Y162" s="49">
        <f t="shared" si="619"/>
        <v>0</v>
      </c>
      <c r="Z162" s="49">
        <f t="shared" si="619"/>
        <v>0</v>
      </c>
      <c r="AA162" s="49">
        <f t="shared" ref="AA162:AN162" si="620">AA49*$H49</f>
        <v>17522.614999999998</v>
      </c>
      <c r="AB162" s="49">
        <f t="shared" si="620"/>
        <v>17522.614999999998</v>
      </c>
      <c r="AC162" s="49">
        <f t="shared" si="620"/>
        <v>17522.614999999998</v>
      </c>
      <c r="AD162" s="49">
        <f t="shared" si="620"/>
        <v>17522.614999999998</v>
      </c>
      <c r="AE162" s="49">
        <f t="shared" si="620"/>
        <v>4038.1662749999996</v>
      </c>
      <c r="AF162" s="49">
        <f t="shared" si="620"/>
        <v>4038.1662749999996</v>
      </c>
      <c r="AG162" s="49">
        <f t="shared" si="620"/>
        <v>4038.1662749999996</v>
      </c>
      <c r="AH162" s="49">
        <f t="shared" si="620"/>
        <v>4038.1662749999996</v>
      </c>
      <c r="AI162" s="49">
        <f t="shared" si="620"/>
        <v>4038.1662749999996</v>
      </c>
      <c r="AJ162" s="49">
        <f t="shared" si="620"/>
        <v>4038.1662749999996</v>
      </c>
      <c r="AK162" s="49">
        <f t="shared" si="620"/>
        <v>4038.1662749999996</v>
      </c>
      <c r="AL162" s="49">
        <f t="shared" si="620"/>
        <v>4038.1662749999996</v>
      </c>
      <c r="AM162" s="49">
        <f t="shared" si="620"/>
        <v>4038.1662749999996</v>
      </c>
      <c r="AN162" s="49">
        <f t="shared" si="620"/>
        <v>4038.1662749999996</v>
      </c>
      <c r="AO162" s="49">
        <f t="shared" ref="AO162:BF162" si="621">AO49*$I49</f>
        <v>4441.9829024999999</v>
      </c>
      <c r="AP162" s="49">
        <f t="shared" si="621"/>
        <v>4441.9829024999999</v>
      </c>
      <c r="AQ162" s="49">
        <f t="shared" si="621"/>
        <v>4441.9829024999999</v>
      </c>
      <c r="AR162" s="49">
        <f t="shared" si="621"/>
        <v>4441.9829024999999</v>
      </c>
      <c r="AS162" s="49">
        <f t="shared" si="621"/>
        <v>4441.9829024999999</v>
      </c>
      <c r="AT162" s="49">
        <f t="shared" si="621"/>
        <v>4441.9829024999999</v>
      </c>
      <c r="AU162" s="49">
        <f t="shared" si="621"/>
        <v>4441.9829024999999</v>
      </c>
      <c r="AV162" s="49">
        <f t="shared" si="621"/>
        <v>4441.9829024999999</v>
      </c>
      <c r="AW162" s="49">
        <f t="shared" si="621"/>
        <v>4441.9829024999999</v>
      </c>
      <c r="AX162" s="49">
        <f t="shared" si="621"/>
        <v>4441.9829024999999</v>
      </c>
      <c r="AY162" s="49">
        <f t="shared" si="621"/>
        <v>4441.9829024999999</v>
      </c>
      <c r="AZ162" s="49">
        <f t="shared" si="621"/>
        <v>4441.9829024999999</v>
      </c>
      <c r="BA162" s="49">
        <f t="shared" si="621"/>
        <v>0</v>
      </c>
      <c r="BB162" s="49">
        <f t="shared" si="621"/>
        <v>0</v>
      </c>
      <c r="BC162" s="49">
        <f t="shared" si="621"/>
        <v>0</v>
      </c>
      <c r="BD162" s="49">
        <f t="shared" si="621"/>
        <v>0</v>
      </c>
      <c r="BE162" s="49">
        <f t="shared" si="621"/>
        <v>0</v>
      </c>
      <c r="BF162" s="49">
        <f t="shared" si="621"/>
        <v>0</v>
      </c>
      <c r="BG162" s="49">
        <f t="shared" ref="BG162:BL162" si="622">BG49*$I49</f>
        <v>0</v>
      </c>
      <c r="BH162" s="49">
        <f t="shared" si="622"/>
        <v>0</v>
      </c>
      <c r="BI162" s="49">
        <f t="shared" si="622"/>
        <v>0</v>
      </c>
      <c r="BJ162" s="49">
        <f t="shared" si="622"/>
        <v>0</v>
      </c>
      <c r="BK162" s="49">
        <f t="shared" si="622"/>
        <v>0</v>
      </c>
      <c r="BL162" s="49">
        <f t="shared" si="622"/>
        <v>0</v>
      </c>
      <c r="BM162" s="49">
        <f t="shared" ref="BM162:BX162" si="623">BM49*$J49</f>
        <v>0</v>
      </c>
      <c r="BN162" s="49">
        <f t="shared" si="623"/>
        <v>0</v>
      </c>
      <c r="BO162" s="49">
        <f t="shared" si="623"/>
        <v>0</v>
      </c>
      <c r="BP162" s="49">
        <f t="shared" si="623"/>
        <v>0</v>
      </c>
      <c r="BQ162" s="49">
        <f t="shared" si="623"/>
        <v>0</v>
      </c>
      <c r="BR162" s="49">
        <f t="shared" si="623"/>
        <v>0</v>
      </c>
      <c r="BS162" s="49">
        <f t="shared" si="623"/>
        <v>0</v>
      </c>
      <c r="BT162" s="49">
        <f t="shared" si="623"/>
        <v>0</v>
      </c>
      <c r="BU162" s="49">
        <f t="shared" si="623"/>
        <v>0</v>
      </c>
      <c r="BV162" s="49">
        <f t="shared" si="623"/>
        <v>0</v>
      </c>
      <c r="BW162" s="49">
        <f t="shared" si="623"/>
        <v>0</v>
      </c>
      <c r="BX162" s="49">
        <f t="shared" si="623"/>
        <v>0</v>
      </c>
      <c r="BY162" s="49">
        <f t="shared" ref="BY162:CJ162" si="624">BY49*$J49</f>
        <v>0</v>
      </c>
      <c r="BZ162" s="49">
        <f t="shared" si="624"/>
        <v>0</v>
      </c>
      <c r="CA162" s="49">
        <f t="shared" si="624"/>
        <v>0</v>
      </c>
      <c r="CB162" s="49">
        <f t="shared" si="624"/>
        <v>0</v>
      </c>
      <c r="CC162" s="49">
        <f t="shared" si="624"/>
        <v>0</v>
      </c>
      <c r="CD162" s="49">
        <f t="shared" si="624"/>
        <v>0</v>
      </c>
      <c r="CE162" s="49">
        <f t="shared" si="624"/>
        <v>0</v>
      </c>
      <c r="CF162" s="49">
        <f t="shared" si="624"/>
        <v>0</v>
      </c>
      <c r="CG162" s="49">
        <f t="shared" si="624"/>
        <v>0</v>
      </c>
      <c r="CH162" s="49">
        <f t="shared" si="624"/>
        <v>0</v>
      </c>
      <c r="CI162" s="49">
        <f t="shared" si="624"/>
        <v>0</v>
      </c>
      <c r="CJ162" s="49">
        <f t="shared" si="624"/>
        <v>0</v>
      </c>
      <c r="CK162" s="49">
        <f t="shared" ref="CK162:CU162" si="625">CK49*$K49</f>
        <v>0</v>
      </c>
      <c r="CL162" s="49">
        <f t="shared" si="625"/>
        <v>0</v>
      </c>
      <c r="CM162" s="49">
        <f t="shared" si="625"/>
        <v>0</v>
      </c>
      <c r="CN162" s="49">
        <f t="shared" si="625"/>
        <v>0</v>
      </c>
      <c r="CO162" s="49">
        <f t="shared" si="625"/>
        <v>0</v>
      </c>
      <c r="CP162" s="49">
        <f t="shared" si="625"/>
        <v>0</v>
      </c>
      <c r="CQ162" s="49">
        <f t="shared" si="625"/>
        <v>0</v>
      </c>
      <c r="CR162" s="49">
        <f t="shared" si="625"/>
        <v>0</v>
      </c>
      <c r="CS162" s="49">
        <f t="shared" si="625"/>
        <v>0</v>
      </c>
      <c r="CT162" s="49">
        <f t="shared" si="625"/>
        <v>0</v>
      </c>
      <c r="CU162" s="49">
        <f t="shared" si="625"/>
        <v>0</v>
      </c>
      <c r="CV162" s="49">
        <f t="shared" ref="CV162:DH162" si="626">CV49*$K49</f>
        <v>0</v>
      </c>
      <c r="CW162" s="49">
        <f t="shared" si="626"/>
        <v>0</v>
      </c>
      <c r="CX162" s="49">
        <f t="shared" si="626"/>
        <v>0</v>
      </c>
      <c r="CY162" s="49">
        <f t="shared" si="626"/>
        <v>0</v>
      </c>
      <c r="CZ162" s="49">
        <f t="shared" si="626"/>
        <v>0</v>
      </c>
      <c r="DA162" s="49">
        <f t="shared" si="626"/>
        <v>0</v>
      </c>
      <c r="DB162" s="49">
        <f t="shared" si="626"/>
        <v>0</v>
      </c>
      <c r="DC162" s="49">
        <f t="shared" si="626"/>
        <v>0</v>
      </c>
      <c r="DD162" s="49">
        <f t="shared" si="626"/>
        <v>0</v>
      </c>
      <c r="DE162" s="49">
        <f t="shared" si="626"/>
        <v>0</v>
      </c>
      <c r="DF162" s="49">
        <f t="shared" si="626"/>
        <v>0</v>
      </c>
      <c r="DG162" s="49">
        <f t="shared" si="626"/>
        <v>0</v>
      </c>
      <c r="DH162" s="49">
        <f t="shared" si="626"/>
        <v>0</v>
      </c>
      <c r="DI162" s="49">
        <f t="shared" ref="DI162:DT162" si="627">DI49*$L49</f>
        <v>0</v>
      </c>
      <c r="DJ162" s="49">
        <f t="shared" ref="DJ162:DR162" si="628">DJ49*$L49</f>
        <v>0</v>
      </c>
      <c r="DK162" s="49">
        <f t="shared" si="628"/>
        <v>0</v>
      </c>
      <c r="DL162" s="49">
        <f t="shared" si="628"/>
        <v>0</v>
      </c>
      <c r="DM162" s="49">
        <f t="shared" si="628"/>
        <v>0</v>
      </c>
      <c r="DN162" s="49">
        <f t="shared" si="628"/>
        <v>0</v>
      </c>
      <c r="DO162" s="49">
        <f t="shared" si="628"/>
        <v>0</v>
      </c>
      <c r="DP162" s="49">
        <f t="shared" si="628"/>
        <v>0</v>
      </c>
      <c r="DQ162" s="49">
        <f t="shared" si="628"/>
        <v>0</v>
      </c>
      <c r="DR162" s="49">
        <f t="shared" si="628"/>
        <v>0</v>
      </c>
      <c r="DS162" s="49">
        <f t="shared" si="627"/>
        <v>0</v>
      </c>
      <c r="DT162" s="49">
        <f t="shared" si="627"/>
        <v>0</v>
      </c>
      <c r="DU162" s="49"/>
      <c r="DV162" s="49"/>
      <c r="DW162" s="49"/>
      <c r="DX162" s="49"/>
      <c r="DY162" s="49"/>
      <c r="DZ162" s="49"/>
      <c r="EA162" s="49"/>
      <c r="EB162" s="49"/>
      <c r="EC162" s="49"/>
      <c r="ED162" s="49"/>
      <c r="EE162" s="49"/>
      <c r="EF162" s="49"/>
      <c r="EG162" s="49"/>
      <c r="EH162" s="49"/>
      <c r="EI162" s="49"/>
      <c r="EJ162" s="49"/>
      <c r="EK162" s="49"/>
      <c r="EL162" s="49"/>
      <c r="EM162" s="49"/>
      <c r="EN162" s="49"/>
      <c r="EO162" s="49"/>
      <c r="EP162" s="49"/>
      <c r="EQ162" s="49"/>
      <c r="ER162" s="49"/>
      <c r="ES162" s="49"/>
      <c r="ET162" s="49"/>
      <c r="EU162" s="49"/>
      <c r="EV162" s="49"/>
      <c r="EW162" s="49"/>
      <c r="EX162" s="49"/>
      <c r="EY162" s="49"/>
      <c r="EZ162" s="49"/>
      <c r="FA162" s="49"/>
      <c r="FB162" s="49"/>
      <c r="FC162" s="49"/>
      <c r="FD162" s="49"/>
      <c r="FE162" s="49"/>
      <c r="FF162" s="49"/>
      <c r="FG162" s="49"/>
      <c r="FH162" s="49"/>
      <c r="FI162" s="49"/>
      <c r="FJ162" s="49"/>
      <c r="FK162" s="49"/>
      <c r="FL162" s="49"/>
      <c r="FM162" s="49"/>
      <c r="FN162" s="49"/>
      <c r="FO162" s="49"/>
      <c r="FP162" s="49"/>
      <c r="FQ162" s="49"/>
      <c r="FR162" s="49"/>
      <c r="FS162" s="49"/>
      <c r="FT162" s="49"/>
      <c r="FU162" s="49"/>
      <c r="FV162" s="49"/>
      <c r="FW162" s="49"/>
      <c r="FX162" s="49"/>
      <c r="FY162" s="49"/>
      <c r="FZ162" s="49"/>
      <c r="GA162" s="49"/>
      <c r="GB162" s="49"/>
      <c r="GC162" s="69">
        <f t="shared" si="365"/>
        <v>163775.91757999986</v>
      </c>
      <c r="GD162" s="70">
        <f t="shared" ref="GD162:GD169" si="629">GC162</f>
        <v>163775.91757999986</v>
      </c>
      <c r="GE162" s="5"/>
      <c r="GF162" s="5"/>
      <c r="GG162" s="5"/>
    </row>
    <row r="163" spans="1:189" ht="16.5" customHeight="1" x14ac:dyDescent="0.25">
      <c r="A163" s="5"/>
      <c r="B163" s="40" t="s">
        <v>186</v>
      </c>
      <c r="C163" s="24" t="s">
        <v>180</v>
      </c>
      <c r="D163" s="24" t="s">
        <v>180</v>
      </c>
      <c r="E163" s="5">
        <v>29</v>
      </c>
      <c r="F163" s="257" t="s">
        <v>520</v>
      </c>
      <c r="G163" s="17" t="str">
        <f t="shared" si="367"/>
        <v>II</v>
      </c>
      <c r="H163" s="41"/>
      <c r="I163" s="41"/>
      <c r="J163" s="41"/>
      <c r="K163" s="41"/>
      <c r="L163" s="41"/>
      <c r="M163" s="41"/>
      <c r="N163" s="41"/>
      <c r="O163" s="41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>
        <f t="shared" ref="AA163:AN163" si="630">AA50*$H50</f>
        <v>0</v>
      </c>
      <c r="AB163" s="49">
        <f t="shared" si="630"/>
        <v>0</v>
      </c>
      <c r="AC163" s="49">
        <f t="shared" si="630"/>
        <v>0</v>
      </c>
      <c r="AD163" s="49">
        <f t="shared" si="630"/>
        <v>0</v>
      </c>
      <c r="AE163" s="49">
        <f t="shared" si="630"/>
        <v>0</v>
      </c>
      <c r="AF163" s="49">
        <f t="shared" si="630"/>
        <v>0</v>
      </c>
      <c r="AG163" s="49">
        <f t="shared" si="630"/>
        <v>0</v>
      </c>
      <c r="AH163" s="49">
        <f t="shared" si="630"/>
        <v>0</v>
      </c>
      <c r="AI163" s="49">
        <f t="shared" si="630"/>
        <v>0</v>
      </c>
      <c r="AJ163" s="49">
        <f t="shared" si="630"/>
        <v>0</v>
      </c>
      <c r="AK163" s="49">
        <f t="shared" si="630"/>
        <v>0</v>
      </c>
      <c r="AL163" s="49">
        <f t="shared" si="630"/>
        <v>0</v>
      </c>
      <c r="AM163" s="49">
        <f t="shared" si="630"/>
        <v>0</v>
      </c>
      <c r="AN163" s="49">
        <f t="shared" si="630"/>
        <v>0</v>
      </c>
      <c r="AO163" s="49">
        <f t="shared" ref="AO163:BF163" si="631">AO50*$I50</f>
        <v>0</v>
      </c>
      <c r="AP163" s="49">
        <f t="shared" si="631"/>
        <v>0</v>
      </c>
      <c r="AQ163" s="49">
        <f t="shared" si="631"/>
        <v>0</v>
      </c>
      <c r="AR163" s="49">
        <f t="shared" si="631"/>
        <v>0</v>
      </c>
      <c r="AS163" s="49">
        <f t="shared" si="631"/>
        <v>0</v>
      </c>
      <c r="AT163" s="49">
        <f t="shared" si="631"/>
        <v>0</v>
      </c>
      <c r="AU163" s="49">
        <f t="shared" si="631"/>
        <v>0</v>
      </c>
      <c r="AV163" s="49">
        <f t="shared" si="631"/>
        <v>0</v>
      </c>
      <c r="AW163" s="49">
        <f t="shared" si="631"/>
        <v>0</v>
      </c>
      <c r="AX163" s="49">
        <f t="shared" si="631"/>
        <v>0</v>
      </c>
      <c r="AY163" s="49">
        <f t="shared" si="631"/>
        <v>0</v>
      </c>
      <c r="AZ163" s="49">
        <f t="shared" si="631"/>
        <v>0</v>
      </c>
      <c r="BA163" s="49">
        <f t="shared" si="631"/>
        <v>4441.9829024999999</v>
      </c>
      <c r="BB163" s="49">
        <f t="shared" si="631"/>
        <v>4441.9829024999999</v>
      </c>
      <c r="BC163" s="49">
        <f t="shared" si="631"/>
        <v>4441.9829024999999</v>
      </c>
      <c r="BD163" s="49">
        <f t="shared" si="631"/>
        <v>4441.9829024999999</v>
      </c>
      <c r="BE163" s="49">
        <f t="shared" si="631"/>
        <v>4441.9829024999999</v>
      </c>
      <c r="BF163" s="49">
        <f t="shared" si="631"/>
        <v>4441.9829024999999</v>
      </c>
      <c r="BG163" s="49">
        <f t="shared" ref="BG163:BL163" si="632">BG50*$I50</f>
        <v>4441.9829024999999</v>
      </c>
      <c r="BH163" s="49">
        <f t="shared" si="632"/>
        <v>4441.9829024999999</v>
      </c>
      <c r="BI163" s="49">
        <f t="shared" si="632"/>
        <v>4441.9829024999999</v>
      </c>
      <c r="BJ163" s="49">
        <f t="shared" si="632"/>
        <v>4441.9829024999999</v>
      </c>
      <c r="BK163" s="49">
        <f t="shared" si="632"/>
        <v>4441.9829024999999</v>
      </c>
      <c r="BL163" s="49">
        <f t="shared" si="632"/>
        <v>4441.9829024999999</v>
      </c>
      <c r="BM163" s="49">
        <f t="shared" ref="BM163:BX163" si="633">BM50*$J50</f>
        <v>4886.1811927500003</v>
      </c>
      <c r="BN163" s="49">
        <f t="shared" si="633"/>
        <v>4886.1811927500003</v>
      </c>
      <c r="BO163" s="49">
        <f t="shared" si="633"/>
        <v>4886.1811927500003</v>
      </c>
      <c r="BP163" s="49">
        <f t="shared" si="633"/>
        <v>4886.1811927500003</v>
      </c>
      <c r="BQ163" s="49">
        <f t="shared" si="633"/>
        <v>4886.1811927500003</v>
      </c>
      <c r="BR163" s="49">
        <f t="shared" si="633"/>
        <v>4886.1811927500003</v>
      </c>
      <c r="BS163" s="49">
        <f t="shared" si="633"/>
        <v>4886.1811927500003</v>
      </c>
      <c r="BT163" s="49">
        <f t="shared" si="633"/>
        <v>4886.1811927500003</v>
      </c>
      <c r="BU163" s="49">
        <f t="shared" si="633"/>
        <v>4886.1811927500003</v>
      </c>
      <c r="BV163" s="49">
        <f t="shared" si="633"/>
        <v>4886.1811927500003</v>
      </c>
      <c r="BW163" s="49">
        <f t="shared" si="633"/>
        <v>4886.1811927500003</v>
      </c>
      <c r="BX163" s="49">
        <f t="shared" si="633"/>
        <v>4886.1811927500003</v>
      </c>
      <c r="BY163" s="49">
        <f t="shared" ref="BY163:CJ163" si="634">BY50*$J50</f>
        <v>0</v>
      </c>
      <c r="BZ163" s="49">
        <f t="shared" si="634"/>
        <v>0</v>
      </c>
      <c r="CA163" s="49">
        <f t="shared" si="634"/>
        <v>0</v>
      </c>
      <c r="CB163" s="49">
        <f t="shared" si="634"/>
        <v>0</v>
      </c>
      <c r="CC163" s="49">
        <f t="shared" si="634"/>
        <v>0</v>
      </c>
      <c r="CD163" s="49">
        <f t="shared" si="634"/>
        <v>0</v>
      </c>
      <c r="CE163" s="49">
        <f t="shared" si="634"/>
        <v>0</v>
      </c>
      <c r="CF163" s="49">
        <f t="shared" si="634"/>
        <v>0</v>
      </c>
      <c r="CG163" s="49">
        <f t="shared" si="634"/>
        <v>0</v>
      </c>
      <c r="CH163" s="49">
        <f t="shared" si="634"/>
        <v>0</v>
      </c>
      <c r="CI163" s="49">
        <f t="shared" si="634"/>
        <v>0</v>
      </c>
      <c r="CJ163" s="49">
        <f t="shared" si="634"/>
        <v>0</v>
      </c>
      <c r="CK163" s="49">
        <f t="shared" ref="CK163:CU163" si="635">CK50*$K50</f>
        <v>0</v>
      </c>
      <c r="CL163" s="49">
        <f t="shared" si="635"/>
        <v>0</v>
      </c>
      <c r="CM163" s="49">
        <f t="shared" si="635"/>
        <v>0</v>
      </c>
      <c r="CN163" s="49">
        <f t="shared" si="635"/>
        <v>0</v>
      </c>
      <c r="CO163" s="49">
        <f t="shared" si="635"/>
        <v>0</v>
      </c>
      <c r="CP163" s="49">
        <f t="shared" si="635"/>
        <v>0</v>
      </c>
      <c r="CQ163" s="49">
        <f t="shared" si="635"/>
        <v>0</v>
      </c>
      <c r="CR163" s="49">
        <f t="shared" si="635"/>
        <v>0</v>
      </c>
      <c r="CS163" s="49">
        <f t="shared" si="635"/>
        <v>0</v>
      </c>
      <c r="CT163" s="49">
        <f t="shared" si="635"/>
        <v>0</v>
      </c>
      <c r="CU163" s="49">
        <f t="shared" si="635"/>
        <v>0</v>
      </c>
      <c r="CV163" s="49">
        <f t="shared" ref="CV163:DH163" si="636">CV50*$K50</f>
        <v>0</v>
      </c>
      <c r="CW163" s="49">
        <f t="shared" si="636"/>
        <v>0</v>
      </c>
      <c r="CX163" s="49">
        <f t="shared" si="636"/>
        <v>0</v>
      </c>
      <c r="CY163" s="49">
        <f t="shared" si="636"/>
        <v>0</v>
      </c>
      <c r="CZ163" s="49">
        <f t="shared" si="636"/>
        <v>0</v>
      </c>
      <c r="DA163" s="49">
        <f t="shared" si="636"/>
        <v>0</v>
      </c>
      <c r="DB163" s="49">
        <f t="shared" si="636"/>
        <v>0</v>
      </c>
      <c r="DC163" s="49">
        <f t="shared" si="636"/>
        <v>0</v>
      </c>
      <c r="DD163" s="49">
        <f t="shared" si="636"/>
        <v>0</v>
      </c>
      <c r="DE163" s="49">
        <f t="shared" si="636"/>
        <v>0</v>
      </c>
      <c r="DF163" s="49">
        <f t="shared" si="636"/>
        <v>0</v>
      </c>
      <c r="DG163" s="49">
        <f t="shared" si="636"/>
        <v>0</v>
      </c>
      <c r="DH163" s="49">
        <f t="shared" si="636"/>
        <v>0</v>
      </c>
      <c r="DI163" s="49">
        <f t="shared" ref="DI163:DT163" si="637">DI50*$L50</f>
        <v>0</v>
      </c>
      <c r="DJ163" s="49">
        <f t="shared" ref="DJ163:DR163" si="638">DJ50*$L50</f>
        <v>0</v>
      </c>
      <c r="DK163" s="49">
        <f t="shared" si="638"/>
        <v>0</v>
      </c>
      <c r="DL163" s="49">
        <f t="shared" si="638"/>
        <v>0</v>
      </c>
      <c r="DM163" s="49">
        <f t="shared" si="638"/>
        <v>0</v>
      </c>
      <c r="DN163" s="49">
        <f t="shared" si="638"/>
        <v>0</v>
      </c>
      <c r="DO163" s="49">
        <f t="shared" si="638"/>
        <v>0</v>
      </c>
      <c r="DP163" s="49">
        <f t="shared" si="638"/>
        <v>0</v>
      </c>
      <c r="DQ163" s="49">
        <f t="shared" si="638"/>
        <v>0</v>
      </c>
      <c r="DR163" s="49">
        <f t="shared" si="638"/>
        <v>0</v>
      </c>
      <c r="DS163" s="49">
        <f t="shared" si="637"/>
        <v>0</v>
      </c>
      <c r="DT163" s="49">
        <f t="shared" si="637"/>
        <v>0</v>
      </c>
      <c r="DU163" s="49"/>
      <c r="DV163" s="49"/>
      <c r="DW163" s="49"/>
      <c r="DX163" s="49"/>
      <c r="DY163" s="49"/>
      <c r="DZ163" s="49"/>
      <c r="EA163" s="49"/>
      <c r="EB163" s="49"/>
      <c r="EC163" s="49"/>
      <c r="ED163" s="49"/>
      <c r="EE163" s="49"/>
      <c r="EF163" s="49"/>
      <c r="EG163" s="49"/>
      <c r="EH163" s="49"/>
      <c r="EI163" s="49"/>
      <c r="EJ163" s="49"/>
      <c r="EK163" s="49"/>
      <c r="EL163" s="49"/>
      <c r="EM163" s="49"/>
      <c r="EN163" s="49"/>
      <c r="EO163" s="49"/>
      <c r="EP163" s="49"/>
      <c r="EQ163" s="49"/>
      <c r="ER163" s="49"/>
      <c r="ES163" s="49"/>
      <c r="ET163" s="49"/>
      <c r="EU163" s="49"/>
      <c r="EV163" s="49"/>
      <c r="EW163" s="49"/>
      <c r="EX163" s="49"/>
      <c r="EY163" s="49"/>
      <c r="EZ163" s="49"/>
      <c r="FA163" s="49"/>
      <c r="FB163" s="49"/>
      <c r="FC163" s="49"/>
      <c r="FD163" s="49"/>
      <c r="FE163" s="49"/>
      <c r="FF163" s="49"/>
      <c r="FG163" s="49"/>
      <c r="FH163" s="49"/>
      <c r="FI163" s="49"/>
      <c r="FJ163" s="49"/>
      <c r="FK163" s="49"/>
      <c r="FL163" s="49"/>
      <c r="FM163" s="49"/>
      <c r="FN163" s="49"/>
      <c r="FO163" s="49"/>
      <c r="FP163" s="49"/>
      <c r="FQ163" s="49"/>
      <c r="FR163" s="49"/>
      <c r="FS163" s="49"/>
      <c r="FT163" s="49"/>
      <c r="FU163" s="49"/>
      <c r="FV163" s="49"/>
      <c r="FW163" s="49"/>
      <c r="FX163" s="49"/>
      <c r="FY163" s="49"/>
      <c r="FZ163" s="49"/>
      <c r="GA163" s="49"/>
      <c r="GB163" s="49"/>
      <c r="GC163" s="69">
        <f t="shared" si="365"/>
        <v>111937.96914299995</v>
      </c>
      <c r="GD163" s="70">
        <f t="shared" si="629"/>
        <v>111937.96914299995</v>
      </c>
      <c r="GE163" s="5"/>
      <c r="GF163" s="5"/>
      <c r="GG163" s="5"/>
    </row>
    <row r="164" spans="1:189" ht="16.5" customHeight="1" x14ac:dyDescent="0.25">
      <c r="A164" s="5"/>
      <c r="B164" s="40" t="s">
        <v>186</v>
      </c>
      <c r="C164" s="24" t="s">
        <v>180</v>
      </c>
      <c r="D164" s="24" t="s">
        <v>180</v>
      </c>
      <c r="E164" s="5">
        <v>30</v>
      </c>
      <c r="F164" s="257" t="s">
        <v>520</v>
      </c>
      <c r="G164" s="17" t="str">
        <f t="shared" si="367"/>
        <v>II</v>
      </c>
      <c r="H164" s="41"/>
      <c r="I164" s="41"/>
      <c r="J164" s="41"/>
      <c r="K164" s="41"/>
      <c r="L164" s="41"/>
      <c r="M164" s="41"/>
      <c r="N164" s="41"/>
      <c r="O164" s="41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>
        <f t="shared" ref="AA164:AN164" si="639">AA51*$H51</f>
        <v>0</v>
      </c>
      <c r="AB164" s="49">
        <f t="shared" si="639"/>
        <v>0</v>
      </c>
      <c r="AC164" s="49">
        <f t="shared" si="639"/>
        <v>0</v>
      </c>
      <c r="AD164" s="49">
        <f t="shared" si="639"/>
        <v>0</v>
      </c>
      <c r="AE164" s="49">
        <f t="shared" si="639"/>
        <v>0</v>
      </c>
      <c r="AF164" s="49">
        <f t="shared" si="639"/>
        <v>0</v>
      </c>
      <c r="AG164" s="49">
        <f t="shared" si="639"/>
        <v>0</v>
      </c>
      <c r="AH164" s="49">
        <f t="shared" si="639"/>
        <v>0</v>
      </c>
      <c r="AI164" s="49">
        <f t="shared" si="639"/>
        <v>0</v>
      </c>
      <c r="AJ164" s="49">
        <f t="shared" si="639"/>
        <v>0</v>
      </c>
      <c r="AK164" s="49">
        <f t="shared" si="639"/>
        <v>0</v>
      </c>
      <c r="AL164" s="49">
        <f t="shared" si="639"/>
        <v>0</v>
      </c>
      <c r="AM164" s="49">
        <f t="shared" si="639"/>
        <v>0</v>
      </c>
      <c r="AN164" s="49">
        <f t="shared" si="639"/>
        <v>0</v>
      </c>
      <c r="AO164" s="49">
        <f t="shared" ref="AO164:BF164" si="640">AO51*$I51</f>
        <v>0</v>
      </c>
      <c r="AP164" s="49">
        <f t="shared" si="640"/>
        <v>0</v>
      </c>
      <c r="AQ164" s="49">
        <f t="shared" si="640"/>
        <v>0</v>
      </c>
      <c r="AR164" s="49">
        <f t="shared" si="640"/>
        <v>0</v>
      </c>
      <c r="AS164" s="49">
        <f t="shared" si="640"/>
        <v>0</v>
      </c>
      <c r="AT164" s="49">
        <f t="shared" si="640"/>
        <v>0</v>
      </c>
      <c r="AU164" s="49">
        <f t="shared" si="640"/>
        <v>0</v>
      </c>
      <c r="AV164" s="49">
        <f t="shared" si="640"/>
        <v>0</v>
      </c>
      <c r="AW164" s="49">
        <f t="shared" si="640"/>
        <v>0</v>
      </c>
      <c r="AX164" s="49">
        <f t="shared" si="640"/>
        <v>0</v>
      </c>
      <c r="AY164" s="49">
        <f t="shared" si="640"/>
        <v>0</v>
      </c>
      <c r="AZ164" s="49">
        <f t="shared" si="640"/>
        <v>0</v>
      </c>
      <c r="BA164" s="49">
        <f t="shared" si="640"/>
        <v>0</v>
      </c>
      <c r="BB164" s="49">
        <f t="shared" si="640"/>
        <v>0</v>
      </c>
      <c r="BC164" s="49">
        <f t="shared" si="640"/>
        <v>0</v>
      </c>
      <c r="BD164" s="49">
        <f t="shared" si="640"/>
        <v>0</v>
      </c>
      <c r="BE164" s="49">
        <f t="shared" si="640"/>
        <v>0</v>
      </c>
      <c r="BF164" s="49">
        <f t="shared" si="640"/>
        <v>0</v>
      </c>
      <c r="BG164" s="49">
        <f t="shared" ref="BG164:BL164" si="641">BG51*$I51</f>
        <v>0</v>
      </c>
      <c r="BH164" s="49">
        <f t="shared" si="641"/>
        <v>0</v>
      </c>
      <c r="BI164" s="49">
        <f t="shared" si="641"/>
        <v>0</v>
      </c>
      <c r="BJ164" s="49">
        <f t="shared" si="641"/>
        <v>0</v>
      </c>
      <c r="BK164" s="49">
        <f t="shared" si="641"/>
        <v>0</v>
      </c>
      <c r="BL164" s="49">
        <f t="shared" si="641"/>
        <v>0</v>
      </c>
      <c r="BM164" s="49">
        <f t="shared" ref="BM164:BX164" si="642">BM51*$J51</f>
        <v>0</v>
      </c>
      <c r="BN164" s="49">
        <f t="shared" si="642"/>
        <v>0</v>
      </c>
      <c r="BO164" s="49">
        <f t="shared" si="642"/>
        <v>0</v>
      </c>
      <c r="BP164" s="49">
        <f t="shared" si="642"/>
        <v>0</v>
      </c>
      <c r="BQ164" s="49">
        <f t="shared" si="642"/>
        <v>0</v>
      </c>
      <c r="BR164" s="49">
        <f t="shared" si="642"/>
        <v>0</v>
      </c>
      <c r="BS164" s="49">
        <f t="shared" si="642"/>
        <v>0</v>
      </c>
      <c r="BT164" s="49">
        <f t="shared" si="642"/>
        <v>0</v>
      </c>
      <c r="BU164" s="49">
        <f t="shared" si="642"/>
        <v>0</v>
      </c>
      <c r="BV164" s="49">
        <f t="shared" si="642"/>
        <v>0</v>
      </c>
      <c r="BW164" s="49">
        <f t="shared" si="642"/>
        <v>0</v>
      </c>
      <c r="BX164" s="49">
        <f t="shared" si="642"/>
        <v>0</v>
      </c>
      <c r="BY164" s="49">
        <f t="shared" ref="BY164:CJ164" si="643">BY51*$J51</f>
        <v>4886.1811927500003</v>
      </c>
      <c r="BZ164" s="49">
        <f t="shared" si="643"/>
        <v>4886.1811927500003</v>
      </c>
      <c r="CA164" s="49">
        <f t="shared" si="643"/>
        <v>4886.1811927500003</v>
      </c>
      <c r="CB164" s="49">
        <f t="shared" si="643"/>
        <v>4886.1811927500003</v>
      </c>
      <c r="CC164" s="49">
        <f t="shared" si="643"/>
        <v>4886.1811927500003</v>
      </c>
      <c r="CD164" s="49">
        <f t="shared" si="643"/>
        <v>4886.1811927500003</v>
      </c>
      <c r="CE164" s="49">
        <f t="shared" si="643"/>
        <v>4886.1811927500003</v>
      </c>
      <c r="CF164" s="49">
        <f t="shared" si="643"/>
        <v>4886.1811927500003</v>
      </c>
      <c r="CG164" s="49">
        <f t="shared" si="643"/>
        <v>4886.1811927500003</v>
      </c>
      <c r="CH164" s="49">
        <f t="shared" si="643"/>
        <v>4886.1811927500003</v>
      </c>
      <c r="CI164" s="49">
        <f t="shared" si="643"/>
        <v>4886.1811927500003</v>
      </c>
      <c r="CJ164" s="49">
        <f t="shared" si="643"/>
        <v>4886.1811927500003</v>
      </c>
      <c r="CK164" s="49">
        <f t="shared" ref="CK164:CU164" si="644">CK51*$K51</f>
        <v>5374.7993120250012</v>
      </c>
      <c r="CL164" s="49">
        <f t="shared" si="644"/>
        <v>5374.7993120250012</v>
      </c>
      <c r="CM164" s="49">
        <f t="shared" si="644"/>
        <v>5374.7993120250012</v>
      </c>
      <c r="CN164" s="49">
        <f t="shared" si="644"/>
        <v>5374.7993120250012</v>
      </c>
      <c r="CO164" s="49">
        <f t="shared" si="644"/>
        <v>5374.7993120250012</v>
      </c>
      <c r="CP164" s="49">
        <f t="shared" si="644"/>
        <v>5374.7993120250012</v>
      </c>
      <c r="CQ164" s="49">
        <f t="shared" si="644"/>
        <v>5374.7993120250012</v>
      </c>
      <c r="CR164" s="49">
        <f t="shared" si="644"/>
        <v>5374.7993120250012</v>
      </c>
      <c r="CS164" s="49">
        <f t="shared" si="644"/>
        <v>5374.7993120250012</v>
      </c>
      <c r="CT164" s="49">
        <f t="shared" si="644"/>
        <v>5374.7993120250012</v>
      </c>
      <c r="CU164" s="49">
        <f t="shared" si="644"/>
        <v>5374.7993120250012</v>
      </c>
      <c r="CV164" s="49">
        <f t="shared" ref="CV164:DH164" si="645">CV51*$K51</f>
        <v>5374.7993120250012</v>
      </c>
      <c r="CW164" s="49">
        <f t="shared" si="645"/>
        <v>0</v>
      </c>
      <c r="CX164" s="49">
        <f t="shared" si="645"/>
        <v>0</v>
      </c>
      <c r="CY164" s="49">
        <f t="shared" si="645"/>
        <v>0</v>
      </c>
      <c r="CZ164" s="49">
        <f t="shared" si="645"/>
        <v>0</v>
      </c>
      <c r="DA164" s="49">
        <f t="shared" si="645"/>
        <v>0</v>
      </c>
      <c r="DB164" s="49">
        <f t="shared" si="645"/>
        <v>0</v>
      </c>
      <c r="DC164" s="49">
        <f t="shared" si="645"/>
        <v>0</v>
      </c>
      <c r="DD164" s="49">
        <f t="shared" si="645"/>
        <v>0</v>
      </c>
      <c r="DE164" s="49">
        <f t="shared" si="645"/>
        <v>0</v>
      </c>
      <c r="DF164" s="49">
        <f t="shared" si="645"/>
        <v>0</v>
      </c>
      <c r="DG164" s="49">
        <f t="shared" si="645"/>
        <v>0</v>
      </c>
      <c r="DH164" s="49">
        <f t="shared" si="645"/>
        <v>0</v>
      </c>
      <c r="DI164" s="49">
        <f t="shared" ref="DI164:DT164" si="646">DI51*$L51</f>
        <v>0</v>
      </c>
      <c r="DJ164" s="49">
        <f t="shared" ref="DJ164:DR164" si="647">DJ51*$L51</f>
        <v>0</v>
      </c>
      <c r="DK164" s="49">
        <f t="shared" si="647"/>
        <v>0</v>
      </c>
      <c r="DL164" s="49">
        <f t="shared" si="647"/>
        <v>0</v>
      </c>
      <c r="DM164" s="49">
        <f t="shared" si="647"/>
        <v>0</v>
      </c>
      <c r="DN164" s="49">
        <f t="shared" si="647"/>
        <v>0</v>
      </c>
      <c r="DO164" s="49">
        <f t="shared" si="647"/>
        <v>0</v>
      </c>
      <c r="DP164" s="49">
        <f t="shared" si="647"/>
        <v>0</v>
      </c>
      <c r="DQ164" s="49">
        <f t="shared" si="647"/>
        <v>0</v>
      </c>
      <c r="DR164" s="49">
        <f t="shared" si="647"/>
        <v>0</v>
      </c>
      <c r="DS164" s="49">
        <f t="shared" si="646"/>
        <v>0</v>
      </c>
      <c r="DT164" s="49">
        <f t="shared" si="646"/>
        <v>0</v>
      </c>
      <c r="DU164" s="49"/>
      <c r="DV164" s="49"/>
      <c r="DW164" s="49"/>
      <c r="DX164" s="49"/>
      <c r="DY164" s="49"/>
      <c r="DZ164" s="49"/>
      <c r="EA164" s="49"/>
      <c r="EB164" s="49"/>
      <c r="EC164" s="49"/>
      <c r="ED164" s="49"/>
      <c r="EE164" s="49"/>
      <c r="EF164" s="49"/>
      <c r="EG164" s="49"/>
      <c r="EH164" s="49"/>
      <c r="EI164" s="49"/>
      <c r="EJ164" s="49"/>
      <c r="EK164" s="49"/>
      <c r="EL164" s="49"/>
      <c r="EM164" s="49"/>
      <c r="EN164" s="49"/>
      <c r="EO164" s="49"/>
      <c r="EP164" s="49"/>
      <c r="EQ164" s="49"/>
      <c r="ER164" s="49"/>
      <c r="ES164" s="49"/>
      <c r="ET164" s="49"/>
      <c r="EU164" s="49"/>
      <c r="EV164" s="49"/>
      <c r="EW164" s="49"/>
      <c r="EX164" s="49"/>
      <c r="EY164" s="49"/>
      <c r="EZ164" s="49"/>
      <c r="FA164" s="49"/>
      <c r="FB164" s="49"/>
      <c r="FC164" s="49"/>
      <c r="FD164" s="49"/>
      <c r="FE164" s="49"/>
      <c r="FF164" s="49"/>
      <c r="FG164" s="49"/>
      <c r="FH164" s="49"/>
      <c r="FI164" s="49"/>
      <c r="FJ164" s="49"/>
      <c r="FK164" s="49"/>
      <c r="FL164" s="49"/>
      <c r="FM164" s="49"/>
      <c r="FN164" s="49"/>
      <c r="FO164" s="49"/>
      <c r="FP164" s="49"/>
      <c r="FQ164" s="49"/>
      <c r="FR164" s="49"/>
      <c r="FS164" s="49"/>
      <c r="FT164" s="49"/>
      <c r="FU164" s="49"/>
      <c r="FV164" s="49"/>
      <c r="FW164" s="49"/>
      <c r="FX164" s="49"/>
      <c r="FY164" s="49"/>
      <c r="FZ164" s="49"/>
      <c r="GA164" s="49"/>
      <c r="GB164" s="49"/>
      <c r="GC164" s="69">
        <f t="shared" si="365"/>
        <v>123131.76605730005</v>
      </c>
      <c r="GD164" s="70">
        <f t="shared" si="629"/>
        <v>123131.76605730005</v>
      </c>
      <c r="GE164" s="5"/>
      <c r="GF164" s="5"/>
      <c r="GG164" s="5"/>
    </row>
    <row r="165" spans="1:189" ht="16.5" customHeight="1" x14ac:dyDescent="0.25">
      <c r="A165" s="5"/>
      <c r="B165" s="40" t="s">
        <v>186</v>
      </c>
      <c r="C165" s="24" t="s">
        <v>180</v>
      </c>
      <c r="D165" s="24" t="s">
        <v>180</v>
      </c>
      <c r="E165" s="5">
        <v>31</v>
      </c>
      <c r="F165" s="257" t="s">
        <v>520</v>
      </c>
      <c r="G165" s="17" t="str">
        <f t="shared" si="367"/>
        <v>I</v>
      </c>
      <c r="H165" s="41"/>
      <c r="I165" s="41"/>
      <c r="J165" s="41"/>
      <c r="K165" s="41"/>
      <c r="L165" s="41"/>
      <c r="M165" s="41"/>
      <c r="N165" s="41"/>
      <c r="O165" s="41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>
        <f t="shared" ref="AA165:AN165" si="648">AA52*$H52</f>
        <v>0</v>
      </c>
      <c r="AB165" s="49">
        <f t="shared" si="648"/>
        <v>0</v>
      </c>
      <c r="AC165" s="49">
        <f t="shared" si="648"/>
        <v>0</v>
      </c>
      <c r="AD165" s="49">
        <f t="shared" si="648"/>
        <v>0</v>
      </c>
      <c r="AE165" s="49">
        <f t="shared" si="648"/>
        <v>0</v>
      </c>
      <c r="AF165" s="49">
        <f t="shared" si="648"/>
        <v>0</v>
      </c>
      <c r="AG165" s="49">
        <f t="shared" si="648"/>
        <v>0</v>
      </c>
      <c r="AH165" s="49">
        <f t="shared" si="648"/>
        <v>0</v>
      </c>
      <c r="AI165" s="49">
        <f t="shared" si="648"/>
        <v>0</v>
      </c>
      <c r="AJ165" s="49">
        <f t="shared" si="648"/>
        <v>0</v>
      </c>
      <c r="AK165" s="49">
        <f t="shared" si="648"/>
        <v>0</v>
      </c>
      <c r="AL165" s="49">
        <f t="shared" si="648"/>
        <v>0</v>
      </c>
      <c r="AM165" s="49">
        <f t="shared" si="648"/>
        <v>0</v>
      </c>
      <c r="AN165" s="49">
        <f t="shared" si="648"/>
        <v>0</v>
      </c>
      <c r="AO165" s="49">
        <f t="shared" ref="AO165:BF165" si="649">AO52*$I52</f>
        <v>0</v>
      </c>
      <c r="AP165" s="49">
        <f t="shared" si="649"/>
        <v>0</v>
      </c>
      <c r="AQ165" s="49">
        <f t="shared" si="649"/>
        <v>0</v>
      </c>
      <c r="AR165" s="49">
        <f t="shared" si="649"/>
        <v>0</v>
      </c>
      <c r="AS165" s="49">
        <f t="shared" si="649"/>
        <v>0</v>
      </c>
      <c r="AT165" s="49">
        <f t="shared" si="649"/>
        <v>0</v>
      </c>
      <c r="AU165" s="49">
        <f t="shared" si="649"/>
        <v>0</v>
      </c>
      <c r="AV165" s="49">
        <f t="shared" si="649"/>
        <v>0</v>
      </c>
      <c r="AW165" s="49">
        <f t="shared" si="649"/>
        <v>0</v>
      </c>
      <c r="AX165" s="49">
        <f t="shared" si="649"/>
        <v>0</v>
      </c>
      <c r="AY165" s="49">
        <f t="shared" si="649"/>
        <v>0</v>
      </c>
      <c r="AZ165" s="49">
        <f t="shared" si="649"/>
        <v>0</v>
      </c>
      <c r="BA165" s="49">
        <f t="shared" si="649"/>
        <v>0</v>
      </c>
      <c r="BB165" s="49">
        <f t="shared" si="649"/>
        <v>0</v>
      </c>
      <c r="BC165" s="49">
        <f t="shared" si="649"/>
        <v>0</v>
      </c>
      <c r="BD165" s="49">
        <f t="shared" si="649"/>
        <v>0</v>
      </c>
      <c r="BE165" s="49">
        <f t="shared" si="649"/>
        <v>0</v>
      </c>
      <c r="BF165" s="49">
        <f t="shared" si="649"/>
        <v>0</v>
      </c>
      <c r="BG165" s="49">
        <f t="shared" ref="BG165:BL165" si="650">BG52*$I52</f>
        <v>0</v>
      </c>
      <c r="BH165" s="49">
        <f t="shared" si="650"/>
        <v>0</v>
      </c>
      <c r="BI165" s="49">
        <f t="shared" si="650"/>
        <v>0</v>
      </c>
      <c r="BJ165" s="49">
        <f t="shared" si="650"/>
        <v>0</v>
      </c>
      <c r="BK165" s="49">
        <f t="shared" si="650"/>
        <v>0</v>
      </c>
      <c r="BL165" s="49">
        <f t="shared" si="650"/>
        <v>0</v>
      </c>
      <c r="BM165" s="49">
        <f t="shared" ref="BM165:BX165" si="651">BM52*$J52</f>
        <v>0</v>
      </c>
      <c r="BN165" s="49">
        <f t="shared" si="651"/>
        <v>0</v>
      </c>
      <c r="BO165" s="49">
        <f t="shared" si="651"/>
        <v>0</v>
      </c>
      <c r="BP165" s="49">
        <f t="shared" si="651"/>
        <v>0</v>
      </c>
      <c r="BQ165" s="49">
        <f t="shared" si="651"/>
        <v>0</v>
      </c>
      <c r="BR165" s="49">
        <f t="shared" si="651"/>
        <v>0</v>
      </c>
      <c r="BS165" s="49">
        <f t="shared" si="651"/>
        <v>0</v>
      </c>
      <c r="BT165" s="49">
        <f t="shared" si="651"/>
        <v>0</v>
      </c>
      <c r="BU165" s="49">
        <f t="shared" si="651"/>
        <v>0</v>
      </c>
      <c r="BV165" s="49">
        <f t="shared" si="651"/>
        <v>0</v>
      </c>
      <c r="BW165" s="49">
        <f t="shared" si="651"/>
        <v>0</v>
      </c>
      <c r="BX165" s="49">
        <f t="shared" si="651"/>
        <v>0</v>
      </c>
      <c r="BY165" s="49">
        <f t="shared" ref="BY165:CJ165" si="652">BY52*$J52</f>
        <v>0</v>
      </c>
      <c r="BZ165" s="49">
        <f t="shared" si="652"/>
        <v>0</v>
      </c>
      <c r="CA165" s="49">
        <f t="shared" si="652"/>
        <v>0</v>
      </c>
      <c r="CB165" s="49">
        <f t="shared" si="652"/>
        <v>0</v>
      </c>
      <c r="CC165" s="49">
        <f t="shared" si="652"/>
        <v>0</v>
      </c>
      <c r="CD165" s="49">
        <f t="shared" si="652"/>
        <v>0</v>
      </c>
      <c r="CE165" s="49">
        <f t="shared" si="652"/>
        <v>0</v>
      </c>
      <c r="CF165" s="49">
        <f t="shared" si="652"/>
        <v>0</v>
      </c>
      <c r="CG165" s="49">
        <f t="shared" si="652"/>
        <v>0</v>
      </c>
      <c r="CH165" s="49">
        <f t="shared" si="652"/>
        <v>0</v>
      </c>
      <c r="CI165" s="49">
        <f t="shared" si="652"/>
        <v>0</v>
      </c>
      <c r="CJ165" s="49">
        <f t="shared" si="652"/>
        <v>0</v>
      </c>
      <c r="CK165" s="49">
        <f t="shared" ref="CK165:CU165" si="653">CK52*$K52</f>
        <v>0</v>
      </c>
      <c r="CL165" s="49">
        <f t="shared" si="653"/>
        <v>0</v>
      </c>
      <c r="CM165" s="49">
        <f t="shared" si="653"/>
        <v>0</v>
      </c>
      <c r="CN165" s="49">
        <f t="shared" si="653"/>
        <v>0</v>
      </c>
      <c r="CO165" s="49">
        <f t="shared" si="653"/>
        <v>0</v>
      </c>
      <c r="CP165" s="49">
        <f t="shared" si="653"/>
        <v>0</v>
      </c>
      <c r="CQ165" s="49">
        <f t="shared" si="653"/>
        <v>0</v>
      </c>
      <c r="CR165" s="49">
        <f t="shared" si="653"/>
        <v>0</v>
      </c>
      <c r="CS165" s="49">
        <f t="shared" si="653"/>
        <v>0</v>
      </c>
      <c r="CT165" s="49">
        <f t="shared" si="653"/>
        <v>0</v>
      </c>
      <c r="CU165" s="49">
        <f t="shared" si="653"/>
        <v>0</v>
      </c>
      <c r="CV165" s="49">
        <f t="shared" ref="CV165:DH165" si="654">CV52*$K52</f>
        <v>0</v>
      </c>
      <c r="CW165" s="49">
        <f t="shared" si="654"/>
        <v>3480.4530296250014</v>
      </c>
      <c r="CX165" s="49">
        <f t="shared" si="654"/>
        <v>3480.4530296250014</v>
      </c>
      <c r="CY165" s="49">
        <f t="shared" si="654"/>
        <v>3480.4530296250014</v>
      </c>
      <c r="CZ165" s="49">
        <f t="shared" si="654"/>
        <v>3480.4530296250014</v>
      </c>
      <c r="DA165" s="49">
        <f t="shared" si="654"/>
        <v>3480.4530296250014</v>
      </c>
      <c r="DB165" s="49">
        <f t="shared" si="654"/>
        <v>3480.4530296250014</v>
      </c>
      <c r="DC165" s="49">
        <f t="shared" si="654"/>
        <v>3480.4530296250014</v>
      </c>
      <c r="DD165" s="49">
        <f t="shared" si="654"/>
        <v>3480.4530296250014</v>
      </c>
      <c r="DE165" s="49">
        <f t="shared" si="654"/>
        <v>3480.4530296250014</v>
      </c>
      <c r="DF165" s="49">
        <f t="shared" si="654"/>
        <v>3480.4530296250014</v>
      </c>
      <c r="DG165" s="49">
        <f t="shared" si="654"/>
        <v>3480.4530296250014</v>
      </c>
      <c r="DH165" s="49">
        <f t="shared" si="654"/>
        <v>3480.4530296250014</v>
      </c>
      <c r="DI165" s="49">
        <f t="shared" ref="DI165:DT165" si="655">DI52*$L52</f>
        <v>3828.4983325875023</v>
      </c>
      <c r="DJ165" s="49">
        <f t="shared" ref="DJ165:DR165" si="656">DJ52*$L52</f>
        <v>3828.4983325875023</v>
      </c>
      <c r="DK165" s="49">
        <f t="shared" si="656"/>
        <v>3828.4983325875023</v>
      </c>
      <c r="DL165" s="49">
        <f t="shared" si="656"/>
        <v>3828.4983325875023</v>
      </c>
      <c r="DM165" s="49">
        <f t="shared" si="656"/>
        <v>3828.4983325875023</v>
      </c>
      <c r="DN165" s="49">
        <f t="shared" si="656"/>
        <v>3828.4983325875023</v>
      </c>
      <c r="DO165" s="49">
        <f t="shared" si="656"/>
        <v>3828.4983325875023</v>
      </c>
      <c r="DP165" s="49">
        <f t="shared" si="656"/>
        <v>3828.4983325875023</v>
      </c>
      <c r="DQ165" s="49">
        <f t="shared" si="656"/>
        <v>3828.4983325875023</v>
      </c>
      <c r="DR165" s="49">
        <f t="shared" si="656"/>
        <v>3828.4983325875023</v>
      </c>
      <c r="DS165" s="49">
        <f t="shared" si="655"/>
        <v>0</v>
      </c>
      <c r="DT165" s="49">
        <f t="shared" si="655"/>
        <v>0</v>
      </c>
      <c r="DU165" s="49"/>
      <c r="DV165" s="49"/>
      <c r="DW165" s="49"/>
      <c r="DX165" s="49"/>
      <c r="DY165" s="49"/>
      <c r="DZ165" s="49"/>
      <c r="EA165" s="49"/>
      <c r="EB165" s="49"/>
      <c r="EC165" s="49"/>
      <c r="ED165" s="49"/>
      <c r="EE165" s="49"/>
      <c r="EF165" s="49"/>
      <c r="EG165" s="49"/>
      <c r="EH165" s="49"/>
      <c r="EI165" s="49"/>
      <c r="EJ165" s="49"/>
      <c r="EK165" s="49"/>
      <c r="EL165" s="49"/>
      <c r="EM165" s="49"/>
      <c r="EN165" s="49"/>
      <c r="EO165" s="49"/>
      <c r="EP165" s="49"/>
      <c r="EQ165" s="49"/>
      <c r="ER165" s="49"/>
      <c r="ES165" s="49"/>
      <c r="ET165" s="49"/>
      <c r="EU165" s="49"/>
      <c r="EV165" s="49"/>
      <c r="EW165" s="49"/>
      <c r="EX165" s="49"/>
      <c r="EY165" s="49"/>
      <c r="EZ165" s="49"/>
      <c r="FA165" s="49"/>
      <c r="FB165" s="49"/>
      <c r="FC165" s="49"/>
      <c r="FD165" s="49"/>
      <c r="FE165" s="49"/>
      <c r="FF165" s="49"/>
      <c r="FG165" s="49"/>
      <c r="FH165" s="49"/>
      <c r="FI165" s="49"/>
      <c r="FJ165" s="49"/>
      <c r="FK165" s="49"/>
      <c r="FL165" s="49"/>
      <c r="FM165" s="49"/>
      <c r="FN165" s="49"/>
      <c r="FO165" s="49"/>
      <c r="FP165" s="49"/>
      <c r="FQ165" s="49"/>
      <c r="FR165" s="49"/>
      <c r="FS165" s="49"/>
      <c r="FT165" s="49"/>
      <c r="FU165" s="49"/>
      <c r="FV165" s="49"/>
      <c r="FW165" s="49"/>
      <c r="FX165" s="49"/>
      <c r="FY165" s="49"/>
      <c r="FZ165" s="49"/>
      <c r="GA165" s="49"/>
      <c r="GB165" s="49"/>
      <c r="GC165" s="69">
        <f t="shared" si="365"/>
        <v>80050.419681375046</v>
      </c>
      <c r="GD165" s="70">
        <f t="shared" si="629"/>
        <v>80050.419681375046</v>
      </c>
      <c r="GE165" s="5"/>
      <c r="GF165" s="5"/>
      <c r="GG165" s="5"/>
    </row>
    <row r="166" spans="1:189" ht="16.5" customHeight="1" x14ac:dyDescent="0.25">
      <c r="A166" s="5"/>
      <c r="B166" s="40" t="s">
        <v>186</v>
      </c>
      <c r="C166" s="24" t="s">
        <v>180</v>
      </c>
      <c r="D166" s="24" t="s">
        <v>180</v>
      </c>
      <c r="E166" s="5">
        <v>29</v>
      </c>
      <c r="F166" s="227" t="s">
        <v>486</v>
      </c>
      <c r="G166" s="17" t="str">
        <f t="shared" si="367"/>
        <v>I</v>
      </c>
      <c r="H166" s="41">
        <f t="shared" si="394"/>
        <v>22693.550000000003</v>
      </c>
      <c r="I166" s="41">
        <f t="shared" si="395"/>
        <v>24962.905000000006</v>
      </c>
      <c r="J166" s="41">
        <f t="shared" si="396"/>
        <v>27459.195500000009</v>
      </c>
      <c r="K166" s="41">
        <f t="shared" si="397"/>
        <v>30205.115050000011</v>
      </c>
      <c r="L166" s="41">
        <f t="shared" si="398"/>
        <v>33225.626555000017</v>
      </c>
      <c r="M166" s="41">
        <f t="shared" si="399"/>
        <v>36548.189210500022</v>
      </c>
      <c r="N166" s="41">
        <f t="shared" si="400"/>
        <v>40203.008131550028</v>
      </c>
      <c r="O166" s="41">
        <f t="shared" si="401"/>
        <v>44223.308944705037</v>
      </c>
      <c r="P166" s="49">
        <f t="shared" ref="P166:Z166" si="657">P54*$H54</f>
        <v>0</v>
      </c>
      <c r="Q166" s="49">
        <f t="shared" si="657"/>
        <v>0</v>
      </c>
      <c r="R166" s="49">
        <f t="shared" si="657"/>
        <v>0</v>
      </c>
      <c r="S166" s="49">
        <f t="shared" si="657"/>
        <v>0</v>
      </c>
      <c r="T166" s="49">
        <f t="shared" si="657"/>
        <v>0</v>
      </c>
      <c r="U166" s="49">
        <f t="shared" si="657"/>
        <v>0</v>
      </c>
      <c r="V166" s="49">
        <f t="shared" si="657"/>
        <v>0</v>
      </c>
      <c r="W166" s="49">
        <f t="shared" si="657"/>
        <v>0</v>
      </c>
      <c r="X166" s="49">
        <f t="shared" si="657"/>
        <v>0</v>
      </c>
      <c r="Y166" s="49">
        <f t="shared" si="657"/>
        <v>0</v>
      </c>
      <c r="Z166" s="49">
        <f t="shared" si="657"/>
        <v>0</v>
      </c>
      <c r="AA166" s="49">
        <f t="shared" ref="AA166:AN166" si="658">AA53*$H53</f>
        <v>0</v>
      </c>
      <c r="AB166" s="49">
        <f t="shared" si="658"/>
        <v>0</v>
      </c>
      <c r="AC166" s="49">
        <f t="shared" si="658"/>
        <v>0</v>
      </c>
      <c r="AD166" s="49">
        <f t="shared" si="658"/>
        <v>0</v>
      </c>
      <c r="AE166" s="49">
        <f t="shared" si="658"/>
        <v>0</v>
      </c>
      <c r="AF166" s="49">
        <f t="shared" si="658"/>
        <v>0</v>
      </c>
      <c r="AG166" s="49">
        <f t="shared" si="658"/>
        <v>0</v>
      </c>
      <c r="AH166" s="49">
        <f t="shared" si="658"/>
        <v>0</v>
      </c>
      <c r="AI166" s="49">
        <f t="shared" si="658"/>
        <v>0</v>
      </c>
      <c r="AJ166" s="49">
        <f t="shared" si="658"/>
        <v>0</v>
      </c>
      <c r="AK166" s="49">
        <f t="shared" si="658"/>
        <v>0</v>
      </c>
      <c r="AL166" s="49">
        <f t="shared" si="658"/>
        <v>0</v>
      </c>
      <c r="AM166" s="49">
        <f t="shared" si="658"/>
        <v>0</v>
      </c>
      <c r="AN166" s="49">
        <f t="shared" si="658"/>
        <v>0</v>
      </c>
      <c r="AO166" s="49">
        <f t="shared" ref="AO166:BF166" si="659">AO53*$I53</f>
        <v>0</v>
      </c>
      <c r="AP166" s="49">
        <f t="shared" si="659"/>
        <v>0</v>
      </c>
      <c r="AQ166" s="49">
        <f t="shared" si="659"/>
        <v>0</v>
      </c>
      <c r="AR166" s="49">
        <f t="shared" si="659"/>
        <v>0</v>
      </c>
      <c r="AS166" s="49">
        <f t="shared" si="659"/>
        <v>0</v>
      </c>
      <c r="AT166" s="49">
        <f t="shared" si="659"/>
        <v>0</v>
      </c>
      <c r="AU166" s="49">
        <f t="shared" si="659"/>
        <v>0</v>
      </c>
      <c r="AV166" s="49">
        <f t="shared" si="659"/>
        <v>0</v>
      </c>
      <c r="AW166" s="49">
        <f t="shared" si="659"/>
        <v>0</v>
      </c>
      <c r="AX166" s="49">
        <f t="shared" si="659"/>
        <v>0</v>
      </c>
      <c r="AY166" s="49">
        <f t="shared" si="659"/>
        <v>0</v>
      </c>
      <c r="AZ166" s="49">
        <f t="shared" si="659"/>
        <v>0</v>
      </c>
      <c r="BA166" s="49">
        <f t="shared" si="659"/>
        <v>0</v>
      </c>
      <c r="BB166" s="49">
        <f t="shared" si="659"/>
        <v>0</v>
      </c>
      <c r="BC166" s="49">
        <f t="shared" si="659"/>
        <v>0</v>
      </c>
      <c r="BD166" s="49">
        <f t="shared" si="659"/>
        <v>0</v>
      </c>
      <c r="BE166" s="49">
        <f t="shared" si="659"/>
        <v>0</v>
      </c>
      <c r="BF166" s="49">
        <f t="shared" si="659"/>
        <v>0</v>
      </c>
      <c r="BG166" s="49">
        <f t="shared" ref="BG166:BL166" si="660">BG53*$I53</f>
        <v>0</v>
      </c>
      <c r="BH166" s="49">
        <f t="shared" si="660"/>
        <v>0</v>
      </c>
      <c r="BI166" s="49">
        <f t="shared" si="660"/>
        <v>0</v>
      </c>
      <c r="BJ166" s="49">
        <f t="shared" si="660"/>
        <v>0</v>
      </c>
      <c r="BK166" s="49">
        <f t="shared" si="660"/>
        <v>0</v>
      </c>
      <c r="BL166" s="49">
        <f t="shared" si="660"/>
        <v>0</v>
      </c>
      <c r="BM166" s="49">
        <f t="shared" ref="BM166:BX166" si="661">BM53*$J53</f>
        <v>0</v>
      </c>
      <c r="BN166" s="49">
        <f t="shared" si="661"/>
        <v>0</v>
      </c>
      <c r="BO166" s="49">
        <f t="shared" si="661"/>
        <v>0</v>
      </c>
      <c r="BP166" s="49">
        <f t="shared" si="661"/>
        <v>0</v>
      </c>
      <c r="BQ166" s="49">
        <f t="shared" si="661"/>
        <v>0</v>
      </c>
      <c r="BR166" s="49">
        <f t="shared" si="661"/>
        <v>0</v>
      </c>
      <c r="BS166" s="49">
        <f t="shared" si="661"/>
        <v>0</v>
      </c>
      <c r="BT166" s="49">
        <f t="shared" si="661"/>
        <v>0</v>
      </c>
      <c r="BU166" s="49">
        <f t="shared" si="661"/>
        <v>0</v>
      </c>
      <c r="BV166" s="49">
        <f t="shared" si="661"/>
        <v>0</v>
      </c>
      <c r="BW166" s="49">
        <f t="shared" si="661"/>
        <v>0</v>
      </c>
      <c r="BX166" s="49">
        <f t="shared" si="661"/>
        <v>0</v>
      </c>
      <c r="BY166" s="49">
        <f t="shared" ref="BY166:CJ166" si="662">BY53*$J53</f>
        <v>0</v>
      </c>
      <c r="BZ166" s="49">
        <f t="shared" si="662"/>
        <v>0</v>
      </c>
      <c r="CA166" s="49">
        <f t="shared" si="662"/>
        <v>0</v>
      </c>
      <c r="CB166" s="49">
        <f t="shared" si="662"/>
        <v>0</v>
      </c>
      <c r="CC166" s="49">
        <f t="shared" si="662"/>
        <v>0</v>
      </c>
      <c r="CD166" s="49">
        <f t="shared" si="662"/>
        <v>0</v>
      </c>
      <c r="CE166" s="49">
        <f t="shared" si="662"/>
        <v>0</v>
      </c>
      <c r="CF166" s="49">
        <f t="shared" si="662"/>
        <v>0</v>
      </c>
      <c r="CG166" s="49">
        <f t="shared" si="662"/>
        <v>0</v>
      </c>
      <c r="CH166" s="49">
        <f t="shared" si="662"/>
        <v>0</v>
      </c>
      <c r="CI166" s="49">
        <f t="shared" si="662"/>
        <v>0</v>
      </c>
      <c r="CJ166" s="49">
        <f t="shared" si="662"/>
        <v>0</v>
      </c>
      <c r="CK166" s="49">
        <f t="shared" ref="CK166:CU166" si="663">CK53*$K53</f>
        <v>0</v>
      </c>
      <c r="CL166" s="49">
        <f t="shared" si="663"/>
        <v>0</v>
      </c>
      <c r="CM166" s="49">
        <f t="shared" si="663"/>
        <v>0</v>
      </c>
      <c r="CN166" s="49">
        <f t="shared" si="663"/>
        <v>0</v>
      </c>
      <c r="CO166" s="49">
        <f t="shared" si="663"/>
        <v>0</v>
      </c>
      <c r="CP166" s="49">
        <f t="shared" si="663"/>
        <v>0</v>
      </c>
      <c r="CQ166" s="49">
        <f t="shared" si="663"/>
        <v>0</v>
      </c>
      <c r="CR166" s="49">
        <f t="shared" si="663"/>
        <v>0</v>
      </c>
      <c r="CS166" s="49">
        <f t="shared" si="663"/>
        <v>0</v>
      </c>
      <c r="CT166" s="49">
        <f t="shared" si="663"/>
        <v>0</v>
      </c>
      <c r="CU166" s="49">
        <f t="shared" si="663"/>
        <v>0</v>
      </c>
      <c r="CV166" s="49">
        <f t="shared" ref="CV166:DH166" si="664">CV53*$K53</f>
        <v>0</v>
      </c>
      <c r="CW166" s="49">
        <f t="shared" si="664"/>
        <v>0</v>
      </c>
      <c r="CX166" s="49">
        <f t="shared" si="664"/>
        <v>0</v>
      </c>
      <c r="CY166" s="49">
        <f t="shared" si="664"/>
        <v>0</v>
      </c>
      <c r="CZ166" s="49">
        <f t="shared" si="664"/>
        <v>0</v>
      </c>
      <c r="DA166" s="49">
        <f t="shared" si="664"/>
        <v>0</v>
      </c>
      <c r="DB166" s="49">
        <f t="shared" si="664"/>
        <v>0</v>
      </c>
      <c r="DC166" s="49">
        <f t="shared" si="664"/>
        <v>0</v>
      </c>
      <c r="DD166" s="49">
        <f t="shared" si="664"/>
        <v>0</v>
      </c>
      <c r="DE166" s="49">
        <f t="shared" si="664"/>
        <v>0</v>
      </c>
      <c r="DF166" s="49">
        <f t="shared" si="664"/>
        <v>0</v>
      </c>
      <c r="DG166" s="49">
        <f t="shared" si="664"/>
        <v>0</v>
      </c>
      <c r="DH166" s="49">
        <f t="shared" si="664"/>
        <v>0</v>
      </c>
      <c r="DI166" s="49">
        <f t="shared" ref="DI166:DT166" si="665">DI53*$L53</f>
        <v>0</v>
      </c>
      <c r="DJ166" s="49">
        <f t="shared" ref="DJ166:DR166" si="666">DJ53*$L53</f>
        <v>0</v>
      </c>
      <c r="DK166" s="49">
        <f t="shared" si="666"/>
        <v>0</v>
      </c>
      <c r="DL166" s="49">
        <f t="shared" si="666"/>
        <v>0</v>
      </c>
      <c r="DM166" s="49">
        <f t="shared" si="666"/>
        <v>0</v>
      </c>
      <c r="DN166" s="49">
        <f t="shared" si="666"/>
        <v>0</v>
      </c>
      <c r="DO166" s="49">
        <f t="shared" si="666"/>
        <v>0</v>
      </c>
      <c r="DP166" s="49">
        <f t="shared" si="666"/>
        <v>0</v>
      </c>
      <c r="DQ166" s="49">
        <f t="shared" si="666"/>
        <v>0</v>
      </c>
      <c r="DR166" s="49">
        <f t="shared" si="666"/>
        <v>0</v>
      </c>
      <c r="DS166" s="49">
        <f t="shared" si="665"/>
        <v>0</v>
      </c>
      <c r="DT166" s="49">
        <f t="shared" si="665"/>
        <v>0</v>
      </c>
      <c r="DU166" s="49"/>
      <c r="DV166" s="49"/>
      <c r="DW166" s="49"/>
      <c r="DX166" s="49"/>
      <c r="DY166" s="49"/>
      <c r="DZ166" s="49"/>
      <c r="EA166" s="49"/>
      <c r="EB166" s="49"/>
      <c r="EC166" s="49"/>
      <c r="ED166" s="49"/>
      <c r="EE166" s="49"/>
      <c r="EF166" s="49"/>
      <c r="EG166" s="49"/>
      <c r="EH166" s="49"/>
      <c r="EI166" s="49"/>
      <c r="EJ166" s="49"/>
      <c r="EK166" s="49"/>
      <c r="EL166" s="49"/>
      <c r="EM166" s="49"/>
      <c r="EN166" s="49"/>
      <c r="EO166" s="49"/>
      <c r="EP166" s="49"/>
      <c r="EQ166" s="49"/>
      <c r="ER166" s="49"/>
      <c r="ES166" s="49"/>
      <c r="ET166" s="49"/>
      <c r="EU166" s="49"/>
      <c r="EV166" s="49"/>
      <c r="EW166" s="49"/>
      <c r="EX166" s="49"/>
      <c r="EY166" s="49"/>
      <c r="EZ166" s="49"/>
      <c r="FA166" s="49"/>
      <c r="FB166" s="49"/>
      <c r="FC166" s="49"/>
      <c r="FD166" s="49"/>
      <c r="FE166" s="49"/>
      <c r="FF166" s="49"/>
      <c r="FG166" s="49"/>
      <c r="FH166" s="49"/>
      <c r="FI166" s="49"/>
      <c r="FJ166" s="49"/>
      <c r="FK166" s="49"/>
      <c r="FL166" s="49"/>
      <c r="FM166" s="49"/>
      <c r="FN166" s="49"/>
      <c r="FO166" s="49"/>
      <c r="FP166" s="49"/>
      <c r="FQ166" s="49"/>
      <c r="FR166" s="49"/>
      <c r="FS166" s="49"/>
      <c r="FT166" s="49"/>
      <c r="FU166" s="49"/>
      <c r="FV166" s="49"/>
      <c r="FW166" s="49"/>
      <c r="FX166" s="49"/>
      <c r="FY166" s="49"/>
      <c r="FZ166" s="49"/>
      <c r="GA166" s="49"/>
      <c r="GB166" s="49"/>
      <c r="GC166" s="69">
        <f t="shared" si="365"/>
        <v>0</v>
      </c>
      <c r="GD166" s="70">
        <f t="shared" si="629"/>
        <v>0</v>
      </c>
      <c r="GE166" s="5"/>
      <c r="GF166" s="5"/>
      <c r="GG166" s="5"/>
    </row>
    <row r="167" spans="1:189" ht="16.5" customHeight="1" x14ac:dyDescent="0.25">
      <c r="A167" s="5"/>
      <c r="B167" s="40" t="s">
        <v>186</v>
      </c>
      <c r="C167" s="24" t="s">
        <v>180</v>
      </c>
      <c r="D167" s="24" t="s">
        <v>180</v>
      </c>
      <c r="E167" s="5">
        <v>30</v>
      </c>
      <c r="F167" s="232" t="s">
        <v>487</v>
      </c>
      <c r="G167" s="17" t="str">
        <f t="shared" si="367"/>
        <v>III</v>
      </c>
      <c r="H167" s="41">
        <f t="shared" si="394"/>
        <v>55662.420000000006</v>
      </c>
      <c r="I167" s="41">
        <f t="shared" si="395"/>
        <v>61228.662000000011</v>
      </c>
      <c r="J167" s="41">
        <f t="shared" si="396"/>
        <v>67351.528200000015</v>
      </c>
      <c r="K167" s="41">
        <f t="shared" si="397"/>
        <v>74086.681020000018</v>
      </c>
      <c r="L167" s="41">
        <f t="shared" si="398"/>
        <v>81495.349122000029</v>
      </c>
      <c r="M167" s="41">
        <f t="shared" si="399"/>
        <v>89644.884034200033</v>
      </c>
      <c r="N167" s="41">
        <f t="shared" si="400"/>
        <v>98609.372437620041</v>
      </c>
      <c r="O167" s="41">
        <f t="shared" si="401"/>
        <v>108470.30968138206</v>
      </c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>
        <f t="shared" ref="AA167:AN167" si="667">AA54*$H54</f>
        <v>13915.605000000001</v>
      </c>
      <c r="AB167" s="49">
        <f t="shared" si="667"/>
        <v>13915.605000000001</v>
      </c>
      <c r="AC167" s="49">
        <f t="shared" si="667"/>
        <v>13915.605000000001</v>
      </c>
      <c r="AD167" s="49">
        <f t="shared" si="667"/>
        <v>13915.605000000001</v>
      </c>
      <c r="AE167" s="49">
        <f t="shared" si="667"/>
        <v>0</v>
      </c>
      <c r="AF167" s="49">
        <f t="shared" si="667"/>
        <v>0</v>
      </c>
      <c r="AG167" s="49">
        <f t="shared" si="667"/>
        <v>0</v>
      </c>
      <c r="AH167" s="49">
        <f t="shared" si="667"/>
        <v>0</v>
      </c>
      <c r="AI167" s="49">
        <f t="shared" si="667"/>
        <v>13915.605000000001</v>
      </c>
      <c r="AJ167" s="49">
        <f t="shared" si="667"/>
        <v>0</v>
      </c>
      <c r="AK167" s="49">
        <f t="shared" si="667"/>
        <v>0</v>
      </c>
      <c r="AL167" s="49">
        <f t="shared" si="667"/>
        <v>0</v>
      </c>
      <c r="AM167" s="49">
        <f t="shared" si="667"/>
        <v>13915.605000000001</v>
      </c>
      <c r="AN167" s="49">
        <f t="shared" si="667"/>
        <v>0</v>
      </c>
      <c r="AO167" s="49">
        <f t="shared" ref="AO167:BF167" si="668">AO54*$I54</f>
        <v>0</v>
      </c>
      <c r="AP167" s="49">
        <f t="shared" si="668"/>
        <v>0</v>
      </c>
      <c r="AQ167" s="49">
        <f t="shared" si="668"/>
        <v>0</v>
      </c>
      <c r="AR167" s="49">
        <f t="shared" si="668"/>
        <v>15307.165500000003</v>
      </c>
      <c r="AS167" s="49">
        <f t="shared" si="668"/>
        <v>0</v>
      </c>
      <c r="AT167" s="49">
        <f t="shared" si="668"/>
        <v>0</v>
      </c>
      <c r="AU167" s="49">
        <f t="shared" si="668"/>
        <v>0</v>
      </c>
      <c r="AV167" s="49">
        <f t="shared" si="668"/>
        <v>15307.165500000003</v>
      </c>
      <c r="AW167" s="49">
        <f t="shared" si="668"/>
        <v>0</v>
      </c>
      <c r="AX167" s="49">
        <f t="shared" si="668"/>
        <v>0</v>
      </c>
      <c r="AY167" s="49">
        <f t="shared" si="668"/>
        <v>0</v>
      </c>
      <c r="AZ167" s="49">
        <f t="shared" si="668"/>
        <v>15307.165500000003</v>
      </c>
      <c r="BA167" s="49">
        <f t="shared" si="668"/>
        <v>0</v>
      </c>
      <c r="BB167" s="49">
        <f t="shared" si="668"/>
        <v>0</v>
      </c>
      <c r="BC167" s="49">
        <f t="shared" si="668"/>
        <v>0</v>
      </c>
      <c r="BD167" s="49">
        <f t="shared" si="668"/>
        <v>15307.165500000003</v>
      </c>
      <c r="BE167" s="49">
        <f t="shared" si="668"/>
        <v>0</v>
      </c>
      <c r="BF167" s="49">
        <f t="shared" si="668"/>
        <v>0</v>
      </c>
      <c r="BG167" s="49">
        <f t="shared" ref="BG167:BL167" si="669">BG54*$I54</f>
        <v>0</v>
      </c>
      <c r="BH167" s="49">
        <f t="shared" si="669"/>
        <v>15307.165500000003</v>
      </c>
      <c r="BI167" s="49">
        <f t="shared" si="669"/>
        <v>0</v>
      </c>
      <c r="BJ167" s="49">
        <f t="shared" si="669"/>
        <v>0</v>
      </c>
      <c r="BK167" s="49">
        <f t="shared" si="669"/>
        <v>0</v>
      </c>
      <c r="BL167" s="49">
        <f t="shared" si="669"/>
        <v>15307.165500000003</v>
      </c>
      <c r="BM167" s="49">
        <f t="shared" ref="BM167:BX167" si="670">BM54*$J54</f>
        <v>0</v>
      </c>
      <c r="BN167" s="49">
        <f t="shared" si="670"/>
        <v>0</v>
      </c>
      <c r="BO167" s="49">
        <f t="shared" si="670"/>
        <v>16837.882050000004</v>
      </c>
      <c r="BP167" s="49">
        <f t="shared" si="670"/>
        <v>0</v>
      </c>
      <c r="BQ167" s="49">
        <f t="shared" si="670"/>
        <v>0</v>
      </c>
      <c r="BR167" s="49">
        <f t="shared" si="670"/>
        <v>0</v>
      </c>
      <c r="BS167" s="49">
        <f t="shared" si="670"/>
        <v>16837.882050000004</v>
      </c>
      <c r="BT167" s="49">
        <f t="shared" si="670"/>
        <v>0</v>
      </c>
      <c r="BU167" s="49">
        <f t="shared" si="670"/>
        <v>0</v>
      </c>
      <c r="BV167" s="49">
        <f t="shared" si="670"/>
        <v>0</v>
      </c>
      <c r="BW167" s="49">
        <f t="shared" si="670"/>
        <v>16837.882050000004</v>
      </c>
      <c r="BX167" s="49">
        <f t="shared" si="670"/>
        <v>0</v>
      </c>
      <c r="BY167" s="49">
        <f t="shared" ref="BY167:CJ167" si="671">BY54*$J54</f>
        <v>0</v>
      </c>
      <c r="BZ167" s="49">
        <f t="shared" si="671"/>
        <v>16837.882050000004</v>
      </c>
      <c r="CA167" s="49">
        <f t="shared" si="671"/>
        <v>0</v>
      </c>
      <c r="CB167" s="49">
        <f t="shared" si="671"/>
        <v>0</v>
      </c>
      <c r="CC167" s="49">
        <f t="shared" si="671"/>
        <v>0</v>
      </c>
      <c r="CD167" s="49">
        <f t="shared" si="671"/>
        <v>0</v>
      </c>
      <c r="CE167" s="49">
        <f t="shared" si="671"/>
        <v>0</v>
      </c>
      <c r="CF167" s="49">
        <f t="shared" si="671"/>
        <v>16837.882050000004</v>
      </c>
      <c r="CG167" s="49">
        <f t="shared" si="671"/>
        <v>0</v>
      </c>
      <c r="CH167" s="49">
        <f t="shared" si="671"/>
        <v>0</v>
      </c>
      <c r="CI167" s="49">
        <f t="shared" si="671"/>
        <v>0</v>
      </c>
      <c r="CJ167" s="49">
        <f t="shared" si="671"/>
        <v>16837.882050000004</v>
      </c>
      <c r="CK167" s="49">
        <f t="shared" ref="CK167:CU167" si="672">CK54*$K54</f>
        <v>0</v>
      </c>
      <c r="CL167" s="49">
        <f t="shared" si="672"/>
        <v>0</v>
      </c>
      <c r="CM167" s="49">
        <f t="shared" si="672"/>
        <v>0</v>
      </c>
      <c r="CN167" s="49">
        <f t="shared" si="672"/>
        <v>18521.670255000005</v>
      </c>
      <c r="CO167" s="49">
        <f t="shared" si="672"/>
        <v>0</v>
      </c>
      <c r="CP167" s="49">
        <f t="shared" si="672"/>
        <v>0</v>
      </c>
      <c r="CQ167" s="49">
        <f t="shared" si="672"/>
        <v>0</v>
      </c>
      <c r="CR167" s="49">
        <f t="shared" si="672"/>
        <v>18521.670255000005</v>
      </c>
      <c r="CS167" s="49">
        <f t="shared" si="672"/>
        <v>0</v>
      </c>
      <c r="CT167" s="49">
        <f t="shared" si="672"/>
        <v>0</v>
      </c>
      <c r="CU167" s="49">
        <f t="shared" si="672"/>
        <v>0</v>
      </c>
      <c r="CV167" s="49">
        <f t="shared" ref="CV167:DH167" si="673">CV54*$K54</f>
        <v>18521.670255000005</v>
      </c>
      <c r="CW167" s="49">
        <f t="shared" si="673"/>
        <v>0</v>
      </c>
      <c r="CX167" s="49">
        <f t="shared" si="673"/>
        <v>0</v>
      </c>
      <c r="CY167" s="49">
        <f t="shared" si="673"/>
        <v>0</v>
      </c>
      <c r="CZ167" s="49">
        <f t="shared" si="673"/>
        <v>0</v>
      </c>
      <c r="DA167" s="49">
        <f t="shared" si="673"/>
        <v>18521.670255000005</v>
      </c>
      <c r="DB167" s="49">
        <f t="shared" si="673"/>
        <v>0</v>
      </c>
      <c r="DC167" s="49">
        <f t="shared" si="673"/>
        <v>0</v>
      </c>
      <c r="DD167" s="49">
        <f t="shared" si="673"/>
        <v>0</v>
      </c>
      <c r="DE167" s="49">
        <f t="shared" si="673"/>
        <v>18521.670255000005</v>
      </c>
      <c r="DF167" s="49">
        <f t="shared" si="673"/>
        <v>0</v>
      </c>
      <c r="DG167" s="49">
        <f t="shared" si="673"/>
        <v>0</v>
      </c>
      <c r="DH167" s="49">
        <f t="shared" si="673"/>
        <v>0</v>
      </c>
      <c r="DI167" s="49">
        <f t="shared" ref="DI167:DT167" si="674">DI54*$L54</f>
        <v>0</v>
      </c>
      <c r="DJ167" s="49">
        <f t="shared" ref="DJ167:DR167" si="675">DJ54*$L54</f>
        <v>20373.837280500007</v>
      </c>
      <c r="DK167" s="49">
        <f t="shared" si="675"/>
        <v>0</v>
      </c>
      <c r="DL167" s="49">
        <f t="shared" si="675"/>
        <v>0</v>
      </c>
      <c r="DM167" s="49">
        <f t="shared" si="675"/>
        <v>20373.837280500007</v>
      </c>
      <c r="DN167" s="49">
        <f t="shared" si="675"/>
        <v>0</v>
      </c>
      <c r="DO167" s="49">
        <f t="shared" si="675"/>
        <v>0</v>
      </c>
      <c r="DP167" s="49">
        <f t="shared" si="675"/>
        <v>20373.837280500007</v>
      </c>
      <c r="DQ167" s="49">
        <f t="shared" si="675"/>
        <v>0</v>
      </c>
      <c r="DR167" s="49">
        <f t="shared" si="675"/>
        <v>0</v>
      </c>
      <c r="DS167" s="49">
        <f t="shared" si="674"/>
        <v>0</v>
      </c>
      <c r="DT167" s="49">
        <f t="shared" si="674"/>
        <v>0</v>
      </c>
      <c r="DU167" s="49"/>
      <c r="DV167" s="49"/>
      <c r="DW167" s="49"/>
      <c r="DX167" s="49"/>
      <c r="DY167" s="49"/>
      <c r="DZ167" s="49"/>
      <c r="EA167" s="49"/>
      <c r="EB167" s="49"/>
      <c r="EC167" s="49"/>
      <c r="ED167" s="49"/>
      <c r="EE167" s="49"/>
      <c r="EF167" s="49"/>
      <c r="EG167" s="49"/>
      <c r="EH167" s="49"/>
      <c r="EI167" s="49"/>
      <c r="EJ167" s="49"/>
      <c r="EK167" s="49"/>
      <c r="EL167" s="49"/>
      <c r="EM167" s="49"/>
      <c r="EN167" s="49"/>
      <c r="EO167" s="49"/>
      <c r="EP167" s="49"/>
      <c r="EQ167" s="49"/>
      <c r="ER167" s="49"/>
      <c r="ES167" s="49"/>
      <c r="ET167" s="49"/>
      <c r="EU167" s="49"/>
      <c r="EV167" s="49"/>
      <c r="EW167" s="49"/>
      <c r="EX167" s="49"/>
      <c r="EY167" s="49"/>
      <c r="EZ167" s="49"/>
      <c r="FA167" s="49"/>
      <c r="FB167" s="49"/>
      <c r="FC167" s="49"/>
      <c r="FD167" s="49"/>
      <c r="FE167" s="49"/>
      <c r="FF167" s="49"/>
      <c r="FG167" s="49"/>
      <c r="FH167" s="49"/>
      <c r="FI167" s="49"/>
      <c r="FJ167" s="49"/>
      <c r="FK167" s="49"/>
      <c r="FL167" s="49"/>
      <c r="FM167" s="49"/>
      <c r="FN167" s="49"/>
      <c r="FO167" s="49"/>
      <c r="FP167" s="49"/>
      <c r="FQ167" s="49"/>
      <c r="FR167" s="49"/>
      <c r="FS167" s="49"/>
      <c r="FT167" s="49"/>
      <c r="FU167" s="49"/>
      <c r="FV167" s="49"/>
      <c r="FW167" s="49"/>
      <c r="FX167" s="49"/>
      <c r="FY167" s="49"/>
      <c r="FZ167" s="49"/>
      <c r="GA167" s="49"/>
      <c r="GB167" s="49"/>
      <c r="GC167" s="69">
        <f t="shared" si="365"/>
        <v>430093.77841650008</v>
      </c>
      <c r="GD167" s="70">
        <f t="shared" si="629"/>
        <v>430093.77841650008</v>
      </c>
      <c r="GE167" s="5"/>
      <c r="GF167" s="5"/>
      <c r="GG167" s="5"/>
    </row>
    <row r="168" spans="1:189" ht="16.5" customHeight="1" x14ac:dyDescent="0.25">
      <c r="A168" s="5"/>
      <c r="B168" s="40" t="s">
        <v>186</v>
      </c>
      <c r="C168" s="24" t="s">
        <v>180</v>
      </c>
      <c r="D168" s="24" t="s">
        <v>180</v>
      </c>
      <c r="E168" s="5">
        <v>31</v>
      </c>
      <c r="F168" s="227" t="s">
        <v>488</v>
      </c>
      <c r="G168" s="17" t="str">
        <f t="shared" si="367"/>
        <v>II</v>
      </c>
      <c r="H168" s="41">
        <f t="shared" si="394"/>
        <v>35045.229999999996</v>
      </c>
      <c r="I168" s="41">
        <f t="shared" si="395"/>
        <v>38549.752999999997</v>
      </c>
      <c r="J168" s="41">
        <f t="shared" si="396"/>
        <v>42404.728300000002</v>
      </c>
      <c r="K168" s="41">
        <f t="shared" si="397"/>
        <v>46645.201130000009</v>
      </c>
      <c r="L168" s="41">
        <f t="shared" si="398"/>
        <v>51309.721243000015</v>
      </c>
      <c r="M168" s="41">
        <f t="shared" si="399"/>
        <v>56440.693367300024</v>
      </c>
      <c r="N168" s="41">
        <f t="shared" si="400"/>
        <v>62084.762704030029</v>
      </c>
      <c r="O168" s="41">
        <f t="shared" si="401"/>
        <v>68293.238974433043</v>
      </c>
      <c r="P168" s="49">
        <f t="shared" ref="P168:Z168" si="676">P56*$H56</f>
        <v>0</v>
      </c>
      <c r="Q168" s="49">
        <f t="shared" si="676"/>
        <v>0</v>
      </c>
      <c r="R168" s="49">
        <f t="shared" si="676"/>
        <v>0</v>
      </c>
      <c r="S168" s="49">
        <f t="shared" si="676"/>
        <v>0</v>
      </c>
      <c r="T168" s="49">
        <f t="shared" si="676"/>
        <v>0</v>
      </c>
      <c r="U168" s="49">
        <f t="shared" si="676"/>
        <v>0</v>
      </c>
      <c r="V168" s="49">
        <f t="shared" si="676"/>
        <v>0</v>
      </c>
      <c r="W168" s="49">
        <f t="shared" si="676"/>
        <v>0</v>
      </c>
      <c r="X168" s="49">
        <f t="shared" si="676"/>
        <v>0</v>
      </c>
      <c r="Y168" s="49">
        <f t="shared" si="676"/>
        <v>0</v>
      </c>
      <c r="Z168" s="49">
        <f t="shared" si="676"/>
        <v>0</v>
      </c>
      <c r="AA168" s="49">
        <f t="shared" ref="AA168:AN168" si="677">AA55*$H55</f>
        <v>8761.307499999999</v>
      </c>
      <c r="AB168" s="49">
        <f t="shared" si="677"/>
        <v>8761.307499999999</v>
      </c>
      <c r="AC168" s="49">
        <f t="shared" si="677"/>
        <v>8761.307499999999</v>
      </c>
      <c r="AD168" s="49">
        <f t="shared" si="677"/>
        <v>8761.307499999999</v>
      </c>
      <c r="AE168" s="49">
        <f t="shared" si="677"/>
        <v>4038.1662749999996</v>
      </c>
      <c r="AF168" s="49">
        <f t="shared" si="677"/>
        <v>4038.1662749999996</v>
      </c>
      <c r="AG168" s="49">
        <f t="shared" si="677"/>
        <v>4038.1662749999996</v>
      </c>
      <c r="AH168" s="49">
        <f t="shared" si="677"/>
        <v>4038.1662749999996</v>
      </c>
      <c r="AI168" s="49">
        <f t="shared" si="677"/>
        <v>4038.1662749999996</v>
      </c>
      <c r="AJ168" s="49">
        <f t="shared" si="677"/>
        <v>4038.1662749999996</v>
      </c>
      <c r="AK168" s="49">
        <f t="shared" si="677"/>
        <v>4038.1662749999996</v>
      </c>
      <c r="AL168" s="49">
        <f t="shared" si="677"/>
        <v>4038.1662749999996</v>
      </c>
      <c r="AM168" s="49">
        <f t="shared" si="677"/>
        <v>4038.1662749999996</v>
      </c>
      <c r="AN168" s="49">
        <f t="shared" si="677"/>
        <v>4038.1662749999996</v>
      </c>
      <c r="AO168" s="49">
        <f t="shared" ref="AO168:BF168" si="678">AO55*$I55</f>
        <v>4441.9829024999999</v>
      </c>
      <c r="AP168" s="49">
        <f t="shared" si="678"/>
        <v>4441.9829024999999</v>
      </c>
      <c r="AQ168" s="49">
        <f t="shared" si="678"/>
        <v>4441.9829024999999</v>
      </c>
      <c r="AR168" s="49">
        <f t="shared" si="678"/>
        <v>4441.9829024999999</v>
      </c>
      <c r="AS168" s="49">
        <f t="shared" si="678"/>
        <v>4441.9829024999999</v>
      </c>
      <c r="AT168" s="49">
        <f t="shared" si="678"/>
        <v>4441.9829024999999</v>
      </c>
      <c r="AU168" s="49">
        <f t="shared" si="678"/>
        <v>4441.9829024999999</v>
      </c>
      <c r="AV168" s="49">
        <f t="shared" si="678"/>
        <v>4441.9829024999999</v>
      </c>
      <c r="AW168" s="49">
        <f t="shared" si="678"/>
        <v>4441.9829024999999</v>
      </c>
      <c r="AX168" s="49">
        <f t="shared" si="678"/>
        <v>4441.9829024999999</v>
      </c>
      <c r="AY168" s="49">
        <f t="shared" si="678"/>
        <v>4441.9829024999999</v>
      </c>
      <c r="AZ168" s="49">
        <f t="shared" si="678"/>
        <v>4441.9829024999999</v>
      </c>
      <c r="BA168" s="49">
        <f t="shared" si="678"/>
        <v>4441.9829024999999</v>
      </c>
      <c r="BB168" s="49">
        <f t="shared" si="678"/>
        <v>4441.9829024999999</v>
      </c>
      <c r="BC168" s="49">
        <f t="shared" si="678"/>
        <v>4441.9829024999999</v>
      </c>
      <c r="BD168" s="49">
        <f t="shared" si="678"/>
        <v>4441.9829024999999</v>
      </c>
      <c r="BE168" s="49">
        <f t="shared" si="678"/>
        <v>4441.9829024999999</v>
      </c>
      <c r="BF168" s="49">
        <f t="shared" si="678"/>
        <v>4441.9829024999999</v>
      </c>
      <c r="BG168" s="49">
        <f t="shared" ref="BG168:BL168" si="679">BG55*$I55</f>
        <v>4441.9829024999999</v>
      </c>
      <c r="BH168" s="49">
        <f t="shared" si="679"/>
        <v>4441.9829024999999</v>
      </c>
      <c r="BI168" s="49">
        <f t="shared" si="679"/>
        <v>4441.9829024999999</v>
      </c>
      <c r="BJ168" s="49">
        <f t="shared" si="679"/>
        <v>4441.9829024999999</v>
      </c>
      <c r="BK168" s="49">
        <f t="shared" si="679"/>
        <v>4441.9829024999999</v>
      </c>
      <c r="BL168" s="49">
        <f t="shared" si="679"/>
        <v>4441.9829024999999</v>
      </c>
      <c r="BM168" s="49">
        <f t="shared" ref="BM168:BX168" si="680">BM55*$J55</f>
        <v>4886.1811927500003</v>
      </c>
      <c r="BN168" s="49">
        <f t="shared" si="680"/>
        <v>4886.1811927500003</v>
      </c>
      <c r="BO168" s="49">
        <f t="shared" si="680"/>
        <v>4886.1811927500003</v>
      </c>
      <c r="BP168" s="49">
        <f t="shared" si="680"/>
        <v>4886.1811927500003</v>
      </c>
      <c r="BQ168" s="49">
        <f t="shared" si="680"/>
        <v>4886.1811927500003</v>
      </c>
      <c r="BR168" s="49">
        <f t="shared" si="680"/>
        <v>4886.1811927500003</v>
      </c>
      <c r="BS168" s="49">
        <f t="shared" si="680"/>
        <v>4886.1811927500003</v>
      </c>
      <c r="BT168" s="49">
        <f t="shared" si="680"/>
        <v>4886.1811927500003</v>
      </c>
      <c r="BU168" s="49">
        <f t="shared" si="680"/>
        <v>4886.1811927500003</v>
      </c>
      <c r="BV168" s="49">
        <f t="shared" si="680"/>
        <v>4886.1811927500003</v>
      </c>
      <c r="BW168" s="49">
        <f t="shared" si="680"/>
        <v>4886.1811927500003</v>
      </c>
      <c r="BX168" s="49">
        <f t="shared" si="680"/>
        <v>4886.1811927500003</v>
      </c>
      <c r="BY168" s="49">
        <f t="shared" ref="BY168:CJ168" si="681">BY55*$J55</f>
        <v>4886.1811927500003</v>
      </c>
      <c r="BZ168" s="49">
        <f t="shared" si="681"/>
        <v>4886.1811927500003</v>
      </c>
      <c r="CA168" s="49">
        <f t="shared" si="681"/>
        <v>4886.1811927500003</v>
      </c>
      <c r="CB168" s="49">
        <f t="shared" si="681"/>
        <v>4886.1811927500003</v>
      </c>
      <c r="CC168" s="49">
        <f t="shared" si="681"/>
        <v>4886.1811927500003</v>
      </c>
      <c r="CD168" s="49">
        <f t="shared" si="681"/>
        <v>4886.1811927500003</v>
      </c>
      <c r="CE168" s="49">
        <f t="shared" si="681"/>
        <v>4886.1811927500003</v>
      </c>
      <c r="CF168" s="49">
        <f t="shared" si="681"/>
        <v>4886.1811927500003</v>
      </c>
      <c r="CG168" s="49">
        <f t="shared" si="681"/>
        <v>4886.1811927500003</v>
      </c>
      <c r="CH168" s="49">
        <f t="shared" si="681"/>
        <v>4886.1811927500003</v>
      </c>
      <c r="CI168" s="49">
        <f t="shared" si="681"/>
        <v>4886.1811927500003</v>
      </c>
      <c r="CJ168" s="49">
        <f t="shared" si="681"/>
        <v>4886.1811927500003</v>
      </c>
      <c r="CK168" s="49">
        <f t="shared" ref="CK168:CU168" si="682">CK55*$K55</f>
        <v>5374.7993120250012</v>
      </c>
      <c r="CL168" s="49">
        <f t="shared" si="682"/>
        <v>5374.7993120250012</v>
      </c>
      <c r="CM168" s="49">
        <f t="shared" si="682"/>
        <v>5374.7993120250012</v>
      </c>
      <c r="CN168" s="49">
        <f t="shared" si="682"/>
        <v>5374.7993120250012</v>
      </c>
      <c r="CO168" s="49">
        <f t="shared" si="682"/>
        <v>5374.7993120250012</v>
      </c>
      <c r="CP168" s="49">
        <f t="shared" si="682"/>
        <v>5374.7993120250012</v>
      </c>
      <c r="CQ168" s="49">
        <f t="shared" si="682"/>
        <v>5374.7993120250012</v>
      </c>
      <c r="CR168" s="49">
        <f t="shared" si="682"/>
        <v>5374.7993120250012</v>
      </c>
      <c r="CS168" s="49">
        <f t="shared" si="682"/>
        <v>5374.7993120250012</v>
      </c>
      <c r="CT168" s="49">
        <f t="shared" si="682"/>
        <v>5374.7993120250012</v>
      </c>
      <c r="CU168" s="49">
        <f t="shared" si="682"/>
        <v>5374.7993120250012</v>
      </c>
      <c r="CV168" s="49">
        <f t="shared" ref="CV168:DH168" si="683">CV55*$K55</f>
        <v>5374.7993120250012</v>
      </c>
      <c r="CW168" s="49">
        <f t="shared" si="683"/>
        <v>5374.7993120250012</v>
      </c>
      <c r="CX168" s="49">
        <f t="shared" si="683"/>
        <v>5374.7993120250012</v>
      </c>
      <c r="CY168" s="49">
        <f t="shared" si="683"/>
        <v>5374.7993120250012</v>
      </c>
      <c r="CZ168" s="49">
        <f t="shared" si="683"/>
        <v>5374.7993120250012</v>
      </c>
      <c r="DA168" s="49">
        <f t="shared" si="683"/>
        <v>5374.7993120250012</v>
      </c>
      <c r="DB168" s="49">
        <f t="shared" si="683"/>
        <v>5374.7993120250012</v>
      </c>
      <c r="DC168" s="49">
        <f t="shared" si="683"/>
        <v>5374.7993120250012</v>
      </c>
      <c r="DD168" s="49">
        <f t="shared" si="683"/>
        <v>5374.7993120250012</v>
      </c>
      <c r="DE168" s="49">
        <f t="shared" si="683"/>
        <v>5374.7993120250012</v>
      </c>
      <c r="DF168" s="49">
        <f t="shared" si="683"/>
        <v>5374.7993120250012</v>
      </c>
      <c r="DG168" s="49">
        <f t="shared" si="683"/>
        <v>5374.7993120250012</v>
      </c>
      <c r="DH168" s="49">
        <f t="shared" si="683"/>
        <v>5374.7993120250012</v>
      </c>
      <c r="DI168" s="49">
        <f t="shared" ref="DI168:DT168" si="684">DI55*$L55</f>
        <v>5912.2792432275019</v>
      </c>
      <c r="DJ168" s="49">
        <f t="shared" ref="DJ168:DR168" si="685">DJ55*$L55</f>
        <v>5912.2792432275019</v>
      </c>
      <c r="DK168" s="49">
        <f t="shared" si="685"/>
        <v>5912.2792432275019</v>
      </c>
      <c r="DL168" s="49">
        <f t="shared" si="685"/>
        <v>5912.2792432275019</v>
      </c>
      <c r="DM168" s="49">
        <f t="shared" si="685"/>
        <v>5912.2792432275019</v>
      </c>
      <c r="DN168" s="49">
        <f t="shared" si="685"/>
        <v>5912.2792432275019</v>
      </c>
      <c r="DO168" s="49">
        <f t="shared" si="685"/>
        <v>5912.2792432275019</v>
      </c>
      <c r="DP168" s="49">
        <f t="shared" si="685"/>
        <v>5912.2792432275019</v>
      </c>
      <c r="DQ168" s="49">
        <f t="shared" si="685"/>
        <v>5912.2792432275019</v>
      </c>
      <c r="DR168" s="49">
        <f t="shared" si="685"/>
        <v>5912.2792432275019</v>
      </c>
      <c r="DS168" s="49">
        <f t="shared" si="684"/>
        <v>0</v>
      </c>
      <c r="DT168" s="49">
        <f t="shared" si="684"/>
        <v>0</v>
      </c>
      <c r="DU168" s="49"/>
      <c r="DV168" s="49"/>
      <c r="DW168" s="49"/>
      <c r="DX168" s="49"/>
      <c r="DY168" s="49"/>
      <c r="DZ168" s="49"/>
      <c r="EA168" s="49"/>
      <c r="EB168" s="49"/>
      <c r="EC168" s="49"/>
      <c r="ED168" s="49"/>
      <c r="EE168" s="49"/>
      <c r="EF168" s="49"/>
      <c r="EG168" s="49"/>
      <c r="EH168" s="49"/>
      <c r="EI168" s="49"/>
      <c r="EJ168" s="49"/>
      <c r="EK168" s="49"/>
      <c r="EL168" s="49"/>
      <c r="EM168" s="49"/>
      <c r="EN168" s="49"/>
      <c r="EO168" s="49"/>
      <c r="EP168" s="49"/>
      <c r="EQ168" s="49"/>
      <c r="ER168" s="49"/>
      <c r="ES168" s="49"/>
      <c r="ET168" s="49"/>
      <c r="EU168" s="49"/>
      <c r="EV168" s="49"/>
      <c r="EW168" s="49"/>
      <c r="EX168" s="49"/>
      <c r="EY168" s="49"/>
      <c r="EZ168" s="49"/>
      <c r="FA168" s="49"/>
      <c r="FB168" s="49"/>
      <c r="FC168" s="49"/>
      <c r="FD168" s="49"/>
      <c r="FE168" s="49"/>
      <c r="FF168" s="49"/>
      <c r="FG168" s="49"/>
      <c r="FH168" s="49"/>
      <c r="FI168" s="49"/>
      <c r="FJ168" s="49"/>
      <c r="FK168" s="49"/>
      <c r="FL168" s="49"/>
      <c r="FM168" s="49"/>
      <c r="FN168" s="49"/>
      <c r="FO168" s="49"/>
      <c r="FP168" s="49"/>
      <c r="FQ168" s="49"/>
      <c r="FR168" s="49"/>
      <c r="FS168" s="49"/>
      <c r="FT168" s="49"/>
      <c r="FU168" s="49"/>
      <c r="FV168" s="49"/>
      <c r="FW168" s="49"/>
      <c r="FX168" s="49"/>
      <c r="FY168" s="49"/>
      <c r="FZ168" s="49"/>
      <c r="GA168" s="49"/>
      <c r="GB168" s="49"/>
      <c r="GC168" s="69">
        <f t="shared" si="365"/>
        <v>487420.80695687514</v>
      </c>
      <c r="GD168" s="70">
        <f t="shared" si="629"/>
        <v>487420.80695687514</v>
      </c>
      <c r="GE168" s="5"/>
      <c r="GF168" s="5"/>
      <c r="GG168" s="5"/>
    </row>
    <row r="169" spans="1:189" ht="16.5" customHeight="1" x14ac:dyDescent="0.25">
      <c r="A169" s="5"/>
      <c r="B169" s="40" t="s">
        <v>186</v>
      </c>
      <c r="C169" s="24" t="s">
        <v>180</v>
      </c>
      <c r="D169" s="24" t="s">
        <v>180</v>
      </c>
      <c r="E169" s="5">
        <v>32</v>
      </c>
      <c r="F169" s="227" t="s">
        <v>513</v>
      </c>
      <c r="G169" s="17" t="str">
        <f t="shared" si="367"/>
        <v>II</v>
      </c>
      <c r="H169" s="41">
        <f t="shared" si="394"/>
        <v>35045.229999999996</v>
      </c>
      <c r="I169" s="41">
        <f t="shared" si="395"/>
        <v>38549.752999999997</v>
      </c>
      <c r="J169" s="41">
        <f t="shared" si="396"/>
        <v>42404.728300000002</v>
      </c>
      <c r="K169" s="41">
        <f t="shared" si="397"/>
        <v>46645.201130000009</v>
      </c>
      <c r="L169" s="41">
        <f t="shared" si="398"/>
        <v>51309.721243000015</v>
      </c>
      <c r="M169" s="41">
        <f t="shared" si="399"/>
        <v>56440.693367300024</v>
      </c>
      <c r="N169" s="41">
        <f t="shared" si="400"/>
        <v>62084.762704030029</v>
      </c>
      <c r="O169" s="41">
        <f t="shared" si="401"/>
        <v>68293.238974433043</v>
      </c>
      <c r="P169" s="49">
        <f t="shared" ref="P169:Z169" si="686">P60*$H60</f>
        <v>0</v>
      </c>
      <c r="Q169" s="49">
        <f t="shared" si="686"/>
        <v>0</v>
      </c>
      <c r="R169" s="49">
        <f t="shared" si="686"/>
        <v>0</v>
      </c>
      <c r="S169" s="49">
        <f t="shared" si="686"/>
        <v>0</v>
      </c>
      <c r="T169" s="49">
        <f t="shared" si="686"/>
        <v>0</v>
      </c>
      <c r="U169" s="49">
        <f t="shared" si="686"/>
        <v>0</v>
      </c>
      <c r="V169" s="49">
        <f t="shared" si="686"/>
        <v>0</v>
      </c>
      <c r="W169" s="49">
        <f t="shared" si="686"/>
        <v>0</v>
      </c>
      <c r="X169" s="49">
        <f t="shared" si="686"/>
        <v>0</v>
      </c>
      <c r="Y169" s="49">
        <f t="shared" si="686"/>
        <v>0</v>
      </c>
      <c r="Z169" s="49">
        <f t="shared" si="686"/>
        <v>0</v>
      </c>
      <c r="AA169" s="49">
        <f t="shared" ref="AA169:AN169" si="687">AA56*$H56</f>
        <v>17522.614999999998</v>
      </c>
      <c r="AB169" s="49">
        <f t="shared" si="687"/>
        <v>17522.614999999998</v>
      </c>
      <c r="AC169" s="49">
        <f t="shared" si="687"/>
        <v>17522.614999999998</v>
      </c>
      <c r="AD169" s="49">
        <f t="shared" si="687"/>
        <v>17522.614999999998</v>
      </c>
      <c r="AE169" s="49">
        <f t="shared" si="687"/>
        <v>6057.2494124999985</v>
      </c>
      <c r="AF169" s="49">
        <f t="shared" si="687"/>
        <v>6057.2494124999985</v>
      </c>
      <c r="AG169" s="49">
        <f t="shared" si="687"/>
        <v>6057.2494124999985</v>
      </c>
      <c r="AH169" s="49">
        <f t="shared" si="687"/>
        <v>6057.2494124999985</v>
      </c>
      <c r="AI169" s="49">
        <f t="shared" si="687"/>
        <v>6057.2494124999985</v>
      </c>
      <c r="AJ169" s="49">
        <f t="shared" si="687"/>
        <v>6057.2494124999985</v>
      </c>
      <c r="AK169" s="49">
        <f t="shared" si="687"/>
        <v>6057.2494124999985</v>
      </c>
      <c r="AL169" s="49">
        <f t="shared" si="687"/>
        <v>6057.2494124999985</v>
      </c>
      <c r="AM169" s="49">
        <f t="shared" si="687"/>
        <v>6057.2494124999985</v>
      </c>
      <c r="AN169" s="49">
        <f t="shared" si="687"/>
        <v>6057.2494124999985</v>
      </c>
      <c r="AO169" s="49">
        <f t="shared" ref="AO169:BF169" si="688">AO56*$I56</f>
        <v>6662.974353749999</v>
      </c>
      <c r="AP169" s="49">
        <f t="shared" si="688"/>
        <v>6662.974353749999</v>
      </c>
      <c r="AQ169" s="49">
        <f t="shared" si="688"/>
        <v>6662.974353749999</v>
      </c>
      <c r="AR169" s="49">
        <f t="shared" si="688"/>
        <v>6662.974353749999</v>
      </c>
      <c r="AS169" s="49">
        <f t="shared" si="688"/>
        <v>6662.974353749999</v>
      </c>
      <c r="AT169" s="49">
        <f t="shared" si="688"/>
        <v>6662.974353749999</v>
      </c>
      <c r="AU169" s="49">
        <f t="shared" si="688"/>
        <v>6662.974353749999</v>
      </c>
      <c r="AV169" s="49">
        <f t="shared" si="688"/>
        <v>6662.974353749999</v>
      </c>
      <c r="AW169" s="49">
        <f t="shared" si="688"/>
        <v>6662.974353749999</v>
      </c>
      <c r="AX169" s="49">
        <f t="shared" si="688"/>
        <v>6662.974353749999</v>
      </c>
      <c r="AY169" s="49">
        <f t="shared" si="688"/>
        <v>6662.974353749999</v>
      </c>
      <c r="AZ169" s="49">
        <f t="shared" si="688"/>
        <v>6662.974353749999</v>
      </c>
      <c r="BA169" s="49">
        <f t="shared" si="688"/>
        <v>0</v>
      </c>
      <c r="BB169" s="49">
        <f t="shared" si="688"/>
        <v>0</v>
      </c>
      <c r="BC169" s="49">
        <f t="shared" si="688"/>
        <v>0</v>
      </c>
      <c r="BD169" s="49">
        <f t="shared" si="688"/>
        <v>0</v>
      </c>
      <c r="BE169" s="49">
        <f t="shared" si="688"/>
        <v>0</v>
      </c>
      <c r="BF169" s="49">
        <f t="shared" si="688"/>
        <v>0</v>
      </c>
      <c r="BG169" s="49">
        <f t="shared" ref="BG169:BL169" si="689">BG56*$I56</f>
        <v>0</v>
      </c>
      <c r="BH169" s="49">
        <f t="shared" si="689"/>
        <v>0</v>
      </c>
      <c r="BI169" s="49">
        <f t="shared" si="689"/>
        <v>0</v>
      </c>
      <c r="BJ169" s="49">
        <f t="shared" si="689"/>
        <v>0</v>
      </c>
      <c r="BK169" s="49">
        <f t="shared" si="689"/>
        <v>0</v>
      </c>
      <c r="BL169" s="49">
        <f t="shared" si="689"/>
        <v>0</v>
      </c>
      <c r="BM169" s="49">
        <f t="shared" ref="BM169:BX169" si="690">BM56*$J56</f>
        <v>0</v>
      </c>
      <c r="BN169" s="49">
        <f t="shared" si="690"/>
        <v>0</v>
      </c>
      <c r="BO169" s="49">
        <f t="shared" si="690"/>
        <v>0</v>
      </c>
      <c r="BP169" s="49">
        <f t="shared" si="690"/>
        <v>0</v>
      </c>
      <c r="BQ169" s="49">
        <f t="shared" si="690"/>
        <v>0</v>
      </c>
      <c r="BR169" s="49">
        <f t="shared" si="690"/>
        <v>0</v>
      </c>
      <c r="BS169" s="49">
        <f t="shared" si="690"/>
        <v>0</v>
      </c>
      <c r="BT169" s="49">
        <f t="shared" si="690"/>
        <v>0</v>
      </c>
      <c r="BU169" s="49">
        <f t="shared" si="690"/>
        <v>0</v>
      </c>
      <c r="BV169" s="49">
        <f t="shared" si="690"/>
        <v>0</v>
      </c>
      <c r="BW169" s="49">
        <f t="shared" si="690"/>
        <v>0</v>
      </c>
      <c r="BX169" s="49">
        <f t="shared" si="690"/>
        <v>0</v>
      </c>
      <c r="BY169" s="49">
        <f t="shared" ref="BY169:CJ169" si="691">BY56*$J56</f>
        <v>0</v>
      </c>
      <c r="BZ169" s="49">
        <f t="shared" si="691"/>
        <v>0</v>
      </c>
      <c r="CA169" s="49">
        <f t="shared" si="691"/>
        <v>0</v>
      </c>
      <c r="CB169" s="49">
        <f t="shared" si="691"/>
        <v>0</v>
      </c>
      <c r="CC169" s="49">
        <f t="shared" si="691"/>
        <v>0</v>
      </c>
      <c r="CD169" s="49">
        <f t="shared" si="691"/>
        <v>0</v>
      </c>
      <c r="CE169" s="49">
        <f t="shared" si="691"/>
        <v>0</v>
      </c>
      <c r="CF169" s="49">
        <f t="shared" si="691"/>
        <v>0</v>
      </c>
      <c r="CG169" s="49">
        <f t="shared" si="691"/>
        <v>0</v>
      </c>
      <c r="CH169" s="49">
        <f t="shared" si="691"/>
        <v>0</v>
      </c>
      <c r="CI169" s="49">
        <f t="shared" si="691"/>
        <v>0</v>
      </c>
      <c r="CJ169" s="49">
        <f t="shared" si="691"/>
        <v>0</v>
      </c>
      <c r="CK169" s="49">
        <f t="shared" ref="CK169:CU169" si="692">CK56*$K56</f>
        <v>0</v>
      </c>
      <c r="CL169" s="49">
        <f t="shared" si="692"/>
        <v>0</v>
      </c>
      <c r="CM169" s="49">
        <f t="shared" si="692"/>
        <v>0</v>
      </c>
      <c r="CN169" s="49">
        <f t="shared" si="692"/>
        <v>0</v>
      </c>
      <c r="CO169" s="49">
        <f t="shared" si="692"/>
        <v>0</v>
      </c>
      <c r="CP169" s="49">
        <f t="shared" si="692"/>
        <v>0</v>
      </c>
      <c r="CQ169" s="49">
        <f t="shared" si="692"/>
        <v>0</v>
      </c>
      <c r="CR169" s="49">
        <f t="shared" si="692"/>
        <v>0</v>
      </c>
      <c r="CS169" s="49">
        <f t="shared" si="692"/>
        <v>0</v>
      </c>
      <c r="CT169" s="49">
        <f t="shared" si="692"/>
        <v>0</v>
      </c>
      <c r="CU169" s="49">
        <f t="shared" si="692"/>
        <v>0</v>
      </c>
      <c r="CV169" s="49">
        <f t="shared" ref="CV169:DH169" si="693">CV56*$K56</f>
        <v>0</v>
      </c>
      <c r="CW169" s="49">
        <f t="shared" si="693"/>
        <v>0</v>
      </c>
      <c r="CX169" s="49">
        <f t="shared" si="693"/>
        <v>0</v>
      </c>
      <c r="CY169" s="49">
        <f t="shared" si="693"/>
        <v>0</v>
      </c>
      <c r="CZ169" s="49">
        <f t="shared" si="693"/>
        <v>0</v>
      </c>
      <c r="DA169" s="49">
        <f t="shared" si="693"/>
        <v>0</v>
      </c>
      <c r="DB169" s="49">
        <f t="shared" si="693"/>
        <v>0</v>
      </c>
      <c r="DC169" s="49">
        <f t="shared" si="693"/>
        <v>0</v>
      </c>
      <c r="DD169" s="49">
        <f t="shared" si="693"/>
        <v>0</v>
      </c>
      <c r="DE169" s="49">
        <f t="shared" si="693"/>
        <v>0</v>
      </c>
      <c r="DF169" s="49">
        <f t="shared" si="693"/>
        <v>0</v>
      </c>
      <c r="DG169" s="49">
        <f t="shared" si="693"/>
        <v>0</v>
      </c>
      <c r="DH169" s="49">
        <f t="shared" si="693"/>
        <v>0</v>
      </c>
      <c r="DI169" s="49">
        <f t="shared" ref="DI169:DT169" si="694">DI56*$L56</f>
        <v>0</v>
      </c>
      <c r="DJ169" s="49">
        <f t="shared" ref="DJ169:DR169" si="695">DJ56*$L56</f>
        <v>0</v>
      </c>
      <c r="DK169" s="49">
        <f t="shared" si="695"/>
        <v>0</v>
      </c>
      <c r="DL169" s="49">
        <f t="shared" si="695"/>
        <v>0</v>
      </c>
      <c r="DM169" s="49">
        <f t="shared" si="695"/>
        <v>0</v>
      </c>
      <c r="DN169" s="49">
        <f t="shared" si="695"/>
        <v>0</v>
      </c>
      <c r="DO169" s="49">
        <f t="shared" si="695"/>
        <v>0</v>
      </c>
      <c r="DP169" s="49">
        <f t="shared" si="695"/>
        <v>0</v>
      </c>
      <c r="DQ169" s="49">
        <f t="shared" si="695"/>
        <v>0</v>
      </c>
      <c r="DR169" s="49">
        <f t="shared" si="695"/>
        <v>0</v>
      </c>
      <c r="DS169" s="49">
        <f t="shared" si="694"/>
        <v>0</v>
      </c>
      <c r="DT169" s="49">
        <f t="shared" si="694"/>
        <v>0</v>
      </c>
      <c r="DU169" s="49"/>
      <c r="DV169" s="49"/>
      <c r="DW169" s="49"/>
      <c r="DX169" s="49"/>
      <c r="DY169" s="49"/>
      <c r="DZ169" s="49"/>
      <c r="EA169" s="49"/>
      <c r="EB169" s="49"/>
      <c r="EC169" s="49"/>
      <c r="ED169" s="49"/>
      <c r="EE169" s="49"/>
      <c r="EF169" s="49"/>
      <c r="EG169" s="49"/>
      <c r="EH169" s="49"/>
      <c r="EI169" s="49"/>
      <c r="EJ169" s="49"/>
      <c r="EK169" s="49"/>
      <c r="EL169" s="49"/>
      <c r="EM169" s="49"/>
      <c r="EN169" s="49"/>
      <c r="EO169" s="49"/>
      <c r="EP169" s="49"/>
      <c r="EQ169" s="49"/>
      <c r="ER169" s="49"/>
      <c r="ES169" s="49"/>
      <c r="ET169" s="49"/>
      <c r="EU169" s="49"/>
      <c r="EV169" s="49"/>
      <c r="EW169" s="49"/>
      <c r="EX169" s="49"/>
      <c r="EY169" s="49"/>
      <c r="EZ169" s="49"/>
      <c r="FA169" s="49"/>
      <c r="FB169" s="49"/>
      <c r="FC169" s="49"/>
      <c r="FD169" s="49"/>
      <c r="FE169" s="49"/>
      <c r="FF169" s="49"/>
      <c r="FG169" s="49"/>
      <c r="FH169" s="49"/>
      <c r="FI169" s="49"/>
      <c r="FJ169" s="49"/>
      <c r="FK169" s="49"/>
      <c r="FL169" s="49"/>
      <c r="FM169" s="49"/>
      <c r="FN169" s="49"/>
      <c r="FO169" s="49"/>
      <c r="FP169" s="49"/>
      <c r="FQ169" s="49"/>
      <c r="FR169" s="49"/>
      <c r="FS169" s="49"/>
      <c r="FT169" s="49"/>
      <c r="FU169" s="49"/>
      <c r="FV169" s="49"/>
      <c r="FW169" s="49"/>
      <c r="FX169" s="49"/>
      <c r="FY169" s="49"/>
      <c r="FZ169" s="49"/>
      <c r="GA169" s="49"/>
      <c r="GB169" s="49"/>
      <c r="GC169" s="69">
        <f t="shared" si="365"/>
        <v>210618.64636999997</v>
      </c>
      <c r="GD169" s="70">
        <f t="shared" si="629"/>
        <v>210618.64636999997</v>
      </c>
      <c r="GE169" s="5"/>
      <c r="GF169" s="5"/>
      <c r="GG169" s="5"/>
    </row>
    <row r="170" spans="1:189" ht="16.5" customHeight="1" x14ac:dyDescent="0.25">
      <c r="A170" s="5"/>
      <c r="B170" s="40" t="s">
        <v>186</v>
      </c>
      <c r="C170" s="24" t="s">
        <v>180</v>
      </c>
      <c r="D170" s="24" t="s">
        <v>180</v>
      </c>
      <c r="E170" s="5">
        <v>33</v>
      </c>
      <c r="F170" s="227" t="s">
        <v>513</v>
      </c>
      <c r="G170" s="17" t="str">
        <f t="shared" si="367"/>
        <v>II</v>
      </c>
      <c r="H170" s="41"/>
      <c r="I170" s="41"/>
      <c r="J170" s="41"/>
      <c r="K170" s="41"/>
      <c r="L170" s="41"/>
      <c r="M170" s="41"/>
      <c r="N170" s="41"/>
      <c r="O170" s="41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>
        <f t="shared" ref="AA170:AN170" si="696">AA57*$H57</f>
        <v>0</v>
      </c>
      <c r="AB170" s="49">
        <f t="shared" si="696"/>
        <v>0</v>
      </c>
      <c r="AC170" s="49">
        <f t="shared" si="696"/>
        <v>0</v>
      </c>
      <c r="AD170" s="49">
        <f t="shared" si="696"/>
        <v>0</v>
      </c>
      <c r="AE170" s="49">
        <f t="shared" si="696"/>
        <v>0</v>
      </c>
      <c r="AF170" s="49">
        <f t="shared" si="696"/>
        <v>0</v>
      </c>
      <c r="AG170" s="49">
        <f t="shared" si="696"/>
        <v>0</v>
      </c>
      <c r="AH170" s="49">
        <f t="shared" si="696"/>
        <v>0</v>
      </c>
      <c r="AI170" s="49">
        <f t="shared" si="696"/>
        <v>0</v>
      </c>
      <c r="AJ170" s="49">
        <f t="shared" si="696"/>
        <v>0</v>
      </c>
      <c r="AK170" s="49">
        <f t="shared" si="696"/>
        <v>0</v>
      </c>
      <c r="AL170" s="49">
        <f t="shared" si="696"/>
        <v>0</v>
      </c>
      <c r="AM170" s="49">
        <f t="shared" si="696"/>
        <v>0</v>
      </c>
      <c r="AN170" s="49">
        <f t="shared" si="696"/>
        <v>0</v>
      </c>
      <c r="AO170" s="49">
        <f t="shared" ref="AO170:BF170" si="697">AO57*$I57</f>
        <v>0</v>
      </c>
      <c r="AP170" s="49">
        <f t="shared" si="697"/>
        <v>0</v>
      </c>
      <c r="AQ170" s="49">
        <f t="shared" si="697"/>
        <v>0</v>
      </c>
      <c r="AR170" s="49">
        <f t="shared" si="697"/>
        <v>0</v>
      </c>
      <c r="AS170" s="49">
        <f t="shared" si="697"/>
        <v>0</v>
      </c>
      <c r="AT170" s="49">
        <f t="shared" si="697"/>
        <v>0</v>
      </c>
      <c r="AU170" s="49">
        <f t="shared" si="697"/>
        <v>0</v>
      </c>
      <c r="AV170" s="49">
        <f t="shared" si="697"/>
        <v>0</v>
      </c>
      <c r="AW170" s="49">
        <f t="shared" si="697"/>
        <v>0</v>
      </c>
      <c r="AX170" s="49">
        <f t="shared" si="697"/>
        <v>0</v>
      </c>
      <c r="AY170" s="49">
        <f t="shared" si="697"/>
        <v>0</v>
      </c>
      <c r="AZ170" s="49">
        <f t="shared" si="697"/>
        <v>0</v>
      </c>
      <c r="BA170" s="49">
        <f t="shared" si="697"/>
        <v>6662.974353749999</v>
      </c>
      <c r="BB170" s="49">
        <f t="shared" si="697"/>
        <v>6662.974353749999</v>
      </c>
      <c r="BC170" s="49">
        <f t="shared" si="697"/>
        <v>6662.974353749999</v>
      </c>
      <c r="BD170" s="49">
        <f t="shared" si="697"/>
        <v>6662.974353749999</v>
      </c>
      <c r="BE170" s="49">
        <f t="shared" si="697"/>
        <v>6662.974353749999</v>
      </c>
      <c r="BF170" s="49">
        <f t="shared" si="697"/>
        <v>6662.974353749999</v>
      </c>
      <c r="BG170" s="49">
        <f t="shared" ref="BG170:BL170" si="698">BG57*$I57</f>
        <v>6662.974353749999</v>
      </c>
      <c r="BH170" s="49">
        <f t="shared" si="698"/>
        <v>6662.974353749999</v>
      </c>
      <c r="BI170" s="49">
        <f t="shared" si="698"/>
        <v>6662.974353749999</v>
      </c>
      <c r="BJ170" s="49">
        <f t="shared" si="698"/>
        <v>6662.974353749999</v>
      </c>
      <c r="BK170" s="49">
        <f t="shared" si="698"/>
        <v>6662.974353749999</v>
      </c>
      <c r="BL170" s="49">
        <f t="shared" si="698"/>
        <v>6662.974353749999</v>
      </c>
      <c r="BM170" s="49">
        <f t="shared" ref="BM170:BX170" si="699">BM57*$J57</f>
        <v>7329.2717891249995</v>
      </c>
      <c r="BN170" s="49">
        <f t="shared" si="699"/>
        <v>7329.2717891249995</v>
      </c>
      <c r="BO170" s="49">
        <f t="shared" si="699"/>
        <v>7329.2717891249995</v>
      </c>
      <c r="BP170" s="49">
        <f t="shared" si="699"/>
        <v>7329.2717891249995</v>
      </c>
      <c r="BQ170" s="49">
        <f t="shared" si="699"/>
        <v>7329.2717891249995</v>
      </c>
      <c r="BR170" s="49">
        <f t="shared" si="699"/>
        <v>7329.2717891249995</v>
      </c>
      <c r="BS170" s="49">
        <f t="shared" si="699"/>
        <v>7329.2717891249995</v>
      </c>
      <c r="BT170" s="49">
        <f t="shared" si="699"/>
        <v>7329.2717891249995</v>
      </c>
      <c r="BU170" s="49">
        <f t="shared" si="699"/>
        <v>7329.2717891249995</v>
      </c>
      <c r="BV170" s="49">
        <f t="shared" si="699"/>
        <v>7329.2717891249995</v>
      </c>
      <c r="BW170" s="49">
        <f t="shared" si="699"/>
        <v>7329.2717891249995</v>
      </c>
      <c r="BX170" s="49">
        <f t="shared" si="699"/>
        <v>7329.2717891249995</v>
      </c>
      <c r="BY170" s="49">
        <f t="shared" ref="BY170:CJ170" si="700">BY57*$J57</f>
        <v>0</v>
      </c>
      <c r="BZ170" s="49">
        <f t="shared" si="700"/>
        <v>0</v>
      </c>
      <c r="CA170" s="49">
        <f t="shared" si="700"/>
        <v>0</v>
      </c>
      <c r="CB170" s="49">
        <f t="shared" si="700"/>
        <v>0</v>
      </c>
      <c r="CC170" s="49">
        <f t="shared" si="700"/>
        <v>0</v>
      </c>
      <c r="CD170" s="49">
        <f t="shared" si="700"/>
        <v>0</v>
      </c>
      <c r="CE170" s="49">
        <f t="shared" si="700"/>
        <v>0</v>
      </c>
      <c r="CF170" s="49">
        <f t="shared" si="700"/>
        <v>0</v>
      </c>
      <c r="CG170" s="49">
        <f t="shared" si="700"/>
        <v>0</v>
      </c>
      <c r="CH170" s="49">
        <f t="shared" si="700"/>
        <v>0</v>
      </c>
      <c r="CI170" s="49">
        <f t="shared" si="700"/>
        <v>0</v>
      </c>
      <c r="CJ170" s="49">
        <f t="shared" si="700"/>
        <v>0</v>
      </c>
      <c r="CK170" s="49">
        <f t="shared" ref="CK170:CU170" si="701">CK57*$K57</f>
        <v>0</v>
      </c>
      <c r="CL170" s="49">
        <f t="shared" si="701"/>
        <v>0</v>
      </c>
      <c r="CM170" s="49">
        <f t="shared" si="701"/>
        <v>0</v>
      </c>
      <c r="CN170" s="49">
        <f t="shared" si="701"/>
        <v>0</v>
      </c>
      <c r="CO170" s="49">
        <f t="shared" si="701"/>
        <v>0</v>
      </c>
      <c r="CP170" s="49">
        <f t="shared" si="701"/>
        <v>0</v>
      </c>
      <c r="CQ170" s="49">
        <f t="shared" si="701"/>
        <v>0</v>
      </c>
      <c r="CR170" s="49">
        <f t="shared" si="701"/>
        <v>0</v>
      </c>
      <c r="CS170" s="49">
        <f t="shared" si="701"/>
        <v>0</v>
      </c>
      <c r="CT170" s="49">
        <f t="shared" si="701"/>
        <v>0</v>
      </c>
      <c r="CU170" s="49">
        <f t="shared" si="701"/>
        <v>0</v>
      </c>
      <c r="CV170" s="49">
        <f t="shared" ref="CV170:DH170" si="702">CV57*$K57</f>
        <v>0</v>
      </c>
      <c r="CW170" s="49">
        <f t="shared" si="702"/>
        <v>0</v>
      </c>
      <c r="CX170" s="49">
        <f t="shared" si="702"/>
        <v>0</v>
      </c>
      <c r="CY170" s="49">
        <f t="shared" si="702"/>
        <v>0</v>
      </c>
      <c r="CZ170" s="49">
        <f t="shared" si="702"/>
        <v>0</v>
      </c>
      <c r="DA170" s="49">
        <f t="shared" si="702"/>
        <v>0</v>
      </c>
      <c r="DB170" s="49">
        <f t="shared" si="702"/>
        <v>0</v>
      </c>
      <c r="DC170" s="49">
        <f t="shared" si="702"/>
        <v>0</v>
      </c>
      <c r="DD170" s="49">
        <f t="shared" si="702"/>
        <v>0</v>
      </c>
      <c r="DE170" s="49">
        <f t="shared" si="702"/>
        <v>0</v>
      </c>
      <c r="DF170" s="49">
        <f t="shared" si="702"/>
        <v>0</v>
      </c>
      <c r="DG170" s="49">
        <f t="shared" si="702"/>
        <v>0</v>
      </c>
      <c r="DH170" s="49">
        <f t="shared" si="702"/>
        <v>0</v>
      </c>
      <c r="DI170" s="49">
        <f t="shared" ref="DI170:DT170" si="703">DI57*$L57</f>
        <v>0</v>
      </c>
      <c r="DJ170" s="49">
        <f t="shared" ref="DJ170:DR170" si="704">DJ57*$L57</f>
        <v>0</v>
      </c>
      <c r="DK170" s="49">
        <f t="shared" si="704"/>
        <v>0</v>
      </c>
      <c r="DL170" s="49">
        <f t="shared" si="704"/>
        <v>0</v>
      </c>
      <c r="DM170" s="49">
        <f t="shared" si="704"/>
        <v>0</v>
      </c>
      <c r="DN170" s="49">
        <f t="shared" si="704"/>
        <v>0</v>
      </c>
      <c r="DO170" s="49">
        <f t="shared" si="704"/>
        <v>0</v>
      </c>
      <c r="DP170" s="49">
        <f t="shared" si="704"/>
        <v>0</v>
      </c>
      <c r="DQ170" s="49">
        <f t="shared" si="704"/>
        <v>0</v>
      </c>
      <c r="DR170" s="49">
        <f t="shared" si="704"/>
        <v>0</v>
      </c>
      <c r="DS170" s="49">
        <f t="shared" si="703"/>
        <v>0</v>
      </c>
      <c r="DT170" s="49">
        <f t="shared" si="703"/>
        <v>0</v>
      </c>
      <c r="DU170" s="49"/>
      <c r="DV170" s="49"/>
      <c r="DW170" s="49"/>
      <c r="DX170" s="49"/>
      <c r="DY170" s="49"/>
      <c r="DZ170" s="49"/>
      <c r="EA170" s="49"/>
      <c r="EB170" s="49"/>
      <c r="EC170" s="49"/>
      <c r="ED170" s="49"/>
      <c r="EE170" s="49"/>
      <c r="EF170" s="49"/>
      <c r="EG170" s="49"/>
      <c r="EH170" s="49"/>
      <c r="EI170" s="49"/>
      <c r="EJ170" s="49"/>
      <c r="EK170" s="49"/>
      <c r="EL170" s="49"/>
      <c r="EM170" s="49"/>
      <c r="EN170" s="49"/>
      <c r="EO170" s="49"/>
      <c r="EP170" s="49"/>
      <c r="EQ170" s="49"/>
      <c r="ER170" s="49"/>
      <c r="ES170" s="49"/>
      <c r="ET170" s="49"/>
      <c r="EU170" s="49"/>
      <c r="EV170" s="49"/>
      <c r="EW170" s="49"/>
      <c r="EX170" s="49"/>
      <c r="EY170" s="49"/>
      <c r="EZ170" s="49"/>
      <c r="FA170" s="49"/>
      <c r="FB170" s="49"/>
      <c r="FC170" s="49"/>
      <c r="FD170" s="49"/>
      <c r="FE170" s="49"/>
      <c r="FF170" s="49"/>
      <c r="FG170" s="49"/>
      <c r="FH170" s="49"/>
      <c r="FI170" s="49"/>
      <c r="FJ170" s="49"/>
      <c r="FK170" s="49"/>
      <c r="FL170" s="49"/>
      <c r="FM170" s="49"/>
      <c r="FN170" s="49"/>
      <c r="FO170" s="49"/>
      <c r="FP170" s="49"/>
      <c r="FQ170" s="49"/>
      <c r="FR170" s="49"/>
      <c r="FS170" s="49"/>
      <c r="FT170" s="49"/>
      <c r="FU170" s="49"/>
      <c r="FV170" s="49"/>
      <c r="FW170" s="49"/>
      <c r="FX170" s="49"/>
      <c r="FY170" s="49"/>
      <c r="FZ170" s="49"/>
      <c r="GA170" s="49"/>
      <c r="GB170" s="49"/>
      <c r="GC170" s="69">
        <f t="shared" si="365"/>
        <v>167906.95371449989</v>
      </c>
      <c r="GD170" s="70">
        <f t="shared" ref="GD170:GD172" si="705">GC170</f>
        <v>167906.95371449989</v>
      </c>
      <c r="GE170" s="5"/>
      <c r="GF170" s="5"/>
      <c r="GG170" s="5"/>
    </row>
    <row r="171" spans="1:189" ht="16.5" customHeight="1" x14ac:dyDescent="0.25">
      <c r="A171" s="5"/>
      <c r="B171" s="40" t="s">
        <v>186</v>
      </c>
      <c r="C171" s="24" t="s">
        <v>180</v>
      </c>
      <c r="D171" s="24" t="s">
        <v>180</v>
      </c>
      <c r="E171" s="5">
        <v>34</v>
      </c>
      <c r="F171" s="227" t="s">
        <v>513</v>
      </c>
      <c r="G171" s="17" t="str">
        <f t="shared" si="367"/>
        <v>II</v>
      </c>
      <c r="H171" s="41"/>
      <c r="I171" s="41"/>
      <c r="J171" s="41"/>
      <c r="K171" s="41"/>
      <c r="L171" s="41"/>
      <c r="M171" s="41"/>
      <c r="N171" s="41"/>
      <c r="O171" s="41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>
        <f t="shared" ref="AA171:AN171" si="706">AA58*$H58</f>
        <v>0</v>
      </c>
      <c r="AB171" s="49">
        <f t="shared" si="706"/>
        <v>0</v>
      </c>
      <c r="AC171" s="49">
        <f t="shared" si="706"/>
        <v>0</v>
      </c>
      <c r="AD171" s="49">
        <f t="shared" si="706"/>
        <v>0</v>
      </c>
      <c r="AE171" s="49">
        <f t="shared" si="706"/>
        <v>0</v>
      </c>
      <c r="AF171" s="49">
        <f t="shared" si="706"/>
        <v>0</v>
      </c>
      <c r="AG171" s="49">
        <f t="shared" si="706"/>
        <v>0</v>
      </c>
      <c r="AH171" s="49">
        <f t="shared" si="706"/>
        <v>0</v>
      </c>
      <c r="AI171" s="49">
        <f t="shared" si="706"/>
        <v>0</v>
      </c>
      <c r="AJ171" s="49">
        <f t="shared" si="706"/>
        <v>0</v>
      </c>
      <c r="AK171" s="49">
        <f t="shared" si="706"/>
        <v>0</v>
      </c>
      <c r="AL171" s="49">
        <f t="shared" si="706"/>
        <v>0</v>
      </c>
      <c r="AM171" s="49">
        <f t="shared" si="706"/>
        <v>0</v>
      </c>
      <c r="AN171" s="49">
        <f t="shared" si="706"/>
        <v>0</v>
      </c>
      <c r="AO171" s="49">
        <f t="shared" ref="AO171:BF171" si="707">AO58*$I58</f>
        <v>0</v>
      </c>
      <c r="AP171" s="49">
        <f t="shared" si="707"/>
        <v>0</v>
      </c>
      <c r="AQ171" s="49">
        <f t="shared" si="707"/>
        <v>0</v>
      </c>
      <c r="AR171" s="49">
        <f t="shared" si="707"/>
        <v>0</v>
      </c>
      <c r="AS171" s="49">
        <f t="shared" si="707"/>
        <v>0</v>
      </c>
      <c r="AT171" s="49">
        <f t="shared" si="707"/>
        <v>0</v>
      </c>
      <c r="AU171" s="49">
        <f t="shared" si="707"/>
        <v>0</v>
      </c>
      <c r="AV171" s="49">
        <f t="shared" si="707"/>
        <v>0</v>
      </c>
      <c r="AW171" s="49">
        <f t="shared" si="707"/>
        <v>0</v>
      </c>
      <c r="AX171" s="49">
        <f t="shared" si="707"/>
        <v>0</v>
      </c>
      <c r="AY171" s="49">
        <f t="shared" si="707"/>
        <v>0</v>
      </c>
      <c r="AZ171" s="49">
        <f t="shared" si="707"/>
        <v>0</v>
      </c>
      <c r="BA171" s="49">
        <f t="shared" si="707"/>
        <v>0</v>
      </c>
      <c r="BB171" s="49">
        <f t="shared" si="707"/>
        <v>0</v>
      </c>
      <c r="BC171" s="49">
        <f t="shared" si="707"/>
        <v>0</v>
      </c>
      <c r="BD171" s="49">
        <f t="shared" si="707"/>
        <v>0</v>
      </c>
      <c r="BE171" s="49">
        <f t="shared" si="707"/>
        <v>0</v>
      </c>
      <c r="BF171" s="49">
        <f t="shared" si="707"/>
        <v>0</v>
      </c>
      <c r="BG171" s="49">
        <f t="shared" ref="BG171:BL171" si="708">BG58*$I58</f>
        <v>0</v>
      </c>
      <c r="BH171" s="49">
        <f t="shared" si="708"/>
        <v>0</v>
      </c>
      <c r="BI171" s="49">
        <f t="shared" si="708"/>
        <v>0</v>
      </c>
      <c r="BJ171" s="49">
        <f t="shared" si="708"/>
        <v>0</v>
      </c>
      <c r="BK171" s="49">
        <f t="shared" si="708"/>
        <v>0</v>
      </c>
      <c r="BL171" s="49">
        <f t="shared" si="708"/>
        <v>0</v>
      </c>
      <c r="BM171" s="49">
        <f t="shared" ref="BM171:BX171" si="709">BM58*$J58</f>
        <v>0</v>
      </c>
      <c r="BN171" s="49">
        <f t="shared" si="709"/>
        <v>0</v>
      </c>
      <c r="BO171" s="49">
        <f t="shared" si="709"/>
        <v>0</v>
      </c>
      <c r="BP171" s="49">
        <f t="shared" si="709"/>
        <v>0</v>
      </c>
      <c r="BQ171" s="49">
        <f t="shared" si="709"/>
        <v>0</v>
      </c>
      <c r="BR171" s="49">
        <f t="shared" si="709"/>
        <v>0</v>
      </c>
      <c r="BS171" s="49">
        <f t="shared" si="709"/>
        <v>0</v>
      </c>
      <c r="BT171" s="49">
        <f t="shared" si="709"/>
        <v>0</v>
      </c>
      <c r="BU171" s="49">
        <f t="shared" si="709"/>
        <v>0</v>
      </c>
      <c r="BV171" s="49">
        <f t="shared" si="709"/>
        <v>0</v>
      </c>
      <c r="BW171" s="49">
        <f t="shared" si="709"/>
        <v>0</v>
      </c>
      <c r="BX171" s="49">
        <f t="shared" si="709"/>
        <v>0</v>
      </c>
      <c r="BY171" s="49">
        <f t="shared" ref="BY171:CJ171" si="710">BY58*$J58</f>
        <v>7329.2717891249995</v>
      </c>
      <c r="BZ171" s="49">
        <f t="shared" si="710"/>
        <v>7329.2717891249995</v>
      </c>
      <c r="CA171" s="49">
        <f t="shared" si="710"/>
        <v>7329.2717891249995</v>
      </c>
      <c r="CB171" s="49">
        <f t="shared" si="710"/>
        <v>7329.2717891249995</v>
      </c>
      <c r="CC171" s="49">
        <f t="shared" si="710"/>
        <v>7329.2717891249995</v>
      </c>
      <c r="CD171" s="49">
        <f t="shared" si="710"/>
        <v>7329.2717891249995</v>
      </c>
      <c r="CE171" s="49">
        <f t="shared" si="710"/>
        <v>7329.2717891249995</v>
      </c>
      <c r="CF171" s="49">
        <f t="shared" si="710"/>
        <v>7329.2717891249995</v>
      </c>
      <c r="CG171" s="49">
        <f t="shared" si="710"/>
        <v>7329.2717891249995</v>
      </c>
      <c r="CH171" s="49">
        <f t="shared" si="710"/>
        <v>7329.2717891249995</v>
      </c>
      <c r="CI171" s="49">
        <f t="shared" si="710"/>
        <v>7329.2717891249995</v>
      </c>
      <c r="CJ171" s="49">
        <f t="shared" si="710"/>
        <v>7329.2717891249995</v>
      </c>
      <c r="CK171" s="49">
        <f t="shared" ref="CK171:CU171" si="711">CK58*$K58</f>
        <v>8062.1989680375009</v>
      </c>
      <c r="CL171" s="49">
        <f t="shared" si="711"/>
        <v>8062.1989680375009</v>
      </c>
      <c r="CM171" s="49">
        <f t="shared" si="711"/>
        <v>8062.1989680375009</v>
      </c>
      <c r="CN171" s="49">
        <f t="shared" si="711"/>
        <v>8062.1989680375009</v>
      </c>
      <c r="CO171" s="49">
        <f t="shared" si="711"/>
        <v>8062.1989680375009</v>
      </c>
      <c r="CP171" s="49">
        <f t="shared" si="711"/>
        <v>8062.1989680375009</v>
      </c>
      <c r="CQ171" s="49">
        <f t="shared" si="711"/>
        <v>8062.1989680375009</v>
      </c>
      <c r="CR171" s="49">
        <f t="shared" si="711"/>
        <v>8062.1989680375009</v>
      </c>
      <c r="CS171" s="49">
        <f t="shared" si="711"/>
        <v>8062.1989680375009</v>
      </c>
      <c r="CT171" s="49">
        <f t="shared" si="711"/>
        <v>8062.1989680375009</v>
      </c>
      <c r="CU171" s="49">
        <f t="shared" si="711"/>
        <v>8062.1989680375009</v>
      </c>
      <c r="CV171" s="49">
        <f t="shared" ref="CV171:DH171" si="712">CV58*$K58</f>
        <v>8062.1989680375009</v>
      </c>
      <c r="CW171" s="49">
        <f t="shared" si="712"/>
        <v>0</v>
      </c>
      <c r="CX171" s="49">
        <f t="shared" si="712"/>
        <v>0</v>
      </c>
      <c r="CY171" s="49">
        <f t="shared" si="712"/>
        <v>0</v>
      </c>
      <c r="CZ171" s="49">
        <f t="shared" si="712"/>
        <v>0</v>
      </c>
      <c r="DA171" s="49">
        <f t="shared" si="712"/>
        <v>0</v>
      </c>
      <c r="DB171" s="49">
        <f t="shared" si="712"/>
        <v>0</v>
      </c>
      <c r="DC171" s="49">
        <f t="shared" si="712"/>
        <v>0</v>
      </c>
      <c r="DD171" s="49">
        <f t="shared" si="712"/>
        <v>0</v>
      </c>
      <c r="DE171" s="49">
        <f t="shared" si="712"/>
        <v>0</v>
      </c>
      <c r="DF171" s="49">
        <f t="shared" si="712"/>
        <v>0</v>
      </c>
      <c r="DG171" s="49">
        <f t="shared" si="712"/>
        <v>0</v>
      </c>
      <c r="DH171" s="49">
        <f t="shared" si="712"/>
        <v>0</v>
      </c>
      <c r="DI171" s="49">
        <f t="shared" ref="DI171:DT171" si="713">DI58*$L58</f>
        <v>0</v>
      </c>
      <c r="DJ171" s="49">
        <f t="shared" ref="DJ171:DR171" si="714">DJ58*$L58</f>
        <v>0</v>
      </c>
      <c r="DK171" s="49">
        <f t="shared" si="714"/>
        <v>0</v>
      </c>
      <c r="DL171" s="49">
        <f t="shared" si="714"/>
        <v>0</v>
      </c>
      <c r="DM171" s="49">
        <f t="shared" si="714"/>
        <v>0</v>
      </c>
      <c r="DN171" s="49">
        <f t="shared" si="714"/>
        <v>0</v>
      </c>
      <c r="DO171" s="49">
        <f t="shared" si="714"/>
        <v>0</v>
      </c>
      <c r="DP171" s="49">
        <f t="shared" si="714"/>
        <v>0</v>
      </c>
      <c r="DQ171" s="49">
        <f t="shared" si="714"/>
        <v>0</v>
      </c>
      <c r="DR171" s="49">
        <f t="shared" si="714"/>
        <v>0</v>
      </c>
      <c r="DS171" s="49">
        <f t="shared" si="713"/>
        <v>0</v>
      </c>
      <c r="DT171" s="49">
        <f t="shared" si="713"/>
        <v>0</v>
      </c>
      <c r="DU171" s="49"/>
      <c r="DV171" s="49"/>
      <c r="DW171" s="49"/>
      <c r="DX171" s="49"/>
      <c r="DY171" s="49"/>
      <c r="DZ171" s="49"/>
      <c r="EA171" s="49"/>
      <c r="EB171" s="49"/>
      <c r="EC171" s="49"/>
      <c r="ED171" s="49"/>
      <c r="EE171" s="49"/>
      <c r="EF171" s="49"/>
      <c r="EG171" s="49"/>
      <c r="EH171" s="49"/>
      <c r="EI171" s="49"/>
      <c r="EJ171" s="49"/>
      <c r="EK171" s="49"/>
      <c r="EL171" s="49"/>
      <c r="EM171" s="49"/>
      <c r="EN171" s="49"/>
      <c r="EO171" s="49"/>
      <c r="EP171" s="49"/>
      <c r="EQ171" s="49"/>
      <c r="ER171" s="49"/>
      <c r="ES171" s="49"/>
      <c r="ET171" s="49"/>
      <c r="EU171" s="49"/>
      <c r="EV171" s="49"/>
      <c r="EW171" s="49"/>
      <c r="EX171" s="49"/>
      <c r="EY171" s="49"/>
      <c r="EZ171" s="49"/>
      <c r="FA171" s="49"/>
      <c r="FB171" s="49"/>
      <c r="FC171" s="49"/>
      <c r="FD171" s="49"/>
      <c r="FE171" s="49"/>
      <c r="FF171" s="49"/>
      <c r="FG171" s="49"/>
      <c r="FH171" s="49"/>
      <c r="FI171" s="49"/>
      <c r="FJ171" s="49"/>
      <c r="FK171" s="49"/>
      <c r="FL171" s="49"/>
      <c r="FM171" s="49"/>
      <c r="FN171" s="49"/>
      <c r="FO171" s="49"/>
      <c r="FP171" s="49"/>
      <c r="FQ171" s="49"/>
      <c r="FR171" s="49"/>
      <c r="FS171" s="49"/>
      <c r="FT171" s="49"/>
      <c r="FU171" s="49"/>
      <c r="FV171" s="49"/>
      <c r="FW171" s="49"/>
      <c r="FX171" s="49"/>
      <c r="FY171" s="49"/>
      <c r="FZ171" s="49"/>
      <c r="GA171" s="49"/>
      <c r="GB171" s="49"/>
      <c r="GC171" s="69">
        <f t="shared" si="365"/>
        <v>184697.64908594993</v>
      </c>
      <c r="GD171" s="70">
        <f t="shared" si="705"/>
        <v>184697.64908594993</v>
      </c>
      <c r="GE171" s="5"/>
      <c r="GF171" s="5"/>
      <c r="GG171" s="5"/>
    </row>
    <row r="172" spans="1:189" ht="16.5" customHeight="1" x14ac:dyDescent="0.25">
      <c r="A172" s="5"/>
      <c r="B172" s="40" t="s">
        <v>186</v>
      </c>
      <c r="C172" s="24" t="s">
        <v>180</v>
      </c>
      <c r="D172" s="24" t="s">
        <v>180</v>
      </c>
      <c r="E172" s="5">
        <v>35</v>
      </c>
      <c r="F172" s="227" t="s">
        <v>513</v>
      </c>
      <c r="G172" s="17" t="str">
        <f t="shared" si="367"/>
        <v>I</v>
      </c>
      <c r="H172" s="41"/>
      <c r="I172" s="41"/>
      <c r="J172" s="41"/>
      <c r="K172" s="41"/>
      <c r="L172" s="41"/>
      <c r="M172" s="41"/>
      <c r="N172" s="41"/>
      <c r="O172" s="41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>
        <f t="shared" ref="AA172:AN172" si="715">AA59*$H59</f>
        <v>0</v>
      </c>
      <c r="AB172" s="49">
        <f t="shared" si="715"/>
        <v>0</v>
      </c>
      <c r="AC172" s="49">
        <f t="shared" si="715"/>
        <v>0</v>
      </c>
      <c r="AD172" s="49">
        <f t="shared" si="715"/>
        <v>0</v>
      </c>
      <c r="AE172" s="49">
        <f t="shared" si="715"/>
        <v>0</v>
      </c>
      <c r="AF172" s="49">
        <f t="shared" si="715"/>
        <v>0</v>
      </c>
      <c r="AG172" s="49">
        <f t="shared" si="715"/>
        <v>0</v>
      </c>
      <c r="AH172" s="49">
        <f t="shared" si="715"/>
        <v>0</v>
      </c>
      <c r="AI172" s="49">
        <f t="shared" si="715"/>
        <v>0</v>
      </c>
      <c r="AJ172" s="49">
        <f t="shared" si="715"/>
        <v>0</v>
      </c>
      <c r="AK172" s="49">
        <f t="shared" si="715"/>
        <v>0</v>
      </c>
      <c r="AL172" s="49">
        <f t="shared" si="715"/>
        <v>0</v>
      </c>
      <c r="AM172" s="49">
        <f t="shared" si="715"/>
        <v>0</v>
      </c>
      <c r="AN172" s="49">
        <f t="shared" si="715"/>
        <v>0</v>
      </c>
      <c r="AO172" s="49">
        <f t="shared" ref="AO172:BF172" si="716">AO59*$I59</f>
        <v>0</v>
      </c>
      <c r="AP172" s="49">
        <f t="shared" si="716"/>
        <v>0</v>
      </c>
      <c r="AQ172" s="49">
        <f t="shared" si="716"/>
        <v>0</v>
      </c>
      <c r="AR172" s="49">
        <f t="shared" si="716"/>
        <v>0</v>
      </c>
      <c r="AS172" s="49">
        <f t="shared" si="716"/>
        <v>0</v>
      </c>
      <c r="AT172" s="49">
        <f t="shared" si="716"/>
        <v>0</v>
      </c>
      <c r="AU172" s="49">
        <f t="shared" si="716"/>
        <v>0</v>
      </c>
      <c r="AV172" s="49">
        <f t="shared" si="716"/>
        <v>0</v>
      </c>
      <c r="AW172" s="49">
        <f t="shared" si="716"/>
        <v>0</v>
      </c>
      <c r="AX172" s="49">
        <f t="shared" si="716"/>
        <v>0</v>
      </c>
      <c r="AY172" s="49">
        <f t="shared" si="716"/>
        <v>0</v>
      </c>
      <c r="AZ172" s="49">
        <f t="shared" si="716"/>
        <v>0</v>
      </c>
      <c r="BA172" s="49">
        <f t="shared" si="716"/>
        <v>0</v>
      </c>
      <c r="BB172" s="49">
        <f t="shared" si="716"/>
        <v>0</v>
      </c>
      <c r="BC172" s="49">
        <f t="shared" si="716"/>
        <v>0</v>
      </c>
      <c r="BD172" s="49">
        <f t="shared" si="716"/>
        <v>0</v>
      </c>
      <c r="BE172" s="49">
        <f t="shared" si="716"/>
        <v>0</v>
      </c>
      <c r="BF172" s="49">
        <f t="shared" si="716"/>
        <v>0</v>
      </c>
      <c r="BG172" s="49">
        <f t="shared" ref="BG172:BL172" si="717">BG59*$I59</f>
        <v>0</v>
      </c>
      <c r="BH172" s="49">
        <f t="shared" si="717"/>
        <v>0</v>
      </c>
      <c r="BI172" s="49">
        <f t="shared" si="717"/>
        <v>0</v>
      </c>
      <c r="BJ172" s="49">
        <f t="shared" si="717"/>
        <v>0</v>
      </c>
      <c r="BK172" s="49">
        <f t="shared" si="717"/>
        <v>0</v>
      </c>
      <c r="BL172" s="49">
        <f t="shared" si="717"/>
        <v>0</v>
      </c>
      <c r="BM172" s="49">
        <f t="shared" ref="BM172:BX172" si="718">BM59*$J59</f>
        <v>0</v>
      </c>
      <c r="BN172" s="49">
        <f t="shared" si="718"/>
        <v>0</v>
      </c>
      <c r="BO172" s="49">
        <f t="shared" si="718"/>
        <v>0</v>
      </c>
      <c r="BP172" s="49">
        <f t="shared" si="718"/>
        <v>0</v>
      </c>
      <c r="BQ172" s="49">
        <f t="shared" si="718"/>
        <v>0</v>
      </c>
      <c r="BR172" s="49">
        <f t="shared" si="718"/>
        <v>0</v>
      </c>
      <c r="BS172" s="49">
        <f t="shared" si="718"/>
        <v>0</v>
      </c>
      <c r="BT172" s="49">
        <f t="shared" si="718"/>
        <v>0</v>
      </c>
      <c r="BU172" s="49">
        <f t="shared" si="718"/>
        <v>0</v>
      </c>
      <c r="BV172" s="49">
        <f t="shared" si="718"/>
        <v>0</v>
      </c>
      <c r="BW172" s="49">
        <f t="shared" si="718"/>
        <v>0</v>
      </c>
      <c r="BX172" s="49">
        <f t="shared" si="718"/>
        <v>0</v>
      </c>
      <c r="BY172" s="49">
        <f t="shared" ref="BY172:CJ172" si="719">BY59*$J59</f>
        <v>0</v>
      </c>
      <c r="BZ172" s="49">
        <f t="shared" si="719"/>
        <v>0</v>
      </c>
      <c r="CA172" s="49">
        <f t="shared" si="719"/>
        <v>0</v>
      </c>
      <c r="CB172" s="49">
        <f t="shared" si="719"/>
        <v>0</v>
      </c>
      <c r="CC172" s="49">
        <f t="shared" si="719"/>
        <v>0</v>
      </c>
      <c r="CD172" s="49">
        <f t="shared" si="719"/>
        <v>0</v>
      </c>
      <c r="CE172" s="49">
        <f t="shared" si="719"/>
        <v>0</v>
      </c>
      <c r="CF172" s="49">
        <f t="shared" si="719"/>
        <v>0</v>
      </c>
      <c r="CG172" s="49">
        <f t="shared" si="719"/>
        <v>0</v>
      </c>
      <c r="CH172" s="49">
        <f t="shared" si="719"/>
        <v>0</v>
      </c>
      <c r="CI172" s="49">
        <f t="shared" si="719"/>
        <v>0</v>
      </c>
      <c r="CJ172" s="49">
        <f t="shared" si="719"/>
        <v>0</v>
      </c>
      <c r="CK172" s="49">
        <f t="shared" ref="CK172:CU172" si="720">CK59*$K59</f>
        <v>0</v>
      </c>
      <c r="CL172" s="49">
        <f t="shared" si="720"/>
        <v>0</v>
      </c>
      <c r="CM172" s="49">
        <f t="shared" si="720"/>
        <v>0</v>
      </c>
      <c r="CN172" s="49">
        <f t="shared" si="720"/>
        <v>0</v>
      </c>
      <c r="CO172" s="49">
        <f t="shared" si="720"/>
        <v>0</v>
      </c>
      <c r="CP172" s="49">
        <f t="shared" si="720"/>
        <v>0</v>
      </c>
      <c r="CQ172" s="49">
        <f t="shared" si="720"/>
        <v>0</v>
      </c>
      <c r="CR172" s="49">
        <f t="shared" si="720"/>
        <v>0</v>
      </c>
      <c r="CS172" s="49">
        <f t="shared" si="720"/>
        <v>0</v>
      </c>
      <c r="CT172" s="49">
        <f t="shared" si="720"/>
        <v>0</v>
      </c>
      <c r="CU172" s="49">
        <f t="shared" si="720"/>
        <v>0</v>
      </c>
      <c r="CV172" s="49">
        <f t="shared" ref="CV172:DH172" si="721">CV59*$K59</f>
        <v>0</v>
      </c>
      <c r="CW172" s="49">
        <f t="shared" si="721"/>
        <v>5220.6795444375011</v>
      </c>
      <c r="CX172" s="49">
        <f t="shared" si="721"/>
        <v>5220.6795444375011</v>
      </c>
      <c r="CY172" s="49">
        <f t="shared" si="721"/>
        <v>5220.6795444375011</v>
      </c>
      <c r="CZ172" s="49">
        <f t="shared" si="721"/>
        <v>5220.6795444375011</v>
      </c>
      <c r="DA172" s="49">
        <f t="shared" si="721"/>
        <v>5220.6795444375011</v>
      </c>
      <c r="DB172" s="49">
        <f t="shared" si="721"/>
        <v>5220.6795444375011</v>
      </c>
      <c r="DC172" s="49">
        <f t="shared" si="721"/>
        <v>5220.6795444375011</v>
      </c>
      <c r="DD172" s="49">
        <f t="shared" si="721"/>
        <v>5220.6795444375011</v>
      </c>
      <c r="DE172" s="49">
        <f t="shared" si="721"/>
        <v>5220.6795444375011</v>
      </c>
      <c r="DF172" s="49">
        <f t="shared" si="721"/>
        <v>5220.6795444375011</v>
      </c>
      <c r="DG172" s="49">
        <f t="shared" si="721"/>
        <v>5220.6795444375011</v>
      </c>
      <c r="DH172" s="49">
        <f t="shared" si="721"/>
        <v>5220.6795444375011</v>
      </c>
      <c r="DI172" s="49">
        <f t="shared" ref="DI172:DT172" si="722">DI59*$L59</f>
        <v>5742.7474988812528</v>
      </c>
      <c r="DJ172" s="49">
        <f t="shared" ref="DJ172:DR172" si="723">DJ59*$L59</f>
        <v>5742.7474988812528</v>
      </c>
      <c r="DK172" s="49">
        <f t="shared" si="723"/>
        <v>5742.7474988812528</v>
      </c>
      <c r="DL172" s="49">
        <f t="shared" si="723"/>
        <v>5742.7474988812528</v>
      </c>
      <c r="DM172" s="49">
        <f t="shared" si="723"/>
        <v>5742.7474988812528</v>
      </c>
      <c r="DN172" s="49">
        <f t="shared" si="723"/>
        <v>5742.7474988812528</v>
      </c>
      <c r="DO172" s="49">
        <f t="shared" si="723"/>
        <v>5742.7474988812528</v>
      </c>
      <c r="DP172" s="49">
        <f t="shared" si="723"/>
        <v>5742.7474988812528</v>
      </c>
      <c r="DQ172" s="49">
        <f t="shared" si="723"/>
        <v>5742.7474988812528</v>
      </c>
      <c r="DR172" s="49">
        <f t="shared" si="723"/>
        <v>5742.7474988812528</v>
      </c>
      <c r="DS172" s="49">
        <f t="shared" si="722"/>
        <v>0</v>
      </c>
      <c r="DT172" s="49">
        <f t="shared" si="722"/>
        <v>0</v>
      </c>
      <c r="DU172" s="49"/>
      <c r="DV172" s="49"/>
      <c r="DW172" s="49"/>
      <c r="DX172" s="49"/>
      <c r="DY172" s="49"/>
      <c r="DZ172" s="49"/>
      <c r="EA172" s="49"/>
      <c r="EB172" s="49"/>
      <c r="EC172" s="49"/>
      <c r="ED172" s="49"/>
      <c r="EE172" s="49"/>
      <c r="EF172" s="49"/>
      <c r="EG172" s="49"/>
      <c r="EH172" s="49"/>
      <c r="EI172" s="49"/>
      <c r="EJ172" s="49"/>
      <c r="EK172" s="49"/>
      <c r="EL172" s="49"/>
      <c r="EM172" s="49"/>
      <c r="EN172" s="49"/>
      <c r="EO172" s="49"/>
      <c r="EP172" s="49"/>
      <c r="EQ172" s="49"/>
      <c r="ER172" s="49"/>
      <c r="ES172" s="49"/>
      <c r="ET172" s="49"/>
      <c r="EU172" s="49"/>
      <c r="EV172" s="49"/>
      <c r="EW172" s="49"/>
      <c r="EX172" s="49"/>
      <c r="EY172" s="49"/>
      <c r="EZ172" s="49"/>
      <c r="FA172" s="49"/>
      <c r="FB172" s="49"/>
      <c r="FC172" s="49"/>
      <c r="FD172" s="49"/>
      <c r="FE172" s="49"/>
      <c r="FF172" s="49"/>
      <c r="FG172" s="49"/>
      <c r="FH172" s="49"/>
      <c r="FI172" s="49"/>
      <c r="FJ172" s="49"/>
      <c r="FK172" s="49"/>
      <c r="FL172" s="49"/>
      <c r="FM172" s="49"/>
      <c r="FN172" s="49"/>
      <c r="FO172" s="49"/>
      <c r="FP172" s="49"/>
      <c r="FQ172" s="49"/>
      <c r="FR172" s="49"/>
      <c r="FS172" s="49"/>
      <c r="FT172" s="49"/>
      <c r="FU172" s="49"/>
      <c r="FV172" s="49"/>
      <c r="FW172" s="49"/>
      <c r="FX172" s="49"/>
      <c r="FY172" s="49"/>
      <c r="FZ172" s="49"/>
      <c r="GA172" s="49"/>
      <c r="GB172" s="49"/>
      <c r="GC172" s="69">
        <f t="shared" si="365"/>
        <v>120075.62952206249</v>
      </c>
      <c r="GD172" s="70">
        <f t="shared" si="705"/>
        <v>120075.62952206249</v>
      </c>
      <c r="GE172" s="5"/>
      <c r="GF172" s="5"/>
      <c r="GG172" s="5"/>
    </row>
    <row r="173" spans="1:189" ht="16.5" customHeight="1" x14ac:dyDescent="0.25">
      <c r="A173" s="5"/>
      <c r="B173" s="40" t="s">
        <v>186</v>
      </c>
      <c r="C173" s="24" t="s">
        <v>180</v>
      </c>
      <c r="D173" s="24" t="s">
        <v>180</v>
      </c>
      <c r="E173" s="5">
        <v>36</v>
      </c>
      <c r="F173" s="230" t="s">
        <v>554</v>
      </c>
      <c r="G173" s="17" t="str">
        <f t="shared" si="367"/>
        <v>T2</v>
      </c>
      <c r="H173" s="41">
        <f t="shared" si="394"/>
        <v>35910.379999999997</v>
      </c>
      <c r="I173" s="41">
        <f t="shared" si="395"/>
        <v>39501.417999999998</v>
      </c>
      <c r="J173" s="41">
        <f t="shared" si="396"/>
        <v>43451.559800000003</v>
      </c>
      <c r="K173" s="41">
        <f t="shared" si="397"/>
        <v>47796.715780000006</v>
      </c>
      <c r="L173" s="41">
        <f t="shared" si="398"/>
        <v>52576.387358000007</v>
      </c>
      <c r="M173" s="41">
        <f t="shared" si="399"/>
        <v>57834.026093800014</v>
      </c>
      <c r="N173" s="41">
        <f t="shared" si="400"/>
        <v>63617.42870318002</v>
      </c>
      <c r="O173" s="41">
        <f t="shared" si="401"/>
        <v>69979.171573498024</v>
      </c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>
        <f t="shared" ref="AA173:AN173" si="724">AA60*$H60</f>
        <v>17955.189999999999</v>
      </c>
      <c r="AB173" s="49">
        <f t="shared" si="724"/>
        <v>17955.189999999999</v>
      </c>
      <c r="AC173" s="49">
        <f t="shared" si="724"/>
        <v>17955.189999999999</v>
      </c>
      <c r="AD173" s="49">
        <f t="shared" si="724"/>
        <v>17955.189999999999</v>
      </c>
      <c r="AE173" s="49">
        <f t="shared" si="724"/>
        <v>10344.637874999999</v>
      </c>
      <c r="AF173" s="49">
        <f t="shared" si="724"/>
        <v>10344.637874999999</v>
      </c>
      <c r="AG173" s="49">
        <f t="shared" si="724"/>
        <v>10344.637874999999</v>
      </c>
      <c r="AH173" s="49">
        <f t="shared" si="724"/>
        <v>10344.637874999999</v>
      </c>
      <c r="AI173" s="49">
        <f t="shared" si="724"/>
        <v>10344.637874999999</v>
      </c>
      <c r="AJ173" s="49">
        <f t="shared" si="724"/>
        <v>10344.637874999999</v>
      </c>
      <c r="AK173" s="49">
        <f t="shared" si="724"/>
        <v>10344.637874999999</v>
      </c>
      <c r="AL173" s="49">
        <f t="shared" si="724"/>
        <v>10344.637874999999</v>
      </c>
      <c r="AM173" s="49">
        <f t="shared" si="724"/>
        <v>10344.637874999999</v>
      </c>
      <c r="AN173" s="49">
        <f t="shared" si="724"/>
        <v>10344.637874999999</v>
      </c>
      <c r="AO173" s="49">
        <f t="shared" ref="AO173:BF173" si="725">AO60*$I60</f>
        <v>11379.101662499997</v>
      </c>
      <c r="AP173" s="49">
        <f t="shared" si="725"/>
        <v>11379.101662499997</v>
      </c>
      <c r="AQ173" s="49">
        <f t="shared" si="725"/>
        <v>11379.101662499997</v>
      </c>
      <c r="AR173" s="49">
        <f t="shared" si="725"/>
        <v>11379.101662499997</v>
      </c>
      <c r="AS173" s="49">
        <f t="shared" si="725"/>
        <v>11379.101662499997</v>
      </c>
      <c r="AT173" s="49">
        <f t="shared" si="725"/>
        <v>11379.101662499997</v>
      </c>
      <c r="AU173" s="49">
        <f t="shared" si="725"/>
        <v>11379.101662499997</v>
      </c>
      <c r="AV173" s="49">
        <f t="shared" si="725"/>
        <v>11379.101662499997</v>
      </c>
      <c r="AW173" s="49">
        <f t="shared" si="725"/>
        <v>11379.101662499997</v>
      </c>
      <c r="AX173" s="49">
        <f t="shared" si="725"/>
        <v>11379.101662499997</v>
      </c>
      <c r="AY173" s="49">
        <f t="shared" si="725"/>
        <v>11379.101662499997</v>
      </c>
      <c r="AZ173" s="49">
        <f t="shared" si="725"/>
        <v>11379.101662499997</v>
      </c>
      <c r="BA173" s="49">
        <f t="shared" si="725"/>
        <v>0</v>
      </c>
      <c r="BB173" s="49">
        <f t="shared" si="725"/>
        <v>0</v>
      </c>
      <c r="BC173" s="49">
        <f t="shared" si="725"/>
        <v>0</v>
      </c>
      <c r="BD173" s="49">
        <f t="shared" si="725"/>
        <v>0</v>
      </c>
      <c r="BE173" s="49">
        <f t="shared" si="725"/>
        <v>0</v>
      </c>
      <c r="BF173" s="49">
        <f t="shared" si="725"/>
        <v>0</v>
      </c>
      <c r="BG173" s="49">
        <f t="shared" ref="BG173:BL173" si="726">BG60*$I60</f>
        <v>0</v>
      </c>
      <c r="BH173" s="49">
        <f t="shared" si="726"/>
        <v>0</v>
      </c>
      <c r="BI173" s="49">
        <f t="shared" si="726"/>
        <v>0</v>
      </c>
      <c r="BJ173" s="49">
        <f t="shared" si="726"/>
        <v>0</v>
      </c>
      <c r="BK173" s="49">
        <f t="shared" si="726"/>
        <v>0</v>
      </c>
      <c r="BL173" s="49">
        <f t="shared" si="726"/>
        <v>0</v>
      </c>
      <c r="BM173" s="49">
        <f t="shared" ref="BM173:BX173" si="727">BM60*$J60</f>
        <v>0</v>
      </c>
      <c r="BN173" s="49">
        <f t="shared" si="727"/>
        <v>0</v>
      </c>
      <c r="BO173" s="49">
        <f t="shared" si="727"/>
        <v>0</v>
      </c>
      <c r="BP173" s="49">
        <f t="shared" si="727"/>
        <v>0</v>
      </c>
      <c r="BQ173" s="49">
        <f t="shared" si="727"/>
        <v>0</v>
      </c>
      <c r="BR173" s="49">
        <f t="shared" si="727"/>
        <v>0</v>
      </c>
      <c r="BS173" s="49">
        <f t="shared" si="727"/>
        <v>0</v>
      </c>
      <c r="BT173" s="49">
        <f t="shared" si="727"/>
        <v>0</v>
      </c>
      <c r="BU173" s="49">
        <f t="shared" si="727"/>
        <v>0</v>
      </c>
      <c r="BV173" s="49">
        <f t="shared" si="727"/>
        <v>0</v>
      </c>
      <c r="BW173" s="49">
        <f t="shared" si="727"/>
        <v>0</v>
      </c>
      <c r="BX173" s="49">
        <f t="shared" si="727"/>
        <v>0</v>
      </c>
      <c r="BY173" s="49">
        <f t="shared" ref="BY173:CJ173" si="728">BY60*$J60</f>
        <v>0</v>
      </c>
      <c r="BZ173" s="49">
        <f t="shared" si="728"/>
        <v>0</v>
      </c>
      <c r="CA173" s="49">
        <f t="shared" si="728"/>
        <v>0</v>
      </c>
      <c r="CB173" s="49">
        <f t="shared" si="728"/>
        <v>0</v>
      </c>
      <c r="CC173" s="49">
        <f t="shared" si="728"/>
        <v>0</v>
      </c>
      <c r="CD173" s="49">
        <f t="shared" si="728"/>
        <v>0</v>
      </c>
      <c r="CE173" s="49">
        <f t="shared" si="728"/>
        <v>0</v>
      </c>
      <c r="CF173" s="49">
        <f t="shared" si="728"/>
        <v>0</v>
      </c>
      <c r="CG173" s="49">
        <f t="shared" si="728"/>
        <v>0</v>
      </c>
      <c r="CH173" s="49">
        <f t="shared" si="728"/>
        <v>0</v>
      </c>
      <c r="CI173" s="49">
        <f t="shared" si="728"/>
        <v>0</v>
      </c>
      <c r="CJ173" s="49">
        <f t="shared" si="728"/>
        <v>0</v>
      </c>
      <c r="CK173" s="49">
        <f t="shared" ref="CK173:CU173" si="729">CK60*$K60</f>
        <v>0</v>
      </c>
      <c r="CL173" s="49">
        <f t="shared" si="729"/>
        <v>0</v>
      </c>
      <c r="CM173" s="49">
        <f t="shared" si="729"/>
        <v>0</v>
      </c>
      <c r="CN173" s="49">
        <f t="shared" si="729"/>
        <v>0</v>
      </c>
      <c r="CO173" s="49">
        <f t="shared" si="729"/>
        <v>0</v>
      </c>
      <c r="CP173" s="49">
        <f t="shared" si="729"/>
        <v>0</v>
      </c>
      <c r="CQ173" s="49">
        <f t="shared" si="729"/>
        <v>0</v>
      </c>
      <c r="CR173" s="49">
        <f t="shared" si="729"/>
        <v>0</v>
      </c>
      <c r="CS173" s="49">
        <f t="shared" si="729"/>
        <v>0</v>
      </c>
      <c r="CT173" s="49">
        <f t="shared" si="729"/>
        <v>0</v>
      </c>
      <c r="CU173" s="49">
        <f t="shared" si="729"/>
        <v>0</v>
      </c>
      <c r="CV173" s="49">
        <f t="shared" ref="CV173:DH173" si="730">CV60*$K60</f>
        <v>0</v>
      </c>
      <c r="CW173" s="49">
        <f t="shared" si="730"/>
        <v>0</v>
      </c>
      <c r="CX173" s="49">
        <f t="shared" si="730"/>
        <v>0</v>
      </c>
      <c r="CY173" s="49">
        <f t="shared" si="730"/>
        <v>0</v>
      </c>
      <c r="CZ173" s="49">
        <f t="shared" si="730"/>
        <v>0</v>
      </c>
      <c r="DA173" s="49">
        <f t="shared" si="730"/>
        <v>0</v>
      </c>
      <c r="DB173" s="49">
        <f t="shared" si="730"/>
        <v>0</v>
      </c>
      <c r="DC173" s="49">
        <f t="shared" si="730"/>
        <v>0</v>
      </c>
      <c r="DD173" s="49">
        <f t="shared" si="730"/>
        <v>0</v>
      </c>
      <c r="DE173" s="49">
        <f t="shared" si="730"/>
        <v>0</v>
      </c>
      <c r="DF173" s="49">
        <f t="shared" si="730"/>
        <v>0</v>
      </c>
      <c r="DG173" s="49">
        <f t="shared" si="730"/>
        <v>0</v>
      </c>
      <c r="DH173" s="49">
        <f t="shared" si="730"/>
        <v>0</v>
      </c>
      <c r="DI173" s="49">
        <f t="shared" ref="DI173:DT173" si="731">DI60*$L60</f>
        <v>0</v>
      </c>
      <c r="DJ173" s="49">
        <f t="shared" ref="DJ173:DR173" si="732">DJ60*$L60</f>
        <v>0</v>
      </c>
      <c r="DK173" s="49">
        <f t="shared" si="732"/>
        <v>0</v>
      </c>
      <c r="DL173" s="49">
        <f t="shared" si="732"/>
        <v>0</v>
      </c>
      <c r="DM173" s="49">
        <f t="shared" si="732"/>
        <v>0</v>
      </c>
      <c r="DN173" s="49">
        <f t="shared" si="732"/>
        <v>0</v>
      </c>
      <c r="DO173" s="49">
        <f t="shared" si="732"/>
        <v>0</v>
      </c>
      <c r="DP173" s="49">
        <f t="shared" si="732"/>
        <v>0</v>
      </c>
      <c r="DQ173" s="49">
        <f t="shared" si="732"/>
        <v>0</v>
      </c>
      <c r="DR173" s="49">
        <f t="shared" si="732"/>
        <v>0</v>
      </c>
      <c r="DS173" s="49">
        <f t="shared" si="731"/>
        <v>0</v>
      </c>
      <c r="DT173" s="49">
        <f t="shared" si="731"/>
        <v>0</v>
      </c>
      <c r="DU173" s="49"/>
      <c r="DV173" s="49"/>
      <c r="DW173" s="49"/>
      <c r="DX173" s="49"/>
      <c r="DY173" s="49"/>
      <c r="DZ173" s="49"/>
      <c r="EA173" s="49"/>
      <c r="EB173" s="49"/>
      <c r="EC173" s="49"/>
      <c r="ED173" s="49"/>
      <c r="EE173" s="49"/>
      <c r="EF173" s="49"/>
      <c r="EG173" s="49"/>
      <c r="EH173" s="49"/>
      <c r="EI173" s="49"/>
      <c r="EJ173" s="49"/>
      <c r="EK173" s="49"/>
      <c r="EL173" s="49"/>
      <c r="EM173" s="49"/>
      <c r="EN173" s="49"/>
      <c r="EO173" s="49"/>
      <c r="EP173" s="49"/>
      <c r="EQ173" s="49"/>
      <c r="ER173" s="49"/>
      <c r="ES173" s="49"/>
      <c r="ET173" s="49"/>
      <c r="EU173" s="49"/>
      <c r="EV173" s="49"/>
      <c r="EW173" s="49"/>
      <c r="EX173" s="49"/>
      <c r="EY173" s="49"/>
      <c r="EZ173" s="49"/>
      <c r="FA173" s="49"/>
      <c r="FB173" s="49"/>
      <c r="FC173" s="49"/>
      <c r="FD173" s="49"/>
      <c r="FE173" s="49"/>
      <c r="FF173" s="49"/>
      <c r="FG173" s="49"/>
      <c r="FH173" s="49"/>
      <c r="FI173" s="49"/>
      <c r="FJ173" s="49"/>
      <c r="FK173" s="49"/>
      <c r="FL173" s="49"/>
      <c r="FM173" s="49"/>
      <c r="FN173" s="49"/>
      <c r="FO173" s="49"/>
      <c r="FP173" s="49"/>
      <c r="FQ173" s="49"/>
      <c r="FR173" s="49"/>
      <c r="FS173" s="49"/>
      <c r="FT173" s="49"/>
      <c r="FU173" s="49"/>
      <c r="FV173" s="49"/>
      <c r="FW173" s="49"/>
      <c r="FX173" s="49"/>
      <c r="FY173" s="49"/>
      <c r="FZ173" s="49"/>
      <c r="GA173" s="49"/>
      <c r="GB173" s="49"/>
      <c r="GC173" s="69">
        <f t="shared" si="365"/>
        <v>311816.35869999998</v>
      </c>
      <c r="GD173" s="70">
        <f t="shared" ref="GD173:GD176" si="733">GC173</f>
        <v>311816.35869999998</v>
      </c>
      <c r="GE173" s="5"/>
      <c r="GF173" s="5"/>
      <c r="GG173" s="5"/>
    </row>
    <row r="174" spans="1:189" ht="16.5" customHeight="1" x14ac:dyDescent="0.25">
      <c r="A174" s="5"/>
      <c r="B174" s="40" t="s">
        <v>186</v>
      </c>
      <c r="C174" s="24" t="s">
        <v>180</v>
      </c>
      <c r="D174" s="24" t="s">
        <v>180</v>
      </c>
      <c r="E174" s="5">
        <v>37</v>
      </c>
      <c r="F174" s="273" t="s">
        <v>521</v>
      </c>
      <c r="G174" s="17" t="str">
        <f t="shared" si="367"/>
        <v>T2</v>
      </c>
      <c r="H174" s="41"/>
      <c r="I174" s="41"/>
      <c r="J174" s="41"/>
      <c r="K174" s="41"/>
      <c r="L174" s="41"/>
      <c r="M174" s="41"/>
      <c r="N174" s="41"/>
      <c r="O174" s="41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>
        <f t="shared" ref="AA174:AN174" si="734">AA61*$H61</f>
        <v>0</v>
      </c>
      <c r="AB174" s="49">
        <f t="shared" si="734"/>
        <v>0</v>
      </c>
      <c r="AC174" s="49">
        <f t="shared" si="734"/>
        <v>0</v>
      </c>
      <c r="AD174" s="49">
        <f t="shared" si="734"/>
        <v>0</v>
      </c>
      <c r="AE174" s="49">
        <f t="shared" si="734"/>
        <v>0</v>
      </c>
      <c r="AF174" s="49">
        <f t="shared" si="734"/>
        <v>0</v>
      </c>
      <c r="AG174" s="49">
        <f t="shared" si="734"/>
        <v>0</v>
      </c>
      <c r="AH174" s="49">
        <f t="shared" si="734"/>
        <v>0</v>
      </c>
      <c r="AI174" s="49">
        <f t="shared" si="734"/>
        <v>0</v>
      </c>
      <c r="AJ174" s="49">
        <f t="shared" si="734"/>
        <v>0</v>
      </c>
      <c r="AK174" s="49">
        <f t="shared" si="734"/>
        <v>0</v>
      </c>
      <c r="AL174" s="49">
        <f t="shared" si="734"/>
        <v>0</v>
      </c>
      <c r="AM174" s="49">
        <f t="shared" si="734"/>
        <v>0</v>
      </c>
      <c r="AN174" s="49">
        <f t="shared" si="734"/>
        <v>0</v>
      </c>
      <c r="AO174" s="49">
        <f t="shared" ref="AO174:BF174" si="735">AO61*$I61</f>
        <v>0</v>
      </c>
      <c r="AP174" s="49">
        <f t="shared" si="735"/>
        <v>0</v>
      </c>
      <c r="AQ174" s="49">
        <f t="shared" si="735"/>
        <v>0</v>
      </c>
      <c r="AR174" s="49">
        <f t="shared" si="735"/>
        <v>0</v>
      </c>
      <c r="AS174" s="49">
        <f t="shared" si="735"/>
        <v>0</v>
      </c>
      <c r="AT174" s="49">
        <f t="shared" si="735"/>
        <v>0</v>
      </c>
      <c r="AU174" s="49">
        <f t="shared" si="735"/>
        <v>0</v>
      </c>
      <c r="AV174" s="49">
        <f t="shared" si="735"/>
        <v>0</v>
      </c>
      <c r="AW174" s="49">
        <f t="shared" si="735"/>
        <v>0</v>
      </c>
      <c r="AX174" s="49">
        <f t="shared" si="735"/>
        <v>0</v>
      </c>
      <c r="AY174" s="49">
        <f t="shared" si="735"/>
        <v>0</v>
      </c>
      <c r="AZ174" s="49">
        <f t="shared" si="735"/>
        <v>0</v>
      </c>
      <c r="BA174" s="49">
        <f t="shared" si="735"/>
        <v>11379.101662499997</v>
      </c>
      <c r="BB174" s="49">
        <f t="shared" si="735"/>
        <v>11379.101662499997</v>
      </c>
      <c r="BC174" s="49">
        <f t="shared" si="735"/>
        <v>11379.101662499997</v>
      </c>
      <c r="BD174" s="49">
        <f t="shared" si="735"/>
        <v>11379.101662499997</v>
      </c>
      <c r="BE174" s="49">
        <f t="shared" si="735"/>
        <v>11379.101662499997</v>
      </c>
      <c r="BF174" s="49">
        <f t="shared" si="735"/>
        <v>11379.101662499997</v>
      </c>
      <c r="BG174" s="49">
        <f t="shared" ref="BG174:BL174" si="736">BG61*$I61</f>
        <v>11379.101662499997</v>
      </c>
      <c r="BH174" s="49">
        <f t="shared" si="736"/>
        <v>11379.101662499997</v>
      </c>
      <c r="BI174" s="49">
        <f t="shared" si="736"/>
        <v>11379.101662499997</v>
      </c>
      <c r="BJ174" s="49">
        <f t="shared" si="736"/>
        <v>11379.101662499997</v>
      </c>
      <c r="BK174" s="49">
        <f t="shared" si="736"/>
        <v>11379.101662499997</v>
      </c>
      <c r="BL174" s="49">
        <f t="shared" si="736"/>
        <v>11379.101662499997</v>
      </c>
      <c r="BM174" s="49">
        <f t="shared" ref="BM174:BX174" si="737">BM61*$J61</f>
        <v>12517.011828749999</v>
      </c>
      <c r="BN174" s="49">
        <f t="shared" si="737"/>
        <v>12517.011828749999</v>
      </c>
      <c r="BO174" s="49">
        <f t="shared" si="737"/>
        <v>12517.011828749999</v>
      </c>
      <c r="BP174" s="49">
        <f t="shared" si="737"/>
        <v>12517.011828749999</v>
      </c>
      <c r="BQ174" s="49">
        <f t="shared" si="737"/>
        <v>12517.011828749999</v>
      </c>
      <c r="BR174" s="49">
        <f t="shared" si="737"/>
        <v>12517.011828749999</v>
      </c>
      <c r="BS174" s="49">
        <f t="shared" si="737"/>
        <v>12517.011828749999</v>
      </c>
      <c r="BT174" s="49">
        <f t="shared" si="737"/>
        <v>12517.011828749999</v>
      </c>
      <c r="BU174" s="49">
        <f t="shared" si="737"/>
        <v>12517.011828749999</v>
      </c>
      <c r="BV174" s="49">
        <f t="shared" si="737"/>
        <v>12517.011828749999</v>
      </c>
      <c r="BW174" s="49">
        <f t="shared" si="737"/>
        <v>12517.011828749999</v>
      </c>
      <c r="BX174" s="49">
        <f t="shared" si="737"/>
        <v>12517.011828749999</v>
      </c>
      <c r="BY174" s="49">
        <f t="shared" ref="BY174:CJ174" si="738">BY61*$J61</f>
        <v>0</v>
      </c>
      <c r="BZ174" s="49">
        <f t="shared" si="738"/>
        <v>0</v>
      </c>
      <c r="CA174" s="49">
        <f t="shared" si="738"/>
        <v>0</v>
      </c>
      <c r="CB174" s="49">
        <f t="shared" si="738"/>
        <v>0</v>
      </c>
      <c r="CC174" s="49">
        <f t="shared" si="738"/>
        <v>0</v>
      </c>
      <c r="CD174" s="49">
        <f t="shared" si="738"/>
        <v>0</v>
      </c>
      <c r="CE174" s="49">
        <f t="shared" si="738"/>
        <v>0</v>
      </c>
      <c r="CF174" s="49">
        <f t="shared" si="738"/>
        <v>0</v>
      </c>
      <c r="CG174" s="49">
        <f t="shared" si="738"/>
        <v>0</v>
      </c>
      <c r="CH174" s="49">
        <f t="shared" si="738"/>
        <v>0</v>
      </c>
      <c r="CI174" s="49">
        <f t="shared" si="738"/>
        <v>0</v>
      </c>
      <c r="CJ174" s="49">
        <f t="shared" si="738"/>
        <v>0</v>
      </c>
      <c r="CK174" s="49">
        <f t="shared" ref="CK174:CU174" si="739">CK61*$K61</f>
        <v>0</v>
      </c>
      <c r="CL174" s="49">
        <f t="shared" si="739"/>
        <v>0</v>
      </c>
      <c r="CM174" s="49">
        <f t="shared" si="739"/>
        <v>0</v>
      </c>
      <c r="CN174" s="49">
        <f t="shared" si="739"/>
        <v>0</v>
      </c>
      <c r="CO174" s="49">
        <f t="shared" si="739"/>
        <v>0</v>
      </c>
      <c r="CP174" s="49">
        <f t="shared" si="739"/>
        <v>0</v>
      </c>
      <c r="CQ174" s="49">
        <f t="shared" si="739"/>
        <v>0</v>
      </c>
      <c r="CR174" s="49">
        <f t="shared" si="739"/>
        <v>0</v>
      </c>
      <c r="CS174" s="49">
        <f t="shared" si="739"/>
        <v>0</v>
      </c>
      <c r="CT174" s="49">
        <f t="shared" si="739"/>
        <v>0</v>
      </c>
      <c r="CU174" s="49">
        <f t="shared" si="739"/>
        <v>0</v>
      </c>
      <c r="CV174" s="49">
        <f t="shared" ref="CV174:DH174" si="740">CV61*$K61</f>
        <v>0</v>
      </c>
      <c r="CW174" s="49">
        <f t="shared" si="740"/>
        <v>0</v>
      </c>
      <c r="CX174" s="49">
        <f t="shared" si="740"/>
        <v>0</v>
      </c>
      <c r="CY174" s="49">
        <f t="shared" si="740"/>
        <v>0</v>
      </c>
      <c r="CZ174" s="49">
        <f t="shared" si="740"/>
        <v>0</v>
      </c>
      <c r="DA174" s="49">
        <f t="shared" si="740"/>
        <v>0</v>
      </c>
      <c r="DB174" s="49">
        <f t="shared" si="740"/>
        <v>0</v>
      </c>
      <c r="DC174" s="49">
        <f t="shared" si="740"/>
        <v>0</v>
      </c>
      <c r="DD174" s="49">
        <f t="shared" si="740"/>
        <v>0</v>
      </c>
      <c r="DE174" s="49">
        <f t="shared" si="740"/>
        <v>0</v>
      </c>
      <c r="DF174" s="49">
        <f t="shared" si="740"/>
        <v>0</v>
      </c>
      <c r="DG174" s="49">
        <f t="shared" si="740"/>
        <v>0</v>
      </c>
      <c r="DH174" s="49">
        <f t="shared" si="740"/>
        <v>0</v>
      </c>
      <c r="DI174" s="49">
        <f t="shared" ref="DI174:DT174" si="741">DI61*$L61</f>
        <v>0</v>
      </c>
      <c r="DJ174" s="49">
        <f t="shared" ref="DJ174:DR174" si="742">DJ61*$L61</f>
        <v>0</v>
      </c>
      <c r="DK174" s="49">
        <f t="shared" si="742"/>
        <v>0</v>
      </c>
      <c r="DL174" s="49">
        <f t="shared" si="742"/>
        <v>0</v>
      </c>
      <c r="DM174" s="49">
        <f t="shared" si="742"/>
        <v>0</v>
      </c>
      <c r="DN174" s="49">
        <f t="shared" si="742"/>
        <v>0</v>
      </c>
      <c r="DO174" s="49">
        <f t="shared" si="742"/>
        <v>0</v>
      </c>
      <c r="DP174" s="49">
        <f t="shared" si="742"/>
        <v>0</v>
      </c>
      <c r="DQ174" s="49">
        <f t="shared" si="742"/>
        <v>0</v>
      </c>
      <c r="DR174" s="49">
        <f t="shared" si="742"/>
        <v>0</v>
      </c>
      <c r="DS174" s="49">
        <f t="shared" si="741"/>
        <v>0</v>
      </c>
      <c r="DT174" s="49">
        <f t="shared" si="741"/>
        <v>0</v>
      </c>
      <c r="DU174" s="49"/>
      <c r="DV174" s="49"/>
      <c r="DW174" s="49"/>
      <c r="DX174" s="49"/>
      <c r="DY174" s="49"/>
      <c r="DZ174" s="49"/>
      <c r="EA174" s="49"/>
      <c r="EB174" s="49"/>
      <c r="EC174" s="49"/>
      <c r="ED174" s="49"/>
      <c r="EE174" s="49"/>
      <c r="EF174" s="49"/>
      <c r="EG174" s="49"/>
      <c r="EH174" s="49"/>
      <c r="EI174" s="49"/>
      <c r="EJ174" s="49"/>
      <c r="EK174" s="49"/>
      <c r="EL174" s="49"/>
      <c r="EM174" s="49"/>
      <c r="EN174" s="49"/>
      <c r="EO174" s="49"/>
      <c r="EP174" s="49"/>
      <c r="EQ174" s="49"/>
      <c r="ER174" s="49"/>
      <c r="ES174" s="49"/>
      <c r="ET174" s="49"/>
      <c r="EU174" s="49"/>
      <c r="EV174" s="49"/>
      <c r="EW174" s="49"/>
      <c r="EX174" s="49"/>
      <c r="EY174" s="49"/>
      <c r="EZ174" s="49"/>
      <c r="FA174" s="49"/>
      <c r="FB174" s="49"/>
      <c r="FC174" s="49"/>
      <c r="FD174" s="49"/>
      <c r="FE174" s="49"/>
      <c r="FF174" s="49"/>
      <c r="FG174" s="49"/>
      <c r="FH174" s="49"/>
      <c r="FI174" s="49"/>
      <c r="FJ174" s="49"/>
      <c r="FK174" s="49"/>
      <c r="FL174" s="49"/>
      <c r="FM174" s="49"/>
      <c r="FN174" s="49"/>
      <c r="FO174" s="49"/>
      <c r="FP174" s="49"/>
      <c r="FQ174" s="49"/>
      <c r="FR174" s="49"/>
      <c r="FS174" s="49"/>
      <c r="FT174" s="49"/>
      <c r="FU174" s="49"/>
      <c r="FV174" s="49"/>
      <c r="FW174" s="49"/>
      <c r="FX174" s="49"/>
      <c r="FY174" s="49"/>
      <c r="FZ174" s="49"/>
      <c r="GA174" s="49"/>
      <c r="GB174" s="49"/>
      <c r="GC174" s="69">
        <f t="shared" si="365"/>
        <v>286753.36189499998</v>
      </c>
      <c r="GD174" s="70">
        <f t="shared" si="733"/>
        <v>286753.36189499998</v>
      </c>
      <c r="GE174" s="5"/>
      <c r="GF174" s="5"/>
      <c r="GG174" s="5"/>
    </row>
    <row r="175" spans="1:189" ht="16.5" customHeight="1" x14ac:dyDescent="0.25">
      <c r="A175" s="5"/>
      <c r="B175" s="40" t="s">
        <v>186</v>
      </c>
      <c r="C175" s="24" t="s">
        <v>180</v>
      </c>
      <c r="D175" s="24" t="s">
        <v>180</v>
      </c>
      <c r="E175" s="5">
        <v>38</v>
      </c>
      <c r="F175" s="273" t="s">
        <v>521</v>
      </c>
      <c r="G175" s="17" t="str">
        <f t="shared" si="367"/>
        <v>T1</v>
      </c>
      <c r="H175" s="41"/>
      <c r="I175" s="41"/>
      <c r="J175" s="41"/>
      <c r="K175" s="41"/>
      <c r="L175" s="41"/>
      <c r="M175" s="41"/>
      <c r="N175" s="41"/>
      <c r="O175" s="41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>
        <f t="shared" ref="AA175:AN175" si="743">AA62*$H62</f>
        <v>0</v>
      </c>
      <c r="AB175" s="49">
        <f t="shared" si="743"/>
        <v>0</v>
      </c>
      <c r="AC175" s="49">
        <f t="shared" si="743"/>
        <v>0</v>
      </c>
      <c r="AD175" s="49">
        <f t="shared" si="743"/>
        <v>0</v>
      </c>
      <c r="AE175" s="49">
        <f t="shared" si="743"/>
        <v>0</v>
      </c>
      <c r="AF175" s="49">
        <f t="shared" si="743"/>
        <v>0</v>
      </c>
      <c r="AG175" s="49">
        <f t="shared" si="743"/>
        <v>0</v>
      </c>
      <c r="AH175" s="49">
        <f t="shared" si="743"/>
        <v>0</v>
      </c>
      <c r="AI175" s="49">
        <f t="shared" si="743"/>
        <v>0</v>
      </c>
      <c r="AJ175" s="49">
        <f t="shared" si="743"/>
        <v>0</v>
      </c>
      <c r="AK175" s="49">
        <f t="shared" si="743"/>
        <v>0</v>
      </c>
      <c r="AL175" s="49">
        <f t="shared" si="743"/>
        <v>0</v>
      </c>
      <c r="AM175" s="49">
        <f t="shared" si="743"/>
        <v>0</v>
      </c>
      <c r="AN175" s="49">
        <f t="shared" si="743"/>
        <v>0</v>
      </c>
      <c r="AO175" s="49">
        <f t="shared" ref="AO175:BF175" si="744">AO62*$I62</f>
        <v>0</v>
      </c>
      <c r="AP175" s="49">
        <f t="shared" si="744"/>
        <v>0</v>
      </c>
      <c r="AQ175" s="49">
        <f t="shared" si="744"/>
        <v>0</v>
      </c>
      <c r="AR175" s="49">
        <f t="shared" si="744"/>
        <v>0</v>
      </c>
      <c r="AS175" s="49">
        <f t="shared" si="744"/>
        <v>0</v>
      </c>
      <c r="AT175" s="49">
        <f t="shared" si="744"/>
        <v>0</v>
      </c>
      <c r="AU175" s="49">
        <f t="shared" si="744"/>
        <v>0</v>
      </c>
      <c r="AV175" s="49">
        <f t="shared" si="744"/>
        <v>0</v>
      </c>
      <c r="AW175" s="49">
        <f t="shared" si="744"/>
        <v>0</v>
      </c>
      <c r="AX175" s="49">
        <f t="shared" si="744"/>
        <v>0</v>
      </c>
      <c r="AY175" s="49">
        <f t="shared" si="744"/>
        <v>0</v>
      </c>
      <c r="AZ175" s="49">
        <f t="shared" si="744"/>
        <v>0</v>
      </c>
      <c r="BA175" s="49">
        <f t="shared" si="744"/>
        <v>0</v>
      </c>
      <c r="BB175" s="49">
        <f t="shared" si="744"/>
        <v>0</v>
      </c>
      <c r="BC175" s="49">
        <f t="shared" si="744"/>
        <v>0</v>
      </c>
      <c r="BD175" s="49">
        <f t="shared" si="744"/>
        <v>0</v>
      </c>
      <c r="BE175" s="49">
        <f t="shared" si="744"/>
        <v>0</v>
      </c>
      <c r="BF175" s="49">
        <f t="shared" si="744"/>
        <v>0</v>
      </c>
      <c r="BG175" s="49">
        <f t="shared" ref="BG175:BL175" si="745">BG62*$I62</f>
        <v>0</v>
      </c>
      <c r="BH175" s="49">
        <f t="shared" si="745"/>
        <v>0</v>
      </c>
      <c r="BI175" s="49">
        <f t="shared" si="745"/>
        <v>0</v>
      </c>
      <c r="BJ175" s="49">
        <f t="shared" si="745"/>
        <v>0</v>
      </c>
      <c r="BK175" s="49">
        <f t="shared" si="745"/>
        <v>0</v>
      </c>
      <c r="BL175" s="49">
        <f t="shared" si="745"/>
        <v>0</v>
      </c>
      <c r="BM175" s="49">
        <f t="shared" ref="BM175:BX175" si="746">BM62*$J62</f>
        <v>0</v>
      </c>
      <c r="BN175" s="49">
        <f t="shared" si="746"/>
        <v>0</v>
      </c>
      <c r="BO175" s="49">
        <f t="shared" si="746"/>
        <v>0</v>
      </c>
      <c r="BP175" s="49">
        <f t="shared" si="746"/>
        <v>0</v>
      </c>
      <c r="BQ175" s="49">
        <f t="shared" si="746"/>
        <v>0</v>
      </c>
      <c r="BR175" s="49">
        <f t="shared" si="746"/>
        <v>0</v>
      </c>
      <c r="BS175" s="49">
        <f t="shared" si="746"/>
        <v>0</v>
      </c>
      <c r="BT175" s="49">
        <f t="shared" si="746"/>
        <v>0</v>
      </c>
      <c r="BU175" s="49">
        <f t="shared" si="746"/>
        <v>0</v>
      </c>
      <c r="BV175" s="49">
        <f t="shared" si="746"/>
        <v>0</v>
      </c>
      <c r="BW175" s="49">
        <f t="shared" si="746"/>
        <v>0</v>
      </c>
      <c r="BX175" s="49">
        <f t="shared" si="746"/>
        <v>0</v>
      </c>
      <c r="BY175" s="49">
        <f t="shared" ref="BY175:CJ175" si="747">BY62*$J62</f>
        <v>7381.2326981250017</v>
      </c>
      <c r="BZ175" s="49">
        <f t="shared" si="747"/>
        <v>7381.2326981250017</v>
      </c>
      <c r="CA175" s="49">
        <f t="shared" si="747"/>
        <v>7381.2326981250017</v>
      </c>
      <c r="CB175" s="49">
        <f t="shared" si="747"/>
        <v>7381.2326981250017</v>
      </c>
      <c r="CC175" s="49">
        <f t="shared" si="747"/>
        <v>7381.2326981250017</v>
      </c>
      <c r="CD175" s="49">
        <f t="shared" si="747"/>
        <v>7381.2326981250017</v>
      </c>
      <c r="CE175" s="49">
        <f t="shared" si="747"/>
        <v>7381.2326981250017</v>
      </c>
      <c r="CF175" s="49">
        <f t="shared" si="747"/>
        <v>7381.2326981250017</v>
      </c>
      <c r="CG175" s="49">
        <f t="shared" si="747"/>
        <v>7381.2326981250017</v>
      </c>
      <c r="CH175" s="49">
        <f t="shared" si="747"/>
        <v>7381.2326981250017</v>
      </c>
      <c r="CI175" s="49">
        <f t="shared" si="747"/>
        <v>7381.2326981250017</v>
      </c>
      <c r="CJ175" s="49">
        <f t="shared" si="747"/>
        <v>7381.2326981250017</v>
      </c>
      <c r="CK175" s="49">
        <f t="shared" ref="CK175:CU175" si="748">CK62*$K62</f>
        <v>8119.3559679375021</v>
      </c>
      <c r="CL175" s="49">
        <f t="shared" si="748"/>
        <v>8119.3559679375021</v>
      </c>
      <c r="CM175" s="49">
        <f t="shared" si="748"/>
        <v>8119.3559679375021</v>
      </c>
      <c r="CN175" s="49">
        <f t="shared" si="748"/>
        <v>8119.3559679375021</v>
      </c>
      <c r="CO175" s="49">
        <f t="shared" si="748"/>
        <v>8119.3559679375021</v>
      </c>
      <c r="CP175" s="49">
        <f t="shared" si="748"/>
        <v>8119.3559679375021</v>
      </c>
      <c r="CQ175" s="49">
        <f t="shared" si="748"/>
        <v>8119.3559679375021</v>
      </c>
      <c r="CR175" s="49">
        <f t="shared" si="748"/>
        <v>8119.3559679375021</v>
      </c>
      <c r="CS175" s="49">
        <f t="shared" si="748"/>
        <v>8119.3559679375021</v>
      </c>
      <c r="CT175" s="49">
        <f t="shared" si="748"/>
        <v>8119.3559679375021</v>
      </c>
      <c r="CU175" s="49">
        <f t="shared" si="748"/>
        <v>8119.3559679375021</v>
      </c>
      <c r="CV175" s="49">
        <f t="shared" ref="CV175:DH175" si="749">CV62*$K62</f>
        <v>8119.3559679375021</v>
      </c>
      <c r="CW175" s="49">
        <f t="shared" si="749"/>
        <v>0</v>
      </c>
      <c r="CX175" s="49">
        <f t="shared" si="749"/>
        <v>0</v>
      </c>
      <c r="CY175" s="49">
        <f t="shared" si="749"/>
        <v>0</v>
      </c>
      <c r="CZ175" s="49">
        <f t="shared" si="749"/>
        <v>0</v>
      </c>
      <c r="DA175" s="49">
        <f t="shared" si="749"/>
        <v>0</v>
      </c>
      <c r="DB175" s="49">
        <f t="shared" si="749"/>
        <v>0</v>
      </c>
      <c r="DC175" s="49">
        <f t="shared" si="749"/>
        <v>0</v>
      </c>
      <c r="DD175" s="49">
        <f t="shared" si="749"/>
        <v>0</v>
      </c>
      <c r="DE175" s="49">
        <f t="shared" si="749"/>
        <v>0</v>
      </c>
      <c r="DF175" s="49">
        <f t="shared" si="749"/>
        <v>0</v>
      </c>
      <c r="DG175" s="49">
        <f t="shared" si="749"/>
        <v>0</v>
      </c>
      <c r="DH175" s="49">
        <f t="shared" si="749"/>
        <v>0</v>
      </c>
      <c r="DI175" s="49">
        <f t="shared" ref="DI175:DT175" si="750">DI62*$L62</f>
        <v>0</v>
      </c>
      <c r="DJ175" s="49">
        <f t="shared" ref="DJ175:DR175" si="751">DJ62*$L62</f>
        <v>0</v>
      </c>
      <c r="DK175" s="49">
        <f t="shared" si="751"/>
        <v>0</v>
      </c>
      <c r="DL175" s="49">
        <f t="shared" si="751"/>
        <v>0</v>
      </c>
      <c r="DM175" s="49">
        <f t="shared" si="751"/>
        <v>0</v>
      </c>
      <c r="DN175" s="49">
        <f t="shared" si="751"/>
        <v>0</v>
      </c>
      <c r="DO175" s="49">
        <f t="shared" si="751"/>
        <v>0</v>
      </c>
      <c r="DP175" s="49">
        <f t="shared" si="751"/>
        <v>0</v>
      </c>
      <c r="DQ175" s="49">
        <f t="shared" si="751"/>
        <v>0</v>
      </c>
      <c r="DR175" s="49">
        <f t="shared" si="751"/>
        <v>0</v>
      </c>
      <c r="DS175" s="49">
        <f t="shared" si="750"/>
        <v>0</v>
      </c>
      <c r="DT175" s="49">
        <f t="shared" si="750"/>
        <v>0</v>
      </c>
      <c r="DU175" s="49"/>
      <c r="DV175" s="49"/>
      <c r="DW175" s="49"/>
      <c r="DX175" s="49"/>
      <c r="DY175" s="49"/>
      <c r="DZ175" s="49"/>
      <c r="EA175" s="49"/>
      <c r="EB175" s="49"/>
      <c r="EC175" s="49"/>
      <c r="ED175" s="49"/>
      <c r="EE175" s="49"/>
      <c r="EF175" s="49"/>
      <c r="EG175" s="49"/>
      <c r="EH175" s="49"/>
      <c r="EI175" s="49"/>
      <c r="EJ175" s="49"/>
      <c r="EK175" s="49"/>
      <c r="EL175" s="49"/>
      <c r="EM175" s="49"/>
      <c r="EN175" s="49"/>
      <c r="EO175" s="49"/>
      <c r="EP175" s="49"/>
      <c r="EQ175" s="49"/>
      <c r="ER175" s="49"/>
      <c r="ES175" s="49"/>
      <c r="ET175" s="49"/>
      <c r="EU175" s="49"/>
      <c r="EV175" s="49"/>
      <c r="EW175" s="49"/>
      <c r="EX175" s="49"/>
      <c r="EY175" s="49"/>
      <c r="EZ175" s="49"/>
      <c r="FA175" s="49"/>
      <c r="FB175" s="49"/>
      <c r="FC175" s="49"/>
      <c r="FD175" s="49"/>
      <c r="FE175" s="49"/>
      <c r="FF175" s="49"/>
      <c r="FG175" s="49"/>
      <c r="FH175" s="49"/>
      <c r="FI175" s="49"/>
      <c r="FJ175" s="49"/>
      <c r="FK175" s="49"/>
      <c r="FL175" s="49"/>
      <c r="FM175" s="49"/>
      <c r="FN175" s="49"/>
      <c r="FO175" s="49"/>
      <c r="FP175" s="49"/>
      <c r="FQ175" s="49"/>
      <c r="FR175" s="49"/>
      <c r="FS175" s="49"/>
      <c r="FT175" s="49"/>
      <c r="FU175" s="49"/>
      <c r="FV175" s="49"/>
      <c r="FW175" s="49"/>
      <c r="FX175" s="49"/>
      <c r="FY175" s="49"/>
      <c r="FZ175" s="49"/>
      <c r="GA175" s="49"/>
      <c r="GB175" s="49"/>
      <c r="GC175" s="69">
        <f t="shared" si="365"/>
        <v>186007.06399275007</v>
      </c>
      <c r="GD175" s="70">
        <f t="shared" si="733"/>
        <v>186007.06399275007</v>
      </c>
      <c r="GE175" s="5"/>
      <c r="GF175" s="5"/>
      <c r="GG175" s="5"/>
    </row>
    <row r="176" spans="1:189" ht="16.5" customHeight="1" x14ac:dyDescent="0.25">
      <c r="A176" s="5"/>
      <c r="B176" s="40" t="s">
        <v>186</v>
      </c>
      <c r="C176" s="24" t="s">
        <v>180</v>
      </c>
      <c r="D176" s="24" t="s">
        <v>180</v>
      </c>
      <c r="E176" s="5">
        <v>39</v>
      </c>
      <c r="F176" s="273" t="s">
        <v>521</v>
      </c>
      <c r="G176" s="17" t="str">
        <f t="shared" si="367"/>
        <v>T1</v>
      </c>
      <c r="H176" s="41"/>
      <c r="I176" s="41"/>
      <c r="J176" s="41"/>
      <c r="K176" s="41"/>
      <c r="L176" s="41"/>
      <c r="M176" s="41"/>
      <c r="N176" s="41"/>
      <c r="O176" s="41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>
        <f t="shared" ref="AA176:AN176" si="752">AA63*$H63</f>
        <v>0</v>
      </c>
      <c r="AB176" s="49">
        <f t="shared" si="752"/>
        <v>0</v>
      </c>
      <c r="AC176" s="49">
        <f t="shared" si="752"/>
        <v>0</v>
      </c>
      <c r="AD176" s="49">
        <f t="shared" si="752"/>
        <v>0</v>
      </c>
      <c r="AE176" s="49">
        <f t="shared" si="752"/>
        <v>0</v>
      </c>
      <c r="AF176" s="49">
        <f t="shared" si="752"/>
        <v>0</v>
      </c>
      <c r="AG176" s="49">
        <f t="shared" si="752"/>
        <v>0</v>
      </c>
      <c r="AH176" s="49">
        <f t="shared" si="752"/>
        <v>0</v>
      </c>
      <c r="AI176" s="49">
        <f t="shared" si="752"/>
        <v>0</v>
      </c>
      <c r="AJ176" s="49">
        <f t="shared" si="752"/>
        <v>0</v>
      </c>
      <c r="AK176" s="49">
        <f t="shared" si="752"/>
        <v>0</v>
      </c>
      <c r="AL176" s="49">
        <f t="shared" si="752"/>
        <v>0</v>
      </c>
      <c r="AM176" s="49">
        <f t="shared" si="752"/>
        <v>0</v>
      </c>
      <c r="AN176" s="49">
        <f t="shared" si="752"/>
        <v>0</v>
      </c>
      <c r="AO176" s="49">
        <f t="shared" ref="AO176:BF176" si="753">AO63*$I63</f>
        <v>0</v>
      </c>
      <c r="AP176" s="49">
        <f t="shared" si="753"/>
        <v>0</v>
      </c>
      <c r="AQ176" s="49">
        <f t="shared" si="753"/>
        <v>0</v>
      </c>
      <c r="AR176" s="49">
        <f t="shared" si="753"/>
        <v>0</v>
      </c>
      <c r="AS176" s="49">
        <f t="shared" si="753"/>
        <v>0</v>
      </c>
      <c r="AT176" s="49">
        <f t="shared" si="753"/>
        <v>0</v>
      </c>
      <c r="AU176" s="49">
        <f t="shared" si="753"/>
        <v>0</v>
      </c>
      <c r="AV176" s="49">
        <f t="shared" si="753"/>
        <v>0</v>
      </c>
      <c r="AW176" s="49">
        <f t="shared" si="753"/>
        <v>0</v>
      </c>
      <c r="AX176" s="49">
        <f t="shared" si="753"/>
        <v>0</v>
      </c>
      <c r="AY176" s="49">
        <f t="shared" si="753"/>
        <v>0</v>
      </c>
      <c r="AZ176" s="49">
        <f t="shared" si="753"/>
        <v>0</v>
      </c>
      <c r="BA176" s="49">
        <f t="shared" si="753"/>
        <v>0</v>
      </c>
      <c r="BB176" s="49">
        <f t="shared" si="753"/>
        <v>0</v>
      </c>
      <c r="BC176" s="49">
        <f t="shared" si="753"/>
        <v>0</v>
      </c>
      <c r="BD176" s="49">
        <f t="shared" si="753"/>
        <v>0</v>
      </c>
      <c r="BE176" s="49">
        <f t="shared" si="753"/>
        <v>0</v>
      </c>
      <c r="BF176" s="49">
        <f t="shared" si="753"/>
        <v>0</v>
      </c>
      <c r="BG176" s="49">
        <f t="shared" ref="BG176:BL176" si="754">BG63*$I63</f>
        <v>0</v>
      </c>
      <c r="BH176" s="49">
        <f t="shared" si="754"/>
        <v>0</v>
      </c>
      <c r="BI176" s="49">
        <f t="shared" si="754"/>
        <v>0</v>
      </c>
      <c r="BJ176" s="49">
        <f t="shared" si="754"/>
        <v>0</v>
      </c>
      <c r="BK176" s="49">
        <f t="shared" si="754"/>
        <v>0</v>
      </c>
      <c r="BL176" s="49">
        <f t="shared" si="754"/>
        <v>0</v>
      </c>
      <c r="BM176" s="49">
        <f t="shared" ref="BM176:BX176" si="755">BM63*$J63</f>
        <v>0</v>
      </c>
      <c r="BN176" s="49">
        <f t="shared" si="755"/>
        <v>0</v>
      </c>
      <c r="BO176" s="49">
        <f t="shared" si="755"/>
        <v>0</v>
      </c>
      <c r="BP176" s="49">
        <f t="shared" si="755"/>
        <v>0</v>
      </c>
      <c r="BQ176" s="49">
        <f t="shared" si="755"/>
        <v>0</v>
      </c>
      <c r="BR176" s="49">
        <f t="shared" si="755"/>
        <v>0</v>
      </c>
      <c r="BS176" s="49">
        <f t="shared" si="755"/>
        <v>0</v>
      </c>
      <c r="BT176" s="49">
        <f t="shared" si="755"/>
        <v>0</v>
      </c>
      <c r="BU176" s="49">
        <f t="shared" si="755"/>
        <v>0</v>
      </c>
      <c r="BV176" s="49">
        <f t="shared" si="755"/>
        <v>0</v>
      </c>
      <c r="BW176" s="49">
        <f t="shared" si="755"/>
        <v>0</v>
      </c>
      <c r="BX176" s="49">
        <f t="shared" si="755"/>
        <v>0</v>
      </c>
      <c r="BY176" s="49">
        <f t="shared" ref="BY176:CJ176" si="756">BY63*$J63</f>
        <v>0</v>
      </c>
      <c r="BZ176" s="49">
        <f t="shared" si="756"/>
        <v>0</v>
      </c>
      <c r="CA176" s="49">
        <f t="shared" si="756"/>
        <v>0</v>
      </c>
      <c r="CB176" s="49">
        <f t="shared" si="756"/>
        <v>0</v>
      </c>
      <c r="CC176" s="49">
        <f t="shared" si="756"/>
        <v>0</v>
      </c>
      <c r="CD176" s="49">
        <f t="shared" si="756"/>
        <v>0</v>
      </c>
      <c r="CE176" s="49">
        <f t="shared" si="756"/>
        <v>0</v>
      </c>
      <c r="CF176" s="49">
        <f t="shared" si="756"/>
        <v>0</v>
      </c>
      <c r="CG176" s="49">
        <f t="shared" si="756"/>
        <v>0</v>
      </c>
      <c r="CH176" s="49">
        <f t="shared" si="756"/>
        <v>0</v>
      </c>
      <c r="CI176" s="49">
        <f t="shared" si="756"/>
        <v>0</v>
      </c>
      <c r="CJ176" s="49">
        <f t="shared" si="756"/>
        <v>0</v>
      </c>
      <c r="CK176" s="49">
        <f t="shared" ref="CK176:CU176" si="757">CK63*$K63</f>
        <v>0</v>
      </c>
      <c r="CL176" s="49">
        <f t="shared" si="757"/>
        <v>0</v>
      </c>
      <c r="CM176" s="49">
        <f t="shared" si="757"/>
        <v>0</v>
      </c>
      <c r="CN176" s="49">
        <f t="shared" si="757"/>
        <v>0</v>
      </c>
      <c r="CO176" s="49">
        <f t="shared" si="757"/>
        <v>0</v>
      </c>
      <c r="CP176" s="49">
        <f t="shared" si="757"/>
        <v>0</v>
      </c>
      <c r="CQ176" s="49">
        <f t="shared" si="757"/>
        <v>0</v>
      </c>
      <c r="CR176" s="49">
        <f t="shared" si="757"/>
        <v>0</v>
      </c>
      <c r="CS176" s="49">
        <f t="shared" si="757"/>
        <v>0</v>
      </c>
      <c r="CT176" s="49">
        <f t="shared" si="757"/>
        <v>0</v>
      </c>
      <c r="CU176" s="49">
        <f t="shared" si="757"/>
        <v>0</v>
      </c>
      <c r="CV176" s="49">
        <f t="shared" ref="CV176:DH176" si="758">CV63*$K63</f>
        <v>0</v>
      </c>
      <c r="CW176" s="49">
        <f t="shared" si="758"/>
        <v>8119.3559679375021</v>
      </c>
      <c r="CX176" s="49">
        <f t="shared" si="758"/>
        <v>8119.3559679375021</v>
      </c>
      <c r="CY176" s="49">
        <f t="shared" si="758"/>
        <v>8119.3559679375021</v>
      </c>
      <c r="CZ176" s="49">
        <f t="shared" si="758"/>
        <v>8119.3559679375021</v>
      </c>
      <c r="DA176" s="49">
        <f t="shared" si="758"/>
        <v>8119.3559679375021</v>
      </c>
      <c r="DB176" s="49">
        <f t="shared" si="758"/>
        <v>8119.3559679375021</v>
      </c>
      <c r="DC176" s="49">
        <f t="shared" si="758"/>
        <v>8119.3559679375021</v>
      </c>
      <c r="DD176" s="49">
        <f t="shared" si="758"/>
        <v>8119.3559679375021</v>
      </c>
      <c r="DE176" s="49">
        <f t="shared" si="758"/>
        <v>8119.3559679375021</v>
      </c>
      <c r="DF176" s="49">
        <f t="shared" si="758"/>
        <v>8119.3559679375021</v>
      </c>
      <c r="DG176" s="49">
        <f t="shared" si="758"/>
        <v>8119.3559679375021</v>
      </c>
      <c r="DH176" s="49">
        <f t="shared" si="758"/>
        <v>8119.3559679375021</v>
      </c>
      <c r="DI176" s="49">
        <f t="shared" ref="DI176:DT176" si="759">DI63*$L63</f>
        <v>8931.2915647312529</v>
      </c>
      <c r="DJ176" s="49">
        <f t="shared" ref="DJ176:DR176" si="760">DJ63*$L63</f>
        <v>8931.2915647312529</v>
      </c>
      <c r="DK176" s="49">
        <f t="shared" si="760"/>
        <v>8931.2915647312529</v>
      </c>
      <c r="DL176" s="49">
        <f t="shared" si="760"/>
        <v>8931.2915647312529</v>
      </c>
      <c r="DM176" s="49">
        <f t="shared" si="760"/>
        <v>8931.2915647312529</v>
      </c>
      <c r="DN176" s="49">
        <f t="shared" si="760"/>
        <v>8931.2915647312529</v>
      </c>
      <c r="DO176" s="49">
        <f t="shared" si="760"/>
        <v>8931.2915647312529</v>
      </c>
      <c r="DP176" s="49">
        <f t="shared" si="760"/>
        <v>8931.2915647312529</v>
      </c>
      <c r="DQ176" s="49">
        <f t="shared" si="760"/>
        <v>8931.2915647312529</v>
      </c>
      <c r="DR176" s="49">
        <f t="shared" si="760"/>
        <v>8931.2915647312529</v>
      </c>
      <c r="DS176" s="49">
        <f t="shared" si="759"/>
        <v>0</v>
      </c>
      <c r="DT176" s="49">
        <f t="shared" si="759"/>
        <v>0</v>
      </c>
      <c r="DU176" s="49"/>
      <c r="DV176" s="49"/>
      <c r="DW176" s="49"/>
      <c r="DX176" s="49"/>
      <c r="DY176" s="49"/>
      <c r="DZ176" s="49"/>
      <c r="EA176" s="49"/>
      <c r="EB176" s="49"/>
      <c r="EC176" s="49"/>
      <c r="ED176" s="49"/>
      <c r="EE176" s="49"/>
      <c r="EF176" s="49"/>
      <c r="EG176" s="49"/>
      <c r="EH176" s="49"/>
      <c r="EI176" s="49"/>
      <c r="EJ176" s="49"/>
      <c r="EK176" s="49"/>
      <c r="EL176" s="49"/>
      <c r="EM176" s="49"/>
      <c r="EN176" s="49"/>
      <c r="EO176" s="49"/>
      <c r="EP176" s="49"/>
      <c r="EQ176" s="49"/>
      <c r="ER176" s="49"/>
      <c r="ES176" s="49"/>
      <c r="ET176" s="49"/>
      <c r="EU176" s="49"/>
      <c r="EV176" s="49"/>
      <c r="EW176" s="49"/>
      <c r="EX176" s="49"/>
      <c r="EY176" s="49"/>
      <c r="EZ176" s="49"/>
      <c r="FA176" s="49"/>
      <c r="FB176" s="49"/>
      <c r="FC176" s="49"/>
      <c r="FD176" s="49"/>
      <c r="FE176" s="49"/>
      <c r="FF176" s="49"/>
      <c r="FG176" s="49"/>
      <c r="FH176" s="49"/>
      <c r="FI176" s="49"/>
      <c r="FJ176" s="49"/>
      <c r="FK176" s="49"/>
      <c r="FL176" s="49"/>
      <c r="FM176" s="49"/>
      <c r="FN176" s="49"/>
      <c r="FO176" s="49"/>
      <c r="FP176" s="49"/>
      <c r="FQ176" s="49"/>
      <c r="FR176" s="49"/>
      <c r="FS176" s="49"/>
      <c r="FT176" s="49"/>
      <c r="FU176" s="49"/>
      <c r="FV176" s="49"/>
      <c r="FW176" s="49"/>
      <c r="FX176" s="49"/>
      <c r="FY176" s="49"/>
      <c r="FZ176" s="49"/>
      <c r="GA176" s="49"/>
      <c r="GB176" s="49"/>
      <c r="GC176" s="69">
        <f t="shared" si="365"/>
        <v>186745.18726256251</v>
      </c>
      <c r="GD176" s="70">
        <f t="shared" si="733"/>
        <v>186745.18726256251</v>
      </c>
      <c r="GE176" s="5"/>
      <c r="GF176" s="5"/>
      <c r="GG176" s="5"/>
    </row>
    <row r="177" spans="1:189" ht="16.5" customHeight="1" x14ac:dyDescent="0.25">
      <c r="A177" s="5"/>
      <c r="B177" s="40" t="s">
        <v>186</v>
      </c>
      <c r="C177" s="24" t="s">
        <v>180</v>
      </c>
      <c r="D177" s="24" t="s">
        <v>180</v>
      </c>
      <c r="E177" s="5">
        <v>34</v>
      </c>
      <c r="F177" s="230" t="s">
        <v>110</v>
      </c>
      <c r="G177" s="17" t="str">
        <f t="shared" si="367"/>
        <v>T2</v>
      </c>
      <c r="H177" s="41">
        <f t="shared" si="394"/>
        <v>35910.379999999997</v>
      </c>
      <c r="I177" s="41">
        <f t="shared" si="395"/>
        <v>39501.417999999998</v>
      </c>
      <c r="J177" s="41">
        <f t="shared" si="396"/>
        <v>43451.559800000003</v>
      </c>
      <c r="K177" s="41">
        <f t="shared" si="397"/>
        <v>47796.715780000006</v>
      </c>
      <c r="L177" s="41">
        <f t="shared" si="398"/>
        <v>52576.387358000007</v>
      </c>
      <c r="M177" s="41">
        <f t="shared" si="399"/>
        <v>57834.026093800014</v>
      </c>
      <c r="N177" s="41">
        <f t="shared" si="400"/>
        <v>63617.42870318002</v>
      </c>
      <c r="O177" s="41">
        <f t="shared" si="401"/>
        <v>69979.171573498024</v>
      </c>
      <c r="P177" s="49">
        <f t="shared" ref="P177:Z177" si="761">P65*$H65</f>
        <v>0</v>
      </c>
      <c r="Q177" s="49">
        <f t="shared" si="761"/>
        <v>0</v>
      </c>
      <c r="R177" s="49">
        <f t="shared" si="761"/>
        <v>0</v>
      </c>
      <c r="S177" s="49">
        <f t="shared" si="761"/>
        <v>0</v>
      </c>
      <c r="T177" s="49">
        <f t="shared" si="761"/>
        <v>0</v>
      </c>
      <c r="U177" s="49">
        <f t="shared" si="761"/>
        <v>0</v>
      </c>
      <c r="V177" s="49">
        <f t="shared" si="761"/>
        <v>0</v>
      </c>
      <c r="W177" s="49">
        <f t="shared" si="761"/>
        <v>0</v>
      </c>
      <c r="X177" s="49">
        <f t="shared" si="761"/>
        <v>0</v>
      </c>
      <c r="Y177" s="49">
        <f t="shared" si="761"/>
        <v>0</v>
      </c>
      <c r="Z177" s="49">
        <f t="shared" si="761"/>
        <v>0</v>
      </c>
      <c r="AA177" s="49">
        <f t="shared" ref="AA177:AN177" si="762">AA64*$H64</f>
        <v>35910.379999999997</v>
      </c>
      <c r="AB177" s="49">
        <f t="shared" si="762"/>
        <v>35910.379999999997</v>
      </c>
      <c r="AC177" s="49">
        <f t="shared" si="762"/>
        <v>35910.379999999997</v>
      </c>
      <c r="AD177" s="49">
        <f t="shared" si="762"/>
        <v>35910.379999999997</v>
      </c>
      <c r="AE177" s="49">
        <f t="shared" si="762"/>
        <v>10344.637874999999</v>
      </c>
      <c r="AF177" s="49">
        <f t="shared" si="762"/>
        <v>10344.637874999999</v>
      </c>
      <c r="AG177" s="49">
        <f t="shared" si="762"/>
        <v>10344.637874999999</v>
      </c>
      <c r="AH177" s="49">
        <f t="shared" si="762"/>
        <v>10344.637874999999</v>
      </c>
      <c r="AI177" s="49">
        <f t="shared" si="762"/>
        <v>10344.637874999999</v>
      </c>
      <c r="AJ177" s="49">
        <f t="shared" si="762"/>
        <v>10344.637874999999</v>
      </c>
      <c r="AK177" s="49">
        <f t="shared" si="762"/>
        <v>10344.637874999999</v>
      </c>
      <c r="AL177" s="49">
        <f t="shared" si="762"/>
        <v>10344.637874999999</v>
      </c>
      <c r="AM177" s="49">
        <f t="shared" si="762"/>
        <v>10344.637874999999</v>
      </c>
      <c r="AN177" s="49">
        <f t="shared" si="762"/>
        <v>10344.637874999999</v>
      </c>
      <c r="AO177" s="49">
        <f t="shared" ref="AO177:BF177" si="763">AO64*$I64</f>
        <v>11379.101662499997</v>
      </c>
      <c r="AP177" s="49">
        <f t="shared" si="763"/>
        <v>11379.101662499997</v>
      </c>
      <c r="AQ177" s="49">
        <f t="shared" si="763"/>
        <v>11379.101662499997</v>
      </c>
      <c r="AR177" s="49">
        <f t="shared" si="763"/>
        <v>11379.101662499997</v>
      </c>
      <c r="AS177" s="49">
        <f t="shared" si="763"/>
        <v>0</v>
      </c>
      <c r="AT177" s="49">
        <f t="shared" si="763"/>
        <v>0</v>
      </c>
      <c r="AU177" s="49">
        <f t="shared" si="763"/>
        <v>0</v>
      </c>
      <c r="AV177" s="49">
        <f t="shared" si="763"/>
        <v>0</v>
      </c>
      <c r="AW177" s="49">
        <f t="shared" si="763"/>
        <v>0</v>
      </c>
      <c r="AX177" s="49">
        <f t="shared" si="763"/>
        <v>0</v>
      </c>
      <c r="AY177" s="49">
        <f t="shared" si="763"/>
        <v>0</v>
      </c>
      <c r="AZ177" s="49">
        <f t="shared" si="763"/>
        <v>0</v>
      </c>
      <c r="BA177" s="49">
        <f t="shared" si="763"/>
        <v>0</v>
      </c>
      <c r="BB177" s="49">
        <f t="shared" si="763"/>
        <v>0</v>
      </c>
      <c r="BC177" s="49">
        <f t="shared" si="763"/>
        <v>0</v>
      </c>
      <c r="BD177" s="49">
        <f t="shared" si="763"/>
        <v>0</v>
      </c>
      <c r="BE177" s="49">
        <f t="shared" si="763"/>
        <v>0</v>
      </c>
      <c r="BF177" s="49">
        <f t="shared" si="763"/>
        <v>0</v>
      </c>
      <c r="BG177" s="49">
        <f t="shared" ref="BG177:BL177" si="764">BG64*$I64</f>
        <v>0</v>
      </c>
      <c r="BH177" s="49">
        <f t="shared" si="764"/>
        <v>0</v>
      </c>
      <c r="BI177" s="49">
        <f t="shared" si="764"/>
        <v>0</v>
      </c>
      <c r="BJ177" s="49">
        <f t="shared" si="764"/>
        <v>0</v>
      </c>
      <c r="BK177" s="49">
        <f t="shared" si="764"/>
        <v>0</v>
      </c>
      <c r="BL177" s="49">
        <f t="shared" si="764"/>
        <v>0</v>
      </c>
      <c r="BM177" s="49">
        <f t="shared" ref="BM177:BX177" si="765">BM64*$J64</f>
        <v>0</v>
      </c>
      <c r="BN177" s="49">
        <f t="shared" si="765"/>
        <v>0</v>
      </c>
      <c r="BO177" s="49">
        <f t="shared" si="765"/>
        <v>0</v>
      </c>
      <c r="BP177" s="49">
        <f t="shared" si="765"/>
        <v>0</v>
      </c>
      <c r="BQ177" s="49">
        <f t="shared" si="765"/>
        <v>0</v>
      </c>
      <c r="BR177" s="49">
        <f t="shared" si="765"/>
        <v>0</v>
      </c>
      <c r="BS177" s="49">
        <f t="shared" si="765"/>
        <v>0</v>
      </c>
      <c r="BT177" s="49">
        <f t="shared" si="765"/>
        <v>0</v>
      </c>
      <c r="BU177" s="49">
        <f t="shared" si="765"/>
        <v>0</v>
      </c>
      <c r="BV177" s="49">
        <f t="shared" si="765"/>
        <v>0</v>
      </c>
      <c r="BW177" s="49">
        <f t="shared" si="765"/>
        <v>0</v>
      </c>
      <c r="BX177" s="49">
        <f t="shared" si="765"/>
        <v>0</v>
      </c>
      <c r="BY177" s="49">
        <f t="shared" ref="BY177:CJ177" si="766">BY64*$J64</f>
        <v>0</v>
      </c>
      <c r="BZ177" s="49">
        <f t="shared" si="766"/>
        <v>0</v>
      </c>
      <c r="CA177" s="49">
        <f t="shared" si="766"/>
        <v>0</v>
      </c>
      <c r="CB177" s="49">
        <f t="shared" si="766"/>
        <v>0</v>
      </c>
      <c r="CC177" s="49">
        <f t="shared" si="766"/>
        <v>0</v>
      </c>
      <c r="CD177" s="49">
        <f t="shared" si="766"/>
        <v>0</v>
      </c>
      <c r="CE177" s="49">
        <f t="shared" si="766"/>
        <v>0</v>
      </c>
      <c r="CF177" s="49">
        <f t="shared" si="766"/>
        <v>0</v>
      </c>
      <c r="CG177" s="49">
        <f t="shared" si="766"/>
        <v>0</v>
      </c>
      <c r="CH177" s="49">
        <f t="shared" si="766"/>
        <v>0</v>
      </c>
      <c r="CI177" s="49">
        <f t="shared" si="766"/>
        <v>0</v>
      </c>
      <c r="CJ177" s="49">
        <f t="shared" si="766"/>
        <v>0</v>
      </c>
      <c r="CK177" s="49">
        <f t="shared" ref="CK177:CU177" si="767">CK64*$K64</f>
        <v>0</v>
      </c>
      <c r="CL177" s="49">
        <f t="shared" si="767"/>
        <v>0</v>
      </c>
      <c r="CM177" s="49">
        <f t="shared" si="767"/>
        <v>0</v>
      </c>
      <c r="CN177" s="49">
        <f t="shared" si="767"/>
        <v>0</v>
      </c>
      <c r="CO177" s="49">
        <f t="shared" si="767"/>
        <v>0</v>
      </c>
      <c r="CP177" s="49">
        <f t="shared" si="767"/>
        <v>0</v>
      </c>
      <c r="CQ177" s="49">
        <f t="shared" si="767"/>
        <v>0</v>
      </c>
      <c r="CR177" s="49">
        <f t="shared" si="767"/>
        <v>0</v>
      </c>
      <c r="CS177" s="49">
        <f t="shared" si="767"/>
        <v>0</v>
      </c>
      <c r="CT177" s="49">
        <f t="shared" si="767"/>
        <v>0</v>
      </c>
      <c r="CU177" s="49">
        <f t="shared" si="767"/>
        <v>0</v>
      </c>
      <c r="CV177" s="49">
        <f t="shared" ref="CV177:DH177" si="768">CV64*$K64</f>
        <v>0</v>
      </c>
      <c r="CW177" s="49">
        <f t="shared" si="768"/>
        <v>0</v>
      </c>
      <c r="CX177" s="49">
        <f t="shared" si="768"/>
        <v>0</v>
      </c>
      <c r="CY177" s="49">
        <f t="shared" si="768"/>
        <v>0</v>
      </c>
      <c r="CZ177" s="49">
        <f t="shared" si="768"/>
        <v>0</v>
      </c>
      <c r="DA177" s="49">
        <f t="shared" si="768"/>
        <v>0</v>
      </c>
      <c r="DB177" s="49">
        <f t="shared" si="768"/>
        <v>0</v>
      </c>
      <c r="DC177" s="49">
        <f t="shared" si="768"/>
        <v>0</v>
      </c>
      <c r="DD177" s="49">
        <f t="shared" si="768"/>
        <v>0</v>
      </c>
      <c r="DE177" s="49">
        <f t="shared" si="768"/>
        <v>0</v>
      </c>
      <c r="DF177" s="49">
        <f t="shared" si="768"/>
        <v>0</v>
      </c>
      <c r="DG177" s="49">
        <f t="shared" si="768"/>
        <v>0</v>
      </c>
      <c r="DH177" s="49">
        <f t="shared" si="768"/>
        <v>0</v>
      </c>
      <c r="DI177" s="49">
        <f t="shared" ref="DI177:DT177" si="769">DI64*$L64</f>
        <v>0</v>
      </c>
      <c r="DJ177" s="49">
        <f t="shared" ref="DJ177:DR177" si="770">DJ64*$L64</f>
        <v>0</v>
      </c>
      <c r="DK177" s="49">
        <f t="shared" si="770"/>
        <v>0</v>
      </c>
      <c r="DL177" s="49">
        <f t="shared" si="770"/>
        <v>0</v>
      </c>
      <c r="DM177" s="49">
        <f t="shared" si="770"/>
        <v>0</v>
      </c>
      <c r="DN177" s="49">
        <f t="shared" si="770"/>
        <v>0</v>
      </c>
      <c r="DO177" s="49">
        <f t="shared" si="770"/>
        <v>0</v>
      </c>
      <c r="DP177" s="49">
        <f t="shared" si="770"/>
        <v>0</v>
      </c>
      <c r="DQ177" s="49">
        <f t="shared" si="770"/>
        <v>0</v>
      </c>
      <c r="DR177" s="49">
        <f t="shared" si="770"/>
        <v>0</v>
      </c>
      <c r="DS177" s="49">
        <f t="shared" si="769"/>
        <v>0</v>
      </c>
      <c r="DT177" s="49">
        <f t="shared" si="769"/>
        <v>0</v>
      </c>
      <c r="DU177" s="49"/>
      <c r="DV177" s="49"/>
      <c r="DW177" s="49"/>
      <c r="DX177" s="49"/>
      <c r="DY177" s="49"/>
      <c r="DZ177" s="49"/>
      <c r="EA177" s="49"/>
      <c r="EB177" s="49"/>
      <c r="EC177" s="49"/>
      <c r="ED177" s="49"/>
      <c r="EE177" s="49"/>
      <c r="EF177" s="49"/>
      <c r="EG177" s="49"/>
      <c r="EH177" s="49"/>
      <c r="EI177" s="49"/>
      <c r="EJ177" s="49"/>
      <c r="EK177" s="49"/>
      <c r="EL177" s="49"/>
      <c r="EM177" s="49"/>
      <c r="EN177" s="49"/>
      <c r="EO177" s="49"/>
      <c r="EP177" s="49"/>
      <c r="EQ177" s="49"/>
      <c r="ER177" s="49"/>
      <c r="ES177" s="49"/>
      <c r="ET177" s="49"/>
      <c r="EU177" s="49"/>
      <c r="EV177" s="49"/>
      <c r="EW177" s="49"/>
      <c r="EX177" s="49"/>
      <c r="EY177" s="49"/>
      <c r="EZ177" s="49"/>
      <c r="FA177" s="49"/>
      <c r="FB177" s="49"/>
      <c r="FC177" s="49"/>
      <c r="FD177" s="49"/>
      <c r="FE177" s="49"/>
      <c r="FF177" s="49"/>
      <c r="FG177" s="49"/>
      <c r="FH177" s="49"/>
      <c r="FI177" s="49"/>
      <c r="FJ177" s="49"/>
      <c r="FK177" s="49"/>
      <c r="FL177" s="49"/>
      <c r="FM177" s="49"/>
      <c r="FN177" s="49"/>
      <c r="FO177" s="49"/>
      <c r="FP177" s="49"/>
      <c r="FQ177" s="49"/>
      <c r="FR177" s="49"/>
      <c r="FS177" s="49"/>
      <c r="FT177" s="49"/>
      <c r="FU177" s="49"/>
      <c r="FV177" s="49"/>
      <c r="FW177" s="49"/>
      <c r="FX177" s="49"/>
      <c r="FY177" s="49"/>
      <c r="FZ177" s="49"/>
      <c r="GA177" s="49"/>
      <c r="GB177" s="49"/>
      <c r="GC177" s="69">
        <f t="shared" si="365"/>
        <v>292604.30539999984</v>
      </c>
      <c r="GD177" s="70">
        <f t="shared" ref="GD177:GD180" si="771">GC177</f>
        <v>292604.30539999984</v>
      </c>
      <c r="GE177" s="5"/>
      <c r="GF177" s="5"/>
      <c r="GG177" s="5"/>
    </row>
    <row r="178" spans="1:189" ht="16.5" customHeight="1" x14ac:dyDescent="0.25">
      <c r="A178" s="5"/>
      <c r="B178" s="40" t="s">
        <v>186</v>
      </c>
      <c r="C178" s="24" t="s">
        <v>180</v>
      </c>
      <c r="D178" s="24" t="s">
        <v>180</v>
      </c>
      <c r="E178" s="5">
        <v>35</v>
      </c>
      <c r="F178" s="230" t="s">
        <v>111</v>
      </c>
      <c r="G178" s="17" t="str">
        <f t="shared" si="367"/>
        <v>T2</v>
      </c>
      <c r="H178" s="41">
        <f t="shared" si="394"/>
        <v>35910.379999999997</v>
      </c>
      <c r="I178" s="41">
        <f t="shared" si="395"/>
        <v>39501.417999999998</v>
      </c>
      <c r="J178" s="41">
        <f t="shared" si="396"/>
        <v>43451.559800000003</v>
      </c>
      <c r="K178" s="41">
        <f t="shared" si="397"/>
        <v>47796.715780000006</v>
      </c>
      <c r="L178" s="41">
        <f t="shared" si="398"/>
        <v>52576.387358000007</v>
      </c>
      <c r="M178" s="41">
        <f t="shared" si="399"/>
        <v>57834.026093800014</v>
      </c>
      <c r="N178" s="41">
        <f t="shared" si="400"/>
        <v>63617.42870318002</v>
      </c>
      <c r="O178" s="41">
        <f t="shared" si="401"/>
        <v>69979.171573498024</v>
      </c>
      <c r="P178" s="49">
        <f>P68*$H68</f>
        <v>0</v>
      </c>
      <c r="Q178" s="49">
        <f t="shared" ref="Q178:Z178" si="772">Q67*$H67</f>
        <v>0</v>
      </c>
      <c r="R178" s="49">
        <f t="shared" si="772"/>
        <v>0</v>
      </c>
      <c r="S178" s="49">
        <f t="shared" si="772"/>
        <v>0</v>
      </c>
      <c r="T178" s="49">
        <f t="shared" si="772"/>
        <v>0</v>
      </c>
      <c r="U178" s="49">
        <f t="shared" si="772"/>
        <v>0</v>
      </c>
      <c r="V178" s="49">
        <f t="shared" si="772"/>
        <v>0</v>
      </c>
      <c r="W178" s="49">
        <f t="shared" si="772"/>
        <v>0</v>
      </c>
      <c r="X178" s="49">
        <f t="shared" si="772"/>
        <v>0</v>
      </c>
      <c r="Y178" s="49">
        <f t="shared" si="772"/>
        <v>0</v>
      </c>
      <c r="Z178" s="49">
        <f t="shared" si="772"/>
        <v>0</v>
      </c>
      <c r="AA178" s="49">
        <f t="shared" ref="AA178:AN178" si="773">AA65*$H65</f>
        <v>0</v>
      </c>
      <c r="AB178" s="49">
        <f t="shared" si="773"/>
        <v>0</v>
      </c>
      <c r="AC178" s="49">
        <f t="shared" si="773"/>
        <v>0</v>
      </c>
      <c r="AD178" s="49">
        <f t="shared" si="773"/>
        <v>0</v>
      </c>
      <c r="AE178" s="49">
        <f t="shared" si="773"/>
        <v>0</v>
      </c>
      <c r="AF178" s="49">
        <f t="shared" si="773"/>
        <v>0</v>
      </c>
      <c r="AG178" s="49">
        <f t="shared" si="773"/>
        <v>0</v>
      </c>
      <c r="AH178" s="49">
        <f t="shared" si="773"/>
        <v>0</v>
      </c>
      <c r="AI178" s="49">
        <f t="shared" si="773"/>
        <v>0</v>
      </c>
      <c r="AJ178" s="49">
        <f t="shared" si="773"/>
        <v>0</v>
      </c>
      <c r="AK178" s="49">
        <f t="shared" si="773"/>
        <v>0</v>
      </c>
      <c r="AL178" s="49">
        <f t="shared" si="773"/>
        <v>0</v>
      </c>
      <c r="AM178" s="49">
        <f t="shared" si="773"/>
        <v>0</v>
      </c>
      <c r="AN178" s="49">
        <f t="shared" si="773"/>
        <v>0</v>
      </c>
      <c r="AO178" s="49">
        <f t="shared" ref="AO178:BF178" si="774">AO65*$I65</f>
        <v>0</v>
      </c>
      <c r="AP178" s="49">
        <f t="shared" si="774"/>
        <v>0</v>
      </c>
      <c r="AQ178" s="49">
        <f t="shared" si="774"/>
        <v>0</v>
      </c>
      <c r="AR178" s="49">
        <f t="shared" si="774"/>
        <v>0</v>
      </c>
      <c r="AS178" s="49">
        <f t="shared" si="774"/>
        <v>11379.101662499997</v>
      </c>
      <c r="AT178" s="49">
        <f t="shared" si="774"/>
        <v>11379.101662499997</v>
      </c>
      <c r="AU178" s="49">
        <f t="shared" si="774"/>
        <v>11379.101662499997</v>
      </c>
      <c r="AV178" s="49">
        <f t="shared" si="774"/>
        <v>11379.101662499997</v>
      </c>
      <c r="AW178" s="49">
        <f t="shared" si="774"/>
        <v>11379.101662499997</v>
      </c>
      <c r="AX178" s="49">
        <f t="shared" si="774"/>
        <v>11379.101662499997</v>
      </c>
      <c r="AY178" s="49">
        <f t="shared" si="774"/>
        <v>11379.101662499997</v>
      </c>
      <c r="AZ178" s="49">
        <f t="shared" si="774"/>
        <v>11379.101662499997</v>
      </c>
      <c r="BA178" s="49">
        <f t="shared" si="774"/>
        <v>11379.101662499997</v>
      </c>
      <c r="BB178" s="49">
        <f t="shared" si="774"/>
        <v>11379.101662499997</v>
      </c>
      <c r="BC178" s="49">
        <f t="shared" si="774"/>
        <v>11379.101662499997</v>
      </c>
      <c r="BD178" s="49">
        <f t="shared" si="774"/>
        <v>11379.101662499997</v>
      </c>
      <c r="BE178" s="49">
        <f t="shared" si="774"/>
        <v>11379.101662499997</v>
      </c>
      <c r="BF178" s="49">
        <f t="shared" si="774"/>
        <v>11379.101662499997</v>
      </c>
      <c r="BG178" s="49">
        <f t="shared" ref="BG178:BL178" si="775">BG65*$I65</f>
        <v>11379.101662499997</v>
      </c>
      <c r="BH178" s="49">
        <f t="shared" si="775"/>
        <v>11379.101662499997</v>
      </c>
      <c r="BI178" s="49">
        <f t="shared" si="775"/>
        <v>11379.101662499997</v>
      </c>
      <c r="BJ178" s="49">
        <f t="shared" si="775"/>
        <v>11379.101662499997</v>
      </c>
      <c r="BK178" s="49">
        <f t="shared" si="775"/>
        <v>11379.101662499997</v>
      </c>
      <c r="BL178" s="49">
        <f t="shared" si="775"/>
        <v>11379.101662499997</v>
      </c>
      <c r="BM178" s="49">
        <f t="shared" ref="BM178:BX178" si="776">BM65*$J65</f>
        <v>12517.011828749999</v>
      </c>
      <c r="BN178" s="49">
        <f t="shared" si="776"/>
        <v>12517.011828749999</v>
      </c>
      <c r="BO178" s="49">
        <f t="shared" si="776"/>
        <v>12517.011828749999</v>
      </c>
      <c r="BP178" s="49">
        <f t="shared" si="776"/>
        <v>12517.011828749999</v>
      </c>
      <c r="BQ178" s="49">
        <f t="shared" si="776"/>
        <v>0</v>
      </c>
      <c r="BR178" s="49">
        <f t="shared" si="776"/>
        <v>0</v>
      </c>
      <c r="BS178" s="49">
        <f t="shared" si="776"/>
        <v>0</v>
      </c>
      <c r="BT178" s="49">
        <f t="shared" si="776"/>
        <v>0</v>
      </c>
      <c r="BU178" s="49">
        <f t="shared" si="776"/>
        <v>0</v>
      </c>
      <c r="BV178" s="49">
        <f t="shared" si="776"/>
        <v>0</v>
      </c>
      <c r="BW178" s="49">
        <f t="shared" si="776"/>
        <v>0</v>
      </c>
      <c r="BX178" s="49">
        <f t="shared" si="776"/>
        <v>0</v>
      </c>
      <c r="BY178" s="49">
        <f t="shared" ref="BY178:CJ178" si="777">BY65*$J65</f>
        <v>0</v>
      </c>
      <c r="BZ178" s="49">
        <f t="shared" si="777"/>
        <v>0</v>
      </c>
      <c r="CA178" s="49">
        <f t="shared" si="777"/>
        <v>0</v>
      </c>
      <c r="CB178" s="49">
        <f t="shared" si="777"/>
        <v>0</v>
      </c>
      <c r="CC178" s="49">
        <f t="shared" si="777"/>
        <v>0</v>
      </c>
      <c r="CD178" s="49">
        <f t="shared" si="777"/>
        <v>0</v>
      </c>
      <c r="CE178" s="49">
        <f t="shared" si="777"/>
        <v>0</v>
      </c>
      <c r="CF178" s="49">
        <f t="shared" si="777"/>
        <v>0</v>
      </c>
      <c r="CG178" s="49">
        <f t="shared" si="777"/>
        <v>0</v>
      </c>
      <c r="CH178" s="49">
        <f t="shared" si="777"/>
        <v>0</v>
      </c>
      <c r="CI178" s="49">
        <f t="shared" si="777"/>
        <v>0</v>
      </c>
      <c r="CJ178" s="49">
        <f t="shared" si="777"/>
        <v>0</v>
      </c>
      <c r="CK178" s="49">
        <f t="shared" ref="CK178:CU178" si="778">CK65*$K65</f>
        <v>0</v>
      </c>
      <c r="CL178" s="49">
        <f t="shared" si="778"/>
        <v>0</v>
      </c>
      <c r="CM178" s="49">
        <f t="shared" si="778"/>
        <v>0</v>
      </c>
      <c r="CN178" s="49">
        <f t="shared" si="778"/>
        <v>0</v>
      </c>
      <c r="CO178" s="49">
        <f t="shared" si="778"/>
        <v>0</v>
      </c>
      <c r="CP178" s="49">
        <f t="shared" si="778"/>
        <v>0</v>
      </c>
      <c r="CQ178" s="49">
        <f t="shared" si="778"/>
        <v>0</v>
      </c>
      <c r="CR178" s="49">
        <f t="shared" si="778"/>
        <v>0</v>
      </c>
      <c r="CS178" s="49">
        <f t="shared" si="778"/>
        <v>0</v>
      </c>
      <c r="CT178" s="49">
        <f t="shared" si="778"/>
        <v>0</v>
      </c>
      <c r="CU178" s="49">
        <f t="shared" si="778"/>
        <v>0</v>
      </c>
      <c r="CV178" s="49">
        <f t="shared" ref="CV178:DH178" si="779">CV65*$K65</f>
        <v>0</v>
      </c>
      <c r="CW178" s="49">
        <f t="shared" si="779"/>
        <v>0</v>
      </c>
      <c r="CX178" s="49">
        <f t="shared" si="779"/>
        <v>0</v>
      </c>
      <c r="CY178" s="49">
        <f t="shared" si="779"/>
        <v>0</v>
      </c>
      <c r="CZ178" s="49">
        <f t="shared" si="779"/>
        <v>0</v>
      </c>
      <c r="DA178" s="49">
        <f t="shared" si="779"/>
        <v>0</v>
      </c>
      <c r="DB178" s="49">
        <f t="shared" si="779"/>
        <v>0</v>
      </c>
      <c r="DC178" s="49">
        <f t="shared" si="779"/>
        <v>0</v>
      </c>
      <c r="DD178" s="49">
        <f t="shared" si="779"/>
        <v>0</v>
      </c>
      <c r="DE178" s="49">
        <f t="shared" si="779"/>
        <v>0</v>
      </c>
      <c r="DF178" s="49">
        <f t="shared" si="779"/>
        <v>0</v>
      </c>
      <c r="DG178" s="49">
        <f t="shared" si="779"/>
        <v>0</v>
      </c>
      <c r="DH178" s="49">
        <f t="shared" si="779"/>
        <v>0</v>
      </c>
      <c r="DI178" s="49">
        <f t="shared" ref="DI178:DT178" si="780">DI65*$L65</f>
        <v>0</v>
      </c>
      <c r="DJ178" s="49">
        <f t="shared" ref="DJ178:DR178" si="781">DJ65*$L65</f>
        <v>0</v>
      </c>
      <c r="DK178" s="49">
        <f t="shared" si="781"/>
        <v>0</v>
      </c>
      <c r="DL178" s="49">
        <f t="shared" si="781"/>
        <v>0</v>
      </c>
      <c r="DM178" s="49">
        <f t="shared" si="781"/>
        <v>0</v>
      </c>
      <c r="DN178" s="49">
        <f t="shared" si="781"/>
        <v>0</v>
      </c>
      <c r="DO178" s="49">
        <f t="shared" si="781"/>
        <v>0</v>
      </c>
      <c r="DP178" s="49">
        <f t="shared" si="781"/>
        <v>0</v>
      </c>
      <c r="DQ178" s="49">
        <f t="shared" si="781"/>
        <v>0</v>
      </c>
      <c r="DR178" s="49">
        <f t="shared" si="781"/>
        <v>0</v>
      </c>
      <c r="DS178" s="49">
        <f t="shared" si="780"/>
        <v>0</v>
      </c>
      <c r="DT178" s="49">
        <f t="shared" si="780"/>
        <v>0</v>
      </c>
      <c r="DU178" s="49"/>
      <c r="DV178" s="49"/>
      <c r="DW178" s="49"/>
      <c r="DX178" s="49"/>
      <c r="DY178" s="49"/>
      <c r="DZ178" s="49"/>
      <c r="EA178" s="49"/>
      <c r="EB178" s="49"/>
      <c r="EC178" s="49"/>
      <c r="ED178" s="49"/>
      <c r="EE178" s="49"/>
      <c r="EF178" s="49"/>
      <c r="EG178" s="49"/>
      <c r="EH178" s="49"/>
      <c r="EI178" s="49"/>
      <c r="EJ178" s="49"/>
      <c r="EK178" s="49"/>
      <c r="EL178" s="49"/>
      <c r="EM178" s="49"/>
      <c r="EN178" s="49"/>
      <c r="EO178" s="49"/>
      <c r="EP178" s="49"/>
      <c r="EQ178" s="49"/>
      <c r="ER178" s="49"/>
      <c r="ES178" s="49"/>
      <c r="ET178" s="49"/>
      <c r="EU178" s="49"/>
      <c r="EV178" s="49"/>
      <c r="EW178" s="49"/>
      <c r="EX178" s="49"/>
      <c r="EY178" s="49"/>
      <c r="EZ178" s="49"/>
      <c r="FA178" s="49"/>
      <c r="FB178" s="49"/>
      <c r="FC178" s="49"/>
      <c r="FD178" s="49"/>
      <c r="FE178" s="49"/>
      <c r="FF178" s="49"/>
      <c r="FG178" s="49"/>
      <c r="FH178" s="49"/>
      <c r="FI178" s="49"/>
      <c r="FJ178" s="49"/>
      <c r="FK178" s="49"/>
      <c r="FL178" s="49"/>
      <c r="FM178" s="49"/>
      <c r="FN178" s="49"/>
      <c r="FO178" s="49"/>
      <c r="FP178" s="49"/>
      <c r="FQ178" s="49"/>
      <c r="FR178" s="49"/>
      <c r="FS178" s="49"/>
      <c r="FT178" s="49"/>
      <c r="FU178" s="49"/>
      <c r="FV178" s="49"/>
      <c r="FW178" s="49"/>
      <c r="FX178" s="49"/>
      <c r="FY178" s="49"/>
      <c r="FZ178" s="49"/>
      <c r="GA178" s="49"/>
      <c r="GB178" s="49"/>
      <c r="GC178" s="69">
        <f t="shared" si="365"/>
        <v>277650.08056500007</v>
      </c>
      <c r="GD178" s="70">
        <f t="shared" si="771"/>
        <v>277650.08056500007</v>
      </c>
      <c r="GE178" s="5"/>
      <c r="GF178" s="5"/>
      <c r="GG178" s="5"/>
    </row>
    <row r="179" spans="1:189" ht="16.5" customHeight="1" x14ac:dyDescent="0.25">
      <c r="A179" s="5"/>
      <c r="B179" s="40" t="s">
        <v>186</v>
      </c>
      <c r="C179" s="24" t="s">
        <v>180</v>
      </c>
      <c r="D179" s="24" t="s">
        <v>180</v>
      </c>
      <c r="E179" s="5">
        <v>36</v>
      </c>
      <c r="F179" s="230" t="s">
        <v>111</v>
      </c>
      <c r="G179" s="17" t="str">
        <f t="shared" si="367"/>
        <v>T2</v>
      </c>
      <c r="H179" s="41">
        <f t="shared" si="394"/>
        <v>35910.379999999997</v>
      </c>
      <c r="I179" s="41">
        <f t="shared" si="395"/>
        <v>39501.417999999998</v>
      </c>
      <c r="J179" s="41">
        <f t="shared" si="396"/>
        <v>43451.559800000003</v>
      </c>
      <c r="K179" s="41">
        <f t="shared" si="397"/>
        <v>47796.715780000006</v>
      </c>
      <c r="L179" s="41">
        <f t="shared" si="398"/>
        <v>52576.387358000007</v>
      </c>
      <c r="M179" s="41">
        <f t="shared" si="399"/>
        <v>57834.026093800014</v>
      </c>
      <c r="N179" s="41">
        <f t="shared" si="400"/>
        <v>63617.42870318002</v>
      </c>
      <c r="O179" s="41">
        <f t="shared" si="401"/>
        <v>69979.171573498024</v>
      </c>
      <c r="P179" s="49">
        <f>P68*$H68</f>
        <v>0</v>
      </c>
      <c r="Q179" s="49">
        <f t="shared" ref="Q179:Z179" si="782">Q68*$H68</f>
        <v>0</v>
      </c>
      <c r="R179" s="49">
        <f t="shared" si="782"/>
        <v>0</v>
      </c>
      <c r="S179" s="49">
        <f t="shared" si="782"/>
        <v>0</v>
      </c>
      <c r="T179" s="49">
        <f t="shared" si="782"/>
        <v>0</v>
      </c>
      <c r="U179" s="49">
        <f t="shared" si="782"/>
        <v>0</v>
      </c>
      <c r="V179" s="49">
        <f t="shared" si="782"/>
        <v>0</v>
      </c>
      <c r="W179" s="49">
        <f t="shared" si="782"/>
        <v>0</v>
      </c>
      <c r="X179" s="49">
        <f t="shared" si="782"/>
        <v>0</v>
      </c>
      <c r="Y179" s="49">
        <f t="shared" si="782"/>
        <v>0</v>
      </c>
      <c r="Z179" s="49">
        <f t="shared" si="782"/>
        <v>0</v>
      </c>
      <c r="AA179" s="49">
        <f t="shared" ref="AA179:AN179" si="783">AA66*$H66</f>
        <v>0</v>
      </c>
      <c r="AB179" s="49">
        <f t="shared" si="783"/>
        <v>0</v>
      </c>
      <c r="AC179" s="49">
        <f t="shared" si="783"/>
        <v>0</v>
      </c>
      <c r="AD179" s="49">
        <f t="shared" si="783"/>
        <v>0</v>
      </c>
      <c r="AE179" s="49">
        <f t="shared" si="783"/>
        <v>0</v>
      </c>
      <c r="AF179" s="49">
        <f t="shared" si="783"/>
        <v>0</v>
      </c>
      <c r="AG179" s="49">
        <f t="shared" si="783"/>
        <v>0</v>
      </c>
      <c r="AH179" s="49">
        <f t="shared" si="783"/>
        <v>0</v>
      </c>
      <c r="AI179" s="49">
        <f t="shared" si="783"/>
        <v>0</v>
      </c>
      <c r="AJ179" s="49">
        <f t="shared" si="783"/>
        <v>0</v>
      </c>
      <c r="AK179" s="49">
        <f t="shared" si="783"/>
        <v>0</v>
      </c>
      <c r="AL179" s="49">
        <f t="shared" si="783"/>
        <v>0</v>
      </c>
      <c r="AM179" s="49">
        <f t="shared" si="783"/>
        <v>0</v>
      </c>
      <c r="AN179" s="49">
        <f t="shared" si="783"/>
        <v>0</v>
      </c>
      <c r="AO179" s="49">
        <f t="shared" ref="AO179:BF179" si="784">AO66*$I66</f>
        <v>0</v>
      </c>
      <c r="AP179" s="49">
        <f t="shared" si="784"/>
        <v>0</v>
      </c>
      <c r="AQ179" s="49">
        <f t="shared" si="784"/>
        <v>0</v>
      </c>
      <c r="AR179" s="49">
        <f t="shared" si="784"/>
        <v>0</v>
      </c>
      <c r="AS179" s="49">
        <f t="shared" si="784"/>
        <v>0</v>
      </c>
      <c r="AT179" s="49">
        <f t="shared" si="784"/>
        <v>0</v>
      </c>
      <c r="AU179" s="49">
        <f t="shared" si="784"/>
        <v>0</v>
      </c>
      <c r="AV179" s="49">
        <f t="shared" si="784"/>
        <v>0</v>
      </c>
      <c r="AW179" s="49">
        <f t="shared" si="784"/>
        <v>0</v>
      </c>
      <c r="AX179" s="49">
        <f t="shared" si="784"/>
        <v>0</v>
      </c>
      <c r="AY179" s="49">
        <f t="shared" si="784"/>
        <v>0</v>
      </c>
      <c r="AZ179" s="49">
        <f t="shared" si="784"/>
        <v>0</v>
      </c>
      <c r="BA179" s="49">
        <f t="shared" si="784"/>
        <v>0</v>
      </c>
      <c r="BB179" s="49">
        <f t="shared" si="784"/>
        <v>0</v>
      </c>
      <c r="BC179" s="49">
        <f t="shared" si="784"/>
        <v>0</v>
      </c>
      <c r="BD179" s="49">
        <f t="shared" si="784"/>
        <v>0</v>
      </c>
      <c r="BE179" s="49">
        <f t="shared" si="784"/>
        <v>0</v>
      </c>
      <c r="BF179" s="49">
        <f t="shared" si="784"/>
        <v>0</v>
      </c>
      <c r="BG179" s="49">
        <f t="shared" ref="BG179:BL179" si="785">BG66*$I66</f>
        <v>0</v>
      </c>
      <c r="BH179" s="49">
        <f t="shared" si="785"/>
        <v>0</v>
      </c>
      <c r="BI179" s="49">
        <f t="shared" si="785"/>
        <v>0</v>
      </c>
      <c r="BJ179" s="49">
        <f t="shared" si="785"/>
        <v>0</v>
      </c>
      <c r="BK179" s="49">
        <f t="shared" si="785"/>
        <v>0</v>
      </c>
      <c r="BL179" s="49">
        <f t="shared" si="785"/>
        <v>0</v>
      </c>
      <c r="BM179" s="49">
        <f t="shared" ref="BM179:BX179" si="786">BM66*$J66</f>
        <v>0</v>
      </c>
      <c r="BN179" s="49">
        <f t="shared" si="786"/>
        <v>0</v>
      </c>
      <c r="BO179" s="49">
        <f t="shared" si="786"/>
        <v>0</v>
      </c>
      <c r="BP179" s="49">
        <f t="shared" si="786"/>
        <v>0</v>
      </c>
      <c r="BQ179" s="49">
        <f t="shared" si="786"/>
        <v>12517.011828749999</v>
      </c>
      <c r="BR179" s="49">
        <f t="shared" si="786"/>
        <v>12517.011828749999</v>
      </c>
      <c r="BS179" s="49">
        <f t="shared" si="786"/>
        <v>12517.011828749999</v>
      </c>
      <c r="BT179" s="49">
        <f t="shared" si="786"/>
        <v>12517.011828749999</v>
      </c>
      <c r="BU179" s="49">
        <f t="shared" si="786"/>
        <v>12517.011828749999</v>
      </c>
      <c r="BV179" s="49">
        <f t="shared" si="786"/>
        <v>12517.011828749999</v>
      </c>
      <c r="BW179" s="49">
        <f t="shared" si="786"/>
        <v>12517.011828749999</v>
      </c>
      <c r="BX179" s="49">
        <f t="shared" si="786"/>
        <v>12517.011828749999</v>
      </c>
      <c r="BY179" s="49">
        <f t="shared" ref="BY179:CJ179" si="787">BY66*$J66</f>
        <v>12517.011828749999</v>
      </c>
      <c r="BZ179" s="49">
        <f t="shared" si="787"/>
        <v>12517.011828749999</v>
      </c>
      <c r="CA179" s="49">
        <f t="shared" si="787"/>
        <v>12517.011828749999</v>
      </c>
      <c r="CB179" s="49">
        <f t="shared" si="787"/>
        <v>12517.011828749999</v>
      </c>
      <c r="CC179" s="49">
        <f t="shared" si="787"/>
        <v>12517.011828749999</v>
      </c>
      <c r="CD179" s="49">
        <f t="shared" si="787"/>
        <v>12517.011828749999</v>
      </c>
      <c r="CE179" s="49">
        <f t="shared" si="787"/>
        <v>12517.011828749999</v>
      </c>
      <c r="CF179" s="49">
        <f t="shared" si="787"/>
        <v>12517.011828749999</v>
      </c>
      <c r="CG179" s="49">
        <f t="shared" si="787"/>
        <v>12517.011828749999</v>
      </c>
      <c r="CH179" s="49">
        <f t="shared" si="787"/>
        <v>12517.011828749999</v>
      </c>
      <c r="CI179" s="49">
        <f t="shared" si="787"/>
        <v>12517.011828749999</v>
      </c>
      <c r="CJ179" s="49">
        <f t="shared" si="787"/>
        <v>12517.011828749999</v>
      </c>
      <c r="CK179" s="49">
        <f t="shared" ref="CK179:CU179" si="788">CK66*$K66</f>
        <v>13768.713011624999</v>
      </c>
      <c r="CL179" s="49">
        <f t="shared" si="788"/>
        <v>13768.713011624999</v>
      </c>
      <c r="CM179" s="49">
        <f t="shared" si="788"/>
        <v>13768.713011624999</v>
      </c>
      <c r="CN179" s="49">
        <f t="shared" si="788"/>
        <v>13768.713011624999</v>
      </c>
      <c r="CO179" s="49">
        <f t="shared" si="788"/>
        <v>13768.713011624999</v>
      </c>
      <c r="CP179" s="49">
        <f t="shared" si="788"/>
        <v>13768.713011624999</v>
      </c>
      <c r="CQ179" s="49">
        <f t="shared" si="788"/>
        <v>13768.713011624999</v>
      </c>
      <c r="CR179" s="49">
        <f t="shared" si="788"/>
        <v>13768.713011624999</v>
      </c>
      <c r="CS179" s="49">
        <f t="shared" si="788"/>
        <v>13768.713011624999</v>
      </c>
      <c r="CT179" s="49">
        <f t="shared" si="788"/>
        <v>13768.713011624999</v>
      </c>
      <c r="CU179" s="49">
        <f t="shared" si="788"/>
        <v>0</v>
      </c>
      <c r="CV179" s="49">
        <f t="shared" ref="CV179:DH179" si="789">CV66*$K66</f>
        <v>0</v>
      </c>
      <c r="CW179" s="49">
        <f t="shared" si="789"/>
        <v>0</v>
      </c>
      <c r="CX179" s="49">
        <f t="shared" si="789"/>
        <v>0</v>
      </c>
      <c r="CY179" s="49">
        <f t="shared" si="789"/>
        <v>0</v>
      </c>
      <c r="CZ179" s="49">
        <f t="shared" si="789"/>
        <v>0</v>
      </c>
      <c r="DA179" s="49">
        <f t="shared" si="789"/>
        <v>0</v>
      </c>
      <c r="DB179" s="49">
        <f t="shared" si="789"/>
        <v>0</v>
      </c>
      <c r="DC179" s="49">
        <f t="shared" si="789"/>
        <v>0</v>
      </c>
      <c r="DD179" s="49">
        <f t="shared" si="789"/>
        <v>0</v>
      </c>
      <c r="DE179" s="49">
        <f t="shared" si="789"/>
        <v>0</v>
      </c>
      <c r="DF179" s="49">
        <f t="shared" si="789"/>
        <v>0</v>
      </c>
      <c r="DG179" s="49">
        <f t="shared" si="789"/>
        <v>0</v>
      </c>
      <c r="DH179" s="49">
        <f t="shared" si="789"/>
        <v>0</v>
      </c>
      <c r="DI179" s="49">
        <f t="shared" ref="DI179:DT179" si="790">DI66*$L66</f>
        <v>0</v>
      </c>
      <c r="DJ179" s="49">
        <f t="shared" ref="DJ179:DR179" si="791">DJ66*$L66</f>
        <v>0</v>
      </c>
      <c r="DK179" s="49">
        <f t="shared" si="791"/>
        <v>0</v>
      </c>
      <c r="DL179" s="49">
        <f t="shared" si="791"/>
        <v>0</v>
      </c>
      <c r="DM179" s="49">
        <f t="shared" si="791"/>
        <v>0</v>
      </c>
      <c r="DN179" s="49">
        <f t="shared" si="791"/>
        <v>0</v>
      </c>
      <c r="DO179" s="49">
        <f t="shared" si="791"/>
        <v>0</v>
      </c>
      <c r="DP179" s="49">
        <f t="shared" si="791"/>
        <v>0</v>
      </c>
      <c r="DQ179" s="49">
        <f t="shared" si="791"/>
        <v>0</v>
      </c>
      <c r="DR179" s="49">
        <f t="shared" si="791"/>
        <v>0</v>
      </c>
      <c r="DS179" s="49">
        <f t="shared" si="790"/>
        <v>0</v>
      </c>
      <c r="DT179" s="49">
        <f t="shared" si="790"/>
        <v>0</v>
      </c>
      <c r="DU179" s="49"/>
      <c r="DV179" s="49"/>
      <c r="DW179" s="49"/>
      <c r="DX179" s="49"/>
      <c r="DY179" s="49"/>
      <c r="DZ179" s="49"/>
      <c r="EA179" s="49"/>
      <c r="EB179" s="49"/>
      <c r="EC179" s="49"/>
      <c r="ED179" s="49"/>
      <c r="EE179" s="49"/>
      <c r="EF179" s="49"/>
      <c r="EG179" s="49"/>
      <c r="EH179" s="49"/>
      <c r="EI179" s="49"/>
      <c r="EJ179" s="49"/>
      <c r="EK179" s="49"/>
      <c r="EL179" s="49"/>
      <c r="EM179" s="49"/>
      <c r="EN179" s="49"/>
      <c r="EO179" s="49"/>
      <c r="EP179" s="49"/>
      <c r="EQ179" s="49"/>
      <c r="ER179" s="49"/>
      <c r="ES179" s="49"/>
      <c r="ET179" s="49"/>
      <c r="EU179" s="49"/>
      <c r="EV179" s="49"/>
      <c r="EW179" s="49"/>
      <c r="EX179" s="49"/>
      <c r="EY179" s="49"/>
      <c r="EZ179" s="49"/>
      <c r="FA179" s="49"/>
      <c r="FB179" s="49"/>
      <c r="FC179" s="49"/>
      <c r="FD179" s="49"/>
      <c r="FE179" s="49"/>
      <c r="FF179" s="49"/>
      <c r="FG179" s="49"/>
      <c r="FH179" s="49"/>
      <c r="FI179" s="49"/>
      <c r="FJ179" s="49"/>
      <c r="FK179" s="49"/>
      <c r="FL179" s="49"/>
      <c r="FM179" s="49"/>
      <c r="FN179" s="49"/>
      <c r="FO179" s="49"/>
      <c r="FP179" s="49"/>
      <c r="FQ179" s="49"/>
      <c r="FR179" s="49"/>
      <c r="FS179" s="49"/>
      <c r="FT179" s="49"/>
      <c r="FU179" s="49"/>
      <c r="FV179" s="49"/>
      <c r="FW179" s="49"/>
      <c r="FX179" s="49"/>
      <c r="FY179" s="49"/>
      <c r="FZ179" s="49"/>
      <c r="GA179" s="49"/>
      <c r="GB179" s="49"/>
      <c r="GC179" s="69">
        <f t="shared" si="365"/>
        <v>388027.36669124983</v>
      </c>
      <c r="GD179" s="70">
        <f t="shared" si="771"/>
        <v>388027.36669124983</v>
      </c>
      <c r="GE179" s="5"/>
      <c r="GF179" s="5"/>
      <c r="GG179" s="5"/>
    </row>
    <row r="180" spans="1:189" ht="16.5" customHeight="1" x14ac:dyDescent="0.25">
      <c r="A180" s="5"/>
      <c r="B180" s="40" t="s">
        <v>186</v>
      </c>
      <c r="C180" s="24" t="s">
        <v>180</v>
      </c>
      <c r="D180" s="24" t="s">
        <v>180</v>
      </c>
      <c r="E180" s="5">
        <v>37</v>
      </c>
      <c r="F180" s="230" t="s">
        <v>111</v>
      </c>
      <c r="G180" s="17" t="str">
        <f t="shared" si="367"/>
        <v>T1</v>
      </c>
      <c r="H180" s="41"/>
      <c r="I180" s="41"/>
      <c r="J180" s="41"/>
      <c r="K180" s="41"/>
      <c r="L180" s="41"/>
      <c r="M180" s="41"/>
      <c r="N180" s="41"/>
      <c r="O180" s="41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>
        <f t="shared" ref="AA180:AN180" si="792">AA67*$H67</f>
        <v>0</v>
      </c>
      <c r="AB180" s="49">
        <f t="shared" si="792"/>
        <v>0</v>
      </c>
      <c r="AC180" s="49">
        <f t="shared" si="792"/>
        <v>0</v>
      </c>
      <c r="AD180" s="49">
        <f t="shared" si="792"/>
        <v>0</v>
      </c>
      <c r="AE180" s="49">
        <f t="shared" si="792"/>
        <v>0</v>
      </c>
      <c r="AF180" s="49">
        <f t="shared" si="792"/>
        <v>0</v>
      </c>
      <c r="AG180" s="49">
        <f t="shared" si="792"/>
        <v>0</v>
      </c>
      <c r="AH180" s="49">
        <f t="shared" si="792"/>
        <v>0</v>
      </c>
      <c r="AI180" s="49">
        <f t="shared" si="792"/>
        <v>0</v>
      </c>
      <c r="AJ180" s="49">
        <f t="shared" si="792"/>
        <v>0</v>
      </c>
      <c r="AK180" s="49">
        <f t="shared" si="792"/>
        <v>0</v>
      </c>
      <c r="AL180" s="49">
        <f t="shared" si="792"/>
        <v>0</v>
      </c>
      <c r="AM180" s="49">
        <f t="shared" si="792"/>
        <v>0</v>
      </c>
      <c r="AN180" s="49">
        <f t="shared" si="792"/>
        <v>0</v>
      </c>
      <c r="AO180" s="49">
        <f t="shared" ref="AO180:BF180" si="793">AO67*$I67</f>
        <v>0</v>
      </c>
      <c r="AP180" s="49">
        <f t="shared" si="793"/>
        <v>0</v>
      </c>
      <c r="AQ180" s="49">
        <f t="shared" si="793"/>
        <v>0</v>
      </c>
      <c r="AR180" s="49">
        <f t="shared" si="793"/>
        <v>0</v>
      </c>
      <c r="AS180" s="49">
        <f t="shared" si="793"/>
        <v>0</v>
      </c>
      <c r="AT180" s="49">
        <f t="shared" si="793"/>
        <v>0</v>
      </c>
      <c r="AU180" s="49">
        <f t="shared" si="793"/>
        <v>0</v>
      </c>
      <c r="AV180" s="49">
        <f t="shared" si="793"/>
        <v>0</v>
      </c>
      <c r="AW180" s="49">
        <f t="shared" si="793"/>
        <v>0</v>
      </c>
      <c r="AX180" s="49">
        <f t="shared" si="793"/>
        <v>0</v>
      </c>
      <c r="AY180" s="49">
        <f t="shared" si="793"/>
        <v>0</v>
      </c>
      <c r="AZ180" s="49">
        <f t="shared" si="793"/>
        <v>0</v>
      </c>
      <c r="BA180" s="49">
        <f t="shared" si="793"/>
        <v>0</v>
      </c>
      <c r="BB180" s="49">
        <f t="shared" si="793"/>
        <v>0</v>
      </c>
      <c r="BC180" s="49">
        <f t="shared" si="793"/>
        <v>0</v>
      </c>
      <c r="BD180" s="49">
        <f t="shared" si="793"/>
        <v>0</v>
      </c>
      <c r="BE180" s="49">
        <f t="shared" si="793"/>
        <v>0</v>
      </c>
      <c r="BF180" s="49">
        <f t="shared" si="793"/>
        <v>0</v>
      </c>
      <c r="BG180" s="49">
        <f t="shared" ref="BG180:BL180" si="794">BG67*$I67</f>
        <v>0</v>
      </c>
      <c r="BH180" s="49">
        <f t="shared" si="794"/>
        <v>0</v>
      </c>
      <c r="BI180" s="49">
        <f t="shared" si="794"/>
        <v>0</v>
      </c>
      <c r="BJ180" s="49">
        <f t="shared" si="794"/>
        <v>0</v>
      </c>
      <c r="BK180" s="49">
        <f t="shared" si="794"/>
        <v>0</v>
      </c>
      <c r="BL180" s="49">
        <f t="shared" si="794"/>
        <v>0</v>
      </c>
      <c r="BM180" s="49">
        <f t="shared" ref="BM180:BX180" si="795">BM67*$J67</f>
        <v>0</v>
      </c>
      <c r="BN180" s="49">
        <f t="shared" si="795"/>
        <v>0</v>
      </c>
      <c r="BO180" s="49">
        <f t="shared" si="795"/>
        <v>0</v>
      </c>
      <c r="BP180" s="49">
        <f t="shared" si="795"/>
        <v>0</v>
      </c>
      <c r="BQ180" s="49">
        <f t="shared" si="795"/>
        <v>0</v>
      </c>
      <c r="BR180" s="49">
        <f t="shared" si="795"/>
        <v>0</v>
      </c>
      <c r="BS180" s="49">
        <f t="shared" si="795"/>
        <v>0</v>
      </c>
      <c r="BT180" s="49">
        <f t="shared" si="795"/>
        <v>0</v>
      </c>
      <c r="BU180" s="49">
        <f t="shared" si="795"/>
        <v>0</v>
      </c>
      <c r="BV180" s="49">
        <f t="shared" si="795"/>
        <v>0</v>
      </c>
      <c r="BW180" s="49">
        <f t="shared" si="795"/>
        <v>0</v>
      </c>
      <c r="BX180" s="49">
        <f t="shared" si="795"/>
        <v>0</v>
      </c>
      <c r="BY180" s="49">
        <f t="shared" ref="BY180:CJ180" si="796">BY67*$J67</f>
        <v>0</v>
      </c>
      <c r="BZ180" s="49">
        <f t="shared" si="796"/>
        <v>0</v>
      </c>
      <c r="CA180" s="49">
        <f t="shared" si="796"/>
        <v>0</v>
      </c>
      <c r="CB180" s="49">
        <f t="shared" si="796"/>
        <v>0</v>
      </c>
      <c r="CC180" s="49">
        <f t="shared" si="796"/>
        <v>0</v>
      </c>
      <c r="CD180" s="49">
        <f t="shared" si="796"/>
        <v>0</v>
      </c>
      <c r="CE180" s="49">
        <f t="shared" si="796"/>
        <v>0</v>
      </c>
      <c r="CF180" s="49">
        <f t="shared" si="796"/>
        <v>0</v>
      </c>
      <c r="CG180" s="49">
        <f t="shared" si="796"/>
        <v>0</v>
      </c>
      <c r="CH180" s="49">
        <f t="shared" si="796"/>
        <v>0</v>
      </c>
      <c r="CI180" s="49">
        <f t="shared" si="796"/>
        <v>0</v>
      </c>
      <c r="CJ180" s="49">
        <f t="shared" si="796"/>
        <v>0</v>
      </c>
      <c r="CK180" s="49">
        <f t="shared" ref="CK180:CU180" si="797">CK67*$K67</f>
        <v>0</v>
      </c>
      <c r="CL180" s="49">
        <f t="shared" si="797"/>
        <v>0</v>
      </c>
      <c r="CM180" s="49">
        <f t="shared" si="797"/>
        <v>0</v>
      </c>
      <c r="CN180" s="49">
        <f t="shared" si="797"/>
        <v>0</v>
      </c>
      <c r="CO180" s="49">
        <f t="shared" si="797"/>
        <v>0</v>
      </c>
      <c r="CP180" s="49">
        <f t="shared" si="797"/>
        <v>0</v>
      </c>
      <c r="CQ180" s="49">
        <f t="shared" si="797"/>
        <v>0</v>
      </c>
      <c r="CR180" s="49">
        <f t="shared" si="797"/>
        <v>0</v>
      </c>
      <c r="CS180" s="49">
        <f t="shared" si="797"/>
        <v>0</v>
      </c>
      <c r="CT180" s="49">
        <f t="shared" si="797"/>
        <v>0</v>
      </c>
      <c r="CU180" s="49">
        <f t="shared" si="797"/>
        <v>8119.3559679375021</v>
      </c>
      <c r="CV180" s="49">
        <f t="shared" ref="CV180:DH180" si="798">CV67*$K67</f>
        <v>8119.3559679375021</v>
      </c>
      <c r="CW180" s="49">
        <f t="shared" si="798"/>
        <v>8119.3559679375021</v>
      </c>
      <c r="CX180" s="49">
        <f t="shared" si="798"/>
        <v>8119.3559679375021</v>
      </c>
      <c r="CY180" s="49">
        <f t="shared" si="798"/>
        <v>8119.3559679375021</v>
      </c>
      <c r="CZ180" s="49">
        <f t="shared" si="798"/>
        <v>8119.3559679375021</v>
      </c>
      <c r="DA180" s="49">
        <f t="shared" si="798"/>
        <v>8119.3559679375021</v>
      </c>
      <c r="DB180" s="49">
        <f t="shared" si="798"/>
        <v>8119.3559679375021</v>
      </c>
      <c r="DC180" s="49">
        <f t="shared" si="798"/>
        <v>8119.3559679375021</v>
      </c>
      <c r="DD180" s="49">
        <f t="shared" si="798"/>
        <v>8119.3559679375021</v>
      </c>
      <c r="DE180" s="49">
        <f t="shared" si="798"/>
        <v>8119.3559679375021</v>
      </c>
      <c r="DF180" s="49">
        <f t="shared" si="798"/>
        <v>8119.3559679375021</v>
      </c>
      <c r="DG180" s="49">
        <f t="shared" si="798"/>
        <v>8119.3559679375021</v>
      </c>
      <c r="DH180" s="49">
        <f t="shared" si="798"/>
        <v>8119.3559679375021</v>
      </c>
      <c r="DI180" s="49">
        <f t="shared" ref="DI180:DT180" si="799">DI67*$L67</f>
        <v>8931.2915647312529</v>
      </c>
      <c r="DJ180" s="49">
        <f t="shared" ref="DJ180:DR180" si="800">DJ67*$L67</f>
        <v>8931.2915647312529</v>
      </c>
      <c r="DK180" s="49">
        <f t="shared" si="800"/>
        <v>8931.2915647312529</v>
      </c>
      <c r="DL180" s="49">
        <f t="shared" si="800"/>
        <v>8931.2915647312529</v>
      </c>
      <c r="DM180" s="49">
        <f t="shared" si="800"/>
        <v>8931.2915647312529</v>
      </c>
      <c r="DN180" s="49">
        <f t="shared" si="800"/>
        <v>8931.2915647312529</v>
      </c>
      <c r="DO180" s="49">
        <f t="shared" si="800"/>
        <v>8931.2915647312529</v>
      </c>
      <c r="DP180" s="49">
        <f t="shared" si="800"/>
        <v>8931.2915647312529</v>
      </c>
      <c r="DQ180" s="49">
        <f t="shared" si="800"/>
        <v>8931.2915647312529</v>
      </c>
      <c r="DR180" s="49">
        <f t="shared" si="800"/>
        <v>8931.2915647312529</v>
      </c>
      <c r="DS180" s="49">
        <f t="shared" si="799"/>
        <v>0</v>
      </c>
      <c r="DT180" s="49">
        <f t="shared" si="799"/>
        <v>0</v>
      </c>
      <c r="DU180" s="49"/>
      <c r="DV180" s="49"/>
      <c r="DW180" s="49"/>
      <c r="DX180" s="49"/>
      <c r="DY180" s="49"/>
      <c r="DZ180" s="49"/>
      <c r="EA180" s="49"/>
      <c r="EB180" s="49"/>
      <c r="EC180" s="49"/>
      <c r="ED180" s="49"/>
      <c r="EE180" s="49"/>
      <c r="EF180" s="49"/>
      <c r="EG180" s="49"/>
      <c r="EH180" s="49"/>
      <c r="EI180" s="49"/>
      <c r="EJ180" s="49"/>
      <c r="EK180" s="49"/>
      <c r="EL180" s="49"/>
      <c r="EM180" s="49"/>
      <c r="EN180" s="49"/>
      <c r="EO180" s="49"/>
      <c r="EP180" s="49"/>
      <c r="EQ180" s="49"/>
      <c r="ER180" s="49"/>
      <c r="ES180" s="49"/>
      <c r="ET180" s="49"/>
      <c r="EU180" s="49"/>
      <c r="EV180" s="49"/>
      <c r="EW180" s="49"/>
      <c r="EX180" s="49"/>
      <c r="EY180" s="49"/>
      <c r="EZ180" s="49"/>
      <c r="FA180" s="49"/>
      <c r="FB180" s="49"/>
      <c r="FC180" s="49"/>
      <c r="FD180" s="49"/>
      <c r="FE180" s="49"/>
      <c r="FF180" s="49"/>
      <c r="FG180" s="49"/>
      <c r="FH180" s="49"/>
      <c r="FI180" s="49"/>
      <c r="FJ180" s="49"/>
      <c r="FK180" s="49"/>
      <c r="FL180" s="49"/>
      <c r="FM180" s="49"/>
      <c r="FN180" s="49"/>
      <c r="FO180" s="49"/>
      <c r="FP180" s="49"/>
      <c r="FQ180" s="49"/>
      <c r="FR180" s="49"/>
      <c r="FS180" s="49"/>
      <c r="FT180" s="49"/>
      <c r="FU180" s="49"/>
      <c r="FV180" s="49"/>
      <c r="FW180" s="49"/>
      <c r="FX180" s="49"/>
      <c r="FY180" s="49"/>
      <c r="FZ180" s="49"/>
      <c r="GA180" s="49"/>
      <c r="GB180" s="49"/>
      <c r="GC180" s="69">
        <f t="shared" si="365"/>
        <v>202983.89919843752</v>
      </c>
      <c r="GD180" s="70">
        <f t="shared" si="771"/>
        <v>202983.89919843752</v>
      </c>
      <c r="GE180" s="5"/>
      <c r="GF180" s="5"/>
      <c r="GG180" s="5"/>
    </row>
    <row r="181" spans="1:189" ht="16.5" customHeight="1" x14ac:dyDescent="0.25">
      <c r="A181" s="5"/>
      <c r="B181" s="40" t="s">
        <v>186</v>
      </c>
      <c r="C181" s="24" t="s">
        <v>180</v>
      </c>
      <c r="D181" s="24" t="s">
        <v>180</v>
      </c>
      <c r="E181" s="5">
        <v>38</v>
      </c>
      <c r="F181" s="230" t="s">
        <v>563</v>
      </c>
      <c r="G181" s="17" t="str">
        <f t="shared" si="367"/>
        <v>T2</v>
      </c>
      <c r="H181" s="41"/>
      <c r="I181" s="41"/>
      <c r="J181" s="41"/>
      <c r="K181" s="41"/>
      <c r="L181" s="41"/>
      <c r="M181" s="41"/>
      <c r="N181" s="41"/>
      <c r="O181" s="41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>
        <f t="shared" ref="AA181:AN181" si="801">AA68*$H68</f>
        <v>32319.341999999997</v>
      </c>
      <c r="AB181" s="49">
        <f t="shared" si="801"/>
        <v>32319.341999999997</v>
      </c>
      <c r="AC181" s="49">
        <f t="shared" si="801"/>
        <v>32319.341999999997</v>
      </c>
      <c r="AD181" s="49">
        <f t="shared" si="801"/>
        <v>32319.341999999997</v>
      </c>
      <c r="AE181" s="49">
        <f t="shared" si="801"/>
        <v>20275.490235000001</v>
      </c>
      <c r="AF181" s="49">
        <f t="shared" si="801"/>
        <v>20275.490235000001</v>
      </c>
      <c r="AG181" s="49">
        <f t="shared" si="801"/>
        <v>20275.490235000001</v>
      </c>
      <c r="AH181" s="49">
        <f t="shared" si="801"/>
        <v>20275.490235000001</v>
      </c>
      <c r="AI181" s="49">
        <f t="shared" si="801"/>
        <v>20275.490235000001</v>
      </c>
      <c r="AJ181" s="49">
        <f t="shared" si="801"/>
        <v>20275.490235000001</v>
      </c>
      <c r="AK181" s="49">
        <f t="shared" si="801"/>
        <v>20275.490235000001</v>
      </c>
      <c r="AL181" s="49">
        <f t="shared" si="801"/>
        <v>20275.490235000001</v>
      </c>
      <c r="AM181" s="49">
        <f t="shared" si="801"/>
        <v>20275.490235000001</v>
      </c>
      <c r="AN181" s="49">
        <f t="shared" si="801"/>
        <v>20275.490235000001</v>
      </c>
      <c r="AO181" s="49">
        <f t="shared" ref="AO181:BF181" si="802">AO68*$I68</f>
        <v>22303.039258500005</v>
      </c>
      <c r="AP181" s="49">
        <f t="shared" si="802"/>
        <v>22303.039258500005</v>
      </c>
      <c r="AQ181" s="49">
        <f t="shared" si="802"/>
        <v>22303.039258500005</v>
      </c>
      <c r="AR181" s="49">
        <f t="shared" si="802"/>
        <v>22303.039258500005</v>
      </c>
      <c r="AS181" s="49">
        <f t="shared" si="802"/>
        <v>22303.039258500005</v>
      </c>
      <c r="AT181" s="49">
        <f t="shared" si="802"/>
        <v>22303.039258500005</v>
      </c>
      <c r="AU181" s="49">
        <f t="shared" si="802"/>
        <v>22303.039258500005</v>
      </c>
      <c r="AV181" s="49">
        <f t="shared" si="802"/>
        <v>22303.039258500005</v>
      </c>
      <c r="AW181" s="49">
        <f t="shared" si="802"/>
        <v>22303.039258500005</v>
      </c>
      <c r="AX181" s="49">
        <f t="shared" si="802"/>
        <v>22303.039258500005</v>
      </c>
      <c r="AY181" s="49">
        <f t="shared" si="802"/>
        <v>0</v>
      </c>
      <c r="AZ181" s="49">
        <f t="shared" si="802"/>
        <v>0</v>
      </c>
      <c r="BA181" s="49">
        <f t="shared" si="802"/>
        <v>0</v>
      </c>
      <c r="BB181" s="49">
        <f t="shared" si="802"/>
        <v>0</v>
      </c>
      <c r="BC181" s="49">
        <f t="shared" si="802"/>
        <v>0</v>
      </c>
      <c r="BD181" s="49">
        <f t="shared" si="802"/>
        <v>0</v>
      </c>
      <c r="BE181" s="49">
        <f t="shared" si="802"/>
        <v>0</v>
      </c>
      <c r="BF181" s="49">
        <f t="shared" si="802"/>
        <v>0</v>
      </c>
      <c r="BG181" s="49">
        <f t="shared" ref="BG181:BL181" si="803">BG68*$I68</f>
        <v>0</v>
      </c>
      <c r="BH181" s="49">
        <f t="shared" si="803"/>
        <v>0</v>
      </c>
      <c r="BI181" s="49">
        <f t="shared" si="803"/>
        <v>0</v>
      </c>
      <c r="BJ181" s="49">
        <f t="shared" si="803"/>
        <v>0</v>
      </c>
      <c r="BK181" s="49">
        <f t="shared" si="803"/>
        <v>0</v>
      </c>
      <c r="BL181" s="49">
        <f t="shared" si="803"/>
        <v>0</v>
      </c>
      <c r="BM181" s="49">
        <f t="shared" ref="BM181:BX181" si="804">BM68*$J68</f>
        <v>0</v>
      </c>
      <c r="BN181" s="49">
        <f t="shared" si="804"/>
        <v>0</v>
      </c>
      <c r="BO181" s="49">
        <f t="shared" si="804"/>
        <v>0</v>
      </c>
      <c r="BP181" s="49">
        <f t="shared" si="804"/>
        <v>0</v>
      </c>
      <c r="BQ181" s="49">
        <f t="shared" si="804"/>
        <v>0</v>
      </c>
      <c r="BR181" s="49">
        <f t="shared" si="804"/>
        <v>0</v>
      </c>
      <c r="BS181" s="49">
        <f t="shared" si="804"/>
        <v>0</v>
      </c>
      <c r="BT181" s="49">
        <f t="shared" si="804"/>
        <v>0</v>
      </c>
      <c r="BU181" s="49">
        <f t="shared" si="804"/>
        <v>0</v>
      </c>
      <c r="BV181" s="49">
        <f t="shared" si="804"/>
        <v>0</v>
      </c>
      <c r="BW181" s="49">
        <f t="shared" si="804"/>
        <v>0</v>
      </c>
      <c r="BX181" s="49">
        <f t="shared" si="804"/>
        <v>0</v>
      </c>
      <c r="BY181" s="49">
        <f t="shared" ref="BY181:CJ181" si="805">BY68*$J68</f>
        <v>0</v>
      </c>
      <c r="BZ181" s="49">
        <f t="shared" si="805"/>
        <v>0</v>
      </c>
      <c r="CA181" s="49">
        <f t="shared" si="805"/>
        <v>0</v>
      </c>
      <c r="CB181" s="49">
        <f t="shared" si="805"/>
        <v>0</v>
      </c>
      <c r="CC181" s="49">
        <f t="shared" si="805"/>
        <v>0</v>
      </c>
      <c r="CD181" s="49">
        <f t="shared" si="805"/>
        <v>0</v>
      </c>
      <c r="CE181" s="49">
        <f t="shared" si="805"/>
        <v>0</v>
      </c>
      <c r="CF181" s="49">
        <f t="shared" si="805"/>
        <v>0</v>
      </c>
      <c r="CG181" s="49">
        <f t="shared" si="805"/>
        <v>0</v>
      </c>
      <c r="CH181" s="49">
        <f t="shared" si="805"/>
        <v>0</v>
      </c>
      <c r="CI181" s="49">
        <f t="shared" si="805"/>
        <v>0</v>
      </c>
      <c r="CJ181" s="49">
        <f t="shared" si="805"/>
        <v>0</v>
      </c>
      <c r="CK181" s="49">
        <f t="shared" ref="CK181:CU181" si="806">CK68*$K68</f>
        <v>0</v>
      </c>
      <c r="CL181" s="49">
        <f t="shared" si="806"/>
        <v>0</v>
      </c>
      <c r="CM181" s="49">
        <f t="shared" si="806"/>
        <v>0</v>
      </c>
      <c r="CN181" s="49">
        <f t="shared" si="806"/>
        <v>0</v>
      </c>
      <c r="CO181" s="49">
        <f t="shared" si="806"/>
        <v>0</v>
      </c>
      <c r="CP181" s="49">
        <f t="shared" si="806"/>
        <v>0</v>
      </c>
      <c r="CQ181" s="49">
        <f t="shared" si="806"/>
        <v>0</v>
      </c>
      <c r="CR181" s="49">
        <f t="shared" si="806"/>
        <v>0</v>
      </c>
      <c r="CS181" s="49">
        <f t="shared" si="806"/>
        <v>0</v>
      </c>
      <c r="CT181" s="49">
        <f t="shared" si="806"/>
        <v>0</v>
      </c>
      <c r="CU181" s="49">
        <f t="shared" si="806"/>
        <v>0</v>
      </c>
      <c r="CV181" s="49">
        <f t="shared" ref="CV181:DH181" si="807">CV68*$K68</f>
        <v>0</v>
      </c>
      <c r="CW181" s="49">
        <f t="shared" si="807"/>
        <v>0</v>
      </c>
      <c r="CX181" s="49">
        <f t="shared" si="807"/>
        <v>0</v>
      </c>
      <c r="CY181" s="49">
        <f t="shared" si="807"/>
        <v>0</v>
      </c>
      <c r="CZ181" s="49">
        <f t="shared" si="807"/>
        <v>0</v>
      </c>
      <c r="DA181" s="49">
        <f t="shared" si="807"/>
        <v>0</v>
      </c>
      <c r="DB181" s="49">
        <f t="shared" si="807"/>
        <v>0</v>
      </c>
      <c r="DC181" s="49">
        <f t="shared" si="807"/>
        <v>0</v>
      </c>
      <c r="DD181" s="49">
        <f t="shared" si="807"/>
        <v>0</v>
      </c>
      <c r="DE181" s="49">
        <f t="shared" si="807"/>
        <v>0</v>
      </c>
      <c r="DF181" s="49">
        <f t="shared" si="807"/>
        <v>0</v>
      </c>
      <c r="DG181" s="49">
        <f t="shared" si="807"/>
        <v>0</v>
      </c>
      <c r="DH181" s="49">
        <f t="shared" si="807"/>
        <v>0</v>
      </c>
      <c r="DI181" s="49">
        <f t="shared" ref="DI181:DT181" si="808">DI68*$L68</f>
        <v>0</v>
      </c>
      <c r="DJ181" s="49">
        <f t="shared" ref="DJ181:DR181" si="809">DJ68*$L68</f>
        <v>0</v>
      </c>
      <c r="DK181" s="49">
        <f t="shared" si="809"/>
        <v>0</v>
      </c>
      <c r="DL181" s="49">
        <f t="shared" si="809"/>
        <v>0</v>
      </c>
      <c r="DM181" s="49">
        <f t="shared" si="809"/>
        <v>0</v>
      </c>
      <c r="DN181" s="49">
        <f t="shared" si="809"/>
        <v>0</v>
      </c>
      <c r="DO181" s="49">
        <f t="shared" si="809"/>
        <v>0</v>
      </c>
      <c r="DP181" s="49">
        <f t="shared" si="809"/>
        <v>0</v>
      </c>
      <c r="DQ181" s="49">
        <f t="shared" si="809"/>
        <v>0</v>
      </c>
      <c r="DR181" s="49">
        <f t="shared" si="809"/>
        <v>0</v>
      </c>
      <c r="DS181" s="49">
        <f t="shared" si="808"/>
        <v>0</v>
      </c>
      <c r="DT181" s="49">
        <f t="shared" si="808"/>
        <v>0</v>
      </c>
      <c r="DU181" s="49"/>
      <c r="DV181" s="49"/>
      <c r="DW181" s="49"/>
      <c r="DX181" s="49"/>
      <c r="DY181" s="49"/>
      <c r="DZ181" s="49"/>
      <c r="EA181" s="49"/>
      <c r="EB181" s="49"/>
      <c r="EC181" s="49"/>
      <c r="ED181" s="49"/>
      <c r="EE181" s="49"/>
      <c r="EF181" s="49"/>
      <c r="EG181" s="49"/>
      <c r="EH181" s="49"/>
      <c r="EI181" s="49"/>
      <c r="EJ181" s="49"/>
      <c r="EK181" s="49"/>
      <c r="EL181" s="49"/>
      <c r="EM181" s="49"/>
      <c r="EN181" s="49"/>
      <c r="EO181" s="49"/>
      <c r="EP181" s="49"/>
      <c r="EQ181" s="49"/>
      <c r="ER181" s="49"/>
      <c r="ES181" s="49"/>
      <c r="ET181" s="49"/>
      <c r="EU181" s="49"/>
      <c r="EV181" s="49"/>
      <c r="EW181" s="49"/>
      <c r="EX181" s="49"/>
      <c r="EY181" s="49"/>
      <c r="EZ181" s="49"/>
      <c r="FA181" s="49"/>
      <c r="FB181" s="49"/>
      <c r="FC181" s="49"/>
      <c r="FD181" s="49"/>
      <c r="FE181" s="49"/>
      <c r="FF181" s="49"/>
      <c r="FG181" s="49"/>
      <c r="FH181" s="49"/>
      <c r="FI181" s="49"/>
      <c r="FJ181" s="49"/>
      <c r="FK181" s="49"/>
      <c r="FL181" s="49"/>
      <c r="FM181" s="49"/>
      <c r="FN181" s="49"/>
      <c r="FO181" s="49"/>
      <c r="FP181" s="49"/>
      <c r="FQ181" s="49"/>
      <c r="FR181" s="49"/>
      <c r="FS181" s="49"/>
      <c r="FT181" s="49"/>
      <c r="FU181" s="49"/>
      <c r="FV181" s="49"/>
      <c r="FW181" s="49"/>
      <c r="FX181" s="49"/>
      <c r="FY181" s="49"/>
      <c r="FZ181" s="49"/>
      <c r="GA181" s="49"/>
      <c r="GB181" s="49"/>
      <c r="GC181" s="69">
        <f t="shared" si="365"/>
        <v>555062.6629349998</v>
      </c>
      <c r="GD181" s="70">
        <f t="shared" ref="GD181:GD187" si="810">GC181</f>
        <v>555062.6629349998</v>
      </c>
      <c r="GE181" s="5"/>
      <c r="GF181" s="5"/>
      <c r="GG181" s="5"/>
    </row>
    <row r="182" spans="1:189" ht="16.5" customHeight="1" x14ac:dyDescent="0.25">
      <c r="A182" s="5"/>
      <c r="B182" s="40" t="s">
        <v>186</v>
      </c>
      <c r="C182" s="24" t="s">
        <v>180</v>
      </c>
      <c r="D182" s="24" t="s">
        <v>180</v>
      </c>
      <c r="E182" s="5">
        <v>39</v>
      </c>
      <c r="F182" s="230" t="s">
        <v>112</v>
      </c>
      <c r="G182" s="17" t="str">
        <f t="shared" si="367"/>
        <v>T2</v>
      </c>
      <c r="H182" s="41"/>
      <c r="I182" s="41"/>
      <c r="J182" s="41"/>
      <c r="K182" s="41"/>
      <c r="L182" s="41"/>
      <c r="M182" s="41"/>
      <c r="N182" s="41"/>
      <c r="O182" s="41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>
        <f t="shared" ref="AA182:AN182" si="811">AA69*$H69</f>
        <v>0</v>
      </c>
      <c r="AB182" s="49">
        <f t="shared" si="811"/>
        <v>0</v>
      </c>
      <c r="AC182" s="49">
        <f t="shared" si="811"/>
        <v>0</v>
      </c>
      <c r="AD182" s="49">
        <f t="shared" si="811"/>
        <v>0</v>
      </c>
      <c r="AE182" s="49">
        <f t="shared" si="811"/>
        <v>0</v>
      </c>
      <c r="AF182" s="49">
        <f t="shared" si="811"/>
        <v>0</v>
      </c>
      <c r="AG182" s="49">
        <f t="shared" si="811"/>
        <v>0</v>
      </c>
      <c r="AH182" s="49">
        <f t="shared" si="811"/>
        <v>0</v>
      </c>
      <c r="AI182" s="49">
        <f t="shared" si="811"/>
        <v>0</v>
      </c>
      <c r="AJ182" s="49">
        <f t="shared" si="811"/>
        <v>0</v>
      </c>
      <c r="AK182" s="49">
        <f t="shared" si="811"/>
        <v>0</v>
      </c>
      <c r="AL182" s="49">
        <f t="shared" si="811"/>
        <v>0</v>
      </c>
      <c r="AM182" s="49">
        <f t="shared" si="811"/>
        <v>0</v>
      </c>
      <c r="AN182" s="49">
        <f t="shared" si="811"/>
        <v>0</v>
      </c>
      <c r="AO182" s="49">
        <f t="shared" ref="AO182:BF182" si="812">AO69*$I69</f>
        <v>0</v>
      </c>
      <c r="AP182" s="49">
        <f t="shared" si="812"/>
        <v>0</v>
      </c>
      <c r="AQ182" s="49">
        <f t="shared" si="812"/>
        <v>0</v>
      </c>
      <c r="AR182" s="49">
        <f t="shared" si="812"/>
        <v>0</v>
      </c>
      <c r="AS182" s="49">
        <f t="shared" si="812"/>
        <v>0</v>
      </c>
      <c r="AT182" s="49">
        <f t="shared" si="812"/>
        <v>0</v>
      </c>
      <c r="AU182" s="49">
        <f t="shared" si="812"/>
        <v>0</v>
      </c>
      <c r="AV182" s="49">
        <f t="shared" si="812"/>
        <v>0</v>
      </c>
      <c r="AW182" s="49">
        <f t="shared" si="812"/>
        <v>0</v>
      </c>
      <c r="AX182" s="49">
        <f t="shared" si="812"/>
        <v>0</v>
      </c>
      <c r="AY182" s="49">
        <f t="shared" si="812"/>
        <v>22303.039258500005</v>
      </c>
      <c r="AZ182" s="49">
        <f t="shared" si="812"/>
        <v>22303.039258500005</v>
      </c>
      <c r="BA182" s="49">
        <f t="shared" si="812"/>
        <v>22303.039258500005</v>
      </c>
      <c r="BB182" s="49">
        <f t="shared" si="812"/>
        <v>22303.039258500005</v>
      </c>
      <c r="BC182" s="49">
        <f t="shared" si="812"/>
        <v>22303.039258500005</v>
      </c>
      <c r="BD182" s="49">
        <f t="shared" si="812"/>
        <v>22303.039258500005</v>
      </c>
      <c r="BE182" s="49">
        <f t="shared" si="812"/>
        <v>22303.039258500005</v>
      </c>
      <c r="BF182" s="49">
        <f t="shared" si="812"/>
        <v>22303.039258500005</v>
      </c>
      <c r="BG182" s="49">
        <f t="shared" ref="BG182:BL182" si="813">BG69*$I69</f>
        <v>22303.039258500005</v>
      </c>
      <c r="BH182" s="49">
        <f t="shared" si="813"/>
        <v>22303.039258500005</v>
      </c>
      <c r="BI182" s="49">
        <f t="shared" si="813"/>
        <v>22303.039258500005</v>
      </c>
      <c r="BJ182" s="49">
        <f t="shared" si="813"/>
        <v>22303.039258500005</v>
      </c>
      <c r="BK182" s="49">
        <f t="shared" si="813"/>
        <v>22303.039258500005</v>
      </c>
      <c r="BL182" s="49">
        <f t="shared" si="813"/>
        <v>22303.039258500005</v>
      </c>
      <c r="BM182" s="49">
        <f t="shared" ref="BM182:BX182" si="814">BM69*$J69</f>
        <v>24533.343184350008</v>
      </c>
      <c r="BN182" s="49">
        <f t="shared" si="814"/>
        <v>24533.343184350008</v>
      </c>
      <c r="BO182" s="49">
        <f t="shared" si="814"/>
        <v>24533.343184350008</v>
      </c>
      <c r="BP182" s="49">
        <f t="shared" si="814"/>
        <v>24533.343184350008</v>
      </c>
      <c r="BQ182" s="49">
        <f t="shared" si="814"/>
        <v>24533.343184350008</v>
      </c>
      <c r="BR182" s="49">
        <f t="shared" si="814"/>
        <v>24533.343184350008</v>
      </c>
      <c r="BS182" s="49">
        <f t="shared" si="814"/>
        <v>24533.343184350008</v>
      </c>
      <c r="BT182" s="49">
        <f t="shared" si="814"/>
        <v>24533.343184350008</v>
      </c>
      <c r="BU182" s="49">
        <f t="shared" si="814"/>
        <v>24533.343184350008</v>
      </c>
      <c r="BV182" s="49">
        <f t="shared" si="814"/>
        <v>24533.343184350008</v>
      </c>
      <c r="BW182" s="49">
        <f t="shared" si="814"/>
        <v>0</v>
      </c>
      <c r="BX182" s="49">
        <f t="shared" si="814"/>
        <v>0</v>
      </c>
      <c r="BY182" s="49">
        <f t="shared" ref="BY182:CJ182" si="815">BY69*$J69</f>
        <v>0</v>
      </c>
      <c r="BZ182" s="49">
        <f t="shared" si="815"/>
        <v>0</v>
      </c>
      <c r="CA182" s="49">
        <f t="shared" si="815"/>
        <v>0</v>
      </c>
      <c r="CB182" s="49">
        <f t="shared" si="815"/>
        <v>0</v>
      </c>
      <c r="CC182" s="49">
        <f t="shared" si="815"/>
        <v>0</v>
      </c>
      <c r="CD182" s="49">
        <f t="shared" si="815"/>
        <v>0</v>
      </c>
      <c r="CE182" s="49">
        <f t="shared" si="815"/>
        <v>0</v>
      </c>
      <c r="CF182" s="49">
        <f t="shared" si="815"/>
        <v>0</v>
      </c>
      <c r="CG182" s="49">
        <f t="shared" si="815"/>
        <v>0</v>
      </c>
      <c r="CH182" s="49">
        <f t="shared" si="815"/>
        <v>0</v>
      </c>
      <c r="CI182" s="49">
        <f t="shared" si="815"/>
        <v>0</v>
      </c>
      <c r="CJ182" s="49">
        <f t="shared" si="815"/>
        <v>0</v>
      </c>
      <c r="CK182" s="49">
        <f t="shared" ref="CK182:CU182" si="816">CK69*$K69</f>
        <v>0</v>
      </c>
      <c r="CL182" s="49">
        <f t="shared" si="816"/>
        <v>0</v>
      </c>
      <c r="CM182" s="49">
        <f t="shared" si="816"/>
        <v>0</v>
      </c>
      <c r="CN182" s="49">
        <f t="shared" si="816"/>
        <v>0</v>
      </c>
      <c r="CO182" s="49">
        <f t="shared" si="816"/>
        <v>0</v>
      </c>
      <c r="CP182" s="49">
        <f t="shared" si="816"/>
        <v>0</v>
      </c>
      <c r="CQ182" s="49">
        <f t="shared" si="816"/>
        <v>0</v>
      </c>
      <c r="CR182" s="49">
        <f t="shared" si="816"/>
        <v>0</v>
      </c>
      <c r="CS182" s="49">
        <f t="shared" si="816"/>
        <v>0</v>
      </c>
      <c r="CT182" s="49">
        <f t="shared" si="816"/>
        <v>0</v>
      </c>
      <c r="CU182" s="49">
        <f t="shared" si="816"/>
        <v>0</v>
      </c>
      <c r="CV182" s="49">
        <f t="shared" ref="CV182:DH182" si="817">CV69*$K69</f>
        <v>0</v>
      </c>
      <c r="CW182" s="49">
        <f t="shared" si="817"/>
        <v>0</v>
      </c>
      <c r="CX182" s="49">
        <f t="shared" si="817"/>
        <v>0</v>
      </c>
      <c r="CY182" s="49">
        <f t="shared" si="817"/>
        <v>0</v>
      </c>
      <c r="CZ182" s="49">
        <f t="shared" si="817"/>
        <v>0</v>
      </c>
      <c r="DA182" s="49">
        <f t="shared" si="817"/>
        <v>0</v>
      </c>
      <c r="DB182" s="49">
        <f t="shared" si="817"/>
        <v>0</v>
      </c>
      <c r="DC182" s="49">
        <f t="shared" si="817"/>
        <v>0</v>
      </c>
      <c r="DD182" s="49">
        <f t="shared" si="817"/>
        <v>0</v>
      </c>
      <c r="DE182" s="49">
        <f t="shared" si="817"/>
        <v>0</v>
      </c>
      <c r="DF182" s="49">
        <f t="shared" si="817"/>
        <v>0</v>
      </c>
      <c r="DG182" s="49">
        <f t="shared" si="817"/>
        <v>0</v>
      </c>
      <c r="DH182" s="49">
        <f t="shared" si="817"/>
        <v>0</v>
      </c>
      <c r="DI182" s="49">
        <f t="shared" ref="DI182:DT182" si="818">DI69*$L69</f>
        <v>0</v>
      </c>
      <c r="DJ182" s="49">
        <f t="shared" ref="DJ182:DR182" si="819">DJ69*$L69</f>
        <v>0</v>
      </c>
      <c r="DK182" s="49">
        <f t="shared" si="819"/>
        <v>0</v>
      </c>
      <c r="DL182" s="49">
        <f t="shared" si="819"/>
        <v>0</v>
      </c>
      <c r="DM182" s="49">
        <f t="shared" si="819"/>
        <v>0</v>
      </c>
      <c r="DN182" s="49">
        <f t="shared" si="819"/>
        <v>0</v>
      </c>
      <c r="DO182" s="49">
        <f t="shared" si="819"/>
        <v>0</v>
      </c>
      <c r="DP182" s="49">
        <f t="shared" si="819"/>
        <v>0</v>
      </c>
      <c r="DQ182" s="49">
        <f t="shared" si="819"/>
        <v>0</v>
      </c>
      <c r="DR182" s="49">
        <f t="shared" si="819"/>
        <v>0</v>
      </c>
      <c r="DS182" s="49">
        <f t="shared" si="818"/>
        <v>0</v>
      </c>
      <c r="DT182" s="49">
        <f t="shared" si="818"/>
        <v>0</v>
      </c>
      <c r="DU182" s="49"/>
      <c r="DV182" s="49"/>
      <c r="DW182" s="49"/>
      <c r="DX182" s="49"/>
      <c r="DY182" s="49"/>
      <c r="DZ182" s="49"/>
      <c r="EA182" s="49"/>
      <c r="EB182" s="49"/>
      <c r="EC182" s="49"/>
      <c r="ED182" s="49"/>
      <c r="EE182" s="49"/>
      <c r="EF182" s="49"/>
      <c r="EG182" s="49"/>
      <c r="EH182" s="49"/>
      <c r="EI182" s="49"/>
      <c r="EJ182" s="49"/>
      <c r="EK182" s="49"/>
      <c r="EL182" s="49"/>
      <c r="EM182" s="49"/>
      <c r="EN182" s="49"/>
      <c r="EO182" s="49"/>
      <c r="EP182" s="49"/>
      <c r="EQ182" s="49"/>
      <c r="ER182" s="49"/>
      <c r="ES182" s="49"/>
      <c r="ET182" s="49"/>
      <c r="EU182" s="49"/>
      <c r="EV182" s="49"/>
      <c r="EW182" s="49"/>
      <c r="EX182" s="49"/>
      <c r="EY182" s="49"/>
      <c r="EZ182" s="49"/>
      <c r="FA182" s="49"/>
      <c r="FB182" s="49"/>
      <c r="FC182" s="49"/>
      <c r="FD182" s="49"/>
      <c r="FE182" s="49"/>
      <c r="FF182" s="49"/>
      <c r="FG182" s="49"/>
      <c r="FH182" s="49"/>
      <c r="FI182" s="49"/>
      <c r="FJ182" s="49"/>
      <c r="FK182" s="49"/>
      <c r="FL182" s="49"/>
      <c r="FM182" s="49"/>
      <c r="FN182" s="49"/>
      <c r="FO182" s="49"/>
      <c r="FP182" s="49"/>
      <c r="FQ182" s="49"/>
      <c r="FR182" s="49"/>
      <c r="FS182" s="49"/>
      <c r="FT182" s="49"/>
      <c r="FU182" s="49"/>
      <c r="FV182" s="49"/>
      <c r="FW182" s="49"/>
      <c r="FX182" s="49"/>
      <c r="FY182" s="49"/>
      <c r="FZ182" s="49"/>
      <c r="GA182" s="49"/>
      <c r="GB182" s="49"/>
      <c r="GC182" s="69">
        <f t="shared" si="365"/>
        <v>557575.98146250006</v>
      </c>
      <c r="GD182" s="70">
        <f t="shared" si="810"/>
        <v>557575.98146250006</v>
      </c>
      <c r="GE182" s="5"/>
      <c r="GF182" s="5"/>
      <c r="GG182" s="5"/>
    </row>
    <row r="183" spans="1:189" ht="16.5" customHeight="1" x14ac:dyDescent="0.25">
      <c r="A183" s="5"/>
      <c r="B183" s="40" t="s">
        <v>186</v>
      </c>
      <c r="C183" s="24" t="s">
        <v>180</v>
      </c>
      <c r="D183" s="24" t="s">
        <v>180</v>
      </c>
      <c r="E183" s="5">
        <v>40</v>
      </c>
      <c r="F183" s="230" t="s">
        <v>112</v>
      </c>
      <c r="G183" s="17" t="str">
        <f t="shared" si="367"/>
        <v>T2</v>
      </c>
      <c r="H183" s="41"/>
      <c r="I183" s="41"/>
      <c r="J183" s="41"/>
      <c r="K183" s="41"/>
      <c r="L183" s="41"/>
      <c r="M183" s="41"/>
      <c r="N183" s="41"/>
      <c r="O183" s="41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>
        <f t="shared" ref="AA183:AN183" si="820">AA70*$H70</f>
        <v>0</v>
      </c>
      <c r="AB183" s="49">
        <f t="shared" si="820"/>
        <v>0</v>
      </c>
      <c r="AC183" s="49">
        <f t="shared" si="820"/>
        <v>0</v>
      </c>
      <c r="AD183" s="49">
        <f t="shared" si="820"/>
        <v>0</v>
      </c>
      <c r="AE183" s="49">
        <f t="shared" si="820"/>
        <v>0</v>
      </c>
      <c r="AF183" s="49">
        <f t="shared" si="820"/>
        <v>0</v>
      </c>
      <c r="AG183" s="49">
        <f t="shared" si="820"/>
        <v>0</v>
      </c>
      <c r="AH183" s="49">
        <f t="shared" si="820"/>
        <v>0</v>
      </c>
      <c r="AI183" s="49">
        <f t="shared" si="820"/>
        <v>0</v>
      </c>
      <c r="AJ183" s="49">
        <f t="shared" si="820"/>
        <v>0</v>
      </c>
      <c r="AK183" s="49">
        <f t="shared" si="820"/>
        <v>0</v>
      </c>
      <c r="AL183" s="49">
        <f t="shared" si="820"/>
        <v>0</v>
      </c>
      <c r="AM183" s="49">
        <f t="shared" si="820"/>
        <v>0</v>
      </c>
      <c r="AN183" s="49">
        <f t="shared" si="820"/>
        <v>0</v>
      </c>
      <c r="AO183" s="49">
        <f t="shared" ref="AO183:BF183" si="821">AO70*$I70</f>
        <v>0</v>
      </c>
      <c r="AP183" s="49">
        <f t="shared" si="821"/>
        <v>0</v>
      </c>
      <c r="AQ183" s="49">
        <f t="shared" si="821"/>
        <v>0</v>
      </c>
      <c r="AR183" s="49">
        <f t="shared" si="821"/>
        <v>0</v>
      </c>
      <c r="AS183" s="49">
        <f t="shared" si="821"/>
        <v>0</v>
      </c>
      <c r="AT183" s="49">
        <f t="shared" si="821"/>
        <v>0</v>
      </c>
      <c r="AU183" s="49">
        <f t="shared" si="821"/>
        <v>0</v>
      </c>
      <c r="AV183" s="49">
        <f t="shared" si="821"/>
        <v>0</v>
      </c>
      <c r="AW183" s="49">
        <f t="shared" si="821"/>
        <v>0</v>
      </c>
      <c r="AX183" s="49">
        <f t="shared" si="821"/>
        <v>0</v>
      </c>
      <c r="AY183" s="49">
        <f t="shared" si="821"/>
        <v>0</v>
      </c>
      <c r="AZ183" s="49">
        <f t="shared" si="821"/>
        <v>0</v>
      </c>
      <c r="BA183" s="49">
        <f t="shared" si="821"/>
        <v>0</v>
      </c>
      <c r="BB183" s="49">
        <f t="shared" si="821"/>
        <v>0</v>
      </c>
      <c r="BC183" s="49">
        <f t="shared" si="821"/>
        <v>0</v>
      </c>
      <c r="BD183" s="49">
        <f t="shared" si="821"/>
        <v>0</v>
      </c>
      <c r="BE183" s="49">
        <f t="shared" si="821"/>
        <v>0</v>
      </c>
      <c r="BF183" s="49">
        <f t="shared" si="821"/>
        <v>0</v>
      </c>
      <c r="BG183" s="49">
        <f t="shared" ref="BG183:BL183" si="822">BG70*$I70</f>
        <v>0</v>
      </c>
      <c r="BH183" s="49">
        <f t="shared" si="822"/>
        <v>0</v>
      </c>
      <c r="BI183" s="49">
        <f t="shared" si="822"/>
        <v>0</v>
      </c>
      <c r="BJ183" s="49">
        <f t="shared" si="822"/>
        <v>0</v>
      </c>
      <c r="BK183" s="49">
        <f t="shared" si="822"/>
        <v>0</v>
      </c>
      <c r="BL183" s="49">
        <f t="shared" si="822"/>
        <v>0</v>
      </c>
      <c r="BM183" s="49">
        <f t="shared" ref="BM183:BX183" si="823">BM70*$J70</f>
        <v>0</v>
      </c>
      <c r="BN183" s="49">
        <f t="shared" si="823"/>
        <v>0</v>
      </c>
      <c r="BO183" s="49">
        <f t="shared" si="823"/>
        <v>0</v>
      </c>
      <c r="BP183" s="49">
        <f t="shared" si="823"/>
        <v>0</v>
      </c>
      <c r="BQ183" s="49">
        <f t="shared" si="823"/>
        <v>0</v>
      </c>
      <c r="BR183" s="49">
        <f t="shared" si="823"/>
        <v>0</v>
      </c>
      <c r="BS183" s="49">
        <f t="shared" si="823"/>
        <v>0</v>
      </c>
      <c r="BT183" s="49">
        <f t="shared" si="823"/>
        <v>0</v>
      </c>
      <c r="BU183" s="49">
        <f t="shared" si="823"/>
        <v>0</v>
      </c>
      <c r="BV183" s="49">
        <f t="shared" si="823"/>
        <v>0</v>
      </c>
      <c r="BW183" s="49">
        <f t="shared" si="823"/>
        <v>24533.343184350008</v>
      </c>
      <c r="BX183" s="49">
        <f t="shared" si="823"/>
        <v>24533.343184350008</v>
      </c>
      <c r="BY183" s="49">
        <f t="shared" ref="BY183:CJ183" si="824">BY70*$J70</f>
        <v>24533.343184350008</v>
      </c>
      <c r="BZ183" s="49">
        <f t="shared" si="824"/>
        <v>24533.343184350008</v>
      </c>
      <c r="CA183" s="49">
        <f t="shared" si="824"/>
        <v>24533.343184350008</v>
      </c>
      <c r="CB183" s="49">
        <f t="shared" si="824"/>
        <v>24533.343184350008</v>
      </c>
      <c r="CC183" s="49">
        <f t="shared" si="824"/>
        <v>24533.343184350008</v>
      </c>
      <c r="CD183" s="49">
        <f t="shared" si="824"/>
        <v>24533.343184350008</v>
      </c>
      <c r="CE183" s="49">
        <f t="shared" si="824"/>
        <v>24533.343184350008</v>
      </c>
      <c r="CF183" s="49">
        <f t="shared" si="824"/>
        <v>24533.343184350008</v>
      </c>
      <c r="CG183" s="49">
        <f t="shared" si="824"/>
        <v>24533.343184350008</v>
      </c>
      <c r="CH183" s="49">
        <f t="shared" si="824"/>
        <v>24533.343184350008</v>
      </c>
      <c r="CI183" s="49">
        <f t="shared" si="824"/>
        <v>24533.343184350008</v>
      </c>
      <c r="CJ183" s="49">
        <f t="shared" si="824"/>
        <v>24533.343184350008</v>
      </c>
      <c r="CK183" s="49">
        <f t="shared" ref="CK183:CU183" si="825">CK70*$K70</f>
        <v>26986.677502785009</v>
      </c>
      <c r="CL183" s="49">
        <f t="shared" si="825"/>
        <v>26986.677502785009</v>
      </c>
      <c r="CM183" s="49">
        <f t="shared" si="825"/>
        <v>26986.677502785009</v>
      </c>
      <c r="CN183" s="49">
        <f t="shared" si="825"/>
        <v>26986.677502785009</v>
      </c>
      <c r="CO183" s="49">
        <f t="shared" si="825"/>
        <v>26986.677502785009</v>
      </c>
      <c r="CP183" s="49">
        <f t="shared" si="825"/>
        <v>26986.677502785009</v>
      </c>
      <c r="CQ183" s="49">
        <f t="shared" si="825"/>
        <v>26986.677502785009</v>
      </c>
      <c r="CR183" s="49">
        <f t="shared" si="825"/>
        <v>26986.677502785009</v>
      </c>
      <c r="CS183" s="49">
        <f t="shared" si="825"/>
        <v>26986.677502785009</v>
      </c>
      <c r="CT183" s="49">
        <f t="shared" si="825"/>
        <v>26986.677502785009</v>
      </c>
      <c r="CU183" s="49">
        <f t="shared" si="825"/>
        <v>0</v>
      </c>
      <c r="CV183" s="49">
        <f t="shared" ref="CV183:DH183" si="826">CV70*$K70</f>
        <v>0</v>
      </c>
      <c r="CW183" s="49">
        <f t="shared" si="826"/>
        <v>0</v>
      </c>
      <c r="CX183" s="49">
        <f t="shared" si="826"/>
        <v>0</v>
      </c>
      <c r="CY183" s="49">
        <f t="shared" si="826"/>
        <v>0</v>
      </c>
      <c r="CZ183" s="49">
        <f t="shared" si="826"/>
        <v>0</v>
      </c>
      <c r="DA183" s="49">
        <f t="shared" si="826"/>
        <v>0</v>
      </c>
      <c r="DB183" s="49">
        <f t="shared" si="826"/>
        <v>0</v>
      </c>
      <c r="DC183" s="49">
        <f t="shared" si="826"/>
        <v>0</v>
      </c>
      <c r="DD183" s="49">
        <f t="shared" si="826"/>
        <v>0</v>
      </c>
      <c r="DE183" s="49">
        <f t="shared" si="826"/>
        <v>0</v>
      </c>
      <c r="DF183" s="49">
        <f t="shared" si="826"/>
        <v>0</v>
      </c>
      <c r="DG183" s="49">
        <f t="shared" si="826"/>
        <v>0</v>
      </c>
      <c r="DH183" s="49">
        <f t="shared" si="826"/>
        <v>0</v>
      </c>
      <c r="DI183" s="49">
        <f t="shared" ref="DI183:DT183" si="827">DI70*$L70</f>
        <v>0</v>
      </c>
      <c r="DJ183" s="49">
        <f t="shared" ref="DJ183:DR183" si="828">DJ70*$L70</f>
        <v>0</v>
      </c>
      <c r="DK183" s="49">
        <f t="shared" si="828"/>
        <v>0</v>
      </c>
      <c r="DL183" s="49">
        <f t="shared" si="828"/>
        <v>0</v>
      </c>
      <c r="DM183" s="49">
        <f t="shared" si="828"/>
        <v>0</v>
      </c>
      <c r="DN183" s="49">
        <f t="shared" si="828"/>
        <v>0</v>
      </c>
      <c r="DO183" s="49">
        <f t="shared" si="828"/>
        <v>0</v>
      </c>
      <c r="DP183" s="49">
        <f t="shared" si="828"/>
        <v>0</v>
      </c>
      <c r="DQ183" s="49">
        <f t="shared" si="828"/>
        <v>0</v>
      </c>
      <c r="DR183" s="49">
        <f t="shared" si="828"/>
        <v>0</v>
      </c>
      <c r="DS183" s="49">
        <f t="shared" si="827"/>
        <v>0</v>
      </c>
      <c r="DT183" s="49">
        <f t="shared" si="827"/>
        <v>0</v>
      </c>
      <c r="DU183" s="49"/>
      <c r="DV183" s="49"/>
      <c r="DW183" s="49"/>
      <c r="DX183" s="49"/>
      <c r="DY183" s="49"/>
      <c r="DZ183" s="49"/>
      <c r="EA183" s="49"/>
      <c r="EB183" s="49"/>
      <c r="EC183" s="49"/>
      <c r="ED183" s="49"/>
      <c r="EE183" s="49"/>
      <c r="EF183" s="49"/>
      <c r="EG183" s="49"/>
      <c r="EH183" s="49"/>
      <c r="EI183" s="49"/>
      <c r="EJ183" s="49"/>
      <c r="EK183" s="49"/>
      <c r="EL183" s="49"/>
      <c r="EM183" s="49"/>
      <c r="EN183" s="49"/>
      <c r="EO183" s="49"/>
      <c r="EP183" s="49"/>
      <c r="EQ183" s="49"/>
      <c r="ER183" s="49"/>
      <c r="ES183" s="49"/>
      <c r="ET183" s="49"/>
      <c r="EU183" s="49"/>
      <c r="EV183" s="49"/>
      <c r="EW183" s="49"/>
      <c r="EX183" s="49"/>
      <c r="EY183" s="49"/>
      <c r="EZ183" s="49"/>
      <c r="FA183" s="49"/>
      <c r="FB183" s="49"/>
      <c r="FC183" s="49"/>
      <c r="FD183" s="49"/>
      <c r="FE183" s="49"/>
      <c r="FF183" s="49"/>
      <c r="FG183" s="49"/>
      <c r="FH183" s="49"/>
      <c r="FI183" s="49"/>
      <c r="FJ183" s="49"/>
      <c r="FK183" s="49"/>
      <c r="FL183" s="49"/>
      <c r="FM183" s="49"/>
      <c r="FN183" s="49"/>
      <c r="FO183" s="49"/>
      <c r="FP183" s="49"/>
      <c r="FQ183" s="49"/>
      <c r="FR183" s="49"/>
      <c r="FS183" s="49"/>
      <c r="FT183" s="49"/>
      <c r="FU183" s="49"/>
      <c r="FV183" s="49"/>
      <c r="FW183" s="49"/>
      <c r="FX183" s="49"/>
      <c r="FY183" s="49"/>
      <c r="FZ183" s="49"/>
      <c r="GA183" s="49"/>
      <c r="GB183" s="49"/>
      <c r="GC183" s="69">
        <f t="shared" si="365"/>
        <v>613333.57960875006</v>
      </c>
      <c r="GD183" s="70">
        <f t="shared" si="810"/>
        <v>613333.57960875006</v>
      </c>
      <c r="GE183" s="5"/>
      <c r="GF183" s="5"/>
      <c r="GG183" s="5"/>
    </row>
    <row r="184" spans="1:189" ht="16.5" customHeight="1" x14ac:dyDescent="0.25">
      <c r="A184" s="5"/>
      <c r="B184" s="40" t="s">
        <v>186</v>
      </c>
      <c r="C184" s="24" t="s">
        <v>180</v>
      </c>
      <c r="D184" s="24" t="s">
        <v>180</v>
      </c>
      <c r="E184" s="5">
        <v>41</v>
      </c>
      <c r="F184" s="230" t="s">
        <v>112</v>
      </c>
      <c r="G184" s="17" t="str">
        <f t="shared" si="367"/>
        <v>T1</v>
      </c>
      <c r="H184" s="41"/>
      <c r="I184" s="41"/>
      <c r="J184" s="41"/>
      <c r="K184" s="41"/>
      <c r="L184" s="41"/>
      <c r="M184" s="41"/>
      <c r="N184" s="41"/>
      <c r="O184" s="41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>
        <f t="shared" ref="AA184:AN184" si="829">AA71*$H71</f>
        <v>0</v>
      </c>
      <c r="AB184" s="49">
        <f t="shared" si="829"/>
        <v>0</v>
      </c>
      <c r="AC184" s="49">
        <f t="shared" si="829"/>
        <v>0</v>
      </c>
      <c r="AD184" s="49">
        <f t="shared" si="829"/>
        <v>0</v>
      </c>
      <c r="AE184" s="49">
        <f t="shared" si="829"/>
        <v>0</v>
      </c>
      <c r="AF184" s="49">
        <f t="shared" si="829"/>
        <v>0</v>
      </c>
      <c r="AG184" s="49">
        <f t="shared" si="829"/>
        <v>0</v>
      </c>
      <c r="AH184" s="49">
        <f t="shared" si="829"/>
        <v>0</v>
      </c>
      <c r="AI184" s="49">
        <f t="shared" si="829"/>
        <v>0</v>
      </c>
      <c r="AJ184" s="49">
        <f t="shared" si="829"/>
        <v>0</v>
      </c>
      <c r="AK184" s="49">
        <f t="shared" si="829"/>
        <v>0</v>
      </c>
      <c r="AL184" s="49">
        <f t="shared" si="829"/>
        <v>0</v>
      </c>
      <c r="AM184" s="49">
        <f t="shared" si="829"/>
        <v>0</v>
      </c>
      <c r="AN184" s="49">
        <f t="shared" si="829"/>
        <v>0</v>
      </c>
      <c r="AO184" s="49">
        <f t="shared" ref="AO184:BF184" si="830">AO71*$I71</f>
        <v>0</v>
      </c>
      <c r="AP184" s="49">
        <f t="shared" si="830"/>
        <v>0</v>
      </c>
      <c r="AQ184" s="49">
        <f t="shared" si="830"/>
        <v>0</v>
      </c>
      <c r="AR184" s="49">
        <f t="shared" si="830"/>
        <v>0</v>
      </c>
      <c r="AS184" s="49">
        <f t="shared" si="830"/>
        <v>0</v>
      </c>
      <c r="AT184" s="49">
        <f t="shared" si="830"/>
        <v>0</v>
      </c>
      <c r="AU184" s="49">
        <f t="shared" si="830"/>
        <v>0</v>
      </c>
      <c r="AV184" s="49">
        <f t="shared" si="830"/>
        <v>0</v>
      </c>
      <c r="AW184" s="49">
        <f t="shared" si="830"/>
        <v>0</v>
      </c>
      <c r="AX184" s="49">
        <f t="shared" si="830"/>
        <v>0</v>
      </c>
      <c r="AY184" s="49">
        <f t="shared" si="830"/>
        <v>0</v>
      </c>
      <c r="AZ184" s="49">
        <f t="shared" si="830"/>
        <v>0</v>
      </c>
      <c r="BA184" s="49">
        <f t="shared" si="830"/>
        <v>0</v>
      </c>
      <c r="BB184" s="49">
        <f t="shared" si="830"/>
        <v>0</v>
      </c>
      <c r="BC184" s="49">
        <f t="shared" si="830"/>
        <v>0</v>
      </c>
      <c r="BD184" s="49">
        <f t="shared" si="830"/>
        <v>0</v>
      </c>
      <c r="BE184" s="49">
        <f t="shared" si="830"/>
        <v>0</v>
      </c>
      <c r="BF184" s="49">
        <f t="shared" si="830"/>
        <v>0</v>
      </c>
      <c r="BG184" s="49">
        <f t="shared" ref="BG184:BL184" si="831">BG71*$I71</f>
        <v>0</v>
      </c>
      <c r="BH184" s="49">
        <f t="shared" si="831"/>
        <v>0</v>
      </c>
      <c r="BI184" s="49">
        <f t="shared" si="831"/>
        <v>0</v>
      </c>
      <c r="BJ184" s="49">
        <f t="shared" si="831"/>
        <v>0</v>
      </c>
      <c r="BK184" s="49">
        <f t="shared" si="831"/>
        <v>0</v>
      </c>
      <c r="BL184" s="49">
        <f t="shared" si="831"/>
        <v>0</v>
      </c>
      <c r="BM184" s="49">
        <f t="shared" ref="BM184:BX184" si="832">BM71*$J71</f>
        <v>0</v>
      </c>
      <c r="BN184" s="49">
        <f t="shared" si="832"/>
        <v>0</v>
      </c>
      <c r="BO184" s="49">
        <f t="shared" si="832"/>
        <v>0</v>
      </c>
      <c r="BP184" s="49">
        <f t="shared" si="832"/>
        <v>0</v>
      </c>
      <c r="BQ184" s="49">
        <f t="shared" si="832"/>
        <v>0</v>
      </c>
      <c r="BR184" s="49">
        <f t="shared" si="832"/>
        <v>0</v>
      </c>
      <c r="BS184" s="49">
        <f t="shared" si="832"/>
        <v>0</v>
      </c>
      <c r="BT184" s="49">
        <f t="shared" si="832"/>
        <v>0</v>
      </c>
      <c r="BU184" s="49">
        <f t="shared" si="832"/>
        <v>0</v>
      </c>
      <c r="BV184" s="49">
        <f t="shared" si="832"/>
        <v>0</v>
      </c>
      <c r="BW184" s="49">
        <f t="shared" si="832"/>
        <v>0</v>
      </c>
      <c r="BX184" s="49">
        <f t="shared" si="832"/>
        <v>0</v>
      </c>
      <c r="BY184" s="49">
        <f t="shared" ref="BY184:CJ184" si="833">BY71*$J71</f>
        <v>0</v>
      </c>
      <c r="BZ184" s="49">
        <f t="shared" si="833"/>
        <v>0</v>
      </c>
      <c r="CA184" s="49">
        <f t="shared" si="833"/>
        <v>0</v>
      </c>
      <c r="CB184" s="49">
        <f t="shared" si="833"/>
        <v>0</v>
      </c>
      <c r="CC184" s="49">
        <f t="shared" si="833"/>
        <v>0</v>
      </c>
      <c r="CD184" s="49">
        <f t="shared" si="833"/>
        <v>0</v>
      </c>
      <c r="CE184" s="49">
        <f t="shared" si="833"/>
        <v>0</v>
      </c>
      <c r="CF184" s="49">
        <f t="shared" si="833"/>
        <v>0</v>
      </c>
      <c r="CG184" s="49">
        <f t="shared" si="833"/>
        <v>0</v>
      </c>
      <c r="CH184" s="49">
        <f t="shared" si="833"/>
        <v>0</v>
      </c>
      <c r="CI184" s="49">
        <f t="shared" si="833"/>
        <v>0</v>
      </c>
      <c r="CJ184" s="49">
        <f t="shared" si="833"/>
        <v>0</v>
      </c>
      <c r="CK184" s="49">
        <f t="shared" ref="CK184:CU184" si="834">CK71*$K71</f>
        <v>0</v>
      </c>
      <c r="CL184" s="49">
        <f t="shared" si="834"/>
        <v>0</v>
      </c>
      <c r="CM184" s="49">
        <f t="shared" si="834"/>
        <v>0</v>
      </c>
      <c r="CN184" s="49">
        <f t="shared" si="834"/>
        <v>0</v>
      </c>
      <c r="CO184" s="49">
        <f t="shared" si="834"/>
        <v>0</v>
      </c>
      <c r="CP184" s="49">
        <f t="shared" si="834"/>
        <v>0</v>
      </c>
      <c r="CQ184" s="49">
        <f t="shared" si="834"/>
        <v>0</v>
      </c>
      <c r="CR184" s="49">
        <f t="shared" si="834"/>
        <v>0</v>
      </c>
      <c r="CS184" s="49">
        <f t="shared" si="834"/>
        <v>0</v>
      </c>
      <c r="CT184" s="49">
        <f t="shared" si="834"/>
        <v>0</v>
      </c>
      <c r="CU184" s="49">
        <f t="shared" si="834"/>
        <v>15913.937697157511</v>
      </c>
      <c r="CV184" s="49">
        <f t="shared" ref="CV184:DH184" si="835">CV71*$K71</f>
        <v>15913.937697157511</v>
      </c>
      <c r="CW184" s="49">
        <f t="shared" si="835"/>
        <v>15913.937697157511</v>
      </c>
      <c r="CX184" s="49">
        <f t="shared" si="835"/>
        <v>15913.937697157511</v>
      </c>
      <c r="CY184" s="49">
        <f t="shared" si="835"/>
        <v>15913.937697157511</v>
      </c>
      <c r="CZ184" s="49">
        <f t="shared" si="835"/>
        <v>15913.937697157511</v>
      </c>
      <c r="DA184" s="49">
        <f t="shared" si="835"/>
        <v>15913.937697157511</v>
      </c>
      <c r="DB184" s="49">
        <f t="shared" si="835"/>
        <v>15913.937697157511</v>
      </c>
      <c r="DC184" s="49">
        <f t="shared" si="835"/>
        <v>15913.937697157511</v>
      </c>
      <c r="DD184" s="49">
        <f t="shared" si="835"/>
        <v>15913.937697157511</v>
      </c>
      <c r="DE184" s="49">
        <f t="shared" si="835"/>
        <v>15913.937697157511</v>
      </c>
      <c r="DF184" s="49">
        <f t="shared" si="835"/>
        <v>15913.937697157511</v>
      </c>
      <c r="DG184" s="49">
        <f t="shared" si="835"/>
        <v>15913.937697157511</v>
      </c>
      <c r="DH184" s="49">
        <f t="shared" si="835"/>
        <v>15913.937697157511</v>
      </c>
      <c r="DI184" s="49">
        <f t="shared" ref="DI184:DT184" si="836">DI71*$L71</f>
        <v>17505.331466873264</v>
      </c>
      <c r="DJ184" s="49">
        <f t="shared" ref="DJ184:DR184" si="837">DJ71*$L71</f>
        <v>17505.331466873264</v>
      </c>
      <c r="DK184" s="49">
        <f t="shared" si="837"/>
        <v>17505.331466873264</v>
      </c>
      <c r="DL184" s="49">
        <f t="shared" si="837"/>
        <v>17505.331466873264</v>
      </c>
      <c r="DM184" s="49">
        <f t="shared" si="837"/>
        <v>17505.331466873264</v>
      </c>
      <c r="DN184" s="49">
        <f t="shared" si="837"/>
        <v>17505.331466873264</v>
      </c>
      <c r="DO184" s="49">
        <f t="shared" si="837"/>
        <v>17505.331466873264</v>
      </c>
      <c r="DP184" s="49">
        <f t="shared" si="837"/>
        <v>17505.331466873264</v>
      </c>
      <c r="DQ184" s="49">
        <f t="shared" si="837"/>
        <v>17505.331466873264</v>
      </c>
      <c r="DR184" s="49">
        <f t="shared" si="837"/>
        <v>17505.331466873264</v>
      </c>
      <c r="DS184" s="49">
        <f t="shared" si="836"/>
        <v>0</v>
      </c>
      <c r="DT184" s="49">
        <f t="shared" si="836"/>
        <v>0</v>
      </c>
      <c r="DU184" s="49"/>
      <c r="DV184" s="49"/>
      <c r="DW184" s="49"/>
      <c r="DX184" s="49"/>
      <c r="DY184" s="49"/>
      <c r="DZ184" s="49"/>
      <c r="EA184" s="49"/>
      <c r="EB184" s="49"/>
      <c r="EC184" s="49"/>
      <c r="ED184" s="49"/>
      <c r="EE184" s="49"/>
      <c r="EF184" s="49"/>
      <c r="EG184" s="49"/>
      <c r="EH184" s="49"/>
      <c r="EI184" s="49"/>
      <c r="EJ184" s="49"/>
      <c r="EK184" s="49"/>
      <c r="EL184" s="49"/>
      <c r="EM184" s="49"/>
      <c r="EN184" s="49"/>
      <c r="EO184" s="49"/>
      <c r="EP184" s="49"/>
      <c r="EQ184" s="49"/>
      <c r="ER184" s="49"/>
      <c r="ES184" s="49"/>
      <c r="ET184" s="49"/>
      <c r="EU184" s="49"/>
      <c r="EV184" s="49"/>
      <c r="EW184" s="49"/>
      <c r="EX184" s="49"/>
      <c r="EY184" s="49"/>
      <c r="EZ184" s="49"/>
      <c r="FA184" s="49"/>
      <c r="FB184" s="49"/>
      <c r="FC184" s="49"/>
      <c r="FD184" s="49"/>
      <c r="FE184" s="49"/>
      <c r="FF184" s="49"/>
      <c r="FG184" s="49"/>
      <c r="FH184" s="49"/>
      <c r="FI184" s="49"/>
      <c r="FJ184" s="49"/>
      <c r="FK184" s="49"/>
      <c r="FL184" s="49"/>
      <c r="FM184" s="49"/>
      <c r="FN184" s="49"/>
      <c r="FO184" s="49"/>
      <c r="FP184" s="49"/>
      <c r="FQ184" s="49"/>
      <c r="FR184" s="49"/>
      <c r="FS184" s="49"/>
      <c r="FT184" s="49"/>
      <c r="FU184" s="49"/>
      <c r="FV184" s="49"/>
      <c r="FW184" s="49"/>
      <c r="FX184" s="49"/>
      <c r="FY184" s="49"/>
      <c r="FZ184" s="49"/>
      <c r="GA184" s="49"/>
      <c r="GB184" s="49"/>
      <c r="GC184" s="69">
        <f t="shared" si="365"/>
        <v>397848.44242893788</v>
      </c>
      <c r="GD184" s="70">
        <f t="shared" si="810"/>
        <v>397848.44242893788</v>
      </c>
      <c r="GE184" s="5"/>
      <c r="GF184" s="5"/>
      <c r="GG184" s="5"/>
    </row>
    <row r="185" spans="1:189" ht="16.5" customHeight="1" x14ac:dyDescent="0.25">
      <c r="A185" s="5"/>
      <c r="B185" s="40" t="s">
        <v>186</v>
      </c>
      <c r="C185" s="24" t="s">
        <v>180</v>
      </c>
      <c r="D185" s="24" t="s">
        <v>180</v>
      </c>
      <c r="E185" s="5">
        <v>37</v>
      </c>
      <c r="F185" s="230" t="s">
        <v>113</v>
      </c>
      <c r="G185" s="17" t="str">
        <f t="shared" si="367"/>
        <v>T2</v>
      </c>
      <c r="H185" s="41">
        <f t="shared" si="394"/>
        <v>35910.379999999997</v>
      </c>
      <c r="I185" s="41">
        <f t="shared" si="395"/>
        <v>39501.417999999998</v>
      </c>
      <c r="J185" s="41">
        <f t="shared" si="396"/>
        <v>43451.559800000003</v>
      </c>
      <c r="K185" s="41">
        <f t="shared" si="397"/>
        <v>47796.715780000006</v>
      </c>
      <c r="L185" s="41">
        <f t="shared" si="398"/>
        <v>52576.387358000007</v>
      </c>
      <c r="M185" s="41">
        <f t="shared" si="399"/>
        <v>57834.026093800014</v>
      </c>
      <c r="N185" s="41">
        <f t="shared" si="400"/>
        <v>63617.42870318002</v>
      </c>
      <c r="O185" s="41">
        <f t="shared" si="401"/>
        <v>69979.171573498024</v>
      </c>
      <c r="P185" s="49">
        <f t="shared" ref="P185:AN185" si="838">P72*$H72</f>
        <v>0</v>
      </c>
      <c r="Q185" s="49">
        <f t="shared" si="838"/>
        <v>0</v>
      </c>
      <c r="R185" s="49">
        <f t="shared" si="838"/>
        <v>0</v>
      </c>
      <c r="S185" s="49">
        <f t="shared" si="838"/>
        <v>0</v>
      </c>
      <c r="T185" s="49">
        <f t="shared" si="838"/>
        <v>0</v>
      </c>
      <c r="U185" s="49">
        <f t="shared" si="838"/>
        <v>0</v>
      </c>
      <c r="V185" s="49">
        <f t="shared" si="838"/>
        <v>0</v>
      </c>
      <c r="W185" s="49">
        <f t="shared" si="838"/>
        <v>0</v>
      </c>
      <c r="X185" s="49">
        <f t="shared" si="838"/>
        <v>0</v>
      </c>
      <c r="Y185" s="49">
        <f t="shared" si="838"/>
        <v>0</v>
      </c>
      <c r="Z185" s="49">
        <f t="shared" si="838"/>
        <v>0</v>
      </c>
      <c r="AA185" s="49">
        <f t="shared" si="838"/>
        <v>25496.369799999997</v>
      </c>
      <c r="AB185" s="49">
        <f t="shared" si="838"/>
        <v>25496.369799999997</v>
      </c>
      <c r="AC185" s="49">
        <f t="shared" si="838"/>
        <v>25496.369799999997</v>
      </c>
      <c r="AD185" s="49">
        <f t="shared" si="838"/>
        <v>25496.369799999997</v>
      </c>
      <c r="AE185" s="49">
        <f t="shared" si="838"/>
        <v>15930.7423275</v>
      </c>
      <c r="AF185" s="49">
        <f t="shared" si="838"/>
        <v>15930.7423275</v>
      </c>
      <c r="AG185" s="49">
        <f t="shared" si="838"/>
        <v>15930.7423275</v>
      </c>
      <c r="AH185" s="49">
        <f t="shared" si="838"/>
        <v>15930.7423275</v>
      </c>
      <c r="AI185" s="49">
        <f t="shared" si="838"/>
        <v>15930.7423275</v>
      </c>
      <c r="AJ185" s="49">
        <f t="shared" si="838"/>
        <v>15930.7423275</v>
      </c>
      <c r="AK185" s="49">
        <f t="shared" si="838"/>
        <v>15930.7423275</v>
      </c>
      <c r="AL185" s="49">
        <f t="shared" si="838"/>
        <v>15930.7423275</v>
      </c>
      <c r="AM185" s="49">
        <f t="shared" si="838"/>
        <v>15930.7423275</v>
      </c>
      <c r="AN185" s="49">
        <f t="shared" si="838"/>
        <v>15930.7423275</v>
      </c>
      <c r="AO185" s="49">
        <f t="shared" ref="AO185:BF185" si="839">AO72*$I72</f>
        <v>17523.816560250001</v>
      </c>
      <c r="AP185" s="49">
        <f t="shared" si="839"/>
        <v>17523.816560250001</v>
      </c>
      <c r="AQ185" s="49">
        <f t="shared" si="839"/>
        <v>17523.816560250001</v>
      </c>
      <c r="AR185" s="49">
        <f t="shared" si="839"/>
        <v>17523.816560250001</v>
      </c>
      <c r="AS185" s="49">
        <f t="shared" si="839"/>
        <v>17523.816560250001</v>
      </c>
      <c r="AT185" s="49">
        <f t="shared" si="839"/>
        <v>17523.816560250001</v>
      </c>
      <c r="AU185" s="49">
        <f t="shared" si="839"/>
        <v>17523.816560250001</v>
      </c>
      <c r="AV185" s="49">
        <f t="shared" si="839"/>
        <v>17523.816560250001</v>
      </c>
      <c r="AW185" s="49">
        <f t="shared" si="839"/>
        <v>17523.816560250001</v>
      </c>
      <c r="AX185" s="49">
        <f t="shared" si="839"/>
        <v>17523.816560250001</v>
      </c>
      <c r="AY185" s="49">
        <f t="shared" si="839"/>
        <v>0</v>
      </c>
      <c r="AZ185" s="49">
        <f t="shared" si="839"/>
        <v>0</v>
      </c>
      <c r="BA185" s="49">
        <f t="shared" si="839"/>
        <v>0</v>
      </c>
      <c r="BB185" s="49">
        <f t="shared" si="839"/>
        <v>0</v>
      </c>
      <c r="BC185" s="49">
        <f t="shared" si="839"/>
        <v>0</v>
      </c>
      <c r="BD185" s="49">
        <f t="shared" si="839"/>
        <v>0</v>
      </c>
      <c r="BE185" s="49">
        <f t="shared" si="839"/>
        <v>0</v>
      </c>
      <c r="BF185" s="49">
        <f t="shared" si="839"/>
        <v>0</v>
      </c>
      <c r="BG185" s="49">
        <f t="shared" ref="BG185:BL185" si="840">BG72*$I72</f>
        <v>0</v>
      </c>
      <c r="BH185" s="49">
        <f t="shared" si="840"/>
        <v>0</v>
      </c>
      <c r="BI185" s="49">
        <f t="shared" si="840"/>
        <v>0</v>
      </c>
      <c r="BJ185" s="49">
        <f t="shared" si="840"/>
        <v>0</v>
      </c>
      <c r="BK185" s="49">
        <f t="shared" si="840"/>
        <v>0</v>
      </c>
      <c r="BL185" s="49">
        <f t="shared" si="840"/>
        <v>0</v>
      </c>
      <c r="BM185" s="49">
        <f t="shared" ref="BM185:BX185" si="841">BM72*$J72</f>
        <v>0</v>
      </c>
      <c r="BN185" s="49">
        <f t="shared" si="841"/>
        <v>0</v>
      </c>
      <c r="BO185" s="49">
        <f t="shared" si="841"/>
        <v>0</v>
      </c>
      <c r="BP185" s="49">
        <f t="shared" si="841"/>
        <v>0</v>
      </c>
      <c r="BQ185" s="49">
        <f t="shared" si="841"/>
        <v>0</v>
      </c>
      <c r="BR185" s="49">
        <f t="shared" si="841"/>
        <v>0</v>
      </c>
      <c r="BS185" s="49">
        <f t="shared" si="841"/>
        <v>0</v>
      </c>
      <c r="BT185" s="49">
        <f t="shared" si="841"/>
        <v>0</v>
      </c>
      <c r="BU185" s="49">
        <f t="shared" si="841"/>
        <v>0</v>
      </c>
      <c r="BV185" s="49">
        <f t="shared" si="841"/>
        <v>0</v>
      </c>
      <c r="BW185" s="49">
        <f t="shared" si="841"/>
        <v>0</v>
      </c>
      <c r="BX185" s="49">
        <f t="shared" si="841"/>
        <v>0</v>
      </c>
      <c r="BY185" s="49">
        <f t="shared" ref="BY185:CJ185" si="842">BY72*$J72</f>
        <v>0</v>
      </c>
      <c r="BZ185" s="49">
        <f t="shared" si="842"/>
        <v>0</v>
      </c>
      <c r="CA185" s="49">
        <f t="shared" si="842"/>
        <v>0</v>
      </c>
      <c r="CB185" s="49">
        <f t="shared" si="842"/>
        <v>0</v>
      </c>
      <c r="CC185" s="49">
        <f t="shared" si="842"/>
        <v>0</v>
      </c>
      <c r="CD185" s="49">
        <f t="shared" si="842"/>
        <v>0</v>
      </c>
      <c r="CE185" s="49">
        <f t="shared" si="842"/>
        <v>0</v>
      </c>
      <c r="CF185" s="49">
        <f t="shared" si="842"/>
        <v>0</v>
      </c>
      <c r="CG185" s="49">
        <f t="shared" si="842"/>
        <v>0</v>
      </c>
      <c r="CH185" s="49">
        <f t="shared" si="842"/>
        <v>0</v>
      </c>
      <c r="CI185" s="49">
        <f t="shared" si="842"/>
        <v>0</v>
      </c>
      <c r="CJ185" s="49">
        <f t="shared" si="842"/>
        <v>0</v>
      </c>
      <c r="CK185" s="49">
        <f t="shared" ref="CK185:CU185" si="843">CK72*$K72</f>
        <v>0</v>
      </c>
      <c r="CL185" s="49">
        <f t="shared" si="843"/>
        <v>0</v>
      </c>
      <c r="CM185" s="49">
        <f t="shared" si="843"/>
        <v>0</v>
      </c>
      <c r="CN185" s="49">
        <f t="shared" si="843"/>
        <v>0</v>
      </c>
      <c r="CO185" s="49">
        <f t="shared" si="843"/>
        <v>0</v>
      </c>
      <c r="CP185" s="49">
        <f t="shared" si="843"/>
        <v>0</v>
      </c>
      <c r="CQ185" s="49">
        <f t="shared" si="843"/>
        <v>0</v>
      </c>
      <c r="CR185" s="49">
        <f t="shared" si="843"/>
        <v>0</v>
      </c>
      <c r="CS185" s="49">
        <f t="shared" si="843"/>
        <v>0</v>
      </c>
      <c r="CT185" s="49">
        <f t="shared" si="843"/>
        <v>0</v>
      </c>
      <c r="CU185" s="49">
        <f t="shared" si="843"/>
        <v>0</v>
      </c>
      <c r="CV185" s="49">
        <f t="shared" ref="CV185:DH185" si="844">CV72*$K72</f>
        <v>0</v>
      </c>
      <c r="CW185" s="49">
        <f t="shared" si="844"/>
        <v>0</v>
      </c>
      <c r="CX185" s="49">
        <f t="shared" si="844"/>
        <v>0</v>
      </c>
      <c r="CY185" s="49">
        <f t="shared" si="844"/>
        <v>0</v>
      </c>
      <c r="CZ185" s="49">
        <f t="shared" si="844"/>
        <v>0</v>
      </c>
      <c r="DA185" s="49">
        <f t="shared" si="844"/>
        <v>0</v>
      </c>
      <c r="DB185" s="49">
        <f t="shared" si="844"/>
        <v>0</v>
      </c>
      <c r="DC185" s="49">
        <f t="shared" si="844"/>
        <v>0</v>
      </c>
      <c r="DD185" s="49">
        <f t="shared" si="844"/>
        <v>0</v>
      </c>
      <c r="DE185" s="49">
        <f t="shared" si="844"/>
        <v>0</v>
      </c>
      <c r="DF185" s="49">
        <f t="shared" si="844"/>
        <v>0</v>
      </c>
      <c r="DG185" s="49">
        <f t="shared" si="844"/>
        <v>0</v>
      </c>
      <c r="DH185" s="49">
        <f t="shared" si="844"/>
        <v>0</v>
      </c>
      <c r="DI185" s="49">
        <f t="shared" ref="DI185:DT185" si="845">DI72*$L72</f>
        <v>0</v>
      </c>
      <c r="DJ185" s="49">
        <f t="shared" ref="DJ185:DR185" si="846">DJ72*$L72</f>
        <v>0</v>
      </c>
      <c r="DK185" s="49">
        <f t="shared" si="846"/>
        <v>0</v>
      </c>
      <c r="DL185" s="49">
        <f t="shared" si="846"/>
        <v>0</v>
      </c>
      <c r="DM185" s="49">
        <f t="shared" si="846"/>
        <v>0</v>
      </c>
      <c r="DN185" s="49">
        <f t="shared" si="846"/>
        <v>0</v>
      </c>
      <c r="DO185" s="49">
        <f t="shared" si="846"/>
        <v>0</v>
      </c>
      <c r="DP185" s="49">
        <f t="shared" si="846"/>
        <v>0</v>
      </c>
      <c r="DQ185" s="49">
        <f t="shared" si="846"/>
        <v>0</v>
      </c>
      <c r="DR185" s="49">
        <f t="shared" si="846"/>
        <v>0</v>
      </c>
      <c r="DS185" s="49">
        <f t="shared" si="845"/>
        <v>0</v>
      </c>
      <c r="DT185" s="49">
        <f t="shared" si="845"/>
        <v>0</v>
      </c>
      <c r="DU185" s="49"/>
      <c r="DV185" s="49"/>
      <c r="DW185" s="49"/>
      <c r="DX185" s="49"/>
      <c r="DY185" s="49"/>
      <c r="DZ185" s="49"/>
      <c r="EA185" s="49"/>
      <c r="EB185" s="49"/>
      <c r="EC185" s="49"/>
      <c r="ED185" s="49"/>
      <c r="EE185" s="49"/>
      <c r="EF185" s="49"/>
      <c r="EG185" s="49"/>
      <c r="EH185" s="49"/>
      <c r="EI185" s="49"/>
      <c r="EJ185" s="49"/>
      <c r="EK185" s="49"/>
      <c r="EL185" s="49"/>
      <c r="EM185" s="49"/>
      <c r="EN185" s="49"/>
      <c r="EO185" s="49"/>
      <c r="EP185" s="49"/>
      <c r="EQ185" s="49"/>
      <c r="ER185" s="49"/>
      <c r="ES185" s="49"/>
      <c r="ET185" s="49"/>
      <c r="EU185" s="49"/>
      <c r="EV185" s="49"/>
      <c r="EW185" s="49"/>
      <c r="EX185" s="49"/>
      <c r="EY185" s="49"/>
      <c r="EZ185" s="49"/>
      <c r="FA185" s="49"/>
      <c r="FB185" s="49"/>
      <c r="FC185" s="49"/>
      <c r="FD185" s="49"/>
      <c r="FE185" s="49"/>
      <c r="FF185" s="49"/>
      <c r="FG185" s="49"/>
      <c r="FH185" s="49"/>
      <c r="FI185" s="49"/>
      <c r="FJ185" s="49"/>
      <c r="FK185" s="49"/>
      <c r="FL185" s="49"/>
      <c r="FM185" s="49"/>
      <c r="FN185" s="49"/>
      <c r="FO185" s="49"/>
      <c r="FP185" s="49"/>
      <c r="FQ185" s="49"/>
      <c r="FR185" s="49"/>
      <c r="FS185" s="49"/>
      <c r="FT185" s="49"/>
      <c r="FU185" s="49"/>
      <c r="FV185" s="49"/>
      <c r="FW185" s="49"/>
      <c r="FX185" s="49"/>
      <c r="FY185" s="49"/>
      <c r="FZ185" s="49"/>
      <c r="GA185" s="49"/>
      <c r="GB185" s="49"/>
      <c r="GC185" s="69">
        <f t="shared" si="365"/>
        <v>436531.06807749998</v>
      </c>
      <c r="GD185" s="70">
        <f t="shared" si="810"/>
        <v>436531.06807749998</v>
      </c>
      <c r="GE185" s="5"/>
      <c r="GF185" s="5"/>
      <c r="GG185" s="5"/>
    </row>
    <row r="186" spans="1:189" ht="16.5" customHeight="1" x14ac:dyDescent="0.25">
      <c r="A186" s="5"/>
      <c r="B186" s="40" t="s">
        <v>186</v>
      </c>
      <c r="C186" s="24" t="s">
        <v>180</v>
      </c>
      <c r="D186" s="24" t="s">
        <v>180</v>
      </c>
      <c r="E186" s="5">
        <v>38</v>
      </c>
      <c r="F186" s="230" t="s">
        <v>113</v>
      </c>
      <c r="G186" s="17" t="str">
        <f t="shared" si="367"/>
        <v>T2</v>
      </c>
      <c r="H186" s="41">
        <f t="shared" si="394"/>
        <v>35910.379999999997</v>
      </c>
      <c r="I186" s="41">
        <f t="shared" si="395"/>
        <v>39501.417999999998</v>
      </c>
      <c r="J186" s="41">
        <f t="shared" si="396"/>
        <v>43451.559800000003</v>
      </c>
      <c r="K186" s="41">
        <f t="shared" si="397"/>
        <v>47796.715780000006</v>
      </c>
      <c r="L186" s="41">
        <f t="shared" si="398"/>
        <v>52576.387358000007</v>
      </c>
      <c r="M186" s="41">
        <f t="shared" si="399"/>
        <v>57834.026093800014</v>
      </c>
      <c r="N186" s="41">
        <f t="shared" si="400"/>
        <v>63617.42870318002</v>
      </c>
      <c r="O186" s="41">
        <f t="shared" si="401"/>
        <v>69979.171573498024</v>
      </c>
      <c r="P186" s="49">
        <f t="shared" ref="P186:AN186" si="847">P73*$H73</f>
        <v>0</v>
      </c>
      <c r="Q186" s="49">
        <f t="shared" si="847"/>
        <v>0</v>
      </c>
      <c r="R186" s="49">
        <f t="shared" si="847"/>
        <v>0</v>
      </c>
      <c r="S186" s="49">
        <f t="shared" si="847"/>
        <v>0</v>
      </c>
      <c r="T186" s="49">
        <f t="shared" si="847"/>
        <v>0</v>
      </c>
      <c r="U186" s="49">
        <f t="shared" si="847"/>
        <v>0</v>
      </c>
      <c r="V186" s="49">
        <f t="shared" si="847"/>
        <v>0</v>
      </c>
      <c r="W186" s="49">
        <f t="shared" si="847"/>
        <v>0</v>
      </c>
      <c r="X186" s="49">
        <f t="shared" si="847"/>
        <v>0</v>
      </c>
      <c r="Y186" s="49">
        <f t="shared" si="847"/>
        <v>0</v>
      </c>
      <c r="Z186" s="49">
        <f t="shared" si="847"/>
        <v>0</v>
      </c>
      <c r="AA186" s="49">
        <f t="shared" si="847"/>
        <v>0</v>
      </c>
      <c r="AB186" s="49">
        <f t="shared" si="847"/>
        <v>0</v>
      </c>
      <c r="AC186" s="49">
        <f t="shared" si="847"/>
        <v>0</v>
      </c>
      <c r="AD186" s="49">
        <f t="shared" si="847"/>
        <v>0</v>
      </c>
      <c r="AE186" s="49">
        <f t="shared" si="847"/>
        <v>0</v>
      </c>
      <c r="AF186" s="49">
        <f t="shared" si="847"/>
        <v>0</v>
      </c>
      <c r="AG186" s="49">
        <f t="shared" si="847"/>
        <v>0</v>
      </c>
      <c r="AH186" s="49">
        <f t="shared" si="847"/>
        <v>0</v>
      </c>
      <c r="AI186" s="49">
        <f t="shared" si="847"/>
        <v>0</v>
      </c>
      <c r="AJ186" s="49">
        <f t="shared" si="847"/>
        <v>0</v>
      </c>
      <c r="AK186" s="49">
        <f t="shared" si="847"/>
        <v>0</v>
      </c>
      <c r="AL186" s="49">
        <f t="shared" si="847"/>
        <v>0</v>
      </c>
      <c r="AM186" s="49">
        <f t="shared" si="847"/>
        <v>0</v>
      </c>
      <c r="AN186" s="49">
        <f t="shared" si="847"/>
        <v>0</v>
      </c>
      <c r="AO186" s="49">
        <f t="shared" ref="AO186:BF186" si="848">AO73*$I73</f>
        <v>0</v>
      </c>
      <c r="AP186" s="49">
        <f t="shared" si="848"/>
        <v>0</v>
      </c>
      <c r="AQ186" s="49">
        <f t="shared" si="848"/>
        <v>0</v>
      </c>
      <c r="AR186" s="49">
        <f t="shared" si="848"/>
        <v>0</v>
      </c>
      <c r="AS186" s="49">
        <f t="shared" si="848"/>
        <v>0</v>
      </c>
      <c r="AT186" s="49">
        <f t="shared" si="848"/>
        <v>0</v>
      </c>
      <c r="AU186" s="49">
        <f t="shared" si="848"/>
        <v>0</v>
      </c>
      <c r="AV186" s="49">
        <f t="shared" si="848"/>
        <v>0</v>
      </c>
      <c r="AW186" s="49">
        <f t="shared" si="848"/>
        <v>0</v>
      </c>
      <c r="AX186" s="49">
        <f t="shared" si="848"/>
        <v>0</v>
      </c>
      <c r="AY186" s="49">
        <f t="shared" si="848"/>
        <v>17523.816560250001</v>
      </c>
      <c r="AZ186" s="49">
        <f t="shared" si="848"/>
        <v>17523.816560250001</v>
      </c>
      <c r="BA186" s="49">
        <f t="shared" si="848"/>
        <v>17523.816560250001</v>
      </c>
      <c r="BB186" s="49">
        <f t="shared" si="848"/>
        <v>17523.816560250001</v>
      </c>
      <c r="BC186" s="49">
        <f t="shared" si="848"/>
        <v>17523.816560250001</v>
      </c>
      <c r="BD186" s="49">
        <f t="shared" si="848"/>
        <v>17523.816560250001</v>
      </c>
      <c r="BE186" s="49">
        <f t="shared" si="848"/>
        <v>17523.816560250001</v>
      </c>
      <c r="BF186" s="49">
        <f t="shared" si="848"/>
        <v>17523.816560250001</v>
      </c>
      <c r="BG186" s="49">
        <f t="shared" ref="BG186:BL186" si="849">BG73*$I73</f>
        <v>17523.816560250001</v>
      </c>
      <c r="BH186" s="49">
        <f t="shared" si="849"/>
        <v>17523.816560250001</v>
      </c>
      <c r="BI186" s="49">
        <f t="shared" si="849"/>
        <v>17523.816560250001</v>
      </c>
      <c r="BJ186" s="49">
        <f t="shared" si="849"/>
        <v>17523.816560250001</v>
      </c>
      <c r="BK186" s="49">
        <f t="shared" si="849"/>
        <v>17523.816560250001</v>
      </c>
      <c r="BL186" s="49">
        <f t="shared" si="849"/>
        <v>17523.816560250001</v>
      </c>
      <c r="BM186" s="49">
        <f t="shared" ref="BM186:BX186" si="850">BM73*$J73</f>
        <v>19276.198216275003</v>
      </c>
      <c r="BN186" s="49">
        <f t="shared" si="850"/>
        <v>19276.198216275003</v>
      </c>
      <c r="BO186" s="49">
        <f t="shared" si="850"/>
        <v>19276.198216275003</v>
      </c>
      <c r="BP186" s="49">
        <f t="shared" si="850"/>
        <v>19276.198216275003</v>
      </c>
      <c r="BQ186" s="49">
        <f t="shared" si="850"/>
        <v>19276.198216275003</v>
      </c>
      <c r="BR186" s="49">
        <f t="shared" si="850"/>
        <v>19276.198216275003</v>
      </c>
      <c r="BS186" s="49">
        <f t="shared" si="850"/>
        <v>19276.198216275003</v>
      </c>
      <c r="BT186" s="49">
        <f t="shared" si="850"/>
        <v>19276.198216275003</v>
      </c>
      <c r="BU186" s="49">
        <f t="shared" si="850"/>
        <v>19276.198216275003</v>
      </c>
      <c r="BV186" s="49">
        <f t="shared" si="850"/>
        <v>19276.198216275003</v>
      </c>
      <c r="BW186" s="49">
        <f t="shared" si="850"/>
        <v>0</v>
      </c>
      <c r="BX186" s="49">
        <f t="shared" si="850"/>
        <v>0</v>
      </c>
      <c r="BY186" s="49">
        <f t="shared" ref="BY186:CJ186" si="851">BY73*$J73</f>
        <v>0</v>
      </c>
      <c r="BZ186" s="49">
        <f t="shared" si="851"/>
        <v>0</v>
      </c>
      <c r="CA186" s="49">
        <f t="shared" si="851"/>
        <v>0</v>
      </c>
      <c r="CB186" s="49">
        <f t="shared" si="851"/>
        <v>0</v>
      </c>
      <c r="CC186" s="49">
        <f t="shared" si="851"/>
        <v>0</v>
      </c>
      <c r="CD186" s="49">
        <f t="shared" si="851"/>
        <v>0</v>
      </c>
      <c r="CE186" s="49">
        <f t="shared" si="851"/>
        <v>0</v>
      </c>
      <c r="CF186" s="49">
        <f t="shared" si="851"/>
        <v>0</v>
      </c>
      <c r="CG186" s="49">
        <f t="shared" si="851"/>
        <v>0</v>
      </c>
      <c r="CH186" s="49">
        <f t="shared" si="851"/>
        <v>0</v>
      </c>
      <c r="CI186" s="49">
        <f t="shared" si="851"/>
        <v>0</v>
      </c>
      <c r="CJ186" s="49">
        <f t="shared" si="851"/>
        <v>0</v>
      </c>
      <c r="CK186" s="49">
        <f t="shared" ref="CK186:CU186" si="852">CK73*$K73</f>
        <v>0</v>
      </c>
      <c r="CL186" s="49">
        <f t="shared" si="852"/>
        <v>0</v>
      </c>
      <c r="CM186" s="49">
        <f t="shared" si="852"/>
        <v>0</v>
      </c>
      <c r="CN186" s="49">
        <f t="shared" si="852"/>
        <v>0</v>
      </c>
      <c r="CO186" s="49">
        <f t="shared" si="852"/>
        <v>0</v>
      </c>
      <c r="CP186" s="49">
        <f t="shared" si="852"/>
        <v>0</v>
      </c>
      <c r="CQ186" s="49">
        <f t="shared" si="852"/>
        <v>0</v>
      </c>
      <c r="CR186" s="49">
        <f t="shared" si="852"/>
        <v>0</v>
      </c>
      <c r="CS186" s="49">
        <f t="shared" si="852"/>
        <v>0</v>
      </c>
      <c r="CT186" s="49">
        <f t="shared" si="852"/>
        <v>0</v>
      </c>
      <c r="CU186" s="49">
        <f t="shared" si="852"/>
        <v>0</v>
      </c>
      <c r="CV186" s="49">
        <f t="shared" ref="CV186:DH186" si="853">CV73*$K73</f>
        <v>0</v>
      </c>
      <c r="CW186" s="49">
        <f t="shared" si="853"/>
        <v>0</v>
      </c>
      <c r="CX186" s="49">
        <f t="shared" si="853"/>
        <v>0</v>
      </c>
      <c r="CY186" s="49">
        <f t="shared" si="853"/>
        <v>0</v>
      </c>
      <c r="CZ186" s="49">
        <f t="shared" si="853"/>
        <v>0</v>
      </c>
      <c r="DA186" s="49">
        <f t="shared" si="853"/>
        <v>0</v>
      </c>
      <c r="DB186" s="49">
        <f t="shared" si="853"/>
        <v>0</v>
      </c>
      <c r="DC186" s="49">
        <f t="shared" si="853"/>
        <v>0</v>
      </c>
      <c r="DD186" s="49">
        <f t="shared" si="853"/>
        <v>0</v>
      </c>
      <c r="DE186" s="49">
        <f t="shared" si="853"/>
        <v>0</v>
      </c>
      <c r="DF186" s="49">
        <f t="shared" si="853"/>
        <v>0</v>
      </c>
      <c r="DG186" s="49">
        <f t="shared" si="853"/>
        <v>0</v>
      </c>
      <c r="DH186" s="49">
        <f t="shared" si="853"/>
        <v>0</v>
      </c>
      <c r="DI186" s="49">
        <f t="shared" ref="DI186:DT186" si="854">DI73*$L73</f>
        <v>0</v>
      </c>
      <c r="DJ186" s="49">
        <f t="shared" ref="DJ186:DR186" si="855">DJ73*$L73</f>
        <v>0</v>
      </c>
      <c r="DK186" s="49">
        <f t="shared" si="855"/>
        <v>0</v>
      </c>
      <c r="DL186" s="49">
        <f t="shared" si="855"/>
        <v>0</v>
      </c>
      <c r="DM186" s="49">
        <f t="shared" si="855"/>
        <v>0</v>
      </c>
      <c r="DN186" s="49">
        <f t="shared" si="855"/>
        <v>0</v>
      </c>
      <c r="DO186" s="49">
        <f t="shared" si="855"/>
        <v>0</v>
      </c>
      <c r="DP186" s="49">
        <f t="shared" si="855"/>
        <v>0</v>
      </c>
      <c r="DQ186" s="49">
        <f t="shared" si="855"/>
        <v>0</v>
      </c>
      <c r="DR186" s="49">
        <f t="shared" si="855"/>
        <v>0</v>
      </c>
      <c r="DS186" s="49">
        <f t="shared" si="854"/>
        <v>0</v>
      </c>
      <c r="DT186" s="49">
        <f t="shared" si="854"/>
        <v>0</v>
      </c>
      <c r="DU186" s="49"/>
      <c r="DV186" s="49"/>
      <c r="DW186" s="49"/>
      <c r="DX186" s="49"/>
      <c r="DY186" s="49"/>
      <c r="DZ186" s="49"/>
      <c r="EA186" s="49"/>
      <c r="EB186" s="49"/>
      <c r="EC186" s="49"/>
      <c r="ED186" s="49"/>
      <c r="EE186" s="49"/>
      <c r="EF186" s="49"/>
      <c r="EG186" s="49"/>
      <c r="EH186" s="49"/>
      <c r="EI186" s="49"/>
      <c r="EJ186" s="49"/>
      <c r="EK186" s="49"/>
      <c r="EL186" s="49"/>
      <c r="EM186" s="49"/>
      <c r="EN186" s="49"/>
      <c r="EO186" s="49"/>
      <c r="EP186" s="49"/>
      <c r="EQ186" s="49"/>
      <c r="ER186" s="49"/>
      <c r="ES186" s="49"/>
      <c r="ET186" s="49"/>
      <c r="EU186" s="49"/>
      <c r="EV186" s="49"/>
      <c r="EW186" s="49"/>
      <c r="EX186" s="49"/>
      <c r="EY186" s="49"/>
      <c r="EZ186" s="49"/>
      <c r="FA186" s="49"/>
      <c r="FB186" s="49"/>
      <c r="FC186" s="49"/>
      <c r="FD186" s="49"/>
      <c r="FE186" s="49"/>
      <c r="FF186" s="49"/>
      <c r="FG186" s="49"/>
      <c r="FH186" s="49"/>
      <c r="FI186" s="49"/>
      <c r="FJ186" s="49"/>
      <c r="FK186" s="49"/>
      <c r="FL186" s="49"/>
      <c r="FM186" s="49"/>
      <c r="FN186" s="49"/>
      <c r="FO186" s="49"/>
      <c r="FP186" s="49"/>
      <c r="FQ186" s="49"/>
      <c r="FR186" s="49"/>
      <c r="FS186" s="49"/>
      <c r="FT186" s="49"/>
      <c r="FU186" s="49"/>
      <c r="FV186" s="49"/>
      <c r="FW186" s="49"/>
      <c r="FX186" s="49"/>
      <c r="FY186" s="49"/>
      <c r="FZ186" s="49"/>
      <c r="GA186" s="49"/>
      <c r="GB186" s="49"/>
      <c r="GC186" s="69">
        <f t="shared" si="365"/>
        <v>438095.41400625027</v>
      </c>
      <c r="GD186" s="70">
        <f t="shared" si="810"/>
        <v>438095.41400625027</v>
      </c>
      <c r="GE186" s="5"/>
      <c r="GF186" s="5"/>
      <c r="GG186" s="5"/>
    </row>
    <row r="187" spans="1:189" ht="16.5" customHeight="1" x14ac:dyDescent="0.25">
      <c r="A187" s="5"/>
      <c r="B187" s="40" t="s">
        <v>186</v>
      </c>
      <c r="C187" s="24" t="s">
        <v>180</v>
      </c>
      <c r="D187" s="24" t="s">
        <v>180</v>
      </c>
      <c r="E187" s="5">
        <v>39</v>
      </c>
      <c r="F187" s="230" t="s">
        <v>113</v>
      </c>
      <c r="G187" s="17" t="str">
        <f t="shared" si="367"/>
        <v>T2</v>
      </c>
      <c r="H187" s="41">
        <f t="shared" si="394"/>
        <v>35910.379999999997</v>
      </c>
      <c r="I187" s="41">
        <f t="shared" si="395"/>
        <v>39501.417999999998</v>
      </c>
      <c r="J187" s="41">
        <f t="shared" si="396"/>
        <v>43451.559800000003</v>
      </c>
      <c r="K187" s="41">
        <f t="shared" si="397"/>
        <v>47796.715780000006</v>
      </c>
      <c r="L187" s="41">
        <f t="shared" si="398"/>
        <v>52576.387358000007</v>
      </c>
      <c r="M187" s="41">
        <f t="shared" si="399"/>
        <v>57834.026093800014</v>
      </c>
      <c r="N187" s="41">
        <f t="shared" si="400"/>
        <v>63617.42870318002</v>
      </c>
      <c r="O187" s="41">
        <f t="shared" si="401"/>
        <v>69979.171573498024</v>
      </c>
      <c r="P187" s="49">
        <f t="shared" ref="P187:AN187" si="856">P74*$H74</f>
        <v>0</v>
      </c>
      <c r="Q187" s="49">
        <f t="shared" si="856"/>
        <v>0</v>
      </c>
      <c r="R187" s="49">
        <f t="shared" si="856"/>
        <v>0</v>
      </c>
      <c r="S187" s="49">
        <f t="shared" si="856"/>
        <v>0</v>
      </c>
      <c r="T187" s="49">
        <f t="shared" si="856"/>
        <v>0</v>
      </c>
      <c r="U187" s="49">
        <f t="shared" si="856"/>
        <v>0</v>
      </c>
      <c r="V187" s="49">
        <f t="shared" si="856"/>
        <v>0</v>
      </c>
      <c r="W187" s="49">
        <f t="shared" si="856"/>
        <v>0</v>
      </c>
      <c r="X187" s="49">
        <f t="shared" si="856"/>
        <v>0</v>
      </c>
      <c r="Y187" s="49">
        <f t="shared" si="856"/>
        <v>0</v>
      </c>
      <c r="Z187" s="49">
        <f t="shared" si="856"/>
        <v>0</v>
      </c>
      <c r="AA187" s="49">
        <f t="shared" si="856"/>
        <v>0</v>
      </c>
      <c r="AB187" s="49">
        <f t="shared" si="856"/>
        <v>0</v>
      </c>
      <c r="AC187" s="49">
        <f t="shared" si="856"/>
        <v>0</v>
      </c>
      <c r="AD187" s="49">
        <f t="shared" si="856"/>
        <v>0</v>
      </c>
      <c r="AE187" s="49">
        <f t="shared" si="856"/>
        <v>0</v>
      </c>
      <c r="AF187" s="49">
        <f t="shared" si="856"/>
        <v>0</v>
      </c>
      <c r="AG187" s="49">
        <f t="shared" si="856"/>
        <v>0</v>
      </c>
      <c r="AH187" s="49">
        <f t="shared" si="856"/>
        <v>0</v>
      </c>
      <c r="AI187" s="49">
        <f t="shared" si="856"/>
        <v>0</v>
      </c>
      <c r="AJ187" s="49">
        <f t="shared" si="856"/>
        <v>0</v>
      </c>
      <c r="AK187" s="49">
        <f t="shared" si="856"/>
        <v>0</v>
      </c>
      <c r="AL187" s="49">
        <f t="shared" si="856"/>
        <v>0</v>
      </c>
      <c r="AM187" s="49">
        <f t="shared" si="856"/>
        <v>0</v>
      </c>
      <c r="AN187" s="49">
        <f t="shared" si="856"/>
        <v>0</v>
      </c>
      <c r="AO187" s="49">
        <f t="shared" ref="AO187:BF187" si="857">AO74*$I74</f>
        <v>0</v>
      </c>
      <c r="AP187" s="49">
        <f t="shared" si="857"/>
        <v>0</v>
      </c>
      <c r="AQ187" s="49">
        <f t="shared" si="857"/>
        <v>0</v>
      </c>
      <c r="AR187" s="49">
        <f t="shared" si="857"/>
        <v>0</v>
      </c>
      <c r="AS187" s="49">
        <f t="shared" si="857"/>
        <v>0</v>
      </c>
      <c r="AT187" s="49">
        <f t="shared" si="857"/>
        <v>0</v>
      </c>
      <c r="AU187" s="49">
        <f t="shared" si="857"/>
        <v>0</v>
      </c>
      <c r="AV187" s="49">
        <f t="shared" si="857"/>
        <v>0</v>
      </c>
      <c r="AW187" s="49">
        <f t="shared" si="857"/>
        <v>0</v>
      </c>
      <c r="AX187" s="49">
        <f t="shared" si="857"/>
        <v>0</v>
      </c>
      <c r="AY187" s="49">
        <f t="shared" si="857"/>
        <v>0</v>
      </c>
      <c r="AZ187" s="49">
        <f t="shared" si="857"/>
        <v>0</v>
      </c>
      <c r="BA187" s="49">
        <f t="shared" si="857"/>
        <v>0</v>
      </c>
      <c r="BB187" s="49">
        <f t="shared" si="857"/>
        <v>0</v>
      </c>
      <c r="BC187" s="49">
        <f t="shared" si="857"/>
        <v>0</v>
      </c>
      <c r="BD187" s="49">
        <f t="shared" si="857"/>
        <v>0</v>
      </c>
      <c r="BE187" s="49">
        <f t="shared" si="857"/>
        <v>0</v>
      </c>
      <c r="BF187" s="49">
        <f t="shared" si="857"/>
        <v>0</v>
      </c>
      <c r="BG187" s="49">
        <f t="shared" ref="BG187:BL187" si="858">BG74*$I74</f>
        <v>0</v>
      </c>
      <c r="BH187" s="49">
        <f t="shared" si="858"/>
        <v>0</v>
      </c>
      <c r="BI187" s="49">
        <f t="shared" si="858"/>
        <v>0</v>
      </c>
      <c r="BJ187" s="49">
        <f t="shared" si="858"/>
        <v>0</v>
      </c>
      <c r="BK187" s="49">
        <f t="shared" si="858"/>
        <v>0</v>
      </c>
      <c r="BL187" s="49">
        <f t="shared" si="858"/>
        <v>0</v>
      </c>
      <c r="BM187" s="49">
        <f t="shared" ref="BM187:BX187" si="859">BM74*$J74</f>
        <v>0</v>
      </c>
      <c r="BN187" s="49">
        <f t="shared" si="859"/>
        <v>0</v>
      </c>
      <c r="BO187" s="49">
        <f t="shared" si="859"/>
        <v>0</v>
      </c>
      <c r="BP187" s="49">
        <f t="shared" si="859"/>
        <v>0</v>
      </c>
      <c r="BQ187" s="49">
        <f t="shared" si="859"/>
        <v>0</v>
      </c>
      <c r="BR187" s="49">
        <f t="shared" si="859"/>
        <v>0</v>
      </c>
      <c r="BS187" s="49">
        <f t="shared" si="859"/>
        <v>0</v>
      </c>
      <c r="BT187" s="49">
        <f t="shared" si="859"/>
        <v>0</v>
      </c>
      <c r="BU187" s="49">
        <f t="shared" si="859"/>
        <v>0</v>
      </c>
      <c r="BV187" s="49">
        <f t="shared" si="859"/>
        <v>0</v>
      </c>
      <c r="BW187" s="49">
        <f t="shared" si="859"/>
        <v>19276.198216275003</v>
      </c>
      <c r="BX187" s="49">
        <f t="shared" si="859"/>
        <v>19276.198216275003</v>
      </c>
      <c r="BY187" s="49">
        <f t="shared" ref="BY187:CJ187" si="860">BY74*$J74</f>
        <v>19276.198216275003</v>
      </c>
      <c r="BZ187" s="49">
        <f t="shared" si="860"/>
        <v>19276.198216275003</v>
      </c>
      <c r="CA187" s="49">
        <f t="shared" si="860"/>
        <v>19276.198216275003</v>
      </c>
      <c r="CB187" s="49">
        <f t="shared" si="860"/>
        <v>19276.198216275003</v>
      </c>
      <c r="CC187" s="49">
        <f t="shared" si="860"/>
        <v>19276.198216275003</v>
      </c>
      <c r="CD187" s="49">
        <f t="shared" si="860"/>
        <v>19276.198216275003</v>
      </c>
      <c r="CE187" s="49">
        <f t="shared" si="860"/>
        <v>19276.198216275003</v>
      </c>
      <c r="CF187" s="49">
        <f t="shared" si="860"/>
        <v>19276.198216275003</v>
      </c>
      <c r="CG187" s="49">
        <f t="shared" si="860"/>
        <v>19276.198216275003</v>
      </c>
      <c r="CH187" s="49">
        <f t="shared" si="860"/>
        <v>19276.198216275003</v>
      </c>
      <c r="CI187" s="49">
        <f t="shared" si="860"/>
        <v>19276.198216275003</v>
      </c>
      <c r="CJ187" s="49">
        <f t="shared" si="860"/>
        <v>19276.198216275003</v>
      </c>
      <c r="CK187" s="49">
        <f t="shared" ref="CK187:CU187" si="861">CK74*$K74</f>
        <v>21203.818037902503</v>
      </c>
      <c r="CL187" s="49">
        <f t="shared" si="861"/>
        <v>21203.818037902503</v>
      </c>
      <c r="CM187" s="49">
        <f t="shared" si="861"/>
        <v>21203.818037902503</v>
      </c>
      <c r="CN187" s="49">
        <f t="shared" si="861"/>
        <v>21203.818037902503</v>
      </c>
      <c r="CO187" s="49">
        <f t="shared" si="861"/>
        <v>21203.818037902503</v>
      </c>
      <c r="CP187" s="49">
        <f t="shared" si="861"/>
        <v>21203.818037902503</v>
      </c>
      <c r="CQ187" s="49">
        <f t="shared" si="861"/>
        <v>21203.818037902503</v>
      </c>
      <c r="CR187" s="49">
        <f t="shared" si="861"/>
        <v>21203.818037902503</v>
      </c>
      <c r="CS187" s="49">
        <f t="shared" si="861"/>
        <v>21203.818037902503</v>
      </c>
      <c r="CT187" s="49">
        <f t="shared" si="861"/>
        <v>21203.818037902503</v>
      </c>
      <c r="CU187" s="49">
        <f t="shared" si="861"/>
        <v>0</v>
      </c>
      <c r="CV187" s="49">
        <f t="shared" ref="CV187:DH187" si="862">CV74*$K74</f>
        <v>0</v>
      </c>
      <c r="CW187" s="49">
        <f t="shared" si="862"/>
        <v>0</v>
      </c>
      <c r="CX187" s="49">
        <f t="shared" si="862"/>
        <v>0</v>
      </c>
      <c r="CY187" s="49">
        <f t="shared" si="862"/>
        <v>0</v>
      </c>
      <c r="CZ187" s="49">
        <f t="shared" si="862"/>
        <v>0</v>
      </c>
      <c r="DA187" s="49">
        <f t="shared" si="862"/>
        <v>0</v>
      </c>
      <c r="DB187" s="49">
        <f t="shared" si="862"/>
        <v>0</v>
      </c>
      <c r="DC187" s="49">
        <f t="shared" si="862"/>
        <v>0</v>
      </c>
      <c r="DD187" s="49">
        <f t="shared" si="862"/>
        <v>0</v>
      </c>
      <c r="DE187" s="49">
        <f t="shared" si="862"/>
        <v>0</v>
      </c>
      <c r="DF187" s="49">
        <f t="shared" si="862"/>
        <v>0</v>
      </c>
      <c r="DG187" s="49">
        <f t="shared" si="862"/>
        <v>0</v>
      </c>
      <c r="DH187" s="49">
        <f t="shared" si="862"/>
        <v>0</v>
      </c>
      <c r="DI187" s="49">
        <f t="shared" ref="DI187:DT187" si="863">DI74*$L74</f>
        <v>0</v>
      </c>
      <c r="DJ187" s="49">
        <f t="shared" ref="DJ187:DR187" si="864">DJ74*$L74</f>
        <v>0</v>
      </c>
      <c r="DK187" s="49">
        <f t="shared" si="864"/>
        <v>0</v>
      </c>
      <c r="DL187" s="49">
        <f t="shared" si="864"/>
        <v>0</v>
      </c>
      <c r="DM187" s="49">
        <f t="shared" si="864"/>
        <v>0</v>
      </c>
      <c r="DN187" s="49">
        <f t="shared" si="864"/>
        <v>0</v>
      </c>
      <c r="DO187" s="49">
        <f t="shared" si="864"/>
        <v>0</v>
      </c>
      <c r="DP187" s="49">
        <f t="shared" si="864"/>
        <v>0</v>
      </c>
      <c r="DQ187" s="49">
        <f t="shared" si="864"/>
        <v>0</v>
      </c>
      <c r="DR187" s="49">
        <f t="shared" si="864"/>
        <v>0</v>
      </c>
      <c r="DS187" s="49">
        <f t="shared" si="863"/>
        <v>0</v>
      </c>
      <c r="DT187" s="49">
        <f t="shared" si="863"/>
        <v>0</v>
      </c>
      <c r="DU187" s="49"/>
      <c r="DV187" s="49"/>
      <c r="DW187" s="49"/>
      <c r="DX187" s="49"/>
      <c r="DY187" s="49"/>
      <c r="DZ187" s="49"/>
      <c r="EA187" s="49"/>
      <c r="EB187" s="49"/>
      <c r="EC187" s="49"/>
      <c r="ED187" s="49"/>
      <c r="EE187" s="49"/>
      <c r="EF187" s="49"/>
      <c r="EG187" s="49"/>
      <c r="EH187" s="49"/>
      <c r="EI187" s="49"/>
      <c r="EJ187" s="49"/>
      <c r="EK187" s="49"/>
      <c r="EL187" s="49"/>
      <c r="EM187" s="49"/>
      <c r="EN187" s="49"/>
      <c r="EO187" s="49"/>
      <c r="EP187" s="49"/>
      <c r="EQ187" s="49"/>
      <c r="ER187" s="49"/>
      <c r="ES187" s="49"/>
      <c r="ET187" s="49"/>
      <c r="EU187" s="49"/>
      <c r="EV187" s="49"/>
      <c r="EW187" s="49"/>
      <c r="EX187" s="49"/>
      <c r="EY187" s="49"/>
      <c r="EZ187" s="49"/>
      <c r="FA187" s="49"/>
      <c r="FB187" s="49"/>
      <c r="FC187" s="49"/>
      <c r="FD187" s="49"/>
      <c r="FE187" s="49"/>
      <c r="FF187" s="49"/>
      <c r="FG187" s="49"/>
      <c r="FH187" s="49"/>
      <c r="FI187" s="49"/>
      <c r="FJ187" s="49"/>
      <c r="FK187" s="49"/>
      <c r="FL187" s="49"/>
      <c r="FM187" s="49"/>
      <c r="FN187" s="49"/>
      <c r="FO187" s="49"/>
      <c r="FP187" s="49"/>
      <c r="FQ187" s="49"/>
      <c r="FR187" s="49"/>
      <c r="FS187" s="49"/>
      <c r="FT187" s="49"/>
      <c r="FU187" s="49"/>
      <c r="FV187" s="49"/>
      <c r="FW187" s="49"/>
      <c r="FX187" s="49"/>
      <c r="FY187" s="49"/>
      <c r="FZ187" s="49"/>
      <c r="GA187" s="49"/>
      <c r="GB187" s="49"/>
      <c r="GC187" s="69">
        <f t="shared" si="365"/>
        <v>481904.95540687529</v>
      </c>
      <c r="GD187" s="70">
        <f t="shared" si="810"/>
        <v>481904.95540687529</v>
      </c>
      <c r="GE187" s="5"/>
      <c r="GF187" s="5"/>
      <c r="GG187" s="5"/>
    </row>
    <row r="188" spans="1:189" ht="16.5" customHeight="1" x14ac:dyDescent="0.25">
      <c r="A188" s="5"/>
      <c r="B188" s="40" t="s">
        <v>186</v>
      </c>
      <c r="C188" s="24" t="s">
        <v>180</v>
      </c>
      <c r="D188" s="24" t="s">
        <v>180</v>
      </c>
      <c r="E188" s="5">
        <v>40</v>
      </c>
      <c r="F188" s="230" t="s">
        <v>113</v>
      </c>
      <c r="G188" s="17" t="str">
        <f t="shared" si="367"/>
        <v>T1</v>
      </c>
      <c r="H188" s="41">
        <f t="shared" si="394"/>
        <v>21176.210000000003</v>
      </c>
      <c r="I188" s="41">
        <f t="shared" si="395"/>
        <v>23293.831000000006</v>
      </c>
      <c r="J188" s="41">
        <f t="shared" si="396"/>
        <v>25623.214100000008</v>
      </c>
      <c r="K188" s="41">
        <f t="shared" si="397"/>
        <v>28185.535510000012</v>
      </c>
      <c r="L188" s="41">
        <f t="shared" si="398"/>
        <v>31004.089061000017</v>
      </c>
      <c r="M188" s="41">
        <f t="shared" si="399"/>
        <v>34104.497967100018</v>
      </c>
      <c r="N188" s="41">
        <f t="shared" si="400"/>
        <v>37514.947763810022</v>
      </c>
      <c r="O188" s="41">
        <f t="shared" si="401"/>
        <v>41266.442540191027</v>
      </c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>
        <f t="shared" ref="AA188:AN188" si="865">AA75*$H75</f>
        <v>0</v>
      </c>
      <c r="AB188" s="49">
        <f t="shared" si="865"/>
        <v>0</v>
      </c>
      <c r="AC188" s="49">
        <f t="shared" si="865"/>
        <v>0</v>
      </c>
      <c r="AD188" s="49">
        <f t="shared" si="865"/>
        <v>0</v>
      </c>
      <c r="AE188" s="49">
        <f t="shared" si="865"/>
        <v>0</v>
      </c>
      <c r="AF188" s="49">
        <f t="shared" si="865"/>
        <v>0</v>
      </c>
      <c r="AG188" s="49">
        <f t="shared" si="865"/>
        <v>0</v>
      </c>
      <c r="AH188" s="49">
        <f t="shared" si="865"/>
        <v>0</v>
      </c>
      <c r="AI188" s="49">
        <f t="shared" si="865"/>
        <v>0</v>
      </c>
      <c r="AJ188" s="49">
        <f t="shared" si="865"/>
        <v>0</v>
      </c>
      <c r="AK188" s="49">
        <f t="shared" si="865"/>
        <v>0</v>
      </c>
      <c r="AL188" s="49">
        <f t="shared" si="865"/>
        <v>0</v>
      </c>
      <c r="AM188" s="49">
        <f t="shared" si="865"/>
        <v>0</v>
      </c>
      <c r="AN188" s="49">
        <f t="shared" si="865"/>
        <v>0</v>
      </c>
      <c r="AO188" s="49">
        <f t="shared" ref="AO188:BF188" si="866">AO75*$I75</f>
        <v>0</v>
      </c>
      <c r="AP188" s="49">
        <f t="shared" si="866"/>
        <v>0</v>
      </c>
      <c r="AQ188" s="49">
        <f t="shared" si="866"/>
        <v>0</v>
      </c>
      <c r="AR188" s="49">
        <f t="shared" si="866"/>
        <v>0</v>
      </c>
      <c r="AS188" s="49">
        <f t="shared" si="866"/>
        <v>0</v>
      </c>
      <c r="AT188" s="49">
        <f t="shared" si="866"/>
        <v>0</v>
      </c>
      <c r="AU188" s="49">
        <f t="shared" si="866"/>
        <v>0</v>
      </c>
      <c r="AV188" s="49">
        <f t="shared" si="866"/>
        <v>0</v>
      </c>
      <c r="AW188" s="49">
        <f t="shared" si="866"/>
        <v>0</v>
      </c>
      <c r="AX188" s="49">
        <f t="shared" si="866"/>
        <v>0</v>
      </c>
      <c r="AY188" s="49">
        <f t="shared" si="866"/>
        <v>0</v>
      </c>
      <c r="AZ188" s="49">
        <f t="shared" si="866"/>
        <v>0</v>
      </c>
      <c r="BA188" s="49">
        <f t="shared" si="866"/>
        <v>0</v>
      </c>
      <c r="BB188" s="49">
        <f t="shared" si="866"/>
        <v>0</v>
      </c>
      <c r="BC188" s="49">
        <f t="shared" si="866"/>
        <v>0</v>
      </c>
      <c r="BD188" s="49">
        <f t="shared" si="866"/>
        <v>0</v>
      </c>
      <c r="BE188" s="49">
        <f t="shared" si="866"/>
        <v>0</v>
      </c>
      <c r="BF188" s="49">
        <f t="shared" si="866"/>
        <v>0</v>
      </c>
      <c r="BG188" s="49">
        <f t="shared" ref="BG188:BL188" si="867">BG75*$I75</f>
        <v>0</v>
      </c>
      <c r="BH188" s="49">
        <f t="shared" si="867"/>
        <v>0</v>
      </c>
      <c r="BI188" s="49">
        <f t="shared" si="867"/>
        <v>0</v>
      </c>
      <c r="BJ188" s="49">
        <f t="shared" si="867"/>
        <v>0</v>
      </c>
      <c r="BK188" s="49">
        <f t="shared" si="867"/>
        <v>0</v>
      </c>
      <c r="BL188" s="49">
        <f t="shared" si="867"/>
        <v>0</v>
      </c>
      <c r="BM188" s="49">
        <f t="shared" ref="BM188:BX188" si="868">BM75*$J75</f>
        <v>0</v>
      </c>
      <c r="BN188" s="49">
        <f t="shared" si="868"/>
        <v>0</v>
      </c>
      <c r="BO188" s="49">
        <f t="shared" si="868"/>
        <v>0</v>
      </c>
      <c r="BP188" s="49">
        <f t="shared" si="868"/>
        <v>0</v>
      </c>
      <c r="BQ188" s="49">
        <f t="shared" si="868"/>
        <v>0</v>
      </c>
      <c r="BR188" s="49">
        <f t="shared" si="868"/>
        <v>0</v>
      </c>
      <c r="BS188" s="49">
        <f t="shared" si="868"/>
        <v>0</v>
      </c>
      <c r="BT188" s="49">
        <f t="shared" si="868"/>
        <v>0</v>
      </c>
      <c r="BU188" s="49">
        <f t="shared" si="868"/>
        <v>0</v>
      </c>
      <c r="BV188" s="49">
        <f t="shared" si="868"/>
        <v>0</v>
      </c>
      <c r="BW188" s="49">
        <f t="shared" si="868"/>
        <v>0</v>
      </c>
      <c r="BX188" s="49">
        <f t="shared" si="868"/>
        <v>0</v>
      </c>
      <c r="BY188" s="49">
        <f t="shared" ref="BY188:CJ188" si="869">BY75*$J75</f>
        <v>0</v>
      </c>
      <c r="BZ188" s="49">
        <f t="shared" si="869"/>
        <v>0</v>
      </c>
      <c r="CA188" s="49">
        <f t="shared" si="869"/>
        <v>0</v>
      </c>
      <c r="CB188" s="49">
        <f t="shared" si="869"/>
        <v>0</v>
      </c>
      <c r="CC188" s="49">
        <f t="shared" si="869"/>
        <v>0</v>
      </c>
      <c r="CD188" s="49">
        <f t="shared" si="869"/>
        <v>0</v>
      </c>
      <c r="CE188" s="49">
        <f t="shared" si="869"/>
        <v>0</v>
      </c>
      <c r="CF188" s="49">
        <f t="shared" si="869"/>
        <v>0</v>
      </c>
      <c r="CG188" s="49">
        <f t="shared" si="869"/>
        <v>0</v>
      </c>
      <c r="CH188" s="49">
        <f t="shared" si="869"/>
        <v>0</v>
      </c>
      <c r="CI188" s="49">
        <f t="shared" si="869"/>
        <v>0</v>
      </c>
      <c r="CJ188" s="49">
        <f t="shared" si="869"/>
        <v>0</v>
      </c>
      <c r="CK188" s="49">
        <f t="shared" ref="CK188:CU188" si="870">CK75*$K75</f>
        <v>0</v>
      </c>
      <c r="CL188" s="49">
        <f t="shared" si="870"/>
        <v>0</v>
      </c>
      <c r="CM188" s="49">
        <f t="shared" si="870"/>
        <v>0</v>
      </c>
      <c r="CN188" s="49">
        <f t="shared" si="870"/>
        <v>0</v>
      </c>
      <c r="CO188" s="49">
        <f t="shared" si="870"/>
        <v>0</v>
      </c>
      <c r="CP188" s="49">
        <f t="shared" si="870"/>
        <v>0</v>
      </c>
      <c r="CQ188" s="49">
        <f t="shared" si="870"/>
        <v>0</v>
      </c>
      <c r="CR188" s="49">
        <f t="shared" si="870"/>
        <v>0</v>
      </c>
      <c r="CS188" s="49">
        <f t="shared" si="870"/>
        <v>0</v>
      </c>
      <c r="CT188" s="49">
        <f t="shared" si="870"/>
        <v>0</v>
      </c>
      <c r="CU188" s="49">
        <f t="shared" si="870"/>
        <v>12503.808190623757</v>
      </c>
      <c r="CV188" s="49">
        <f t="shared" ref="CV188:DH188" si="871">CV75*$K75</f>
        <v>12503.808190623757</v>
      </c>
      <c r="CW188" s="49">
        <f t="shared" si="871"/>
        <v>12503.808190623757</v>
      </c>
      <c r="CX188" s="49">
        <f t="shared" si="871"/>
        <v>12503.808190623757</v>
      </c>
      <c r="CY188" s="49">
        <f t="shared" si="871"/>
        <v>12503.808190623757</v>
      </c>
      <c r="CZ188" s="49">
        <f t="shared" si="871"/>
        <v>12503.808190623757</v>
      </c>
      <c r="DA188" s="49">
        <f t="shared" si="871"/>
        <v>12503.808190623757</v>
      </c>
      <c r="DB188" s="49">
        <f t="shared" si="871"/>
        <v>12503.808190623757</v>
      </c>
      <c r="DC188" s="49">
        <f t="shared" si="871"/>
        <v>12503.808190623757</v>
      </c>
      <c r="DD188" s="49">
        <f t="shared" si="871"/>
        <v>12503.808190623757</v>
      </c>
      <c r="DE188" s="49">
        <f t="shared" si="871"/>
        <v>12503.808190623757</v>
      </c>
      <c r="DF188" s="49">
        <f t="shared" si="871"/>
        <v>12503.808190623757</v>
      </c>
      <c r="DG188" s="49">
        <f t="shared" si="871"/>
        <v>12503.808190623757</v>
      </c>
      <c r="DH188" s="49">
        <f t="shared" si="871"/>
        <v>12503.808190623757</v>
      </c>
      <c r="DI188" s="49">
        <f t="shared" ref="DI188:DT188" si="872">DI75*$L75</f>
        <v>13754.189009686133</v>
      </c>
      <c r="DJ188" s="49">
        <f t="shared" ref="DJ188:DR188" si="873">DJ75*$L75</f>
        <v>13754.189009686133</v>
      </c>
      <c r="DK188" s="49">
        <f t="shared" si="873"/>
        <v>13754.189009686133</v>
      </c>
      <c r="DL188" s="49">
        <f t="shared" si="873"/>
        <v>13754.189009686133</v>
      </c>
      <c r="DM188" s="49">
        <f t="shared" si="873"/>
        <v>13754.189009686133</v>
      </c>
      <c r="DN188" s="49">
        <f t="shared" si="873"/>
        <v>13754.189009686133</v>
      </c>
      <c r="DO188" s="49">
        <f t="shared" si="873"/>
        <v>13754.189009686133</v>
      </c>
      <c r="DP188" s="49">
        <f t="shared" si="873"/>
        <v>13754.189009686133</v>
      </c>
      <c r="DQ188" s="49">
        <f t="shared" si="873"/>
        <v>13754.189009686133</v>
      </c>
      <c r="DR188" s="49">
        <f t="shared" si="873"/>
        <v>13754.189009686133</v>
      </c>
      <c r="DS188" s="49">
        <f t="shared" si="872"/>
        <v>0</v>
      </c>
      <c r="DT188" s="49">
        <f t="shared" si="872"/>
        <v>0</v>
      </c>
      <c r="DU188" s="49"/>
      <c r="DV188" s="49"/>
      <c r="DW188" s="49"/>
      <c r="DX188" s="49"/>
      <c r="DY188" s="49"/>
      <c r="DZ188" s="49"/>
      <c r="EA188" s="49"/>
      <c r="EB188" s="49"/>
      <c r="EC188" s="49"/>
      <c r="ED188" s="49"/>
      <c r="EE188" s="49"/>
      <c r="EF188" s="49"/>
      <c r="EG188" s="49"/>
      <c r="EH188" s="49"/>
      <c r="EI188" s="49"/>
      <c r="EJ188" s="49"/>
      <c r="EK188" s="49"/>
      <c r="EL188" s="49"/>
      <c r="EM188" s="49"/>
      <c r="EN188" s="49"/>
      <c r="EO188" s="49"/>
      <c r="EP188" s="49"/>
      <c r="EQ188" s="49"/>
      <c r="ER188" s="49"/>
      <c r="ES188" s="49"/>
      <c r="ET188" s="49"/>
      <c r="EU188" s="49"/>
      <c r="EV188" s="49"/>
      <c r="EW188" s="49"/>
      <c r="EX188" s="49"/>
      <c r="EY188" s="49"/>
      <c r="EZ188" s="49"/>
      <c r="FA188" s="49"/>
      <c r="FB188" s="49"/>
      <c r="FC188" s="49"/>
      <c r="FD188" s="49"/>
      <c r="FE188" s="49"/>
      <c r="FF188" s="49"/>
      <c r="FG188" s="49"/>
      <c r="FH188" s="49"/>
      <c r="FI188" s="49"/>
      <c r="FJ188" s="49"/>
      <c r="FK188" s="49"/>
      <c r="FL188" s="49"/>
      <c r="FM188" s="49"/>
      <c r="FN188" s="49"/>
      <c r="FO188" s="49"/>
      <c r="FP188" s="49"/>
      <c r="FQ188" s="49"/>
      <c r="FR188" s="49"/>
      <c r="FS188" s="49"/>
      <c r="FT188" s="49"/>
      <c r="FU188" s="49"/>
      <c r="FV188" s="49"/>
      <c r="FW188" s="49"/>
      <c r="FX188" s="49"/>
      <c r="FY188" s="49"/>
      <c r="FZ188" s="49"/>
      <c r="GA188" s="49"/>
      <c r="GB188" s="49"/>
      <c r="GC188" s="69">
        <f t="shared" si="365"/>
        <v>312595.20476559398</v>
      </c>
      <c r="GD188" s="70">
        <f t="shared" ref="GD188:GD189" si="874">GC188</f>
        <v>312595.20476559398</v>
      </c>
      <c r="GE188" s="5"/>
      <c r="GF188" s="5"/>
      <c r="GG188" s="5"/>
    </row>
    <row r="189" spans="1:189" ht="16.5" customHeight="1" x14ac:dyDescent="0.25">
      <c r="A189" s="5"/>
      <c r="B189" s="40" t="s">
        <v>186</v>
      </c>
      <c r="C189" s="24" t="s">
        <v>180</v>
      </c>
      <c r="D189" s="24" t="s">
        <v>180</v>
      </c>
      <c r="E189" s="5">
        <v>41</v>
      </c>
      <c r="F189" s="231" t="s">
        <v>120</v>
      </c>
      <c r="G189" s="17" t="str">
        <f t="shared" si="367"/>
        <v>T2</v>
      </c>
      <c r="H189" s="41">
        <f t="shared" si="394"/>
        <v>35910.379999999997</v>
      </c>
      <c r="I189" s="41">
        <f t="shared" si="395"/>
        <v>39501.417999999998</v>
      </c>
      <c r="J189" s="41">
        <f t="shared" si="396"/>
        <v>43451.559800000003</v>
      </c>
      <c r="K189" s="41">
        <f t="shared" si="397"/>
        <v>47796.715780000006</v>
      </c>
      <c r="L189" s="41">
        <f t="shared" si="398"/>
        <v>52576.387358000007</v>
      </c>
      <c r="M189" s="41">
        <f t="shared" si="399"/>
        <v>57834.026093800014</v>
      </c>
      <c r="N189" s="41">
        <f t="shared" si="400"/>
        <v>63617.42870318002</v>
      </c>
      <c r="O189" s="41">
        <f t="shared" si="401"/>
        <v>69979.171573498024</v>
      </c>
      <c r="P189" s="49">
        <f t="shared" ref="P189:AN189" si="875">P76*$H76</f>
        <v>0</v>
      </c>
      <c r="Q189" s="49">
        <f t="shared" si="875"/>
        <v>0</v>
      </c>
      <c r="R189" s="49">
        <f t="shared" si="875"/>
        <v>0</v>
      </c>
      <c r="S189" s="49">
        <f t="shared" si="875"/>
        <v>0</v>
      </c>
      <c r="T189" s="49">
        <f t="shared" si="875"/>
        <v>0</v>
      </c>
      <c r="U189" s="49">
        <f t="shared" si="875"/>
        <v>0</v>
      </c>
      <c r="V189" s="49">
        <f t="shared" si="875"/>
        <v>0</v>
      </c>
      <c r="W189" s="49">
        <f t="shared" si="875"/>
        <v>0</v>
      </c>
      <c r="X189" s="49">
        <f t="shared" si="875"/>
        <v>0</v>
      </c>
      <c r="Y189" s="49">
        <f t="shared" si="875"/>
        <v>0</v>
      </c>
      <c r="Z189" s="49">
        <f t="shared" si="875"/>
        <v>0</v>
      </c>
      <c r="AA189" s="49">
        <f t="shared" si="875"/>
        <v>17955.189999999999</v>
      </c>
      <c r="AB189" s="49">
        <f t="shared" si="875"/>
        <v>17955.189999999999</v>
      </c>
      <c r="AC189" s="49">
        <f t="shared" si="875"/>
        <v>17955.189999999999</v>
      </c>
      <c r="AD189" s="49">
        <f t="shared" si="875"/>
        <v>17955.189999999999</v>
      </c>
      <c r="AE189" s="49">
        <f t="shared" si="875"/>
        <v>3591.038</v>
      </c>
      <c r="AF189" s="49">
        <f t="shared" si="875"/>
        <v>3591.038</v>
      </c>
      <c r="AG189" s="49">
        <f t="shared" si="875"/>
        <v>3591.038</v>
      </c>
      <c r="AH189" s="49">
        <f t="shared" si="875"/>
        <v>3591.038</v>
      </c>
      <c r="AI189" s="49">
        <f t="shared" si="875"/>
        <v>3591.038</v>
      </c>
      <c r="AJ189" s="49">
        <f t="shared" si="875"/>
        <v>3591.038</v>
      </c>
      <c r="AK189" s="49">
        <f t="shared" si="875"/>
        <v>3591.038</v>
      </c>
      <c r="AL189" s="49">
        <f t="shared" si="875"/>
        <v>3591.038</v>
      </c>
      <c r="AM189" s="49">
        <f t="shared" si="875"/>
        <v>3591.038</v>
      </c>
      <c r="AN189" s="49">
        <f t="shared" si="875"/>
        <v>3591.038</v>
      </c>
      <c r="AO189" s="49">
        <f t="shared" ref="AO189:BF189" si="876">AO76*$I76</f>
        <v>3950.1417999999999</v>
      </c>
      <c r="AP189" s="49">
        <f t="shared" si="876"/>
        <v>3950.1417999999999</v>
      </c>
      <c r="AQ189" s="49">
        <f t="shared" si="876"/>
        <v>3950.1417999999999</v>
      </c>
      <c r="AR189" s="49">
        <f t="shared" si="876"/>
        <v>3950.1417999999999</v>
      </c>
      <c r="AS189" s="49">
        <f t="shared" si="876"/>
        <v>3950.1417999999999</v>
      </c>
      <c r="AT189" s="49">
        <f t="shared" si="876"/>
        <v>3950.1417999999999</v>
      </c>
      <c r="AU189" s="49">
        <f t="shared" si="876"/>
        <v>3950.1417999999999</v>
      </c>
      <c r="AV189" s="49">
        <f t="shared" si="876"/>
        <v>3950.1417999999999</v>
      </c>
      <c r="AW189" s="49">
        <f t="shared" si="876"/>
        <v>3950.1417999999999</v>
      </c>
      <c r="AX189" s="49">
        <f t="shared" si="876"/>
        <v>3950.1417999999999</v>
      </c>
      <c r="AY189" s="49">
        <f t="shared" si="876"/>
        <v>0</v>
      </c>
      <c r="AZ189" s="49">
        <f t="shared" si="876"/>
        <v>0</v>
      </c>
      <c r="BA189" s="49">
        <f t="shared" si="876"/>
        <v>0</v>
      </c>
      <c r="BB189" s="49">
        <f t="shared" si="876"/>
        <v>0</v>
      </c>
      <c r="BC189" s="49">
        <f t="shared" si="876"/>
        <v>0</v>
      </c>
      <c r="BD189" s="49">
        <f t="shared" si="876"/>
        <v>0</v>
      </c>
      <c r="BE189" s="49">
        <f t="shared" si="876"/>
        <v>0</v>
      </c>
      <c r="BF189" s="49">
        <f t="shared" si="876"/>
        <v>0</v>
      </c>
      <c r="BG189" s="49">
        <f t="shared" ref="BG189:BL189" si="877">BG76*$I76</f>
        <v>0</v>
      </c>
      <c r="BH189" s="49">
        <f t="shared" si="877"/>
        <v>0</v>
      </c>
      <c r="BI189" s="49">
        <f t="shared" si="877"/>
        <v>0</v>
      </c>
      <c r="BJ189" s="49">
        <f t="shared" si="877"/>
        <v>0</v>
      </c>
      <c r="BK189" s="49">
        <f t="shared" si="877"/>
        <v>0</v>
      </c>
      <c r="BL189" s="49">
        <f t="shared" si="877"/>
        <v>0</v>
      </c>
      <c r="BM189" s="49">
        <f t="shared" ref="BM189:BX189" si="878">BM76*$J76</f>
        <v>0</v>
      </c>
      <c r="BN189" s="49">
        <f t="shared" si="878"/>
        <v>0</v>
      </c>
      <c r="BO189" s="49">
        <f t="shared" si="878"/>
        <v>0</v>
      </c>
      <c r="BP189" s="49">
        <f t="shared" si="878"/>
        <v>0</v>
      </c>
      <c r="BQ189" s="49">
        <f t="shared" si="878"/>
        <v>0</v>
      </c>
      <c r="BR189" s="49">
        <f t="shared" si="878"/>
        <v>0</v>
      </c>
      <c r="BS189" s="49">
        <f t="shared" si="878"/>
        <v>0</v>
      </c>
      <c r="BT189" s="49">
        <f t="shared" si="878"/>
        <v>0</v>
      </c>
      <c r="BU189" s="49">
        <f t="shared" si="878"/>
        <v>0</v>
      </c>
      <c r="BV189" s="49">
        <f t="shared" si="878"/>
        <v>0</v>
      </c>
      <c r="BW189" s="49">
        <f t="shared" si="878"/>
        <v>0</v>
      </c>
      <c r="BX189" s="49">
        <f t="shared" si="878"/>
        <v>0</v>
      </c>
      <c r="BY189" s="49">
        <f t="shared" ref="BY189:CJ189" si="879">BY76*$J76</f>
        <v>0</v>
      </c>
      <c r="BZ189" s="49">
        <f t="shared" si="879"/>
        <v>0</v>
      </c>
      <c r="CA189" s="49">
        <f t="shared" si="879"/>
        <v>0</v>
      </c>
      <c r="CB189" s="49">
        <f t="shared" si="879"/>
        <v>0</v>
      </c>
      <c r="CC189" s="49">
        <f t="shared" si="879"/>
        <v>0</v>
      </c>
      <c r="CD189" s="49">
        <f t="shared" si="879"/>
        <v>0</v>
      </c>
      <c r="CE189" s="49">
        <f t="shared" si="879"/>
        <v>0</v>
      </c>
      <c r="CF189" s="49">
        <f t="shared" si="879"/>
        <v>0</v>
      </c>
      <c r="CG189" s="49">
        <f t="shared" si="879"/>
        <v>0</v>
      </c>
      <c r="CH189" s="49">
        <f t="shared" si="879"/>
        <v>0</v>
      </c>
      <c r="CI189" s="49">
        <f t="shared" si="879"/>
        <v>0</v>
      </c>
      <c r="CJ189" s="49">
        <f t="shared" si="879"/>
        <v>0</v>
      </c>
      <c r="CK189" s="49">
        <f t="shared" ref="CK189:CU189" si="880">CK76*$K76</f>
        <v>0</v>
      </c>
      <c r="CL189" s="49">
        <f t="shared" si="880"/>
        <v>0</v>
      </c>
      <c r="CM189" s="49">
        <f t="shared" si="880"/>
        <v>0</v>
      </c>
      <c r="CN189" s="49">
        <f t="shared" si="880"/>
        <v>0</v>
      </c>
      <c r="CO189" s="49">
        <f t="shared" si="880"/>
        <v>0</v>
      </c>
      <c r="CP189" s="49">
        <f t="shared" si="880"/>
        <v>0</v>
      </c>
      <c r="CQ189" s="49">
        <f t="shared" si="880"/>
        <v>0</v>
      </c>
      <c r="CR189" s="49">
        <f t="shared" si="880"/>
        <v>0</v>
      </c>
      <c r="CS189" s="49">
        <f t="shared" si="880"/>
        <v>0</v>
      </c>
      <c r="CT189" s="49">
        <f t="shared" si="880"/>
        <v>0</v>
      </c>
      <c r="CU189" s="49">
        <f t="shared" si="880"/>
        <v>0</v>
      </c>
      <c r="CV189" s="49">
        <f t="shared" ref="CV189:DH189" si="881">CV76*$K76</f>
        <v>0</v>
      </c>
      <c r="CW189" s="49">
        <f t="shared" si="881"/>
        <v>0</v>
      </c>
      <c r="CX189" s="49">
        <f t="shared" si="881"/>
        <v>0</v>
      </c>
      <c r="CY189" s="49">
        <f t="shared" si="881"/>
        <v>0</v>
      </c>
      <c r="CZ189" s="49">
        <f t="shared" si="881"/>
        <v>0</v>
      </c>
      <c r="DA189" s="49">
        <f t="shared" si="881"/>
        <v>0</v>
      </c>
      <c r="DB189" s="49">
        <f t="shared" si="881"/>
        <v>0</v>
      </c>
      <c r="DC189" s="49">
        <f t="shared" si="881"/>
        <v>0</v>
      </c>
      <c r="DD189" s="49">
        <f t="shared" si="881"/>
        <v>0</v>
      </c>
      <c r="DE189" s="49">
        <f t="shared" si="881"/>
        <v>0</v>
      </c>
      <c r="DF189" s="49">
        <f t="shared" si="881"/>
        <v>0</v>
      </c>
      <c r="DG189" s="49">
        <f t="shared" si="881"/>
        <v>0</v>
      </c>
      <c r="DH189" s="49">
        <f t="shared" si="881"/>
        <v>0</v>
      </c>
      <c r="DI189" s="49">
        <f t="shared" ref="DI189:DT189" si="882">DI76*$L76</f>
        <v>0</v>
      </c>
      <c r="DJ189" s="49">
        <f t="shared" ref="DJ189:DR189" si="883">DJ76*$L76</f>
        <v>0</v>
      </c>
      <c r="DK189" s="49">
        <f t="shared" si="883"/>
        <v>0</v>
      </c>
      <c r="DL189" s="49">
        <f t="shared" si="883"/>
        <v>0</v>
      </c>
      <c r="DM189" s="49">
        <f t="shared" si="883"/>
        <v>0</v>
      </c>
      <c r="DN189" s="49">
        <f t="shared" si="883"/>
        <v>0</v>
      </c>
      <c r="DO189" s="49">
        <f t="shared" si="883"/>
        <v>0</v>
      </c>
      <c r="DP189" s="49">
        <f t="shared" si="883"/>
        <v>0</v>
      </c>
      <c r="DQ189" s="49">
        <f t="shared" si="883"/>
        <v>0</v>
      </c>
      <c r="DR189" s="49">
        <f t="shared" si="883"/>
        <v>0</v>
      </c>
      <c r="DS189" s="49">
        <f t="shared" si="882"/>
        <v>0</v>
      </c>
      <c r="DT189" s="49">
        <f t="shared" si="882"/>
        <v>0</v>
      </c>
      <c r="DU189" s="49"/>
      <c r="DV189" s="49"/>
      <c r="DW189" s="49"/>
      <c r="DX189" s="49"/>
      <c r="DY189" s="49"/>
      <c r="DZ189" s="49"/>
      <c r="EA189" s="49"/>
      <c r="EB189" s="49"/>
      <c r="EC189" s="49"/>
      <c r="ED189" s="49"/>
      <c r="EE189" s="49"/>
      <c r="EF189" s="49"/>
      <c r="EG189" s="49"/>
      <c r="EH189" s="49"/>
      <c r="EI189" s="49"/>
      <c r="EJ189" s="49"/>
      <c r="EK189" s="49"/>
      <c r="EL189" s="49"/>
      <c r="EM189" s="49"/>
      <c r="EN189" s="49"/>
      <c r="EO189" s="49"/>
      <c r="EP189" s="49"/>
      <c r="EQ189" s="49"/>
      <c r="ER189" s="49"/>
      <c r="ES189" s="49"/>
      <c r="ET189" s="49"/>
      <c r="EU189" s="49"/>
      <c r="EV189" s="49"/>
      <c r="EW189" s="49"/>
      <c r="EX189" s="49"/>
      <c r="EY189" s="49"/>
      <c r="EZ189" s="49"/>
      <c r="FA189" s="49"/>
      <c r="FB189" s="49"/>
      <c r="FC189" s="49"/>
      <c r="FD189" s="49"/>
      <c r="FE189" s="49"/>
      <c r="FF189" s="49"/>
      <c r="FG189" s="49"/>
      <c r="FH189" s="49"/>
      <c r="FI189" s="49"/>
      <c r="FJ189" s="49"/>
      <c r="FK189" s="49"/>
      <c r="FL189" s="49"/>
      <c r="FM189" s="49"/>
      <c r="FN189" s="49"/>
      <c r="FO189" s="49"/>
      <c r="FP189" s="49"/>
      <c r="FQ189" s="49"/>
      <c r="FR189" s="49"/>
      <c r="FS189" s="49"/>
      <c r="FT189" s="49"/>
      <c r="FU189" s="49"/>
      <c r="FV189" s="49"/>
      <c r="FW189" s="49"/>
      <c r="FX189" s="49"/>
      <c r="FY189" s="49"/>
      <c r="FZ189" s="49"/>
      <c r="GA189" s="49"/>
      <c r="GB189" s="49"/>
      <c r="GC189" s="69">
        <f t="shared" si="365"/>
        <v>147232.55800000005</v>
      </c>
      <c r="GD189" s="70">
        <f t="shared" si="874"/>
        <v>147232.55800000005</v>
      </c>
      <c r="GE189" s="5"/>
      <c r="GF189" s="5"/>
      <c r="GG189" s="5"/>
    </row>
    <row r="190" spans="1:189" ht="16.5" customHeight="1" x14ac:dyDescent="0.25">
      <c r="A190" s="5"/>
      <c r="B190" s="40" t="s">
        <v>186</v>
      </c>
      <c r="C190" s="24" t="s">
        <v>180</v>
      </c>
      <c r="D190" s="24" t="s">
        <v>180</v>
      </c>
      <c r="E190" s="5">
        <v>42</v>
      </c>
      <c r="F190" s="231" t="s">
        <v>120</v>
      </c>
      <c r="G190" s="17" t="str">
        <f t="shared" si="367"/>
        <v>T2</v>
      </c>
      <c r="H190" s="41">
        <f t="shared" si="394"/>
        <v>35910.379999999997</v>
      </c>
      <c r="I190" s="41">
        <f t="shared" si="395"/>
        <v>39501.417999999998</v>
      </c>
      <c r="J190" s="41">
        <f t="shared" si="396"/>
        <v>43451.559800000003</v>
      </c>
      <c r="K190" s="41">
        <f t="shared" si="397"/>
        <v>47796.715780000006</v>
      </c>
      <c r="L190" s="41">
        <f t="shared" si="398"/>
        <v>52576.387358000007</v>
      </c>
      <c r="M190" s="41">
        <f t="shared" si="399"/>
        <v>57834.026093800014</v>
      </c>
      <c r="N190" s="41">
        <f t="shared" si="400"/>
        <v>63617.42870318002</v>
      </c>
      <c r="O190" s="41">
        <f t="shared" si="401"/>
        <v>69979.171573498024</v>
      </c>
      <c r="P190" s="49">
        <f t="shared" ref="P190:Z190" si="884">P80*$H80</f>
        <v>0</v>
      </c>
      <c r="Q190" s="49">
        <f t="shared" si="884"/>
        <v>0</v>
      </c>
      <c r="R190" s="49">
        <f t="shared" si="884"/>
        <v>0</v>
      </c>
      <c r="S190" s="49">
        <f t="shared" si="884"/>
        <v>0</v>
      </c>
      <c r="T190" s="49">
        <f t="shared" si="884"/>
        <v>0</v>
      </c>
      <c r="U190" s="49">
        <f t="shared" si="884"/>
        <v>0</v>
      </c>
      <c r="V190" s="49">
        <f t="shared" si="884"/>
        <v>0</v>
      </c>
      <c r="W190" s="49">
        <f t="shared" si="884"/>
        <v>0</v>
      </c>
      <c r="X190" s="49">
        <f t="shared" si="884"/>
        <v>0</v>
      </c>
      <c r="Y190" s="49">
        <f t="shared" si="884"/>
        <v>0</v>
      </c>
      <c r="Z190" s="49">
        <f t="shared" si="884"/>
        <v>0</v>
      </c>
      <c r="AA190" s="49">
        <f t="shared" ref="AA190:AN190" si="885">AA77*$H77</f>
        <v>0</v>
      </c>
      <c r="AB190" s="49">
        <f t="shared" si="885"/>
        <v>0</v>
      </c>
      <c r="AC190" s="49">
        <f t="shared" si="885"/>
        <v>0</v>
      </c>
      <c r="AD190" s="49">
        <f t="shared" si="885"/>
        <v>0</v>
      </c>
      <c r="AE190" s="49">
        <f t="shared" si="885"/>
        <v>0</v>
      </c>
      <c r="AF190" s="49">
        <f t="shared" si="885"/>
        <v>0</v>
      </c>
      <c r="AG190" s="49">
        <f t="shared" si="885"/>
        <v>0</v>
      </c>
      <c r="AH190" s="49">
        <f t="shared" si="885"/>
        <v>0</v>
      </c>
      <c r="AI190" s="49">
        <f t="shared" si="885"/>
        <v>0</v>
      </c>
      <c r="AJ190" s="49">
        <f t="shared" si="885"/>
        <v>0</v>
      </c>
      <c r="AK190" s="49">
        <f t="shared" si="885"/>
        <v>0</v>
      </c>
      <c r="AL190" s="49">
        <f t="shared" si="885"/>
        <v>0</v>
      </c>
      <c r="AM190" s="49">
        <f t="shared" si="885"/>
        <v>0</v>
      </c>
      <c r="AN190" s="49">
        <f t="shared" si="885"/>
        <v>0</v>
      </c>
      <c r="AO190" s="49">
        <f t="shared" ref="AO190:BF190" si="886">AO77*$I77</f>
        <v>0</v>
      </c>
      <c r="AP190" s="49">
        <f t="shared" si="886"/>
        <v>0</v>
      </c>
      <c r="AQ190" s="49">
        <f t="shared" si="886"/>
        <v>0</v>
      </c>
      <c r="AR190" s="49">
        <f t="shared" si="886"/>
        <v>0</v>
      </c>
      <c r="AS190" s="49">
        <f t="shared" si="886"/>
        <v>0</v>
      </c>
      <c r="AT190" s="49">
        <f t="shared" si="886"/>
        <v>0</v>
      </c>
      <c r="AU190" s="49">
        <f t="shared" si="886"/>
        <v>0</v>
      </c>
      <c r="AV190" s="49">
        <f t="shared" si="886"/>
        <v>0</v>
      </c>
      <c r="AW190" s="49">
        <f t="shared" si="886"/>
        <v>0</v>
      </c>
      <c r="AX190" s="49">
        <f t="shared" si="886"/>
        <v>0</v>
      </c>
      <c r="AY190" s="49">
        <f t="shared" si="886"/>
        <v>3950.1417999999999</v>
      </c>
      <c r="AZ190" s="49">
        <f t="shared" si="886"/>
        <v>3950.1417999999999</v>
      </c>
      <c r="BA190" s="49">
        <f t="shared" si="886"/>
        <v>3950.1417999999999</v>
      </c>
      <c r="BB190" s="49">
        <f t="shared" si="886"/>
        <v>3950.1417999999999</v>
      </c>
      <c r="BC190" s="49">
        <f t="shared" si="886"/>
        <v>3950.1417999999999</v>
      </c>
      <c r="BD190" s="49">
        <f t="shared" si="886"/>
        <v>3950.1417999999999</v>
      </c>
      <c r="BE190" s="49">
        <f t="shared" si="886"/>
        <v>3950.1417999999999</v>
      </c>
      <c r="BF190" s="49">
        <f t="shared" si="886"/>
        <v>3950.1417999999999</v>
      </c>
      <c r="BG190" s="49">
        <f t="shared" ref="BG190:BL190" si="887">BG77*$I77</f>
        <v>3950.1417999999999</v>
      </c>
      <c r="BH190" s="49">
        <f t="shared" si="887"/>
        <v>3950.1417999999999</v>
      </c>
      <c r="BI190" s="49">
        <f t="shared" si="887"/>
        <v>3950.1417999999999</v>
      </c>
      <c r="BJ190" s="49">
        <f t="shared" si="887"/>
        <v>3950.1417999999999</v>
      </c>
      <c r="BK190" s="49">
        <f t="shared" si="887"/>
        <v>3950.1417999999999</v>
      </c>
      <c r="BL190" s="49">
        <f t="shared" si="887"/>
        <v>3950.1417999999999</v>
      </c>
      <c r="BM190" s="49">
        <f t="shared" ref="BM190:BX190" si="888">BM77*$J77</f>
        <v>4345.1559800000005</v>
      </c>
      <c r="BN190" s="49">
        <f t="shared" si="888"/>
        <v>4345.1559800000005</v>
      </c>
      <c r="BO190" s="49">
        <f t="shared" si="888"/>
        <v>4345.1559800000005</v>
      </c>
      <c r="BP190" s="49">
        <f t="shared" si="888"/>
        <v>4345.1559800000005</v>
      </c>
      <c r="BQ190" s="49">
        <f t="shared" si="888"/>
        <v>4345.1559800000005</v>
      </c>
      <c r="BR190" s="49">
        <f t="shared" si="888"/>
        <v>4345.1559800000005</v>
      </c>
      <c r="BS190" s="49">
        <f t="shared" si="888"/>
        <v>4345.1559800000005</v>
      </c>
      <c r="BT190" s="49">
        <f t="shared" si="888"/>
        <v>4345.1559800000005</v>
      </c>
      <c r="BU190" s="49">
        <f t="shared" si="888"/>
        <v>4345.1559800000005</v>
      </c>
      <c r="BV190" s="49">
        <f t="shared" si="888"/>
        <v>4345.1559800000005</v>
      </c>
      <c r="BW190" s="49">
        <f t="shared" si="888"/>
        <v>0</v>
      </c>
      <c r="BX190" s="49">
        <f t="shared" si="888"/>
        <v>0</v>
      </c>
      <c r="BY190" s="49">
        <f t="shared" ref="BY190:CJ190" si="889">BY77*$J77</f>
        <v>0</v>
      </c>
      <c r="BZ190" s="49">
        <f t="shared" si="889"/>
        <v>0</v>
      </c>
      <c r="CA190" s="49">
        <f t="shared" si="889"/>
        <v>0</v>
      </c>
      <c r="CB190" s="49">
        <f t="shared" si="889"/>
        <v>0</v>
      </c>
      <c r="CC190" s="49">
        <f t="shared" si="889"/>
        <v>0</v>
      </c>
      <c r="CD190" s="49">
        <f t="shared" si="889"/>
        <v>0</v>
      </c>
      <c r="CE190" s="49">
        <f t="shared" si="889"/>
        <v>0</v>
      </c>
      <c r="CF190" s="49">
        <f t="shared" si="889"/>
        <v>0</v>
      </c>
      <c r="CG190" s="49">
        <f t="shared" si="889"/>
        <v>0</v>
      </c>
      <c r="CH190" s="49">
        <f t="shared" si="889"/>
        <v>0</v>
      </c>
      <c r="CI190" s="49">
        <f t="shared" si="889"/>
        <v>0</v>
      </c>
      <c r="CJ190" s="49">
        <f t="shared" si="889"/>
        <v>0</v>
      </c>
      <c r="CK190" s="49">
        <f t="shared" ref="CK190:CU190" si="890">CK77*$K77</f>
        <v>0</v>
      </c>
      <c r="CL190" s="49">
        <f t="shared" si="890"/>
        <v>0</v>
      </c>
      <c r="CM190" s="49">
        <f t="shared" si="890"/>
        <v>0</v>
      </c>
      <c r="CN190" s="49">
        <f t="shared" si="890"/>
        <v>0</v>
      </c>
      <c r="CO190" s="49">
        <f t="shared" si="890"/>
        <v>0</v>
      </c>
      <c r="CP190" s="49">
        <f t="shared" si="890"/>
        <v>0</v>
      </c>
      <c r="CQ190" s="49">
        <f t="shared" si="890"/>
        <v>0</v>
      </c>
      <c r="CR190" s="49">
        <f t="shared" si="890"/>
        <v>0</v>
      </c>
      <c r="CS190" s="49">
        <f t="shared" si="890"/>
        <v>0</v>
      </c>
      <c r="CT190" s="49">
        <f t="shared" si="890"/>
        <v>0</v>
      </c>
      <c r="CU190" s="49">
        <f t="shared" si="890"/>
        <v>0</v>
      </c>
      <c r="CV190" s="49">
        <f t="shared" ref="CV190:DH190" si="891">CV77*$K77</f>
        <v>0</v>
      </c>
      <c r="CW190" s="49">
        <f t="shared" si="891"/>
        <v>0</v>
      </c>
      <c r="CX190" s="49">
        <f t="shared" si="891"/>
        <v>0</v>
      </c>
      <c r="CY190" s="49">
        <f t="shared" si="891"/>
        <v>0</v>
      </c>
      <c r="CZ190" s="49">
        <f t="shared" si="891"/>
        <v>0</v>
      </c>
      <c r="DA190" s="49">
        <f t="shared" si="891"/>
        <v>0</v>
      </c>
      <c r="DB190" s="49">
        <f t="shared" si="891"/>
        <v>0</v>
      </c>
      <c r="DC190" s="49">
        <f t="shared" si="891"/>
        <v>0</v>
      </c>
      <c r="DD190" s="49">
        <f t="shared" si="891"/>
        <v>0</v>
      </c>
      <c r="DE190" s="49">
        <f t="shared" si="891"/>
        <v>0</v>
      </c>
      <c r="DF190" s="49">
        <f t="shared" si="891"/>
        <v>0</v>
      </c>
      <c r="DG190" s="49">
        <f t="shared" si="891"/>
        <v>0</v>
      </c>
      <c r="DH190" s="49">
        <f t="shared" si="891"/>
        <v>0</v>
      </c>
      <c r="DI190" s="49">
        <f t="shared" ref="DI190:DT190" si="892">DI77*$L77</f>
        <v>0</v>
      </c>
      <c r="DJ190" s="49">
        <f t="shared" ref="DJ190:DR190" si="893">DJ77*$L77</f>
        <v>0</v>
      </c>
      <c r="DK190" s="49">
        <f t="shared" si="893"/>
        <v>0</v>
      </c>
      <c r="DL190" s="49">
        <f t="shared" si="893"/>
        <v>0</v>
      </c>
      <c r="DM190" s="49">
        <f t="shared" si="893"/>
        <v>0</v>
      </c>
      <c r="DN190" s="49">
        <f t="shared" si="893"/>
        <v>0</v>
      </c>
      <c r="DO190" s="49">
        <f t="shared" si="893"/>
        <v>0</v>
      </c>
      <c r="DP190" s="49">
        <f t="shared" si="893"/>
        <v>0</v>
      </c>
      <c r="DQ190" s="49">
        <f t="shared" si="893"/>
        <v>0</v>
      </c>
      <c r="DR190" s="49">
        <f t="shared" si="893"/>
        <v>0</v>
      </c>
      <c r="DS190" s="49">
        <f t="shared" si="892"/>
        <v>0</v>
      </c>
      <c r="DT190" s="49">
        <f t="shared" si="892"/>
        <v>0</v>
      </c>
      <c r="DU190" s="49"/>
      <c r="DV190" s="49"/>
      <c r="DW190" s="49"/>
      <c r="DX190" s="49"/>
      <c r="DY190" s="49"/>
      <c r="DZ190" s="49"/>
      <c r="EA190" s="49"/>
      <c r="EB190" s="49"/>
      <c r="EC190" s="49"/>
      <c r="ED190" s="49"/>
      <c r="EE190" s="49"/>
      <c r="EF190" s="49"/>
      <c r="EG190" s="49"/>
      <c r="EH190" s="49"/>
      <c r="EI190" s="49"/>
      <c r="EJ190" s="49"/>
      <c r="EK190" s="49"/>
      <c r="EL190" s="49"/>
      <c r="EM190" s="49"/>
      <c r="EN190" s="49"/>
      <c r="EO190" s="49"/>
      <c r="EP190" s="49"/>
      <c r="EQ190" s="49"/>
      <c r="ER190" s="49"/>
      <c r="ES190" s="49"/>
      <c r="ET190" s="49"/>
      <c r="EU190" s="49"/>
      <c r="EV190" s="49"/>
      <c r="EW190" s="49"/>
      <c r="EX190" s="49"/>
      <c r="EY190" s="49"/>
      <c r="EZ190" s="49"/>
      <c r="FA190" s="49"/>
      <c r="FB190" s="49"/>
      <c r="FC190" s="49"/>
      <c r="FD190" s="49"/>
      <c r="FE190" s="49"/>
      <c r="FF190" s="49"/>
      <c r="FG190" s="49"/>
      <c r="FH190" s="49"/>
      <c r="FI190" s="49"/>
      <c r="FJ190" s="49"/>
      <c r="FK190" s="49"/>
      <c r="FL190" s="49"/>
      <c r="FM190" s="49"/>
      <c r="FN190" s="49"/>
      <c r="FO190" s="49"/>
      <c r="FP190" s="49"/>
      <c r="FQ190" s="49"/>
      <c r="FR190" s="49"/>
      <c r="FS190" s="49"/>
      <c r="FT190" s="49"/>
      <c r="FU190" s="49"/>
      <c r="FV190" s="49"/>
      <c r="FW190" s="49"/>
      <c r="FX190" s="49"/>
      <c r="FY190" s="49"/>
      <c r="FZ190" s="49"/>
      <c r="GA190" s="49"/>
      <c r="GB190" s="49"/>
      <c r="GC190" s="69">
        <f t="shared" si="365"/>
        <v>98753.544999999969</v>
      </c>
      <c r="GD190" s="70">
        <f t="shared" ref="GD190:GD192" si="894">GC190</f>
        <v>98753.544999999969</v>
      </c>
      <c r="GE190" s="5"/>
      <c r="GF190" s="5"/>
      <c r="GG190" s="5"/>
    </row>
    <row r="191" spans="1:189" ht="16.5" customHeight="1" x14ac:dyDescent="0.25">
      <c r="A191" s="5"/>
      <c r="B191" s="40" t="s">
        <v>186</v>
      </c>
      <c r="C191" s="24" t="s">
        <v>180</v>
      </c>
      <c r="D191" s="24" t="s">
        <v>180</v>
      </c>
      <c r="E191" s="5">
        <v>43</v>
      </c>
      <c r="F191" s="231" t="s">
        <v>120</v>
      </c>
      <c r="G191" s="17" t="str">
        <f t="shared" si="367"/>
        <v>T2</v>
      </c>
      <c r="H191" s="41"/>
      <c r="I191" s="41"/>
      <c r="J191" s="41"/>
      <c r="K191" s="41"/>
      <c r="L191" s="41"/>
      <c r="M191" s="41"/>
      <c r="N191" s="41"/>
      <c r="O191" s="41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>
        <f t="shared" ref="AA191:AN191" si="895">AA78*$H78</f>
        <v>0</v>
      </c>
      <c r="AB191" s="49">
        <f t="shared" si="895"/>
        <v>0</v>
      </c>
      <c r="AC191" s="49">
        <f t="shared" si="895"/>
        <v>0</v>
      </c>
      <c r="AD191" s="49">
        <f t="shared" si="895"/>
        <v>0</v>
      </c>
      <c r="AE191" s="49">
        <f t="shared" si="895"/>
        <v>0</v>
      </c>
      <c r="AF191" s="49">
        <f t="shared" si="895"/>
        <v>0</v>
      </c>
      <c r="AG191" s="49">
        <f t="shared" si="895"/>
        <v>0</v>
      </c>
      <c r="AH191" s="49">
        <f t="shared" si="895"/>
        <v>0</v>
      </c>
      <c r="AI191" s="49">
        <f t="shared" si="895"/>
        <v>0</v>
      </c>
      <c r="AJ191" s="49">
        <f t="shared" si="895"/>
        <v>0</v>
      </c>
      <c r="AK191" s="49">
        <f t="shared" si="895"/>
        <v>0</v>
      </c>
      <c r="AL191" s="49">
        <f t="shared" si="895"/>
        <v>0</v>
      </c>
      <c r="AM191" s="49">
        <f t="shared" si="895"/>
        <v>0</v>
      </c>
      <c r="AN191" s="49">
        <f t="shared" si="895"/>
        <v>0</v>
      </c>
      <c r="AO191" s="49">
        <f t="shared" ref="AO191:BF191" si="896">AO78*$I78</f>
        <v>0</v>
      </c>
      <c r="AP191" s="49">
        <f t="shared" si="896"/>
        <v>0</v>
      </c>
      <c r="AQ191" s="49">
        <f t="shared" si="896"/>
        <v>0</v>
      </c>
      <c r="AR191" s="49">
        <f t="shared" si="896"/>
        <v>0</v>
      </c>
      <c r="AS191" s="49">
        <f t="shared" si="896"/>
        <v>0</v>
      </c>
      <c r="AT191" s="49">
        <f t="shared" si="896"/>
        <v>0</v>
      </c>
      <c r="AU191" s="49">
        <f t="shared" si="896"/>
        <v>0</v>
      </c>
      <c r="AV191" s="49">
        <f t="shared" si="896"/>
        <v>0</v>
      </c>
      <c r="AW191" s="49">
        <f t="shared" si="896"/>
        <v>0</v>
      </c>
      <c r="AX191" s="49">
        <f t="shared" si="896"/>
        <v>0</v>
      </c>
      <c r="AY191" s="49">
        <f t="shared" si="896"/>
        <v>0</v>
      </c>
      <c r="AZ191" s="49">
        <f t="shared" si="896"/>
        <v>0</v>
      </c>
      <c r="BA191" s="49">
        <f t="shared" si="896"/>
        <v>0</v>
      </c>
      <c r="BB191" s="49">
        <f t="shared" si="896"/>
        <v>0</v>
      </c>
      <c r="BC191" s="49">
        <f t="shared" si="896"/>
        <v>0</v>
      </c>
      <c r="BD191" s="49">
        <f t="shared" si="896"/>
        <v>0</v>
      </c>
      <c r="BE191" s="49">
        <f t="shared" si="896"/>
        <v>0</v>
      </c>
      <c r="BF191" s="49">
        <f t="shared" si="896"/>
        <v>0</v>
      </c>
      <c r="BG191" s="49">
        <f t="shared" ref="BG191:BL191" si="897">BG78*$I78</f>
        <v>0</v>
      </c>
      <c r="BH191" s="49">
        <f t="shared" si="897"/>
        <v>0</v>
      </c>
      <c r="BI191" s="49">
        <f t="shared" si="897"/>
        <v>0</v>
      </c>
      <c r="BJ191" s="49">
        <f t="shared" si="897"/>
        <v>0</v>
      </c>
      <c r="BK191" s="49">
        <f t="shared" si="897"/>
        <v>0</v>
      </c>
      <c r="BL191" s="49">
        <f t="shared" si="897"/>
        <v>0</v>
      </c>
      <c r="BM191" s="49">
        <f t="shared" ref="BM191:BX191" si="898">BM78*$J78</f>
        <v>0</v>
      </c>
      <c r="BN191" s="49">
        <f t="shared" si="898"/>
        <v>0</v>
      </c>
      <c r="BO191" s="49">
        <f t="shared" si="898"/>
        <v>0</v>
      </c>
      <c r="BP191" s="49">
        <f t="shared" si="898"/>
        <v>0</v>
      </c>
      <c r="BQ191" s="49">
        <f t="shared" si="898"/>
        <v>0</v>
      </c>
      <c r="BR191" s="49">
        <f t="shared" si="898"/>
        <v>0</v>
      </c>
      <c r="BS191" s="49">
        <f t="shared" si="898"/>
        <v>0</v>
      </c>
      <c r="BT191" s="49">
        <f t="shared" si="898"/>
        <v>0</v>
      </c>
      <c r="BU191" s="49">
        <f t="shared" si="898"/>
        <v>0</v>
      </c>
      <c r="BV191" s="49">
        <f t="shared" si="898"/>
        <v>0</v>
      </c>
      <c r="BW191" s="49">
        <f t="shared" si="898"/>
        <v>4345.1559800000005</v>
      </c>
      <c r="BX191" s="49">
        <f t="shared" si="898"/>
        <v>4345.1559800000005</v>
      </c>
      <c r="BY191" s="49">
        <f t="shared" ref="BY191:CJ191" si="899">BY78*$J78</f>
        <v>4345.1559800000005</v>
      </c>
      <c r="BZ191" s="49">
        <f t="shared" si="899"/>
        <v>4345.1559800000005</v>
      </c>
      <c r="CA191" s="49">
        <f t="shared" si="899"/>
        <v>4345.1559800000005</v>
      </c>
      <c r="CB191" s="49">
        <f t="shared" si="899"/>
        <v>4345.1559800000005</v>
      </c>
      <c r="CC191" s="49">
        <f t="shared" si="899"/>
        <v>4345.1559800000005</v>
      </c>
      <c r="CD191" s="49">
        <f t="shared" si="899"/>
        <v>4345.1559800000005</v>
      </c>
      <c r="CE191" s="49">
        <f t="shared" si="899"/>
        <v>4345.1559800000005</v>
      </c>
      <c r="CF191" s="49">
        <f t="shared" si="899"/>
        <v>4345.1559800000005</v>
      </c>
      <c r="CG191" s="49">
        <f t="shared" si="899"/>
        <v>4345.1559800000005</v>
      </c>
      <c r="CH191" s="49">
        <f t="shared" si="899"/>
        <v>4345.1559800000005</v>
      </c>
      <c r="CI191" s="49">
        <f t="shared" si="899"/>
        <v>4345.1559800000005</v>
      </c>
      <c r="CJ191" s="49">
        <f t="shared" si="899"/>
        <v>4345.1559800000005</v>
      </c>
      <c r="CK191" s="49">
        <f t="shared" ref="CK191:CU191" si="900">CK78*$K78</f>
        <v>4779.6715780000004</v>
      </c>
      <c r="CL191" s="49">
        <f t="shared" si="900"/>
        <v>4779.6715780000004</v>
      </c>
      <c r="CM191" s="49">
        <f t="shared" si="900"/>
        <v>4779.6715780000004</v>
      </c>
      <c r="CN191" s="49">
        <f t="shared" si="900"/>
        <v>4779.6715780000004</v>
      </c>
      <c r="CO191" s="49">
        <f t="shared" si="900"/>
        <v>4779.6715780000004</v>
      </c>
      <c r="CP191" s="49">
        <f t="shared" si="900"/>
        <v>4779.6715780000004</v>
      </c>
      <c r="CQ191" s="49">
        <f t="shared" si="900"/>
        <v>4779.6715780000004</v>
      </c>
      <c r="CR191" s="49">
        <f t="shared" si="900"/>
        <v>4779.6715780000004</v>
      </c>
      <c r="CS191" s="49">
        <f t="shared" si="900"/>
        <v>4779.6715780000004</v>
      </c>
      <c r="CT191" s="49">
        <f t="shared" si="900"/>
        <v>4779.6715780000004</v>
      </c>
      <c r="CU191" s="49">
        <f t="shared" si="900"/>
        <v>0</v>
      </c>
      <c r="CV191" s="49">
        <f t="shared" ref="CV191:DH191" si="901">CV78*$K78</f>
        <v>0</v>
      </c>
      <c r="CW191" s="49">
        <f t="shared" si="901"/>
        <v>0</v>
      </c>
      <c r="CX191" s="49">
        <f t="shared" si="901"/>
        <v>0</v>
      </c>
      <c r="CY191" s="49">
        <f t="shared" si="901"/>
        <v>0</v>
      </c>
      <c r="CZ191" s="49">
        <f t="shared" si="901"/>
        <v>0</v>
      </c>
      <c r="DA191" s="49">
        <f t="shared" si="901"/>
        <v>0</v>
      </c>
      <c r="DB191" s="49">
        <f t="shared" si="901"/>
        <v>0</v>
      </c>
      <c r="DC191" s="49">
        <f t="shared" si="901"/>
        <v>0</v>
      </c>
      <c r="DD191" s="49">
        <f t="shared" si="901"/>
        <v>0</v>
      </c>
      <c r="DE191" s="49">
        <f t="shared" si="901"/>
        <v>0</v>
      </c>
      <c r="DF191" s="49">
        <f t="shared" si="901"/>
        <v>0</v>
      </c>
      <c r="DG191" s="49">
        <f t="shared" si="901"/>
        <v>0</v>
      </c>
      <c r="DH191" s="49">
        <f t="shared" si="901"/>
        <v>0</v>
      </c>
      <c r="DI191" s="49">
        <f t="shared" ref="DI191:DT191" si="902">DI78*$L78</f>
        <v>0</v>
      </c>
      <c r="DJ191" s="49">
        <f t="shared" ref="DJ191:DR191" si="903">DJ78*$L78</f>
        <v>0</v>
      </c>
      <c r="DK191" s="49">
        <f t="shared" si="903"/>
        <v>0</v>
      </c>
      <c r="DL191" s="49">
        <f t="shared" si="903"/>
        <v>0</v>
      </c>
      <c r="DM191" s="49">
        <f t="shared" si="903"/>
        <v>0</v>
      </c>
      <c r="DN191" s="49">
        <f t="shared" si="903"/>
        <v>0</v>
      </c>
      <c r="DO191" s="49">
        <f t="shared" si="903"/>
        <v>0</v>
      </c>
      <c r="DP191" s="49">
        <f t="shared" si="903"/>
        <v>0</v>
      </c>
      <c r="DQ191" s="49">
        <f t="shared" si="903"/>
        <v>0</v>
      </c>
      <c r="DR191" s="49">
        <f t="shared" si="903"/>
        <v>0</v>
      </c>
      <c r="DS191" s="49">
        <f t="shared" si="902"/>
        <v>0</v>
      </c>
      <c r="DT191" s="49">
        <f t="shared" si="902"/>
        <v>0</v>
      </c>
      <c r="DU191" s="49"/>
      <c r="DV191" s="49"/>
      <c r="DW191" s="49"/>
      <c r="DX191" s="49"/>
      <c r="DY191" s="49"/>
      <c r="DZ191" s="49"/>
      <c r="EA191" s="49"/>
      <c r="EB191" s="49"/>
      <c r="EC191" s="49"/>
      <c r="ED191" s="49"/>
      <c r="EE191" s="49"/>
      <c r="EF191" s="49"/>
      <c r="EG191" s="49"/>
      <c r="EH191" s="49"/>
      <c r="EI191" s="49"/>
      <c r="EJ191" s="49"/>
      <c r="EK191" s="49"/>
      <c r="EL191" s="49"/>
      <c r="EM191" s="49"/>
      <c r="EN191" s="49"/>
      <c r="EO191" s="49"/>
      <c r="EP191" s="49"/>
      <c r="EQ191" s="49"/>
      <c r="ER191" s="49"/>
      <c r="ES191" s="49"/>
      <c r="ET191" s="49"/>
      <c r="EU191" s="49"/>
      <c r="EV191" s="49"/>
      <c r="EW191" s="49"/>
      <c r="EX191" s="49"/>
      <c r="EY191" s="49"/>
      <c r="EZ191" s="49"/>
      <c r="FA191" s="49"/>
      <c r="FB191" s="49"/>
      <c r="FC191" s="49"/>
      <c r="FD191" s="49"/>
      <c r="FE191" s="49"/>
      <c r="FF191" s="49"/>
      <c r="FG191" s="49"/>
      <c r="FH191" s="49"/>
      <c r="FI191" s="49"/>
      <c r="FJ191" s="49"/>
      <c r="FK191" s="49"/>
      <c r="FL191" s="49"/>
      <c r="FM191" s="49"/>
      <c r="FN191" s="49"/>
      <c r="FO191" s="49"/>
      <c r="FP191" s="49"/>
      <c r="FQ191" s="49"/>
      <c r="FR191" s="49"/>
      <c r="FS191" s="49"/>
      <c r="FT191" s="49"/>
      <c r="FU191" s="49"/>
      <c r="FV191" s="49"/>
      <c r="FW191" s="49"/>
      <c r="FX191" s="49"/>
      <c r="FY191" s="49"/>
      <c r="FZ191" s="49"/>
      <c r="GA191" s="49"/>
      <c r="GB191" s="49"/>
      <c r="GC191" s="69">
        <f t="shared" si="365"/>
        <v>108628.89949999997</v>
      </c>
      <c r="GD191" s="70">
        <f t="shared" si="894"/>
        <v>108628.89949999997</v>
      </c>
      <c r="GE191" s="5"/>
      <c r="GF191" s="5"/>
      <c r="GG191" s="5"/>
    </row>
    <row r="192" spans="1:189" ht="16.5" customHeight="1" x14ac:dyDescent="0.25">
      <c r="A192" s="5"/>
      <c r="B192" s="40" t="s">
        <v>186</v>
      </c>
      <c r="C192" s="24" t="s">
        <v>180</v>
      </c>
      <c r="D192" s="24" t="s">
        <v>180</v>
      </c>
      <c r="E192" s="5">
        <v>44</v>
      </c>
      <c r="F192" s="231" t="s">
        <v>120</v>
      </c>
      <c r="G192" s="17" t="str">
        <f t="shared" si="367"/>
        <v>T1</v>
      </c>
      <c r="H192" s="41"/>
      <c r="I192" s="41"/>
      <c r="J192" s="41"/>
      <c r="K192" s="41"/>
      <c r="L192" s="41"/>
      <c r="M192" s="41"/>
      <c r="N192" s="41"/>
      <c r="O192" s="41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>
        <f t="shared" ref="AA192:AN192" si="904">AA79*$H79</f>
        <v>0</v>
      </c>
      <c r="AB192" s="49">
        <f t="shared" si="904"/>
        <v>0</v>
      </c>
      <c r="AC192" s="49">
        <f t="shared" si="904"/>
        <v>0</v>
      </c>
      <c r="AD192" s="49">
        <f t="shared" si="904"/>
        <v>0</v>
      </c>
      <c r="AE192" s="49">
        <f t="shared" si="904"/>
        <v>0</v>
      </c>
      <c r="AF192" s="49">
        <f t="shared" si="904"/>
        <v>0</v>
      </c>
      <c r="AG192" s="49">
        <f t="shared" si="904"/>
        <v>0</v>
      </c>
      <c r="AH192" s="49">
        <f t="shared" si="904"/>
        <v>0</v>
      </c>
      <c r="AI192" s="49">
        <f t="shared" si="904"/>
        <v>0</v>
      </c>
      <c r="AJ192" s="49">
        <f t="shared" si="904"/>
        <v>0</v>
      </c>
      <c r="AK192" s="49">
        <f t="shared" si="904"/>
        <v>0</v>
      </c>
      <c r="AL192" s="49">
        <f t="shared" si="904"/>
        <v>0</v>
      </c>
      <c r="AM192" s="49">
        <f t="shared" si="904"/>
        <v>0</v>
      </c>
      <c r="AN192" s="49">
        <f t="shared" si="904"/>
        <v>0</v>
      </c>
      <c r="AO192" s="49">
        <f t="shared" ref="AO192:BF192" si="905">AO79*$I79</f>
        <v>0</v>
      </c>
      <c r="AP192" s="49">
        <f t="shared" si="905"/>
        <v>0</v>
      </c>
      <c r="AQ192" s="49">
        <f t="shared" si="905"/>
        <v>0</v>
      </c>
      <c r="AR192" s="49">
        <f t="shared" si="905"/>
        <v>0</v>
      </c>
      <c r="AS192" s="49">
        <f t="shared" si="905"/>
        <v>0</v>
      </c>
      <c r="AT192" s="49">
        <f t="shared" si="905"/>
        <v>0</v>
      </c>
      <c r="AU192" s="49">
        <f t="shared" si="905"/>
        <v>0</v>
      </c>
      <c r="AV192" s="49">
        <f t="shared" si="905"/>
        <v>0</v>
      </c>
      <c r="AW192" s="49">
        <f t="shared" si="905"/>
        <v>0</v>
      </c>
      <c r="AX192" s="49">
        <f t="shared" si="905"/>
        <v>0</v>
      </c>
      <c r="AY192" s="49">
        <f t="shared" si="905"/>
        <v>0</v>
      </c>
      <c r="AZ192" s="49">
        <f t="shared" si="905"/>
        <v>0</v>
      </c>
      <c r="BA192" s="49">
        <f t="shared" si="905"/>
        <v>0</v>
      </c>
      <c r="BB192" s="49">
        <f t="shared" si="905"/>
        <v>0</v>
      </c>
      <c r="BC192" s="49">
        <f t="shared" si="905"/>
        <v>0</v>
      </c>
      <c r="BD192" s="49">
        <f t="shared" si="905"/>
        <v>0</v>
      </c>
      <c r="BE192" s="49">
        <f t="shared" si="905"/>
        <v>0</v>
      </c>
      <c r="BF192" s="49">
        <f t="shared" si="905"/>
        <v>0</v>
      </c>
      <c r="BG192" s="49">
        <f t="shared" ref="BG192:BL192" si="906">BG79*$I79</f>
        <v>0</v>
      </c>
      <c r="BH192" s="49">
        <f t="shared" si="906"/>
        <v>0</v>
      </c>
      <c r="BI192" s="49">
        <f t="shared" si="906"/>
        <v>0</v>
      </c>
      <c r="BJ192" s="49">
        <f t="shared" si="906"/>
        <v>0</v>
      </c>
      <c r="BK192" s="49">
        <f t="shared" si="906"/>
        <v>0</v>
      </c>
      <c r="BL192" s="49">
        <f t="shared" si="906"/>
        <v>0</v>
      </c>
      <c r="BM192" s="49">
        <f t="shared" ref="BM192:BX192" si="907">BM79*$J79</f>
        <v>0</v>
      </c>
      <c r="BN192" s="49">
        <f t="shared" si="907"/>
        <v>0</v>
      </c>
      <c r="BO192" s="49">
        <f t="shared" si="907"/>
        <v>0</v>
      </c>
      <c r="BP192" s="49">
        <f t="shared" si="907"/>
        <v>0</v>
      </c>
      <c r="BQ192" s="49">
        <f t="shared" si="907"/>
        <v>0</v>
      </c>
      <c r="BR192" s="49">
        <f t="shared" si="907"/>
        <v>0</v>
      </c>
      <c r="BS192" s="49">
        <f t="shared" si="907"/>
        <v>0</v>
      </c>
      <c r="BT192" s="49">
        <f t="shared" si="907"/>
        <v>0</v>
      </c>
      <c r="BU192" s="49">
        <f t="shared" si="907"/>
        <v>0</v>
      </c>
      <c r="BV192" s="49">
        <f t="shared" si="907"/>
        <v>0</v>
      </c>
      <c r="BW192" s="49">
        <f t="shared" si="907"/>
        <v>0</v>
      </c>
      <c r="BX192" s="49">
        <f t="shared" si="907"/>
        <v>0</v>
      </c>
      <c r="BY192" s="49">
        <f t="shared" ref="BY192:CJ192" si="908">BY79*$J79</f>
        <v>0</v>
      </c>
      <c r="BZ192" s="49">
        <f t="shared" si="908"/>
        <v>0</v>
      </c>
      <c r="CA192" s="49">
        <f t="shared" si="908"/>
        <v>0</v>
      </c>
      <c r="CB192" s="49">
        <f t="shared" si="908"/>
        <v>0</v>
      </c>
      <c r="CC192" s="49">
        <f t="shared" si="908"/>
        <v>0</v>
      </c>
      <c r="CD192" s="49">
        <f t="shared" si="908"/>
        <v>0</v>
      </c>
      <c r="CE192" s="49">
        <f t="shared" si="908"/>
        <v>0</v>
      </c>
      <c r="CF192" s="49">
        <f t="shared" si="908"/>
        <v>0</v>
      </c>
      <c r="CG192" s="49">
        <f t="shared" si="908"/>
        <v>0</v>
      </c>
      <c r="CH192" s="49">
        <f t="shared" si="908"/>
        <v>0</v>
      </c>
      <c r="CI192" s="49">
        <f t="shared" si="908"/>
        <v>0</v>
      </c>
      <c r="CJ192" s="49">
        <f t="shared" si="908"/>
        <v>0</v>
      </c>
      <c r="CK192" s="49">
        <f t="shared" ref="CK192:CU192" si="909">CK79*$K79</f>
        <v>0</v>
      </c>
      <c r="CL192" s="49">
        <f t="shared" si="909"/>
        <v>0</v>
      </c>
      <c r="CM192" s="49">
        <f t="shared" si="909"/>
        <v>0</v>
      </c>
      <c r="CN192" s="49">
        <f t="shared" si="909"/>
        <v>0</v>
      </c>
      <c r="CO192" s="49">
        <f t="shared" si="909"/>
        <v>0</v>
      </c>
      <c r="CP192" s="49">
        <f t="shared" si="909"/>
        <v>0</v>
      </c>
      <c r="CQ192" s="49">
        <f t="shared" si="909"/>
        <v>0</v>
      </c>
      <c r="CR192" s="49">
        <f t="shared" si="909"/>
        <v>0</v>
      </c>
      <c r="CS192" s="49">
        <f t="shared" si="909"/>
        <v>0</v>
      </c>
      <c r="CT192" s="49">
        <f t="shared" si="909"/>
        <v>0</v>
      </c>
      <c r="CU192" s="49">
        <f t="shared" si="909"/>
        <v>2818.5535510000013</v>
      </c>
      <c r="CV192" s="49">
        <f t="shared" ref="CV192:DH192" si="910">CV79*$K79</f>
        <v>2818.5535510000013</v>
      </c>
      <c r="CW192" s="49">
        <f t="shared" si="910"/>
        <v>2818.5535510000013</v>
      </c>
      <c r="CX192" s="49">
        <f t="shared" si="910"/>
        <v>2818.5535510000013</v>
      </c>
      <c r="CY192" s="49">
        <f t="shared" si="910"/>
        <v>2818.5535510000013</v>
      </c>
      <c r="CZ192" s="49">
        <f t="shared" si="910"/>
        <v>2818.5535510000013</v>
      </c>
      <c r="DA192" s="49">
        <f t="shared" si="910"/>
        <v>2818.5535510000013</v>
      </c>
      <c r="DB192" s="49">
        <f t="shared" si="910"/>
        <v>2818.5535510000013</v>
      </c>
      <c r="DC192" s="49">
        <f t="shared" si="910"/>
        <v>2818.5535510000013</v>
      </c>
      <c r="DD192" s="49">
        <f t="shared" si="910"/>
        <v>2818.5535510000013</v>
      </c>
      <c r="DE192" s="49">
        <f t="shared" si="910"/>
        <v>2818.5535510000013</v>
      </c>
      <c r="DF192" s="49">
        <f t="shared" si="910"/>
        <v>2818.5535510000013</v>
      </c>
      <c r="DG192" s="49">
        <f t="shared" si="910"/>
        <v>2818.5535510000013</v>
      </c>
      <c r="DH192" s="49">
        <f t="shared" si="910"/>
        <v>2818.5535510000013</v>
      </c>
      <c r="DI192" s="49">
        <f t="shared" ref="DI192:DT192" si="911">DI79*$L79</f>
        <v>3100.4089061000018</v>
      </c>
      <c r="DJ192" s="49">
        <f t="shared" ref="DJ192:DR192" si="912">DJ79*$L79</f>
        <v>3100.4089061000018</v>
      </c>
      <c r="DK192" s="49">
        <f t="shared" si="912"/>
        <v>3100.4089061000018</v>
      </c>
      <c r="DL192" s="49">
        <f t="shared" si="912"/>
        <v>3100.4089061000018</v>
      </c>
      <c r="DM192" s="49">
        <f t="shared" si="912"/>
        <v>3100.4089061000018</v>
      </c>
      <c r="DN192" s="49">
        <f t="shared" si="912"/>
        <v>3100.4089061000018</v>
      </c>
      <c r="DO192" s="49">
        <f t="shared" si="912"/>
        <v>3100.4089061000018</v>
      </c>
      <c r="DP192" s="49">
        <f t="shared" si="912"/>
        <v>3100.4089061000018</v>
      </c>
      <c r="DQ192" s="49">
        <f t="shared" si="912"/>
        <v>3100.4089061000018</v>
      </c>
      <c r="DR192" s="49">
        <f t="shared" si="912"/>
        <v>3100.4089061000018</v>
      </c>
      <c r="DS192" s="49">
        <f t="shared" si="911"/>
        <v>0</v>
      </c>
      <c r="DT192" s="49">
        <f t="shared" si="911"/>
        <v>0</v>
      </c>
      <c r="DU192" s="49"/>
      <c r="DV192" s="49"/>
      <c r="DW192" s="49"/>
      <c r="DX192" s="49"/>
      <c r="DY192" s="49"/>
      <c r="DZ192" s="49"/>
      <c r="EA192" s="49"/>
      <c r="EB192" s="49"/>
      <c r="EC192" s="49"/>
      <c r="ED192" s="49"/>
      <c r="EE192" s="49"/>
      <c r="EF192" s="49"/>
      <c r="EG192" s="49"/>
      <c r="EH192" s="49"/>
      <c r="EI192" s="49"/>
      <c r="EJ192" s="49"/>
      <c r="EK192" s="49"/>
      <c r="EL192" s="49"/>
      <c r="EM192" s="49"/>
      <c r="EN192" s="49"/>
      <c r="EO192" s="49"/>
      <c r="EP192" s="49"/>
      <c r="EQ192" s="49"/>
      <c r="ER192" s="49"/>
      <c r="ES192" s="49"/>
      <c r="ET192" s="49"/>
      <c r="EU192" s="49"/>
      <c r="EV192" s="49"/>
      <c r="EW192" s="49"/>
      <c r="EX192" s="49"/>
      <c r="EY192" s="49"/>
      <c r="EZ192" s="49"/>
      <c r="FA192" s="49"/>
      <c r="FB192" s="49"/>
      <c r="FC192" s="49"/>
      <c r="FD192" s="49"/>
      <c r="FE192" s="49"/>
      <c r="FF192" s="49"/>
      <c r="FG192" s="49"/>
      <c r="FH192" s="49"/>
      <c r="FI192" s="49"/>
      <c r="FJ192" s="49"/>
      <c r="FK192" s="49"/>
      <c r="FL192" s="49"/>
      <c r="FM192" s="49"/>
      <c r="FN192" s="49"/>
      <c r="FO192" s="49"/>
      <c r="FP192" s="49"/>
      <c r="FQ192" s="49"/>
      <c r="FR192" s="49"/>
      <c r="FS192" s="49"/>
      <c r="FT192" s="49"/>
      <c r="FU192" s="49"/>
      <c r="FV192" s="49"/>
      <c r="FW192" s="49"/>
      <c r="FX192" s="49"/>
      <c r="FY192" s="49"/>
      <c r="FZ192" s="49"/>
      <c r="GA192" s="49"/>
      <c r="GB192" s="49"/>
      <c r="GC192" s="69">
        <f t="shared" si="365"/>
        <v>70463.838775000069</v>
      </c>
      <c r="GD192" s="70">
        <f t="shared" si="894"/>
        <v>70463.838775000069</v>
      </c>
      <c r="GE192" s="5"/>
      <c r="GF192" s="5"/>
      <c r="GG192" s="5"/>
    </row>
    <row r="193" spans="1:189" ht="16.5" customHeight="1" x14ac:dyDescent="0.25">
      <c r="A193" s="5"/>
      <c r="B193" s="40" t="s">
        <v>186</v>
      </c>
      <c r="C193" s="24" t="s">
        <v>180</v>
      </c>
      <c r="D193" s="24" t="s">
        <v>180</v>
      </c>
      <c r="E193" s="5">
        <v>43</v>
      </c>
      <c r="F193" s="230" t="s">
        <v>410</v>
      </c>
      <c r="G193" s="17" t="str">
        <f t="shared" si="367"/>
        <v>T2</v>
      </c>
      <c r="H193" s="41">
        <f t="shared" si="394"/>
        <v>35910.379999999997</v>
      </c>
      <c r="I193" s="41">
        <f t="shared" si="395"/>
        <v>39501.417999999998</v>
      </c>
      <c r="J193" s="41">
        <f t="shared" si="396"/>
        <v>43451.559800000003</v>
      </c>
      <c r="K193" s="41">
        <f t="shared" si="397"/>
        <v>47796.715780000006</v>
      </c>
      <c r="L193" s="41">
        <f t="shared" si="398"/>
        <v>52576.387358000007</v>
      </c>
      <c r="M193" s="41">
        <f t="shared" si="399"/>
        <v>57834.026093800014</v>
      </c>
      <c r="N193" s="41">
        <f t="shared" si="400"/>
        <v>63617.42870318002</v>
      </c>
      <c r="O193" s="41">
        <f t="shared" si="401"/>
        <v>69979.171573498024</v>
      </c>
      <c r="P193" s="49">
        <f t="shared" ref="P193:Z193" si="913">P81*$H81</f>
        <v>0</v>
      </c>
      <c r="Q193" s="49">
        <f t="shared" si="913"/>
        <v>0</v>
      </c>
      <c r="R193" s="49">
        <f t="shared" si="913"/>
        <v>0</v>
      </c>
      <c r="S193" s="49">
        <f t="shared" si="913"/>
        <v>0</v>
      </c>
      <c r="T193" s="49">
        <f t="shared" si="913"/>
        <v>0</v>
      </c>
      <c r="U193" s="49">
        <f t="shared" si="913"/>
        <v>0</v>
      </c>
      <c r="V193" s="49">
        <f t="shared" si="913"/>
        <v>0</v>
      </c>
      <c r="W193" s="49">
        <f t="shared" si="913"/>
        <v>0</v>
      </c>
      <c r="X193" s="49">
        <f t="shared" si="913"/>
        <v>0</v>
      </c>
      <c r="Y193" s="49">
        <f t="shared" si="913"/>
        <v>0</v>
      </c>
      <c r="Z193" s="49">
        <f t="shared" si="913"/>
        <v>0</v>
      </c>
      <c r="AA193" s="49">
        <f t="shared" ref="AA193:AN193" si="914">AA80*$H80</f>
        <v>0</v>
      </c>
      <c r="AB193" s="49">
        <f t="shared" si="914"/>
        <v>0</v>
      </c>
      <c r="AC193" s="49">
        <f t="shared" si="914"/>
        <v>0</v>
      </c>
      <c r="AD193" s="49">
        <f t="shared" si="914"/>
        <v>0</v>
      </c>
      <c r="AE193" s="49">
        <f t="shared" si="914"/>
        <v>0</v>
      </c>
      <c r="AF193" s="49">
        <f t="shared" si="914"/>
        <v>0</v>
      </c>
      <c r="AG193" s="49">
        <f t="shared" si="914"/>
        <v>0</v>
      </c>
      <c r="AH193" s="49">
        <f t="shared" si="914"/>
        <v>0</v>
      </c>
      <c r="AI193" s="49">
        <f t="shared" si="914"/>
        <v>0</v>
      </c>
      <c r="AJ193" s="49">
        <f t="shared" si="914"/>
        <v>0</v>
      </c>
      <c r="AK193" s="49">
        <f t="shared" si="914"/>
        <v>0</v>
      </c>
      <c r="AL193" s="49">
        <f t="shared" si="914"/>
        <v>0</v>
      </c>
      <c r="AM193" s="49">
        <f t="shared" si="914"/>
        <v>0</v>
      </c>
      <c r="AN193" s="49">
        <f t="shared" si="914"/>
        <v>0</v>
      </c>
      <c r="AO193" s="49">
        <f t="shared" ref="AO193:BF193" si="915">AO80*$I80</f>
        <v>0</v>
      </c>
      <c r="AP193" s="49">
        <f t="shared" si="915"/>
        <v>0</v>
      </c>
      <c r="AQ193" s="49">
        <f t="shared" si="915"/>
        <v>0</v>
      </c>
      <c r="AR193" s="49">
        <f t="shared" si="915"/>
        <v>0</v>
      </c>
      <c r="AS193" s="49">
        <f t="shared" si="915"/>
        <v>0</v>
      </c>
      <c r="AT193" s="49">
        <f t="shared" si="915"/>
        <v>0</v>
      </c>
      <c r="AU193" s="49">
        <f t="shared" si="915"/>
        <v>0</v>
      </c>
      <c r="AV193" s="49">
        <f t="shared" si="915"/>
        <v>0</v>
      </c>
      <c r="AW193" s="49">
        <f t="shared" si="915"/>
        <v>0</v>
      </c>
      <c r="AX193" s="49">
        <f t="shared" si="915"/>
        <v>0</v>
      </c>
      <c r="AY193" s="49">
        <f t="shared" si="915"/>
        <v>0</v>
      </c>
      <c r="AZ193" s="49">
        <f t="shared" si="915"/>
        <v>0</v>
      </c>
      <c r="BA193" s="49">
        <f t="shared" si="915"/>
        <v>0</v>
      </c>
      <c r="BB193" s="49">
        <f t="shared" si="915"/>
        <v>0</v>
      </c>
      <c r="BC193" s="49">
        <f t="shared" si="915"/>
        <v>0</v>
      </c>
      <c r="BD193" s="49">
        <f t="shared" si="915"/>
        <v>0</v>
      </c>
      <c r="BE193" s="49">
        <f t="shared" si="915"/>
        <v>0</v>
      </c>
      <c r="BF193" s="49">
        <f t="shared" si="915"/>
        <v>0</v>
      </c>
      <c r="BG193" s="49">
        <f t="shared" ref="BG193:BL193" si="916">BG80*$I80</f>
        <v>0</v>
      </c>
      <c r="BH193" s="49">
        <f t="shared" si="916"/>
        <v>0</v>
      </c>
      <c r="BI193" s="49">
        <f t="shared" si="916"/>
        <v>0</v>
      </c>
      <c r="BJ193" s="49">
        <f t="shared" si="916"/>
        <v>0</v>
      </c>
      <c r="BK193" s="49">
        <f t="shared" si="916"/>
        <v>0</v>
      </c>
      <c r="BL193" s="49">
        <f t="shared" si="916"/>
        <v>0</v>
      </c>
      <c r="BM193" s="49">
        <f t="shared" ref="BM193:BX193" si="917">BM80*$J80</f>
        <v>0</v>
      </c>
      <c r="BN193" s="49">
        <f t="shared" si="917"/>
        <v>0</v>
      </c>
      <c r="BO193" s="49">
        <f t="shared" si="917"/>
        <v>0</v>
      </c>
      <c r="BP193" s="49">
        <f t="shared" si="917"/>
        <v>0</v>
      </c>
      <c r="BQ193" s="49">
        <f t="shared" si="917"/>
        <v>0</v>
      </c>
      <c r="BR193" s="49">
        <f t="shared" si="917"/>
        <v>0</v>
      </c>
      <c r="BS193" s="49">
        <f t="shared" si="917"/>
        <v>0</v>
      </c>
      <c r="BT193" s="49">
        <f t="shared" si="917"/>
        <v>0</v>
      </c>
      <c r="BU193" s="49">
        <f t="shared" si="917"/>
        <v>0</v>
      </c>
      <c r="BV193" s="49">
        <f t="shared" si="917"/>
        <v>0</v>
      </c>
      <c r="BW193" s="49">
        <f t="shared" si="917"/>
        <v>0</v>
      </c>
      <c r="BX193" s="49">
        <f t="shared" si="917"/>
        <v>0</v>
      </c>
      <c r="BY193" s="49">
        <f t="shared" ref="BY193:CJ193" si="918">BY80*$J80</f>
        <v>0</v>
      </c>
      <c r="BZ193" s="49">
        <f t="shared" si="918"/>
        <v>0</v>
      </c>
      <c r="CA193" s="49">
        <f t="shared" si="918"/>
        <v>0</v>
      </c>
      <c r="CB193" s="49">
        <f t="shared" si="918"/>
        <v>0</v>
      </c>
      <c r="CC193" s="49">
        <f t="shared" si="918"/>
        <v>0</v>
      </c>
      <c r="CD193" s="49">
        <f t="shared" si="918"/>
        <v>0</v>
      </c>
      <c r="CE193" s="49">
        <f t="shared" si="918"/>
        <v>0</v>
      </c>
      <c r="CF193" s="49">
        <f t="shared" si="918"/>
        <v>0</v>
      </c>
      <c r="CG193" s="49">
        <f t="shared" si="918"/>
        <v>0</v>
      </c>
      <c r="CH193" s="49">
        <f t="shared" si="918"/>
        <v>0</v>
      </c>
      <c r="CI193" s="49">
        <f t="shared" si="918"/>
        <v>0</v>
      </c>
      <c r="CJ193" s="49">
        <f t="shared" si="918"/>
        <v>0</v>
      </c>
      <c r="CK193" s="49">
        <f t="shared" ref="CK193:CU193" si="919">CK80*$K80</f>
        <v>0</v>
      </c>
      <c r="CL193" s="49">
        <f t="shared" si="919"/>
        <v>0</v>
      </c>
      <c r="CM193" s="49">
        <f t="shared" si="919"/>
        <v>0</v>
      </c>
      <c r="CN193" s="49">
        <f t="shared" si="919"/>
        <v>0</v>
      </c>
      <c r="CO193" s="49">
        <f t="shared" si="919"/>
        <v>0</v>
      </c>
      <c r="CP193" s="49">
        <f t="shared" si="919"/>
        <v>0</v>
      </c>
      <c r="CQ193" s="49">
        <f t="shared" si="919"/>
        <v>0</v>
      </c>
      <c r="CR193" s="49">
        <f t="shared" si="919"/>
        <v>0</v>
      </c>
      <c r="CS193" s="49">
        <f t="shared" si="919"/>
        <v>0</v>
      </c>
      <c r="CT193" s="49">
        <f t="shared" si="919"/>
        <v>0</v>
      </c>
      <c r="CU193" s="49">
        <f t="shared" si="919"/>
        <v>0</v>
      </c>
      <c r="CV193" s="49">
        <f t="shared" ref="CV193:DH193" si="920">CV80*$K80</f>
        <v>0</v>
      </c>
      <c r="CW193" s="49">
        <f t="shared" si="920"/>
        <v>0</v>
      </c>
      <c r="CX193" s="49">
        <f t="shared" si="920"/>
        <v>0</v>
      </c>
      <c r="CY193" s="49">
        <f t="shared" si="920"/>
        <v>0</v>
      </c>
      <c r="CZ193" s="49">
        <f t="shared" si="920"/>
        <v>0</v>
      </c>
      <c r="DA193" s="49">
        <f t="shared" si="920"/>
        <v>0</v>
      </c>
      <c r="DB193" s="49">
        <f t="shared" si="920"/>
        <v>0</v>
      </c>
      <c r="DC193" s="49">
        <f t="shared" si="920"/>
        <v>0</v>
      </c>
      <c r="DD193" s="49">
        <f t="shared" si="920"/>
        <v>0</v>
      </c>
      <c r="DE193" s="49">
        <f t="shared" si="920"/>
        <v>0</v>
      </c>
      <c r="DF193" s="49">
        <f t="shared" si="920"/>
        <v>0</v>
      </c>
      <c r="DG193" s="49">
        <f t="shared" si="920"/>
        <v>0</v>
      </c>
      <c r="DH193" s="49">
        <f t="shared" si="920"/>
        <v>0</v>
      </c>
      <c r="DI193" s="49">
        <f t="shared" ref="DI193:DT193" si="921">DI80*$L80</f>
        <v>0</v>
      </c>
      <c r="DJ193" s="49">
        <f t="shared" ref="DJ193:DR193" si="922">DJ80*$L80</f>
        <v>0</v>
      </c>
      <c r="DK193" s="49">
        <f t="shared" si="922"/>
        <v>0</v>
      </c>
      <c r="DL193" s="49">
        <f t="shared" si="922"/>
        <v>0</v>
      </c>
      <c r="DM193" s="49">
        <f t="shared" si="922"/>
        <v>0</v>
      </c>
      <c r="DN193" s="49">
        <f t="shared" si="922"/>
        <v>0</v>
      </c>
      <c r="DO193" s="49">
        <f t="shared" si="922"/>
        <v>0</v>
      </c>
      <c r="DP193" s="49">
        <f t="shared" si="922"/>
        <v>0</v>
      </c>
      <c r="DQ193" s="49">
        <f t="shared" si="922"/>
        <v>0</v>
      </c>
      <c r="DR193" s="49">
        <f t="shared" si="922"/>
        <v>0</v>
      </c>
      <c r="DS193" s="49">
        <f t="shared" si="921"/>
        <v>0</v>
      </c>
      <c r="DT193" s="49">
        <f t="shared" si="921"/>
        <v>0</v>
      </c>
      <c r="DU193" s="49"/>
      <c r="DV193" s="49"/>
      <c r="DW193" s="49"/>
      <c r="DX193" s="49"/>
      <c r="DY193" s="49"/>
      <c r="DZ193" s="49"/>
      <c r="EA193" s="49"/>
      <c r="EB193" s="49"/>
      <c r="EC193" s="49"/>
      <c r="ED193" s="49"/>
      <c r="EE193" s="49"/>
      <c r="EF193" s="49"/>
      <c r="EG193" s="49"/>
      <c r="EH193" s="49"/>
      <c r="EI193" s="49"/>
      <c r="EJ193" s="49"/>
      <c r="EK193" s="49"/>
      <c r="EL193" s="49"/>
      <c r="EM193" s="49"/>
      <c r="EN193" s="49"/>
      <c r="EO193" s="49"/>
      <c r="EP193" s="49"/>
      <c r="EQ193" s="49"/>
      <c r="ER193" s="49"/>
      <c r="ES193" s="49"/>
      <c r="ET193" s="49"/>
      <c r="EU193" s="49"/>
      <c r="EV193" s="49"/>
      <c r="EW193" s="49"/>
      <c r="EX193" s="49"/>
      <c r="EY193" s="49"/>
      <c r="EZ193" s="49"/>
      <c r="FA193" s="49"/>
      <c r="FB193" s="49"/>
      <c r="FC193" s="49"/>
      <c r="FD193" s="49"/>
      <c r="FE193" s="49"/>
      <c r="FF193" s="49"/>
      <c r="FG193" s="49"/>
      <c r="FH193" s="49"/>
      <c r="FI193" s="49"/>
      <c r="FJ193" s="49"/>
      <c r="FK193" s="49"/>
      <c r="FL193" s="49"/>
      <c r="FM193" s="49"/>
      <c r="FN193" s="49"/>
      <c r="FO193" s="49"/>
      <c r="FP193" s="49"/>
      <c r="FQ193" s="49"/>
      <c r="FR193" s="49"/>
      <c r="FS193" s="49"/>
      <c r="FT193" s="49"/>
      <c r="FU193" s="49"/>
      <c r="FV193" s="49"/>
      <c r="FW193" s="49"/>
      <c r="FX193" s="49"/>
      <c r="FY193" s="49"/>
      <c r="FZ193" s="49"/>
      <c r="GA193" s="49"/>
      <c r="GB193" s="49"/>
      <c r="GC193" s="69">
        <f t="shared" si="365"/>
        <v>0</v>
      </c>
      <c r="GD193" s="70">
        <f t="shared" ref="GD193:GD197" si="923">GC193</f>
        <v>0</v>
      </c>
      <c r="GE193" s="5"/>
      <c r="GF193" s="5"/>
      <c r="GG193" s="5"/>
    </row>
    <row r="194" spans="1:189" ht="16.5" customHeight="1" x14ac:dyDescent="0.25">
      <c r="A194" s="5"/>
      <c r="B194" s="40" t="s">
        <v>186</v>
      </c>
      <c r="C194" s="24" t="s">
        <v>180</v>
      </c>
      <c r="D194" s="24" t="s">
        <v>180</v>
      </c>
      <c r="E194" s="5">
        <v>44</v>
      </c>
      <c r="F194" s="230" t="s">
        <v>123</v>
      </c>
      <c r="G194" s="17" t="str">
        <f t="shared" si="367"/>
        <v>T2</v>
      </c>
      <c r="H194" s="41">
        <f t="shared" si="394"/>
        <v>35910.379999999997</v>
      </c>
      <c r="I194" s="41">
        <f t="shared" si="395"/>
        <v>39501.417999999998</v>
      </c>
      <c r="J194" s="41">
        <f t="shared" si="396"/>
        <v>43451.559800000003</v>
      </c>
      <c r="K194" s="41">
        <f t="shared" si="397"/>
        <v>47796.715780000006</v>
      </c>
      <c r="L194" s="41">
        <f t="shared" si="398"/>
        <v>52576.387358000007</v>
      </c>
      <c r="M194" s="41">
        <f t="shared" si="399"/>
        <v>57834.026093800014</v>
      </c>
      <c r="N194" s="41">
        <f t="shared" si="400"/>
        <v>63617.42870318002</v>
      </c>
      <c r="O194" s="41">
        <f t="shared" si="401"/>
        <v>69979.171573498024</v>
      </c>
      <c r="P194" s="49">
        <f t="shared" ref="P194:Z194" si="924">P85*$H85</f>
        <v>0</v>
      </c>
      <c r="Q194" s="49">
        <f t="shared" si="924"/>
        <v>0</v>
      </c>
      <c r="R194" s="49">
        <f t="shared" si="924"/>
        <v>0</v>
      </c>
      <c r="S194" s="49">
        <f t="shared" si="924"/>
        <v>0</v>
      </c>
      <c r="T194" s="49">
        <f t="shared" si="924"/>
        <v>0</v>
      </c>
      <c r="U194" s="49">
        <f t="shared" si="924"/>
        <v>0</v>
      </c>
      <c r="V194" s="49">
        <f t="shared" si="924"/>
        <v>0</v>
      </c>
      <c r="W194" s="49">
        <f t="shared" si="924"/>
        <v>0</v>
      </c>
      <c r="X194" s="49">
        <f t="shared" si="924"/>
        <v>0</v>
      </c>
      <c r="Y194" s="49">
        <f t="shared" si="924"/>
        <v>0</v>
      </c>
      <c r="Z194" s="49">
        <f t="shared" si="924"/>
        <v>0</v>
      </c>
      <c r="AA194" s="49">
        <f t="shared" ref="AA194:AN194" si="925">AA81*$H81</f>
        <v>8977.5949999999993</v>
      </c>
      <c r="AB194" s="49">
        <f t="shared" si="925"/>
        <v>8977.5949999999993</v>
      </c>
      <c r="AC194" s="49">
        <f t="shared" si="925"/>
        <v>8977.5949999999993</v>
      </c>
      <c r="AD194" s="49">
        <f t="shared" si="925"/>
        <v>8977.5949999999993</v>
      </c>
      <c r="AE194" s="49">
        <f t="shared" si="925"/>
        <v>3591.038</v>
      </c>
      <c r="AF194" s="49">
        <f t="shared" si="925"/>
        <v>3591.038</v>
      </c>
      <c r="AG194" s="49">
        <f t="shared" si="925"/>
        <v>3591.038</v>
      </c>
      <c r="AH194" s="49">
        <f t="shared" si="925"/>
        <v>3591.038</v>
      </c>
      <c r="AI194" s="49">
        <f t="shared" si="925"/>
        <v>3591.038</v>
      </c>
      <c r="AJ194" s="49">
        <f t="shared" si="925"/>
        <v>3591.038</v>
      </c>
      <c r="AK194" s="49">
        <f t="shared" si="925"/>
        <v>3591.038</v>
      </c>
      <c r="AL194" s="49">
        <f t="shared" si="925"/>
        <v>3591.038</v>
      </c>
      <c r="AM194" s="49">
        <f t="shared" si="925"/>
        <v>3591.038</v>
      </c>
      <c r="AN194" s="49">
        <f t="shared" si="925"/>
        <v>3591.038</v>
      </c>
      <c r="AO194" s="49">
        <f t="shared" ref="AO194:BF194" si="926">AO81*$I81</f>
        <v>3950.1417999999999</v>
      </c>
      <c r="AP194" s="49">
        <f t="shared" si="926"/>
        <v>3950.1417999999999</v>
      </c>
      <c r="AQ194" s="49">
        <f t="shared" si="926"/>
        <v>3950.1417999999999</v>
      </c>
      <c r="AR194" s="49">
        <f t="shared" si="926"/>
        <v>3950.1417999999999</v>
      </c>
      <c r="AS194" s="49">
        <f t="shared" si="926"/>
        <v>3950.1417999999999</v>
      </c>
      <c r="AT194" s="49">
        <f t="shared" si="926"/>
        <v>3950.1417999999999</v>
      </c>
      <c r="AU194" s="49">
        <f t="shared" si="926"/>
        <v>3950.1417999999999</v>
      </c>
      <c r="AV194" s="49">
        <f t="shared" si="926"/>
        <v>3950.1417999999999</v>
      </c>
      <c r="AW194" s="49">
        <f t="shared" si="926"/>
        <v>0</v>
      </c>
      <c r="AX194" s="49">
        <f t="shared" si="926"/>
        <v>0</v>
      </c>
      <c r="AY194" s="49">
        <f t="shared" si="926"/>
        <v>0</v>
      </c>
      <c r="AZ194" s="49">
        <f t="shared" si="926"/>
        <v>0</v>
      </c>
      <c r="BA194" s="49">
        <f t="shared" si="926"/>
        <v>0</v>
      </c>
      <c r="BB194" s="49">
        <f t="shared" si="926"/>
        <v>0</v>
      </c>
      <c r="BC194" s="49">
        <f t="shared" si="926"/>
        <v>0</v>
      </c>
      <c r="BD194" s="49">
        <f t="shared" si="926"/>
        <v>0</v>
      </c>
      <c r="BE194" s="49">
        <f t="shared" si="926"/>
        <v>0</v>
      </c>
      <c r="BF194" s="49">
        <f t="shared" si="926"/>
        <v>0</v>
      </c>
      <c r="BG194" s="49">
        <f t="shared" ref="BG194:BL194" si="927">BG81*$I81</f>
        <v>0</v>
      </c>
      <c r="BH194" s="49">
        <f t="shared" si="927"/>
        <v>0</v>
      </c>
      <c r="BI194" s="49">
        <f t="shared" si="927"/>
        <v>0</v>
      </c>
      <c r="BJ194" s="49">
        <f t="shared" si="927"/>
        <v>0</v>
      </c>
      <c r="BK194" s="49">
        <f t="shared" si="927"/>
        <v>0</v>
      </c>
      <c r="BL194" s="49">
        <f t="shared" si="927"/>
        <v>0</v>
      </c>
      <c r="BM194" s="49">
        <f t="shared" ref="BM194:BX194" si="928">BM81*$J81</f>
        <v>0</v>
      </c>
      <c r="BN194" s="49">
        <f t="shared" si="928"/>
        <v>0</v>
      </c>
      <c r="BO194" s="49">
        <f t="shared" si="928"/>
        <v>0</v>
      </c>
      <c r="BP194" s="49">
        <f t="shared" si="928"/>
        <v>0</v>
      </c>
      <c r="BQ194" s="49">
        <f t="shared" si="928"/>
        <v>0</v>
      </c>
      <c r="BR194" s="49">
        <f t="shared" si="928"/>
        <v>0</v>
      </c>
      <c r="BS194" s="49">
        <f t="shared" si="928"/>
        <v>0</v>
      </c>
      <c r="BT194" s="49">
        <f t="shared" si="928"/>
        <v>0</v>
      </c>
      <c r="BU194" s="49">
        <f t="shared" si="928"/>
        <v>0</v>
      </c>
      <c r="BV194" s="49">
        <f t="shared" si="928"/>
        <v>0</v>
      </c>
      <c r="BW194" s="49">
        <f t="shared" si="928"/>
        <v>0</v>
      </c>
      <c r="BX194" s="49">
        <f t="shared" si="928"/>
        <v>0</v>
      </c>
      <c r="BY194" s="49">
        <f t="shared" ref="BY194:CJ194" si="929">BY81*$J81</f>
        <v>0</v>
      </c>
      <c r="BZ194" s="49">
        <f t="shared" si="929"/>
        <v>0</v>
      </c>
      <c r="CA194" s="49">
        <f t="shared" si="929"/>
        <v>0</v>
      </c>
      <c r="CB194" s="49">
        <f t="shared" si="929"/>
        <v>0</v>
      </c>
      <c r="CC194" s="49">
        <f t="shared" si="929"/>
        <v>0</v>
      </c>
      <c r="CD194" s="49">
        <f t="shared" si="929"/>
        <v>0</v>
      </c>
      <c r="CE194" s="49">
        <f t="shared" si="929"/>
        <v>0</v>
      </c>
      <c r="CF194" s="49">
        <f t="shared" si="929"/>
        <v>0</v>
      </c>
      <c r="CG194" s="49">
        <f t="shared" si="929"/>
        <v>0</v>
      </c>
      <c r="CH194" s="49">
        <f t="shared" si="929"/>
        <v>0</v>
      </c>
      <c r="CI194" s="49">
        <f t="shared" si="929"/>
        <v>0</v>
      </c>
      <c r="CJ194" s="49">
        <f t="shared" si="929"/>
        <v>0</v>
      </c>
      <c r="CK194" s="49">
        <f t="shared" ref="CK194:CU194" si="930">CK81*$K81</f>
        <v>0</v>
      </c>
      <c r="CL194" s="49">
        <f t="shared" si="930"/>
        <v>0</v>
      </c>
      <c r="CM194" s="49">
        <f t="shared" si="930"/>
        <v>0</v>
      </c>
      <c r="CN194" s="49">
        <f t="shared" si="930"/>
        <v>0</v>
      </c>
      <c r="CO194" s="49">
        <f t="shared" si="930"/>
        <v>0</v>
      </c>
      <c r="CP194" s="49">
        <f t="shared" si="930"/>
        <v>0</v>
      </c>
      <c r="CQ194" s="49">
        <f t="shared" si="930"/>
        <v>0</v>
      </c>
      <c r="CR194" s="49">
        <f t="shared" si="930"/>
        <v>0</v>
      </c>
      <c r="CS194" s="49">
        <f t="shared" si="930"/>
        <v>0</v>
      </c>
      <c r="CT194" s="49">
        <f t="shared" si="930"/>
        <v>0</v>
      </c>
      <c r="CU194" s="49">
        <f t="shared" si="930"/>
        <v>0</v>
      </c>
      <c r="CV194" s="49">
        <f t="shared" ref="CV194:DH194" si="931">CV81*$K81</f>
        <v>0</v>
      </c>
      <c r="CW194" s="49">
        <f t="shared" si="931"/>
        <v>0</v>
      </c>
      <c r="CX194" s="49">
        <f t="shared" si="931"/>
        <v>0</v>
      </c>
      <c r="CY194" s="49">
        <f t="shared" si="931"/>
        <v>0</v>
      </c>
      <c r="CZ194" s="49">
        <f t="shared" si="931"/>
        <v>0</v>
      </c>
      <c r="DA194" s="49">
        <f t="shared" si="931"/>
        <v>0</v>
      </c>
      <c r="DB194" s="49">
        <f t="shared" si="931"/>
        <v>0</v>
      </c>
      <c r="DC194" s="49">
        <f t="shared" si="931"/>
        <v>0</v>
      </c>
      <c r="DD194" s="49">
        <f t="shared" si="931"/>
        <v>0</v>
      </c>
      <c r="DE194" s="49">
        <f t="shared" si="931"/>
        <v>0</v>
      </c>
      <c r="DF194" s="49">
        <f t="shared" si="931"/>
        <v>0</v>
      </c>
      <c r="DG194" s="49">
        <f t="shared" si="931"/>
        <v>0</v>
      </c>
      <c r="DH194" s="49">
        <f t="shared" si="931"/>
        <v>0</v>
      </c>
      <c r="DI194" s="49">
        <f t="shared" ref="DI194:DT194" si="932">DI81*$L81</f>
        <v>0</v>
      </c>
      <c r="DJ194" s="49">
        <f t="shared" ref="DJ194:DR194" si="933">DJ81*$L81</f>
        <v>0</v>
      </c>
      <c r="DK194" s="49">
        <f t="shared" si="933"/>
        <v>0</v>
      </c>
      <c r="DL194" s="49">
        <f t="shared" si="933"/>
        <v>0</v>
      </c>
      <c r="DM194" s="49">
        <f t="shared" si="933"/>
        <v>0</v>
      </c>
      <c r="DN194" s="49">
        <f t="shared" si="933"/>
        <v>0</v>
      </c>
      <c r="DO194" s="49">
        <f t="shared" si="933"/>
        <v>0</v>
      </c>
      <c r="DP194" s="49">
        <f t="shared" si="933"/>
        <v>0</v>
      </c>
      <c r="DQ194" s="49">
        <f t="shared" si="933"/>
        <v>0</v>
      </c>
      <c r="DR194" s="49">
        <f t="shared" si="933"/>
        <v>0</v>
      </c>
      <c r="DS194" s="49">
        <f t="shared" si="932"/>
        <v>0</v>
      </c>
      <c r="DT194" s="49">
        <f t="shared" si="932"/>
        <v>0</v>
      </c>
      <c r="DU194" s="49"/>
      <c r="DV194" s="49"/>
      <c r="DW194" s="49"/>
      <c r="DX194" s="49"/>
      <c r="DY194" s="49"/>
      <c r="DZ194" s="49"/>
      <c r="EA194" s="49"/>
      <c r="EB194" s="49"/>
      <c r="EC194" s="49"/>
      <c r="ED194" s="49"/>
      <c r="EE194" s="49"/>
      <c r="EF194" s="49"/>
      <c r="EG194" s="49"/>
      <c r="EH194" s="49"/>
      <c r="EI194" s="49"/>
      <c r="EJ194" s="49"/>
      <c r="EK194" s="49"/>
      <c r="EL194" s="49"/>
      <c r="EM194" s="49"/>
      <c r="EN194" s="49"/>
      <c r="EO194" s="49"/>
      <c r="EP194" s="49"/>
      <c r="EQ194" s="49"/>
      <c r="ER194" s="49"/>
      <c r="ES194" s="49"/>
      <c r="ET194" s="49"/>
      <c r="EU194" s="49"/>
      <c r="EV194" s="49"/>
      <c r="EW194" s="49"/>
      <c r="EX194" s="49"/>
      <c r="EY194" s="49"/>
      <c r="EZ194" s="49"/>
      <c r="FA194" s="49"/>
      <c r="FB194" s="49"/>
      <c r="FC194" s="49"/>
      <c r="FD194" s="49"/>
      <c r="FE194" s="49"/>
      <c r="FF194" s="49"/>
      <c r="FG194" s="49"/>
      <c r="FH194" s="49"/>
      <c r="FI194" s="49"/>
      <c r="FJ194" s="49"/>
      <c r="FK194" s="49"/>
      <c r="FL194" s="49"/>
      <c r="FM194" s="49"/>
      <c r="FN194" s="49"/>
      <c r="FO194" s="49"/>
      <c r="FP194" s="49"/>
      <c r="FQ194" s="49"/>
      <c r="FR194" s="49"/>
      <c r="FS194" s="49"/>
      <c r="FT194" s="49"/>
      <c r="FU194" s="49"/>
      <c r="FV194" s="49"/>
      <c r="FW194" s="49"/>
      <c r="FX194" s="49"/>
      <c r="FY194" s="49"/>
      <c r="FZ194" s="49"/>
      <c r="GA194" s="49"/>
      <c r="GB194" s="49"/>
      <c r="GC194" s="69">
        <f t="shared" si="365"/>
        <v>103421.89439999998</v>
      </c>
      <c r="GD194" s="70">
        <f t="shared" si="923"/>
        <v>103421.89439999998</v>
      </c>
      <c r="GE194" s="5"/>
      <c r="GF194" s="5"/>
      <c r="GG194" s="5"/>
    </row>
    <row r="195" spans="1:189" ht="16.5" customHeight="1" x14ac:dyDescent="0.25">
      <c r="A195" s="5"/>
      <c r="B195" s="40" t="s">
        <v>186</v>
      </c>
      <c r="C195" s="24" t="s">
        <v>180</v>
      </c>
      <c r="D195" s="24" t="s">
        <v>180</v>
      </c>
      <c r="E195" s="5">
        <v>45</v>
      </c>
      <c r="F195" s="230" t="s">
        <v>123</v>
      </c>
      <c r="G195" s="17" t="str">
        <f t="shared" si="367"/>
        <v>T2</v>
      </c>
      <c r="H195" s="41"/>
      <c r="I195" s="41"/>
      <c r="J195" s="41"/>
      <c r="K195" s="41"/>
      <c r="L195" s="41"/>
      <c r="M195" s="41"/>
      <c r="N195" s="41"/>
      <c r="O195" s="41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>
        <f t="shared" ref="AA195:AN195" si="934">AA82*$H82</f>
        <v>0</v>
      </c>
      <c r="AB195" s="49">
        <f t="shared" si="934"/>
        <v>0</v>
      </c>
      <c r="AC195" s="49">
        <f t="shared" si="934"/>
        <v>0</v>
      </c>
      <c r="AD195" s="49">
        <f t="shared" si="934"/>
        <v>0</v>
      </c>
      <c r="AE195" s="49">
        <f t="shared" si="934"/>
        <v>0</v>
      </c>
      <c r="AF195" s="49">
        <f t="shared" si="934"/>
        <v>0</v>
      </c>
      <c r="AG195" s="49">
        <f t="shared" si="934"/>
        <v>0</v>
      </c>
      <c r="AH195" s="49">
        <f t="shared" si="934"/>
        <v>0</v>
      </c>
      <c r="AI195" s="49">
        <f t="shared" si="934"/>
        <v>0</v>
      </c>
      <c r="AJ195" s="49">
        <f t="shared" si="934"/>
        <v>0</v>
      </c>
      <c r="AK195" s="49">
        <f t="shared" si="934"/>
        <v>0</v>
      </c>
      <c r="AL195" s="49">
        <f t="shared" si="934"/>
        <v>0</v>
      </c>
      <c r="AM195" s="49">
        <f t="shared" si="934"/>
        <v>0</v>
      </c>
      <c r="AN195" s="49">
        <f t="shared" si="934"/>
        <v>0</v>
      </c>
      <c r="AO195" s="49">
        <f t="shared" ref="AO195:BF195" si="935">AO82*$I82</f>
        <v>0</v>
      </c>
      <c r="AP195" s="49">
        <f t="shared" si="935"/>
        <v>0</v>
      </c>
      <c r="AQ195" s="49">
        <f t="shared" si="935"/>
        <v>0</v>
      </c>
      <c r="AR195" s="49">
        <f t="shared" si="935"/>
        <v>0</v>
      </c>
      <c r="AS195" s="49">
        <f t="shared" si="935"/>
        <v>0</v>
      </c>
      <c r="AT195" s="49">
        <f t="shared" si="935"/>
        <v>0</v>
      </c>
      <c r="AU195" s="49">
        <f t="shared" si="935"/>
        <v>0</v>
      </c>
      <c r="AV195" s="49">
        <f t="shared" si="935"/>
        <v>0</v>
      </c>
      <c r="AW195" s="49">
        <f t="shared" si="935"/>
        <v>3950.1417999999999</v>
      </c>
      <c r="AX195" s="49">
        <f t="shared" si="935"/>
        <v>3950.1417999999999</v>
      </c>
      <c r="AY195" s="49">
        <f t="shared" si="935"/>
        <v>3950.1417999999999</v>
      </c>
      <c r="AZ195" s="49">
        <f t="shared" si="935"/>
        <v>3950.1417999999999</v>
      </c>
      <c r="BA195" s="49">
        <f t="shared" si="935"/>
        <v>3950.1417999999999</v>
      </c>
      <c r="BB195" s="49">
        <f t="shared" si="935"/>
        <v>3950.1417999999999</v>
      </c>
      <c r="BC195" s="49">
        <f t="shared" si="935"/>
        <v>3950.1417999999999</v>
      </c>
      <c r="BD195" s="49">
        <f t="shared" si="935"/>
        <v>3950.1417999999999</v>
      </c>
      <c r="BE195" s="49">
        <f t="shared" si="935"/>
        <v>3950.1417999999999</v>
      </c>
      <c r="BF195" s="49">
        <f t="shared" si="935"/>
        <v>3950.1417999999999</v>
      </c>
      <c r="BG195" s="49">
        <f t="shared" ref="BG195:BL195" si="936">BG82*$I82</f>
        <v>3950.1417999999999</v>
      </c>
      <c r="BH195" s="49">
        <f t="shared" si="936"/>
        <v>3950.1417999999999</v>
      </c>
      <c r="BI195" s="49">
        <f t="shared" si="936"/>
        <v>3950.1417999999999</v>
      </c>
      <c r="BJ195" s="49">
        <f t="shared" si="936"/>
        <v>3950.1417999999999</v>
      </c>
      <c r="BK195" s="49">
        <f t="shared" si="936"/>
        <v>3950.1417999999999</v>
      </c>
      <c r="BL195" s="49">
        <f t="shared" si="936"/>
        <v>3950.1417999999999</v>
      </c>
      <c r="BM195" s="49">
        <f t="shared" ref="BM195:BX195" si="937">BM82*$J82</f>
        <v>4345.1559800000005</v>
      </c>
      <c r="BN195" s="49">
        <f t="shared" si="937"/>
        <v>4345.1559800000005</v>
      </c>
      <c r="BO195" s="49">
        <f t="shared" si="937"/>
        <v>4345.1559800000005</v>
      </c>
      <c r="BP195" s="49">
        <f t="shared" si="937"/>
        <v>4345.1559800000005</v>
      </c>
      <c r="BQ195" s="49">
        <f t="shared" si="937"/>
        <v>4345.1559800000005</v>
      </c>
      <c r="BR195" s="49">
        <f t="shared" si="937"/>
        <v>4345.1559800000005</v>
      </c>
      <c r="BS195" s="49">
        <f t="shared" si="937"/>
        <v>4345.1559800000005</v>
      </c>
      <c r="BT195" s="49">
        <f t="shared" si="937"/>
        <v>4345.1559800000005</v>
      </c>
      <c r="BU195" s="49">
        <f t="shared" si="937"/>
        <v>4345.1559800000005</v>
      </c>
      <c r="BV195" s="49">
        <f t="shared" si="937"/>
        <v>4345.1559800000005</v>
      </c>
      <c r="BW195" s="49">
        <f t="shared" si="937"/>
        <v>0</v>
      </c>
      <c r="BX195" s="49">
        <f t="shared" si="937"/>
        <v>0</v>
      </c>
      <c r="BY195" s="49">
        <f t="shared" ref="BY195:CJ195" si="938">BY82*$J82</f>
        <v>0</v>
      </c>
      <c r="BZ195" s="49">
        <f t="shared" si="938"/>
        <v>0</v>
      </c>
      <c r="CA195" s="49">
        <f t="shared" si="938"/>
        <v>0</v>
      </c>
      <c r="CB195" s="49">
        <f t="shared" si="938"/>
        <v>0</v>
      </c>
      <c r="CC195" s="49">
        <f t="shared" si="938"/>
        <v>0</v>
      </c>
      <c r="CD195" s="49">
        <f t="shared" si="938"/>
        <v>0</v>
      </c>
      <c r="CE195" s="49">
        <f t="shared" si="938"/>
        <v>0</v>
      </c>
      <c r="CF195" s="49">
        <f t="shared" si="938"/>
        <v>0</v>
      </c>
      <c r="CG195" s="49">
        <f t="shared" si="938"/>
        <v>0</v>
      </c>
      <c r="CH195" s="49">
        <f t="shared" si="938"/>
        <v>0</v>
      </c>
      <c r="CI195" s="49">
        <f t="shared" si="938"/>
        <v>0</v>
      </c>
      <c r="CJ195" s="49">
        <f t="shared" si="938"/>
        <v>0</v>
      </c>
      <c r="CK195" s="49">
        <f t="shared" ref="CK195:CU195" si="939">CK82*$K82</f>
        <v>0</v>
      </c>
      <c r="CL195" s="49">
        <f t="shared" si="939"/>
        <v>0</v>
      </c>
      <c r="CM195" s="49">
        <f t="shared" si="939"/>
        <v>0</v>
      </c>
      <c r="CN195" s="49">
        <f t="shared" si="939"/>
        <v>0</v>
      </c>
      <c r="CO195" s="49">
        <f t="shared" si="939"/>
        <v>0</v>
      </c>
      <c r="CP195" s="49">
        <f t="shared" si="939"/>
        <v>0</v>
      </c>
      <c r="CQ195" s="49">
        <f t="shared" si="939"/>
        <v>0</v>
      </c>
      <c r="CR195" s="49">
        <f t="shared" si="939"/>
        <v>0</v>
      </c>
      <c r="CS195" s="49">
        <f t="shared" si="939"/>
        <v>0</v>
      </c>
      <c r="CT195" s="49">
        <f t="shared" si="939"/>
        <v>0</v>
      </c>
      <c r="CU195" s="49">
        <f t="shared" si="939"/>
        <v>0</v>
      </c>
      <c r="CV195" s="49">
        <f t="shared" ref="CV195:DH195" si="940">CV82*$K82</f>
        <v>0</v>
      </c>
      <c r="CW195" s="49">
        <f t="shared" si="940"/>
        <v>0</v>
      </c>
      <c r="CX195" s="49">
        <f t="shared" si="940"/>
        <v>0</v>
      </c>
      <c r="CY195" s="49">
        <f t="shared" si="940"/>
        <v>0</v>
      </c>
      <c r="CZ195" s="49">
        <f t="shared" si="940"/>
        <v>0</v>
      </c>
      <c r="DA195" s="49">
        <f t="shared" si="940"/>
        <v>0</v>
      </c>
      <c r="DB195" s="49">
        <f t="shared" si="940"/>
        <v>0</v>
      </c>
      <c r="DC195" s="49">
        <f t="shared" si="940"/>
        <v>0</v>
      </c>
      <c r="DD195" s="49">
        <f t="shared" si="940"/>
        <v>0</v>
      </c>
      <c r="DE195" s="49">
        <f t="shared" si="940"/>
        <v>0</v>
      </c>
      <c r="DF195" s="49">
        <f t="shared" si="940"/>
        <v>0</v>
      </c>
      <c r="DG195" s="49">
        <f t="shared" si="940"/>
        <v>0</v>
      </c>
      <c r="DH195" s="49">
        <f t="shared" si="940"/>
        <v>0</v>
      </c>
      <c r="DI195" s="49">
        <f t="shared" ref="DI195:DT195" si="941">DI82*$L82</f>
        <v>0</v>
      </c>
      <c r="DJ195" s="49">
        <f t="shared" ref="DJ195:DR195" si="942">DJ82*$L82</f>
        <v>0</v>
      </c>
      <c r="DK195" s="49">
        <f t="shared" si="942"/>
        <v>0</v>
      </c>
      <c r="DL195" s="49">
        <f t="shared" si="942"/>
        <v>0</v>
      </c>
      <c r="DM195" s="49">
        <f t="shared" si="942"/>
        <v>0</v>
      </c>
      <c r="DN195" s="49">
        <f t="shared" si="942"/>
        <v>0</v>
      </c>
      <c r="DO195" s="49">
        <f t="shared" si="942"/>
        <v>0</v>
      </c>
      <c r="DP195" s="49">
        <f t="shared" si="942"/>
        <v>0</v>
      </c>
      <c r="DQ195" s="49">
        <f t="shared" si="942"/>
        <v>0</v>
      </c>
      <c r="DR195" s="49">
        <f t="shared" si="942"/>
        <v>0</v>
      </c>
      <c r="DS195" s="49">
        <f t="shared" si="941"/>
        <v>0</v>
      </c>
      <c r="DT195" s="49">
        <f t="shared" si="941"/>
        <v>0</v>
      </c>
      <c r="DU195" s="49"/>
      <c r="DV195" s="49"/>
      <c r="DW195" s="49"/>
      <c r="DX195" s="49"/>
      <c r="DY195" s="49"/>
      <c r="DZ195" s="49"/>
      <c r="EA195" s="49"/>
      <c r="EB195" s="49"/>
      <c r="EC195" s="49"/>
      <c r="ED195" s="49"/>
      <c r="EE195" s="49"/>
      <c r="EF195" s="49"/>
      <c r="EG195" s="49"/>
      <c r="EH195" s="49"/>
      <c r="EI195" s="49"/>
      <c r="EJ195" s="49"/>
      <c r="EK195" s="49"/>
      <c r="EL195" s="49"/>
      <c r="EM195" s="49"/>
      <c r="EN195" s="49"/>
      <c r="EO195" s="49"/>
      <c r="EP195" s="49"/>
      <c r="EQ195" s="49"/>
      <c r="ER195" s="49"/>
      <c r="ES195" s="49"/>
      <c r="ET195" s="49"/>
      <c r="EU195" s="49"/>
      <c r="EV195" s="49"/>
      <c r="EW195" s="49"/>
      <c r="EX195" s="49"/>
      <c r="EY195" s="49"/>
      <c r="EZ195" s="49"/>
      <c r="FA195" s="49"/>
      <c r="FB195" s="49"/>
      <c r="FC195" s="49"/>
      <c r="FD195" s="49"/>
      <c r="FE195" s="49"/>
      <c r="FF195" s="49"/>
      <c r="FG195" s="49"/>
      <c r="FH195" s="49"/>
      <c r="FI195" s="49"/>
      <c r="FJ195" s="49"/>
      <c r="FK195" s="49"/>
      <c r="FL195" s="49"/>
      <c r="FM195" s="49"/>
      <c r="FN195" s="49"/>
      <c r="FO195" s="49"/>
      <c r="FP195" s="49"/>
      <c r="FQ195" s="49"/>
      <c r="FR195" s="49"/>
      <c r="FS195" s="49"/>
      <c r="FT195" s="49"/>
      <c r="FU195" s="49"/>
      <c r="FV195" s="49"/>
      <c r="FW195" s="49"/>
      <c r="FX195" s="49"/>
      <c r="FY195" s="49"/>
      <c r="FZ195" s="49"/>
      <c r="GA195" s="49"/>
      <c r="GB195" s="49"/>
      <c r="GC195" s="69">
        <f t="shared" si="365"/>
        <v>106653.82859999995</v>
      </c>
      <c r="GD195" s="70">
        <f t="shared" si="923"/>
        <v>106653.82859999995</v>
      </c>
      <c r="GE195" s="5"/>
      <c r="GF195" s="5"/>
      <c r="GG195" s="5"/>
    </row>
    <row r="196" spans="1:189" ht="16.5" customHeight="1" x14ac:dyDescent="0.25">
      <c r="A196" s="5"/>
      <c r="B196" s="40" t="s">
        <v>186</v>
      </c>
      <c r="C196" s="24" t="s">
        <v>180</v>
      </c>
      <c r="D196" s="24" t="s">
        <v>180</v>
      </c>
      <c r="E196" s="5">
        <v>46</v>
      </c>
      <c r="F196" s="230" t="s">
        <v>123</v>
      </c>
      <c r="G196" s="17" t="str">
        <f t="shared" si="367"/>
        <v>T2</v>
      </c>
      <c r="H196" s="41"/>
      <c r="I196" s="41"/>
      <c r="J196" s="41"/>
      <c r="K196" s="41"/>
      <c r="L196" s="41"/>
      <c r="M196" s="41"/>
      <c r="N196" s="41"/>
      <c r="O196" s="41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>
        <f t="shared" ref="AA196:AN196" si="943">AA83*$H83</f>
        <v>0</v>
      </c>
      <c r="AB196" s="49">
        <f t="shared" si="943"/>
        <v>0</v>
      </c>
      <c r="AC196" s="49">
        <f t="shared" si="943"/>
        <v>0</v>
      </c>
      <c r="AD196" s="49">
        <f t="shared" si="943"/>
        <v>0</v>
      </c>
      <c r="AE196" s="49">
        <f t="shared" si="943"/>
        <v>0</v>
      </c>
      <c r="AF196" s="49">
        <f t="shared" si="943"/>
        <v>0</v>
      </c>
      <c r="AG196" s="49">
        <f t="shared" si="943"/>
        <v>0</v>
      </c>
      <c r="AH196" s="49">
        <f t="shared" si="943"/>
        <v>0</v>
      </c>
      <c r="AI196" s="49">
        <f t="shared" si="943"/>
        <v>0</v>
      </c>
      <c r="AJ196" s="49">
        <f t="shared" si="943"/>
        <v>0</v>
      </c>
      <c r="AK196" s="49">
        <f t="shared" si="943"/>
        <v>0</v>
      </c>
      <c r="AL196" s="49">
        <f t="shared" si="943"/>
        <v>0</v>
      </c>
      <c r="AM196" s="49">
        <f t="shared" si="943"/>
        <v>0</v>
      </c>
      <c r="AN196" s="49">
        <f t="shared" si="943"/>
        <v>0</v>
      </c>
      <c r="AO196" s="49">
        <f t="shared" ref="AO196:BF196" si="944">AO83*$I83</f>
        <v>0</v>
      </c>
      <c r="AP196" s="49">
        <f t="shared" si="944"/>
        <v>0</v>
      </c>
      <c r="AQ196" s="49">
        <f t="shared" si="944"/>
        <v>0</v>
      </c>
      <c r="AR196" s="49">
        <f t="shared" si="944"/>
        <v>0</v>
      </c>
      <c r="AS196" s="49">
        <f t="shared" si="944"/>
        <v>0</v>
      </c>
      <c r="AT196" s="49">
        <f t="shared" si="944"/>
        <v>0</v>
      </c>
      <c r="AU196" s="49">
        <f t="shared" si="944"/>
        <v>0</v>
      </c>
      <c r="AV196" s="49">
        <f t="shared" si="944"/>
        <v>0</v>
      </c>
      <c r="AW196" s="49">
        <f t="shared" si="944"/>
        <v>0</v>
      </c>
      <c r="AX196" s="49">
        <f t="shared" si="944"/>
        <v>0</v>
      </c>
      <c r="AY196" s="49">
        <f t="shared" si="944"/>
        <v>0</v>
      </c>
      <c r="AZ196" s="49">
        <f t="shared" si="944"/>
        <v>0</v>
      </c>
      <c r="BA196" s="49">
        <f t="shared" si="944"/>
        <v>0</v>
      </c>
      <c r="BB196" s="49">
        <f t="shared" si="944"/>
        <v>0</v>
      </c>
      <c r="BC196" s="49">
        <f t="shared" si="944"/>
        <v>0</v>
      </c>
      <c r="BD196" s="49">
        <f t="shared" si="944"/>
        <v>0</v>
      </c>
      <c r="BE196" s="49">
        <f t="shared" si="944"/>
        <v>0</v>
      </c>
      <c r="BF196" s="49">
        <f t="shared" si="944"/>
        <v>0</v>
      </c>
      <c r="BG196" s="49">
        <f t="shared" ref="BG196:BL196" si="945">BG83*$I83</f>
        <v>0</v>
      </c>
      <c r="BH196" s="49">
        <f t="shared" si="945"/>
        <v>0</v>
      </c>
      <c r="BI196" s="49">
        <f t="shared" si="945"/>
        <v>0</v>
      </c>
      <c r="BJ196" s="49">
        <f t="shared" si="945"/>
        <v>0</v>
      </c>
      <c r="BK196" s="49">
        <f t="shared" si="945"/>
        <v>0</v>
      </c>
      <c r="BL196" s="49">
        <f t="shared" si="945"/>
        <v>0</v>
      </c>
      <c r="BM196" s="49">
        <f t="shared" ref="BM196:BX196" si="946">BM83*$J83</f>
        <v>0</v>
      </c>
      <c r="BN196" s="49">
        <f t="shared" si="946"/>
        <v>0</v>
      </c>
      <c r="BO196" s="49">
        <f t="shared" si="946"/>
        <v>0</v>
      </c>
      <c r="BP196" s="49">
        <f t="shared" si="946"/>
        <v>0</v>
      </c>
      <c r="BQ196" s="49">
        <f t="shared" si="946"/>
        <v>0</v>
      </c>
      <c r="BR196" s="49">
        <f t="shared" si="946"/>
        <v>0</v>
      </c>
      <c r="BS196" s="49">
        <f t="shared" si="946"/>
        <v>0</v>
      </c>
      <c r="BT196" s="49">
        <f t="shared" si="946"/>
        <v>0</v>
      </c>
      <c r="BU196" s="49">
        <f t="shared" si="946"/>
        <v>0</v>
      </c>
      <c r="BV196" s="49">
        <f t="shared" si="946"/>
        <v>0</v>
      </c>
      <c r="BW196" s="49">
        <f t="shared" si="946"/>
        <v>4345.1559800000005</v>
      </c>
      <c r="BX196" s="49">
        <f t="shared" si="946"/>
        <v>4345.1559800000005</v>
      </c>
      <c r="BY196" s="49">
        <f t="shared" ref="BY196:CJ196" si="947">BY83*$J83</f>
        <v>4345.1559800000005</v>
      </c>
      <c r="BZ196" s="49">
        <f t="shared" si="947"/>
        <v>4345.1559800000005</v>
      </c>
      <c r="CA196" s="49">
        <f t="shared" si="947"/>
        <v>4345.1559800000005</v>
      </c>
      <c r="CB196" s="49">
        <f t="shared" si="947"/>
        <v>4345.1559800000005</v>
      </c>
      <c r="CC196" s="49">
        <f t="shared" si="947"/>
        <v>4345.1559800000005</v>
      </c>
      <c r="CD196" s="49">
        <f t="shared" si="947"/>
        <v>4345.1559800000005</v>
      </c>
      <c r="CE196" s="49">
        <f t="shared" si="947"/>
        <v>4345.1559800000005</v>
      </c>
      <c r="CF196" s="49">
        <f t="shared" si="947"/>
        <v>4345.1559800000005</v>
      </c>
      <c r="CG196" s="49">
        <f t="shared" si="947"/>
        <v>4345.1559800000005</v>
      </c>
      <c r="CH196" s="49">
        <f t="shared" si="947"/>
        <v>4345.1559800000005</v>
      </c>
      <c r="CI196" s="49">
        <f t="shared" si="947"/>
        <v>4345.1559800000005</v>
      </c>
      <c r="CJ196" s="49">
        <f t="shared" si="947"/>
        <v>4345.1559800000005</v>
      </c>
      <c r="CK196" s="49">
        <f t="shared" ref="CK196:CU196" si="948">CK83*$K83</f>
        <v>4779.6715780000004</v>
      </c>
      <c r="CL196" s="49">
        <f t="shared" si="948"/>
        <v>4779.6715780000004</v>
      </c>
      <c r="CM196" s="49">
        <f t="shared" si="948"/>
        <v>4779.6715780000004</v>
      </c>
      <c r="CN196" s="49">
        <f t="shared" si="948"/>
        <v>4779.6715780000004</v>
      </c>
      <c r="CO196" s="49">
        <f t="shared" si="948"/>
        <v>4779.6715780000004</v>
      </c>
      <c r="CP196" s="49">
        <f t="shared" si="948"/>
        <v>4779.6715780000004</v>
      </c>
      <c r="CQ196" s="49">
        <f t="shared" si="948"/>
        <v>4779.6715780000004</v>
      </c>
      <c r="CR196" s="49">
        <f t="shared" si="948"/>
        <v>4779.6715780000004</v>
      </c>
      <c r="CS196" s="49">
        <f t="shared" si="948"/>
        <v>4779.6715780000004</v>
      </c>
      <c r="CT196" s="49">
        <f t="shared" si="948"/>
        <v>4779.6715780000004</v>
      </c>
      <c r="CU196" s="49">
        <f t="shared" si="948"/>
        <v>0</v>
      </c>
      <c r="CV196" s="49">
        <f t="shared" ref="CV196:DH196" si="949">CV83*$K83</f>
        <v>0</v>
      </c>
      <c r="CW196" s="49">
        <f t="shared" si="949"/>
        <v>0</v>
      </c>
      <c r="CX196" s="49">
        <f t="shared" si="949"/>
        <v>0</v>
      </c>
      <c r="CY196" s="49">
        <f t="shared" si="949"/>
        <v>0</v>
      </c>
      <c r="CZ196" s="49">
        <f t="shared" si="949"/>
        <v>0</v>
      </c>
      <c r="DA196" s="49">
        <f t="shared" si="949"/>
        <v>0</v>
      </c>
      <c r="DB196" s="49">
        <f t="shared" si="949"/>
        <v>0</v>
      </c>
      <c r="DC196" s="49">
        <f t="shared" si="949"/>
        <v>0</v>
      </c>
      <c r="DD196" s="49">
        <f t="shared" si="949"/>
        <v>0</v>
      </c>
      <c r="DE196" s="49">
        <f t="shared" si="949"/>
        <v>0</v>
      </c>
      <c r="DF196" s="49">
        <f t="shared" si="949"/>
        <v>0</v>
      </c>
      <c r="DG196" s="49">
        <f t="shared" si="949"/>
        <v>0</v>
      </c>
      <c r="DH196" s="49">
        <f t="shared" si="949"/>
        <v>0</v>
      </c>
      <c r="DI196" s="49">
        <f t="shared" ref="DI196:DT196" si="950">DI83*$L83</f>
        <v>0</v>
      </c>
      <c r="DJ196" s="49">
        <f t="shared" ref="DJ196:DR196" si="951">DJ83*$L83</f>
        <v>0</v>
      </c>
      <c r="DK196" s="49">
        <f t="shared" si="951"/>
        <v>0</v>
      </c>
      <c r="DL196" s="49">
        <f t="shared" si="951"/>
        <v>0</v>
      </c>
      <c r="DM196" s="49">
        <f t="shared" si="951"/>
        <v>0</v>
      </c>
      <c r="DN196" s="49">
        <f t="shared" si="951"/>
        <v>0</v>
      </c>
      <c r="DO196" s="49">
        <f t="shared" si="951"/>
        <v>0</v>
      </c>
      <c r="DP196" s="49">
        <f t="shared" si="951"/>
        <v>0</v>
      </c>
      <c r="DQ196" s="49">
        <f t="shared" si="951"/>
        <v>0</v>
      </c>
      <c r="DR196" s="49">
        <f t="shared" si="951"/>
        <v>0</v>
      </c>
      <c r="DS196" s="49">
        <f t="shared" si="950"/>
        <v>0</v>
      </c>
      <c r="DT196" s="49">
        <f t="shared" si="950"/>
        <v>0</v>
      </c>
      <c r="DU196" s="49"/>
      <c r="DV196" s="49"/>
      <c r="DW196" s="49"/>
      <c r="DX196" s="49"/>
      <c r="DY196" s="49"/>
      <c r="DZ196" s="49"/>
      <c r="EA196" s="49"/>
      <c r="EB196" s="49"/>
      <c r="EC196" s="49"/>
      <c r="ED196" s="49"/>
      <c r="EE196" s="49"/>
      <c r="EF196" s="49"/>
      <c r="EG196" s="49"/>
      <c r="EH196" s="49"/>
      <c r="EI196" s="49"/>
      <c r="EJ196" s="49"/>
      <c r="EK196" s="49"/>
      <c r="EL196" s="49"/>
      <c r="EM196" s="49"/>
      <c r="EN196" s="49"/>
      <c r="EO196" s="49"/>
      <c r="EP196" s="49"/>
      <c r="EQ196" s="49"/>
      <c r="ER196" s="49"/>
      <c r="ES196" s="49"/>
      <c r="ET196" s="49"/>
      <c r="EU196" s="49"/>
      <c r="EV196" s="49"/>
      <c r="EW196" s="49"/>
      <c r="EX196" s="49"/>
      <c r="EY196" s="49"/>
      <c r="EZ196" s="49"/>
      <c r="FA196" s="49"/>
      <c r="FB196" s="49"/>
      <c r="FC196" s="49"/>
      <c r="FD196" s="49"/>
      <c r="FE196" s="49"/>
      <c r="FF196" s="49"/>
      <c r="FG196" s="49"/>
      <c r="FH196" s="49"/>
      <c r="FI196" s="49"/>
      <c r="FJ196" s="49"/>
      <c r="FK196" s="49"/>
      <c r="FL196" s="49"/>
      <c r="FM196" s="49"/>
      <c r="FN196" s="49"/>
      <c r="FO196" s="49"/>
      <c r="FP196" s="49"/>
      <c r="FQ196" s="49"/>
      <c r="FR196" s="49"/>
      <c r="FS196" s="49"/>
      <c r="FT196" s="49"/>
      <c r="FU196" s="49"/>
      <c r="FV196" s="49"/>
      <c r="FW196" s="49"/>
      <c r="FX196" s="49"/>
      <c r="FY196" s="49"/>
      <c r="FZ196" s="49"/>
      <c r="GA196" s="49"/>
      <c r="GB196" s="49"/>
      <c r="GC196" s="69">
        <f t="shared" si="365"/>
        <v>108628.89949999997</v>
      </c>
      <c r="GD196" s="70">
        <f t="shared" si="923"/>
        <v>108628.89949999997</v>
      </c>
      <c r="GE196" s="5"/>
      <c r="GF196" s="5"/>
      <c r="GG196" s="5"/>
    </row>
    <row r="197" spans="1:189" ht="16.5" customHeight="1" x14ac:dyDescent="0.25">
      <c r="A197" s="5"/>
      <c r="B197" s="40" t="s">
        <v>186</v>
      </c>
      <c r="C197" s="24" t="s">
        <v>180</v>
      </c>
      <c r="D197" s="24" t="s">
        <v>180</v>
      </c>
      <c r="E197" s="5">
        <v>47</v>
      </c>
      <c r="F197" s="230" t="s">
        <v>123</v>
      </c>
      <c r="G197" s="17" t="str">
        <f t="shared" si="367"/>
        <v>T1</v>
      </c>
      <c r="H197" s="41"/>
      <c r="I197" s="41"/>
      <c r="J197" s="41"/>
      <c r="K197" s="41"/>
      <c r="L197" s="41"/>
      <c r="M197" s="41"/>
      <c r="N197" s="41"/>
      <c r="O197" s="41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>
        <f t="shared" ref="AA197:AN197" si="952">AA84*$H84</f>
        <v>0</v>
      </c>
      <c r="AB197" s="49">
        <f t="shared" si="952"/>
        <v>0</v>
      </c>
      <c r="AC197" s="49">
        <f t="shared" si="952"/>
        <v>0</v>
      </c>
      <c r="AD197" s="49">
        <f t="shared" si="952"/>
        <v>0</v>
      </c>
      <c r="AE197" s="49">
        <f t="shared" si="952"/>
        <v>0</v>
      </c>
      <c r="AF197" s="49">
        <f t="shared" si="952"/>
        <v>0</v>
      </c>
      <c r="AG197" s="49">
        <f t="shared" si="952"/>
        <v>0</v>
      </c>
      <c r="AH197" s="49">
        <f t="shared" si="952"/>
        <v>0</v>
      </c>
      <c r="AI197" s="49">
        <f t="shared" si="952"/>
        <v>0</v>
      </c>
      <c r="AJ197" s="49">
        <f t="shared" si="952"/>
        <v>0</v>
      </c>
      <c r="AK197" s="49">
        <f t="shared" si="952"/>
        <v>0</v>
      </c>
      <c r="AL197" s="49">
        <f t="shared" si="952"/>
        <v>0</v>
      </c>
      <c r="AM197" s="49">
        <f t="shared" si="952"/>
        <v>0</v>
      </c>
      <c r="AN197" s="49">
        <f t="shared" si="952"/>
        <v>0</v>
      </c>
      <c r="AO197" s="49">
        <f t="shared" ref="AO197:BF197" si="953">AO84*$I84</f>
        <v>0</v>
      </c>
      <c r="AP197" s="49">
        <f t="shared" si="953"/>
        <v>0</v>
      </c>
      <c r="AQ197" s="49">
        <f t="shared" si="953"/>
        <v>0</v>
      </c>
      <c r="AR197" s="49">
        <f t="shared" si="953"/>
        <v>0</v>
      </c>
      <c r="AS197" s="49">
        <f t="shared" si="953"/>
        <v>0</v>
      </c>
      <c r="AT197" s="49">
        <f t="shared" si="953"/>
        <v>0</v>
      </c>
      <c r="AU197" s="49">
        <f t="shared" si="953"/>
        <v>0</v>
      </c>
      <c r="AV197" s="49">
        <f t="shared" si="953"/>
        <v>0</v>
      </c>
      <c r="AW197" s="49">
        <f t="shared" si="953"/>
        <v>0</v>
      </c>
      <c r="AX197" s="49">
        <f t="shared" si="953"/>
        <v>0</v>
      </c>
      <c r="AY197" s="49">
        <f t="shared" si="953"/>
        <v>0</v>
      </c>
      <c r="AZ197" s="49">
        <f t="shared" si="953"/>
        <v>0</v>
      </c>
      <c r="BA197" s="49">
        <f t="shared" si="953"/>
        <v>0</v>
      </c>
      <c r="BB197" s="49">
        <f t="shared" si="953"/>
        <v>0</v>
      </c>
      <c r="BC197" s="49">
        <f t="shared" si="953"/>
        <v>0</v>
      </c>
      <c r="BD197" s="49">
        <f t="shared" si="953"/>
        <v>0</v>
      </c>
      <c r="BE197" s="49">
        <f t="shared" si="953"/>
        <v>0</v>
      </c>
      <c r="BF197" s="49">
        <f t="shared" si="953"/>
        <v>0</v>
      </c>
      <c r="BG197" s="49">
        <f t="shared" ref="BG197:BL197" si="954">BG84*$I84</f>
        <v>0</v>
      </c>
      <c r="BH197" s="49">
        <f t="shared" si="954"/>
        <v>0</v>
      </c>
      <c r="BI197" s="49">
        <f t="shared" si="954"/>
        <v>0</v>
      </c>
      <c r="BJ197" s="49">
        <f t="shared" si="954"/>
        <v>0</v>
      </c>
      <c r="BK197" s="49">
        <f t="shared" si="954"/>
        <v>0</v>
      </c>
      <c r="BL197" s="49">
        <f t="shared" si="954"/>
        <v>0</v>
      </c>
      <c r="BM197" s="49">
        <f t="shared" ref="BM197:BX197" si="955">BM84*$J84</f>
        <v>0</v>
      </c>
      <c r="BN197" s="49">
        <f t="shared" si="955"/>
        <v>0</v>
      </c>
      <c r="BO197" s="49">
        <f t="shared" si="955"/>
        <v>0</v>
      </c>
      <c r="BP197" s="49">
        <f t="shared" si="955"/>
        <v>0</v>
      </c>
      <c r="BQ197" s="49">
        <f t="shared" si="955"/>
        <v>0</v>
      </c>
      <c r="BR197" s="49">
        <f t="shared" si="955"/>
        <v>0</v>
      </c>
      <c r="BS197" s="49">
        <f t="shared" si="955"/>
        <v>0</v>
      </c>
      <c r="BT197" s="49">
        <f t="shared" si="955"/>
        <v>0</v>
      </c>
      <c r="BU197" s="49">
        <f t="shared" si="955"/>
        <v>0</v>
      </c>
      <c r="BV197" s="49">
        <f t="shared" si="955"/>
        <v>0</v>
      </c>
      <c r="BW197" s="49">
        <f t="shared" si="955"/>
        <v>0</v>
      </c>
      <c r="BX197" s="49">
        <f t="shared" si="955"/>
        <v>0</v>
      </c>
      <c r="BY197" s="49">
        <f t="shared" ref="BY197:CJ197" si="956">BY84*$J84</f>
        <v>0</v>
      </c>
      <c r="BZ197" s="49">
        <f t="shared" si="956"/>
        <v>0</v>
      </c>
      <c r="CA197" s="49">
        <f t="shared" si="956"/>
        <v>0</v>
      </c>
      <c r="CB197" s="49">
        <f t="shared" si="956"/>
        <v>0</v>
      </c>
      <c r="CC197" s="49">
        <f t="shared" si="956"/>
        <v>0</v>
      </c>
      <c r="CD197" s="49">
        <f t="shared" si="956"/>
        <v>0</v>
      </c>
      <c r="CE197" s="49">
        <f t="shared" si="956"/>
        <v>0</v>
      </c>
      <c r="CF197" s="49">
        <f t="shared" si="956"/>
        <v>0</v>
      </c>
      <c r="CG197" s="49">
        <f t="shared" si="956"/>
        <v>0</v>
      </c>
      <c r="CH197" s="49">
        <f t="shared" si="956"/>
        <v>0</v>
      </c>
      <c r="CI197" s="49">
        <f t="shared" si="956"/>
        <v>0</v>
      </c>
      <c r="CJ197" s="49">
        <f t="shared" si="956"/>
        <v>0</v>
      </c>
      <c r="CK197" s="49">
        <f t="shared" ref="CK197:CU197" si="957">CK84*$K84</f>
        <v>0</v>
      </c>
      <c r="CL197" s="49">
        <f t="shared" si="957"/>
        <v>0</v>
      </c>
      <c r="CM197" s="49">
        <f t="shared" si="957"/>
        <v>0</v>
      </c>
      <c r="CN197" s="49">
        <f t="shared" si="957"/>
        <v>0</v>
      </c>
      <c r="CO197" s="49">
        <f t="shared" si="957"/>
        <v>0</v>
      </c>
      <c r="CP197" s="49">
        <f t="shared" si="957"/>
        <v>0</v>
      </c>
      <c r="CQ197" s="49">
        <f t="shared" si="957"/>
        <v>0</v>
      </c>
      <c r="CR197" s="49">
        <f t="shared" si="957"/>
        <v>0</v>
      </c>
      <c r="CS197" s="49">
        <f t="shared" si="957"/>
        <v>0</v>
      </c>
      <c r="CT197" s="49">
        <f t="shared" si="957"/>
        <v>0</v>
      </c>
      <c r="CU197" s="49">
        <f t="shared" si="957"/>
        <v>2818.5535510000013</v>
      </c>
      <c r="CV197" s="49">
        <f t="shared" ref="CV197:DH197" si="958">CV84*$K84</f>
        <v>2818.5535510000013</v>
      </c>
      <c r="CW197" s="49">
        <f t="shared" si="958"/>
        <v>2818.5535510000013</v>
      </c>
      <c r="CX197" s="49">
        <f t="shared" si="958"/>
        <v>2818.5535510000013</v>
      </c>
      <c r="CY197" s="49">
        <f t="shared" si="958"/>
        <v>2818.5535510000013</v>
      </c>
      <c r="CZ197" s="49">
        <f t="shared" si="958"/>
        <v>2818.5535510000013</v>
      </c>
      <c r="DA197" s="49">
        <f t="shared" si="958"/>
        <v>2818.5535510000013</v>
      </c>
      <c r="DB197" s="49">
        <f t="shared" si="958"/>
        <v>2818.5535510000013</v>
      </c>
      <c r="DC197" s="49">
        <f t="shared" si="958"/>
        <v>2818.5535510000013</v>
      </c>
      <c r="DD197" s="49">
        <f t="shared" si="958"/>
        <v>2818.5535510000013</v>
      </c>
      <c r="DE197" s="49">
        <f t="shared" si="958"/>
        <v>2818.5535510000013</v>
      </c>
      <c r="DF197" s="49">
        <f t="shared" si="958"/>
        <v>2818.5535510000013</v>
      </c>
      <c r="DG197" s="49">
        <f t="shared" si="958"/>
        <v>2818.5535510000013</v>
      </c>
      <c r="DH197" s="49">
        <f t="shared" si="958"/>
        <v>2818.5535510000013</v>
      </c>
      <c r="DI197" s="49">
        <f t="shared" ref="DI197:DT197" si="959">DI84*$L84</f>
        <v>3100.4089061000018</v>
      </c>
      <c r="DJ197" s="49">
        <f t="shared" ref="DJ197:DR197" si="960">DJ84*$L84</f>
        <v>3100.4089061000018</v>
      </c>
      <c r="DK197" s="49">
        <f t="shared" si="960"/>
        <v>3100.4089061000018</v>
      </c>
      <c r="DL197" s="49">
        <f t="shared" si="960"/>
        <v>3100.4089061000018</v>
      </c>
      <c r="DM197" s="49">
        <f t="shared" si="960"/>
        <v>3100.4089061000018</v>
      </c>
      <c r="DN197" s="49">
        <f t="shared" si="960"/>
        <v>3100.4089061000018</v>
      </c>
      <c r="DO197" s="49">
        <f t="shared" si="960"/>
        <v>3100.4089061000018</v>
      </c>
      <c r="DP197" s="49">
        <f t="shared" si="960"/>
        <v>3100.4089061000018</v>
      </c>
      <c r="DQ197" s="49">
        <f t="shared" si="960"/>
        <v>3100.4089061000018</v>
      </c>
      <c r="DR197" s="49">
        <f t="shared" si="960"/>
        <v>3100.4089061000018</v>
      </c>
      <c r="DS197" s="49">
        <f t="shared" si="959"/>
        <v>0</v>
      </c>
      <c r="DT197" s="49">
        <f t="shared" si="959"/>
        <v>0</v>
      </c>
      <c r="DU197" s="49"/>
      <c r="DV197" s="49"/>
      <c r="DW197" s="49"/>
      <c r="DX197" s="49"/>
      <c r="DY197" s="49"/>
      <c r="DZ197" s="49"/>
      <c r="EA197" s="49"/>
      <c r="EB197" s="49"/>
      <c r="EC197" s="49"/>
      <c r="ED197" s="49"/>
      <c r="EE197" s="49"/>
      <c r="EF197" s="49"/>
      <c r="EG197" s="49"/>
      <c r="EH197" s="49"/>
      <c r="EI197" s="49"/>
      <c r="EJ197" s="49"/>
      <c r="EK197" s="49"/>
      <c r="EL197" s="49"/>
      <c r="EM197" s="49"/>
      <c r="EN197" s="49"/>
      <c r="EO197" s="49"/>
      <c r="EP197" s="49"/>
      <c r="EQ197" s="49"/>
      <c r="ER197" s="49"/>
      <c r="ES197" s="49"/>
      <c r="ET197" s="49"/>
      <c r="EU197" s="49"/>
      <c r="EV197" s="49"/>
      <c r="EW197" s="49"/>
      <c r="EX197" s="49"/>
      <c r="EY197" s="49"/>
      <c r="EZ197" s="49"/>
      <c r="FA197" s="49"/>
      <c r="FB197" s="49"/>
      <c r="FC197" s="49"/>
      <c r="FD197" s="49"/>
      <c r="FE197" s="49"/>
      <c r="FF197" s="49"/>
      <c r="FG197" s="49"/>
      <c r="FH197" s="49"/>
      <c r="FI197" s="49"/>
      <c r="FJ197" s="49"/>
      <c r="FK197" s="49"/>
      <c r="FL197" s="49"/>
      <c r="FM197" s="49"/>
      <c r="FN197" s="49"/>
      <c r="FO197" s="49"/>
      <c r="FP197" s="49"/>
      <c r="FQ197" s="49"/>
      <c r="FR197" s="49"/>
      <c r="FS197" s="49"/>
      <c r="FT197" s="49"/>
      <c r="FU197" s="49"/>
      <c r="FV197" s="49"/>
      <c r="FW197" s="49"/>
      <c r="FX197" s="49"/>
      <c r="FY197" s="49"/>
      <c r="FZ197" s="49"/>
      <c r="GA197" s="49"/>
      <c r="GB197" s="49"/>
      <c r="GC197" s="69">
        <f t="shared" si="365"/>
        <v>70463.838775000069</v>
      </c>
      <c r="GD197" s="70">
        <f t="shared" si="923"/>
        <v>70463.838775000069</v>
      </c>
      <c r="GE197" s="5"/>
      <c r="GF197" s="5"/>
      <c r="GG197" s="5"/>
    </row>
    <row r="198" spans="1:189" ht="16.5" customHeight="1" x14ac:dyDescent="0.25">
      <c r="A198" s="5"/>
      <c r="B198" s="40" t="s">
        <v>186</v>
      </c>
      <c r="C198" s="24" t="s">
        <v>180</v>
      </c>
      <c r="D198" s="24" t="s">
        <v>180</v>
      </c>
      <c r="E198" s="5">
        <v>45</v>
      </c>
      <c r="F198" s="175" t="s">
        <v>559</v>
      </c>
      <c r="G198" s="17" t="str">
        <f t="shared" si="367"/>
        <v>IV</v>
      </c>
      <c r="H198" s="41">
        <f t="shared" si="394"/>
        <v>87113.95</v>
      </c>
      <c r="I198" s="41">
        <f t="shared" si="395"/>
        <v>95825.345000000001</v>
      </c>
      <c r="J198" s="41">
        <f t="shared" si="396"/>
        <v>105407.87950000001</v>
      </c>
      <c r="K198" s="41">
        <f t="shared" si="397"/>
        <v>115948.66745000002</v>
      </c>
      <c r="L198" s="41">
        <f t="shared" si="398"/>
        <v>127543.53419500003</v>
      </c>
      <c r="M198" s="41">
        <f t="shared" si="399"/>
        <v>140297.88761450004</v>
      </c>
      <c r="N198" s="41">
        <f t="shared" si="400"/>
        <v>154327.67637595005</v>
      </c>
      <c r="O198" s="41">
        <f t="shared" si="401"/>
        <v>169760.44401354506</v>
      </c>
      <c r="P198" s="49">
        <f t="shared" ref="P198:Z198" si="961">P86*$H86</f>
        <v>0</v>
      </c>
      <c r="Q198" s="49">
        <f t="shared" si="961"/>
        <v>0</v>
      </c>
      <c r="R198" s="49">
        <f t="shared" si="961"/>
        <v>0</v>
      </c>
      <c r="S198" s="49">
        <f t="shared" si="961"/>
        <v>0</v>
      </c>
      <c r="T198" s="49">
        <f t="shared" si="961"/>
        <v>0</v>
      </c>
      <c r="U198" s="49">
        <f t="shared" si="961"/>
        <v>0</v>
      </c>
      <c r="V198" s="49">
        <f t="shared" si="961"/>
        <v>0</v>
      </c>
      <c r="W198" s="49">
        <f t="shared" si="961"/>
        <v>0</v>
      </c>
      <c r="X198" s="49">
        <f t="shared" si="961"/>
        <v>0</v>
      </c>
      <c r="Y198" s="49">
        <f t="shared" si="961"/>
        <v>0</v>
      </c>
      <c r="Z198" s="49">
        <f t="shared" si="961"/>
        <v>0</v>
      </c>
      <c r="AA198" s="49">
        <f t="shared" ref="AA198:AN198" si="962">AA85*$H85</f>
        <v>87113.95</v>
      </c>
      <c r="AB198" s="49">
        <f t="shared" si="962"/>
        <v>87113.95</v>
      </c>
      <c r="AC198" s="49">
        <f t="shared" si="962"/>
        <v>87113.95</v>
      </c>
      <c r="AD198" s="49">
        <f t="shared" si="962"/>
        <v>87113.95</v>
      </c>
      <c r="AE198" s="49">
        <f t="shared" si="962"/>
        <v>43556.974999999999</v>
      </c>
      <c r="AF198" s="49">
        <f t="shared" si="962"/>
        <v>43556.974999999999</v>
      </c>
      <c r="AG198" s="49">
        <f t="shared" si="962"/>
        <v>21778.487499999999</v>
      </c>
      <c r="AH198" s="49">
        <f t="shared" si="962"/>
        <v>21778.487499999999</v>
      </c>
      <c r="AI198" s="49">
        <f t="shared" si="962"/>
        <v>21778.487499999999</v>
      </c>
      <c r="AJ198" s="49">
        <f t="shared" si="962"/>
        <v>21778.487499999999</v>
      </c>
      <c r="AK198" s="49">
        <f t="shared" si="962"/>
        <v>21778.487499999999</v>
      </c>
      <c r="AL198" s="49">
        <f t="shared" si="962"/>
        <v>21778.487499999999</v>
      </c>
      <c r="AM198" s="49">
        <f t="shared" si="962"/>
        <v>21778.487499999999</v>
      </c>
      <c r="AN198" s="49">
        <f t="shared" si="962"/>
        <v>21778.487499999999</v>
      </c>
      <c r="AO198" s="49">
        <f t="shared" ref="AO198:BF198" si="963">AO85*$I85</f>
        <v>23956.33625</v>
      </c>
      <c r="AP198" s="49">
        <f t="shared" si="963"/>
        <v>23956.33625</v>
      </c>
      <c r="AQ198" s="49">
        <f t="shared" si="963"/>
        <v>23956.33625</v>
      </c>
      <c r="AR198" s="49">
        <f t="shared" si="963"/>
        <v>23956.33625</v>
      </c>
      <c r="AS198" s="49">
        <f t="shared" si="963"/>
        <v>23956.33625</v>
      </c>
      <c r="AT198" s="49">
        <f t="shared" si="963"/>
        <v>23956.33625</v>
      </c>
      <c r="AU198" s="49">
        <f t="shared" si="963"/>
        <v>23956.33625</v>
      </c>
      <c r="AV198" s="49">
        <f t="shared" si="963"/>
        <v>23956.33625</v>
      </c>
      <c r="AW198" s="49">
        <f t="shared" si="963"/>
        <v>23956.33625</v>
      </c>
      <c r="AX198" s="49">
        <f t="shared" si="963"/>
        <v>23956.33625</v>
      </c>
      <c r="AY198" s="49">
        <f t="shared" si="963"/>
        <v>23956.33625</v>
      </c>
      <c r="AZ198" s="49">
        <f t="shared" si="963"/>
        <v>23956.33625</v>
      </c>
      <c r="BA198" s="49">
        <f t="shared" si="963"/>
        <v>23956.33625</v>
      </c>
      <c r="BB198" s="49">
        <f t="shared" si="963"/>
        <v>23956.33625</v>
      </c>
      <c r="BC198" s="49">
        <f t="shared" si="963"/>
        <v>19165.069</v>
      </c>
      <c r="BD198" s="49">
        <f t="shared" si="963"/>
        <v>19165.069</v>
      </c>
      <c r="BE198" s="49">
        <f t="shared" si="963"/>
        <v>19165.069</v>
      </c>
      <c r="BF198" s="49">
        <f t="shared" si="963"/>
        <v>19165.069</v>
      </c>
      <c r="BG198" s="49">
        <f t="shared" ref="BG198:BL198" si="964">BG85*$I85</f>
        <v>19165.069</v>
      </c>
      <c r="BH198" s="49">
        <f t="shared" si="964"/>
        <v>19165.069</v>
      </c>
      <c r="BI198" s="49">
        <f t="shared" si="964"/>
        <v>19165.069</v>
      </c>
      <c r="BJ198" s="49">
        <f t="shared" si="964"/>
        <v>19165.069</v>
      </c>
      <c r="BK198" s="49">
        <f t="shared" si="964"/>
        <v>19165.069</v>
      </c>
      <c r="BL198" s="49">
        <f t="shared" si="964"/>
        <v>19165.069</v>
      </c>
      <c r="BM198" s="49">
        <f t="shared" ref="BM198:BX198" si="965">BM85*$J85</f>
        <v>15811.181925000001</v>
      </c>
      <c r="BN198" s="49">
        <f t="shared" si="965"/>
        <v>15811.181925000001</v>
      </c>
      <c r="BO198" s="49">
        <f t="shared" si="965"/>
        <v>15811.181925000001</v>
      </c>
      <c r="BP198" s="49">
        <f t="shared" si="965"/>
        <v>15811.181925000001</v>
      </c>
      <c r="BQ198" s="49">
        <f t="shared" si="965"/>
        <v>15811.181925000001</v>
      </c>
      <c r="BR198" s="49">
        <f t="shared" si="965"/>
        <v>15811.181925000001</v>
      </c>
      <c r="BS198" s="49">
        <f t="shared" si="965"/>
        <v>15811.181925000001</v>
      </c>
      <c r="BT198" s="49">
        <f t="shared" si="965"/>
        <v>15811.181925000001</v>
      </c>
      <c r="BU198" s="49">
        <f t="shared" si="965"/>
        <v>15811.181925000001</v>
      </c>
      <c r="BV198" s="49">
        <f t="shared" si="965"/>
        <v>15811.181925000001</v>
      </c>
      <c r="BW198" s="49">
        <f t="shared" si="965"/>
        <v>15811.181925000001</v>
      </c>
      <c r="BX198" s="49">
        <f t="shared" si="965"/>
        <v>15811.181925000001</v>
      </c>
      <c r="BY198" s="49">
        <f t="shared" ref="BY198:CJ198" si="966">BY85*$J85</f>
        <v>15811.181925000001</v>
      </c>
      <c r="BZ198" s="49">
        <f t="shared" si="966"/>
        <v>15811.181925000001</v>
      </c>
      <c r="CA198" s="49">
        <f t="shared" si="966"/>
        <v>15811.181925000001</v>
      </c>
      <c r="CB198" s="49">
        <f t="shared" si="966"/>
        <v>15811.181925000001</v>
      </c>
      <c r="CC198" s="49">
        <f t="shared" si="966"/>
        <v>15811.181925000001</v>
      </c>
      <c r="CD198" s="49">
        <f t="shared" si="966"/>
        <v>15811.181925000001</v>
      </c>
      <c r="CE198" s="49">
        <f t="shared" si="966"/>
        <v>15811.181925000001</v>
      </c>
      <c r="CF198" s="49">
        <f t="shared" si="966"/>
        <v>15811.181925000001</v>
      </c>
      <c r="CG198" s="49">
        <f t="shared" si="966"/>
        <v>15811.181925000001</v>
      </c>
      <c r="CH198" s="49">
        <f t="shared" si="966"/>
        <v>15811.181925000001</v>
      </c>
      <c r="CI198" s="49">
        <f t="shared" si="966"/>
        <v>15811.181925000001</v>
      </c>
      <c r="CJ198" s="49">
        <f t="shared" si="966"/>
        <v>15811.181925000001</v>
      </c>
      <c r="CK198" s="49">
        <f t="shared" ref="CK198:CU198" si="967">CK85*$K85</f>
        <v>17392.300117500003</v>
      </c>
      <c r="CL198" s="49">
        <f t="shared" si="967"/>
        <v>17392.300117500003</v>
      </c>
      <c r="CM198" s="49">
        <f t="shared" si="967"/>
        <v>17392.300117500003</v>
      </c>
      <c r="CN198" s="49">
        <f t="shared" si="967"/>
        <v>17392.300117500003</v>
      </c>
      <c r="CO198" s="49">
        <f t="shared" si="967"/>
        <v>17392.300117500003</v>
      </c>
      <c r="CP198" s="49">
        <f t="shared" si="967"/>
        <v>17392.300117500003</v>
      </c>
      <c r="CQ198" s="49">
        <f t="shared" si="967"/>
        <v>17392.300117500003</v>
      </c>
      <c r="CR198" s="49">
        <f t="shared" si="967"/>
        <v>17392.300117500003</v>
      </c>
      <c r="CS198" s="49">
        <f t="shared" si="967"/>
        <v>17392.300117500003</v>
      </c>
      <c r="CT198" s="49">
        <f t="shared" si="967"/>
        <v>17392.300117500003</v>
      </c>
      <c r="CU198" s="49">
        <f t="shared" si="967"/>
        <v>17392.300117500003</v>
      </c>
      <c r="CV198" s="49">
        <f t="shared" ref="CV198:DH198" si="968">CV85*$K85</f>
        <v>17392.300117500003</v>
      </c>
      <c r="CW198" s="49">
        <f t="shared" si="968"/>
        <v>17392.300117500003</v>
      </c>
      <c r="CX198" s="49">
        <f t="shared" si="968"/>
        <v>17392.300117500003</v>
      </c>
      <c r="CY198" s="49">
        <f t="shared" si="968"/>
        <v>17392.300117500003</v>
      </c>
      <c r="CZ198" s="49">
        <f t="shared" si="968"/>
        <v>17392.300117500003</v>
      </c>
      <c r="DA198" s="49">
        <f t="shared" si="968"/>
        <v>17392.300117500003</v>
      </c>
      <c r="DB198" s="49">
        <f t="shared" si="968"/>
        <v>17392.300117500003</v>
      </c>
      <c r="DC198" s="49">
        <f t="shared" si="968"/>
        <v>17392.300117500003</v>
      </c>
      <c r="DD198" s="49">
        <f t="shared" si="968"/>
        <v>17392.300117500003</v>
      </c>
      <c r="DE198" s="49">
        <f t="shared" si="968"/>
        <v>17392.300117500003</v>
      </c>
      <c r="DF198" s="49">
        <f t="shared" si="968"/>
        <v>17392.300117500003</v>
      </c>
      <c r="DG198" s="49">
        <f t="shared" si="968"/>
        <v>17392.300117500003</v>
      </c>
      <c r="DH198" s="49">
        <f t="shared" si="968"/>
        <v>17392.300117500003</v>
      </c>
      <c r="DI198" s="49">
        <f t="shared" ref="DI198:DT198" si="969">DI85*$L85</f>
        <v>19131.530129250004</v>
      </c>
      <c r="DJ198" s="49">
        <f t="shared" ref="DJ198:DR198" si="970">DJ85*$L85</f>
        <v>19131.530129250004</v>
      </c>
      <c r="DK198" s="49">
        <f t="shared" si="970"/>
        <v>19131.530129250004</v>
      </c>
      <c r="DL198" s="49">
        <f t="shared" si="970"/>
        <v>19131.530129250004</v>
      </c>
      <c r="DM198" s="49">
        <f t="shared" si="970"/>
        <v>19131.530129250004</v>
      </c>
      <c r="DN198" s="49">
        <f t="shared" si="970"/>
        <v>19131.530129250004</v>
      </c>
      <c r="DO198" s="49">
        <f t="shared" si="970"/>
        <v>19131.530129250004</v>
      </c>
      <c r="DP198" s="49">
        <f t="shared" si="970"/>
        <v>19131.530129250004</v>
      </c>
      <c r="DQ198" s="49">
        <f t="shared" si="970"/>
        <v>19131.530129250004</v>
      </c>
      <c r="DR198" s="49">
        <f t="shared" si="970"/>
        <v>19131.530129250004</v>
      </c>
      <c r="DS198" s="49">
        <f t="shared" si="969"/>
        <v>0</v>
      </c>
      <c r="DT198" s="49">
        <f t="shared" si="969"/>
        <v>0</v>
      </c>
      <c r="DU198" s="49"/>
      <c r="DV198" s="49"/>
      <c r="DW198" s="49"/>
      <c r="DX198" s="49"/>
      <c r="DY198" s="49"/>
      <c r="DZ198" s="49"/>
      <c r="EA198" s="49"/>
      <c r="EB198" s="49"/>
      <c r="EC198" s="49"/>
      <c r="ED198" s="49"/>
      <c r="EE198" s="49"/>
      <c r="EF198" s="49"/>
      <c r="EG198" s="49"/>
      <c r="EH198" s="49"/>
      <c r="EI198" s="49"/>
      <c r="EJ198" s="49"/>
      <c r="EK198" s="49"/>
      <c r="EL198" s="49"/>
      <c r="EM198" s="49"/>
      <c r="EN198" s="49"/>
      <c r="EO198" s="49"/>
      <c r="EP198" s="49"/>
      <c r="EQ198" s="49"/>
      <c r="ER198" s="49"/>
      <c r="ES198" s="49"/>
      <c r="ET198" s="49"/>
      <c r="EU198" s="49"/>
      <c r="EV198" s="49"/>
      <c r="EW198" s="49"/>
      <c r="EX198" s="49"/>
      <c r="EY198" s="49"/>
      <c r="EZ198" s="49"/>
      <c r="FA198" s="49"/>
      <c r="FB198" s="49"/>
      <c r="FC198" s="49"/>
      <c r="FD198" s="49"/>
      <c r="FE198" s="49"/>
      <c r="FF198" s="49"/>
      <c r="FG198" s="49"/>
      <c r="FH198" s="49"/>
      <c r="FI198" s="49"/>
      <c r="FJ198" s="49"/>
      <c r="FK198" s="49"/>
      <c r="FL198" s="49"/>
      <c r="FM198" s="49"/>
      <c r="FN198" s="49"/>
      <c r="FO198" s="49"/>
      <c r="FP198" s="49"/>
      <c r="FQ198" s="49"/>
      <c r="FR198" s="49"/>
      <c r="FS198" s="49"/>
      <c r="FT198" s="49"/>
      <c r="FU198" s="49"/>
      <c r="FV198" s="49"/>
      <c r="FW198" s="49"/>
      <c r="FX198" s="49"/>
      <c r="FY198" s="49"/>
      <c r="FZ198" s="49"/>
      <c r="GA198" s="49"/>
      <c r="GB198" s="49"/>
      <c r="GC198" s="69">
        <f t="shared" si="365"/>
        <v>2125035.9178124955</v>
      </c>
      <c r="GD198" s="70">
        <f t="shared" ref="GD198" si="971">GC198</f>
        <v>2125035.9178124955</v>
      </c>
      <c r="GE198" s="5"/>
      <c r="GF198" s="5"/>
      <c r="GG198" s="5"/>
    </row>
    <row r="199" spans="1:189" ht="16.5" hidden="1" customHeight="1" x14ac:dyDescent="0.25">
      <c r="A199" s="5"/>
      <c r="B199" s="40" t="s">
        <v>186</v>
      </c>
      <c r="C199" s="24" t="s">
        <v>180</v>
      </c>
      <c r="D199" s="24" t="s">
        <v>180</v>
      </c>
      <c r="E199" s="5">
        <v>46</v>
      </c>
      <c r="F199" s="17" t="s">
        <v>125</v>
      </c>
      <c r="G199" s="17" t="str">
        <f t="shared" ref="G199:G209" si="972">G87</f>
        <v>I</v>
      </c>
      <c r="H199" s="41">
        <f t="shared" si="394"/>
        <v>22693.550000000003</v>
      </c>
      <c r="I199" s="41">
        <f t="shared" si="395"/>
        <v>24962.905000000006</v>
      </c>
      <c r="J199" s="41">
        <f t="shared" si="396"/>
        <v>27459.195500000009</v>
      </c>
      <c r="K199" s="41">
        <f t="shared" si="397"/>
        <v>30205.115050000011</v>
      </c>
      <c r="L199" s="41">
        <f t="shared" si="398"/>
        <v>33225.626555000017</v>
      </c>
      <c r="M199" s="41">
        <f t="shared" si="399"/>
        <v>36548.189210500022</v>
      </c>
      <c r="N199" s="41">
        <f t="shared" si="400"/>
        <v>40203.008131550028</v>
      </c>
      <c r="O199" s="41">
        <f t="shared" si="401"/>
        <v>44223.308944705037</v>
      </c>
      <c r="P199" s="49">
        <f t="shared" ref="P199:Z199" si="973">P87*$H87</f>
        <v>0</v>
      </c>
      <c r="Q199" s="49">
        <f t="shared" si="973"/>
        <v>0</v>
      </c>
      <c r="R199" s="49">
        <f t="shared" si="973"/>
        <v>0</v>
      </c>
      <c r="S199" s="49">
        <f t="shared" si="973"/>
        <v>0</v>
      </c>
      <c r="T199" s="49">
        <f t="shared" si="973"/>
        <v>0</v>
      </c>
      <c r="U199" s="49">
        <f t="shared" si="973"/>
        <v>0</v>
      </c>
      <c r="V199" s="49">
        <f t="shared" si="973"/>
        <v>0</v>
      </c>
      <c r="W199" s="49">
        <f t="shared" si="973"/>
        <v>0</v>
      </c>
      <c r="X199" s="49">
        <f t="shared" si="973"/>
        <v>0</v>
      </c>
      <c r="Y199" s="49">
        <f t="shared" si="973"/>
        <v>0</v>
      </c>
      <c r="Z199" s="49">
        <f t="shared" si="973"/>
        <v>0</v>
      </c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BP199" s="49"/>
      <c r="BQ199" s="49"/>
      <c r="BR199" s="49"/>
      <c r="BS199" s="49"/>
      <c r="BT199" s="49"/>
      <c r="BU199" s="49"/>
      <c r="BV199" s="49"/>
      <c r="BW199" s="49"/>
      <c r="BX199" s="49"/>
      <c r="BY199" s="49"/>
      <c r="BZ199" s="49"/>
      <c r="CA199" s="49"/>
      <c r="CB199" s="49"/>
      <c r="CC199" s="49"/>
      <c r="CD199" s="49"/>
      <c r="CE199" s="49"/>
      <c r="CF199" s="49"/>
      <c r="CG199" s="49"/>
      <c r="CH199" s="49"/>
      <c r="CI199" s="49"/>
      <c r="CJ199" s="49"/>
      <c r="CK199" s="49"/>
      <c r="CL199" s="49"/>
      <c r="CM199" s="49"/>
      <c r="CN199" s="49"/>
      <c r="CO199" s="49"/>
      <c r="CP199" s="49"/>
      <c r="CQ199" s="49"/>
      <c r="CR199" s="49"/>
      <c r="CS199" s="49"/>
      <c r="CT199" s="49"/>
      <c r="CU199" s="49"/>
      <c r="CV199" s="49"/>
      <c r="CW199" s="49"/>
      <c r="CX199" s="49"/>
      <c r="CY199" s="49"/>
      <c r="CZ199" s="49"/>
      <c r="DA199" s="49"/>
      <c r="DB199" s="49"/>
      <c r="DC199" s="49"/>
      <c r="DD199" s="49"/>
      <c r="DE199" s="49"/>
      <c r="DF199" s="49"/>
      <c r="DG199" s="49"/>
      <c r="DH199" s="49"/>
      <c r="DI199" s="49"/>
      <c r="DJ199" s="49"/>
      <c r="DK199" s="49"/>
      <c r="DL199" s="49"/>
      <c r="DM199" s="49"/>
      <c r="DN199" s="49"/>
      <c r="DO199" s="49"/>
      <c r="DP199" s="49"/>
      <c r="DQ199" s="49"/>
      <c r="DR199" s="49"/>
      <c r="DS199" s="49"/>
      <c r="DT199" s="49"/>
      <c r="DU199" s="49">
        <f t="shared" ref="DU199:ER199" si="974">DU87*$M87</f>
        <v>0</v>
      </c>
      <c r="DV199" s="49">
        <f t="shared" si="974"/>
        <v>0</v>
      </c>
      <c r="DW199" s="49">
        <f t="shared" si="974"/>
        <v>0</v>
      </c>
      <c r="DX199" s="49">
        <f t="shared" si="974"/>
        <v>0</v>
      </c>
      <c r="DY199" s="49">
        <f t="shared" si="974"/>
        <v>0</v>
      </c>
      <c r="DZ199" s="49">
        <f t="shared" si="974"/>
        <v>0</v>
      </c>
      <c r="EA199" s="49">
        <f t="shared" si="974"/>
        <v>0</v>
      </c>
      <c r="EB199" s="49">
        <f t="shared" si="974"/>
        <v>0</v>
      </c>
      <c r="EC199" s="49">
        <f t="shared" si="974"/>
        <v>0</v>
      </c>
      <c r="ED199" s="49">
        <f t="shared" si="974"/>
        <v>0</v>
      </c>
      <c r="EE199" s="49">
        <f t="shared" si="974"/>
        <v>0</v>
      </c>
      <c r="EF199" s="49">
        <f t="shared" si="974"/>
        <v>0</v>
      </c>
      <c r="EG199" s="49">
        <f t="shared" si="974"/>
        <v>0</v>
      </c>
      <c r="EH199" s="49">
        <f t="shared" si="974"/>
        <v>0</v>
      </c>
      <c r="EI199" s="49">
        <f t="shared" si="974"/>
        <v>0</v>
      </c>
      <c r="EJ199" s="49">
        <f t="shared" si="974"/>
        <v>0</v>
      </c>
      <c r="EK199" s="49">
        <f t="shared" si="974"/>
        <v>0</v>
      </c>
      <c r="EL199" s="49">
        <f t="shared" si="974"/>
        <v>0</v>
      </c>
      <c r="EM199" s="49">
        <f t="shared" si="974"/>
        <v>0</v>
      </c>
      <c r="EN199" s="49">
        <f t="shared" si="974"/>
        <v>0</v>
      </c>
      <c r="EO199" s="49">
        <f t="shared" si="974"/>
        <v>0</v>
      </c>
      <c r="EP199" s="49">
        <f t="shared" si="974"/>
        <v>0</v>
      </c>
      <c r="EQ199" s="49">
        <f t="shared" si="974"/>
        <v>0</v>
      </c>
      <c r="ER199" s="49">
        <f t="shared" si="974"/>
        <v>0</v>
      </c>
      <c r="ES199" s="49">
        <f t="shared" ref="ES199:FP199" si="975">ES87*$N87</f>
        <v>0</v>
      </c>
      <c r="ET199" s="49">
        <f t="shared" si="975"/>
        <v>0</v>
      </c>
      <c r="EU199" s="49">
        <f t="shared" si="975"/>
        <v>0</v>
      </c>
      <c r="EV199" s="49">
        <f t="shared" si="975"/>
        <v>0</v>
      </c>
      <c r="EW199" s="49">
        <f t="shared" si="975"/>
        <v>0</v>
      </c>
      <c r="EX199" s="49">
        <f t="shared" si="975"/>
        <v>0</v>
      </c>
      <c r="EY199" s="49">
        <f t="shared" si="975"/>
        <v>0</v>
      </c>
      <c r="EZ199" s="49">
        <f t="shared" si="975"/>
        <v>0</v>
      </c>
      <c r="FA199" s="49">
        <f t="shared" si="975"/>
        <v>0</v>
      </c>
      <c r="FB199" s="49">
        <f t="shared" si="975"/>
        <v>0</v>
      </c>
      <c r="FC199" s="49">
        <f t="shared" si="975"/>
        <v>0</v>
      </c>
      <c r="FD199" s="49">
        <f t="shared" si="975"/>
        <v>0</v>
      </c>
      <c r="FE199" s="49">
        <f t="shared" si="975"/>
        <v>0</v>
      </c>
      <c r="FF199" s="49">
        <f t="shared" si="975"/>
        <v>0</v>
      </c>
      <c r="FG199" s="49">
        <f t="shared" si="975"/>
        <v>0</v>
      </c>
      <c r="FH199" s="49">
        <f t="shared" si="975"/>
        <v>0</v>
      </c>
      <c r="FI199" s="49">
        <f t="shared" si="975"/>
        <v>0</v>
      </c>
      <c r="FJ199" s="49">
        <f t="shared" si="975"/>
        <v>0</v>
      </c>
      <c r="FK199" s="49">
        <f t="shared" si="975"/>
        <v>0</v>
      </c>
      <c r="FL199" s="49">
        <f t="shared" si="975"/>
        <v>0</v>
      </c>
      <c r="FM199" s="49">
        <f t="shared" si="975"/>
        <v>0</v>
      </c>
      <c r="FN199" s="49">
        <f t="shared" si="975"/>
        <v>0</v>
      </c>
      <c r="FO199" s="49">
        <f t="shared" si="975"/>
        <v>0</v>
      </c>
      <c r="FP199" s="49">
        <f t="shared" si="975"/>
        <v>0</v>
      </c>
      <c r="FQ199" s="49">
        <f t="shared" ref="FQ199:GB199" si="976">FQ87*$O87</f>
        <v>0</v>
      </c>
      <c r="FR199" s="49">
        <f t="shared" si="976"/>
        <v>0</v>
      </c>
      <c r="FS199" s="49">
        <f t="shared" si="976"/>
        <v>0</v>
      </c>
      <c r="FT199" s="49">
        <f t="shared" si="976"/>
        <v>0</v>
      </c>
      <c r="FU199" s="49">
        <f t="shared" si="976"/>
        <v>0</v>
      </c>
      <c r="FV199" s="49">
        <f t="shared" si="976"/>
        <v>0</v>
      </c>
      <c r="FW199" s="49">
        <f t="shared" si="976"/>
        <v>0</v>
      </c>
      <c r="FX199" s="49">
        <f t="shared" si="976"/>
        <v>0</v>
      </c>
      <c r="FY199" s="49">
        <f t="shared" si="976"/>
        <v>0</v>
      </c>
      <c r="FZ199" s="49">
        <f t="shared" si="976"/>
        <v>0</v>
      </c>
      <c r="GA199" s="49">
        <f t="shared" si="976"/>
        <v>0</v>
      </c>
      <c r="GB199" s="49">
        <f t="shared" si="976"/>
        <v>0</v>
      </c>
      <c r="GC199" s="69">
        <f t="shared" si="365"/>
        <v>0</v>
      </c>
      <c r="GD199" s="70">
        <f t="shared" ref="GD199:GD220" si="977">GC199</f>
        <v>0</v>
      </c>
      <c r="GE199" s="5"/>
      <c r="GF199" s="5"/>
      <c r="GG199" s="5"/>
    </row>
    <row r="200" spans="1:189" ht="16.5" hidden="1" customHeight="1" x14ac:dyDescent="0.25">
      <c r="A200" s="5"/>
      <c r="B200" s="40" t="s">
        <v>186</v>
      </c>
      <c r="C200" s="24" t="s">
        <v>180</v>
      </c>
      <c r="D200" s="24" t="s">
        <v>180</v>
      </c>
      <c r="E200" s="5">
        <v>47</v>
      </c>
      <c r="F200" s="17" t="s">
        <v>126</v>
      </c>
      <c r="G200" s="17" t="str">
        <f t="shared" si="972"/>
        <v>I</v>
      </c>
      <c r="H200" s="41">
        <f t="shared" si="394"/>
        <v>22693.550000000003</v>
      </c>
      <c r="I200" s="41">
        <f t="shared" si="395"/>
        <v>24962.905000000006</v>
      </c>
      <c r="J200" s="41">
        <f t="shared" si="396"/>
        <v>27459.195500000009</v>
      </c>
      <c r="K200" s="41">
        <f t="shared" si="397"/>
        <v>30205.115050000011</v>
      </c>
      <c r="L200" s="41">
        <f t="shared" si="398"/>
        <v>33225.626555000017</v>
      </c>
      <c r="M200" s="41">
        <f t="shared" si="399"/>
        <v>36548.189210500022</v>
      </c>
      <c r="N200" s="41">
        <f t="shared" si="400"/>
        <v>40203.008131550028</v>
      </c>
      <c r="O200" s="41">
        <f t="shared" si="401"/>
        <v>44223.308944705037</v>
      </c>
      <c r="P200" s="49">
        <f t="shared" ref="P200:Z200" si="978">P88*$H88</f>
        <v>0</v>
      </c>
      <c r="Q200" s="49">
        <f t="shared" si="978"/>
        <v>0</v>
      </c>
      <c r="R200" s="49">
        <f t="shared" si="978"/>
        <v>0</v>
      </c>
      <c r="S200" s="49">
        <f t="shared" si="978"/>
        <v>0</v>
      </c>
      <c r="T200" s="49">
        <f t="shared" si="978"/>
        <v>0</v>
      </c>
      <c r="U200" s="49">
        <f t="shared" si="978"/>
        <v>0</v>
      </c>
      <c r="V200" s="49">
        <f t="shared" si="978"/>
        <v>0</v>
      </c>
      <c r="W200" s="49">
        <f t="shared" si="978"/>
        <v>0</v>
      </c>
      <c r="X200" s="49">
        <f t="shared" si="978"/>
        <v>0</v>
      </c>
      <c r="Y200" s="49">
        <f t="shared" si="978"/>
        <v>0</v>
      </c>
      <c r="Z200" s="49">
        <f t="shared" si="978"/>
        <v>0</v>
      </c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BP200" s="49"/>
      <c r="BQ200" s="49"/>
      <c r="BR200" s="49"/>
      <c r="BS200" s="49"/>
      <c r="BT200" s="49"/>
      <c r="BU200" s="49"/>
      <c r="BV200" s="49"/>
      <c r="BW200" s="49"/>
      <c r="BX200" s="49"/>
      <c r="BY200" s="49"/>
      <c r="BZ200" s="49"/>
      <c r="CA200" s="49"/>
      <c r="CB200" s="49"/>
      <c r="CC200" s="49"/>
      <c r="CD200" s="49"/>
      <c r="CE200" s="49"/>
      <c r="CF200" s="49"/>
      <c r="CG200" s="49"/>
      <c r="CH200" s="49"/>
      <c r="CI200" s="49"/>
      <c r="CJ200" s="49"/>
      <c r="CK200" s="49"/>
      <c r="CL200" s="49"/>
      <c r="CM200" s="49"/>
      <c r="CN200" s="49"/>
      <c r="CO200" s="49"/>
      <c r="CP200" s="49"/>
      <c r="CQ200" s="49"/>
      <c r="CR200" s="49"/>
      <c r="CS200" s="49"/>
      <c r="CT200" s="49"/>
      <c r="CU200" s="49"/>
      <c r="CV200" s="49"/>
      <c r="CW200" s="49"/>
      <c r="CX200" s="49"/>
      <c r="CY200" s="49"/>
      <c r="CZ200" s="49"/>
      <c r="DA200" s="49"/>
      <c r="DB200" s="49"/>
      <c r="DC200" s="49"/>
      <c r="DD200" s="49"/>
      <c r="DE200" s="49"/>
      <c r="DF200" s="49"/>
      <c r="DG200" s="49"/>
      <c r="DH200" s="49"/>
      <c r="DI200" s="49"/>
      <c r="DJ200" s="49"/>
      <c r="DK200" s="49"/>
      <c r="DL200" s="49"/>
      <c r="DM200" s="49"/>
      <c r="DN200" s="49"/>
      <c r="DO200" s="49"/>
      <c r="DP200" s="49"/>
      <c r="DQ200" s="49"/>
      <c r="DR200" s="49"/>
      <c r="DS200" s="49"/>
      <c r="DT200" s="49"/>
      <c r="DU200" s="49">
        <f t="shared" ref="DU200:ER200" si="979">DU88*$M88</f>
        <v>0</v>
      </c>
      <c r="DV200" s="49">
        <f t="shared" si="979"/>
        <v>0</v>
      </c>
      <c r="DW200" s="49">
        <f t="shared" si="979"/>
        <v>0</v>
      </c>
      <c r="DX200" s="49">
        <f t="shared" si="979"/>
        <v>0</v>
      </c>
      <c r="DY200" s="49">
        <f t="shared" si="979"/>
        <v>0</v>
      </c>
      <c r="DZ200" s="49">
        <f t="shared" si="979"/>
        <v>0</v>
      </c>
      <c r="EA200" s="49">
        <f t="shared" si="979"/>
        <v>0</v>
      </c>
      <c r="EB200" s="49">
        <f t="shared" si="979"/>
        <v>0</v>
      </c>
      <c r="EC200" s="49">
        <f t="shared" si="979"/>
        <v>0</v>
      </c>
      <c r="ED200" s="49">
        <f t="shared" si="979"/>
        <v>0</v>
      </c>
      <c r="EE200" s="49">
        <f t="shared" si="979"/>
        <v>0</v>
      </c>
      <c r="EF200" s="49">
        <f t="shared" si="979"/>
        <v>0</v>
      </c>
      <c r="EG200" s="49">
        <f t="shared" si="979"/>
        <v>0</v>
      </c>
      <c r="EH200" s="49">
        <f t="shared" si="979"/>
        <v>0</v>
      </c>
      <c r="EI200" s="49">
        <f t="shared" si="979"/>
        <v>0</v>
      </c>
      <c r="EJ200" s="49">
        <f t="shared" si="979"/>
        <v>0</v>
      </c>
      <c r="EK200" s="49">
        <f t="shared" si="979"/>
        <v>0</v>
      </c>
      <c r="EL200" s="49">
        <f t="shared" si="979"/>
        <v>0</v>
      </c>
      <c r="EM200" s="49">
        <f t="shared" si="979"/>
        <v>0</v>
      </c>
      <c r="EN200" s="49">
        <f t="shared" si="979"/>
        <v>0</v>
      </c>
      <c r="EO200" s="49">
        <f t="shared" si="979"/>
        <v>0</v>
      </c>
      <c r="EP200" s="49">
        <f t="shared" si="979"/>
        <v>0</v>
      </c>
      <c r="EQ200" s="49">
        <f t="shared" si="979"/>
        <v>0</v>
      </c>
      <c r="ER200" s="49">
        <f t="shared" si="979"/>
        <v>0</v>
      </c>
      <c r="ES200" s="49">
        <f t="shared" ref="ES200:FP200" si="980">ES88*$N88</f>
        <v>0</v>
      </c>
      <c r="ET200" s="49">
        <f t="shared" si="980"/>
        <v>0</v>
      </c>
      <c r="EU200" s="49">
        <f t="shared" si="980"/>
        <v>0</v>
      </c>
      <c r="EV200" s="49">
        <f t="shared" si="980"/>
        <v>0</v>
      </c>
      <c r="EW200" s="49">
        <f t="shared" si="980"/>
        <v>0</v>
      </c>
      <c r="EX200" s="49">
        <f t="shared" si="980"/>
        <v>0</v>
      </c>
      <c r="EY200" s="49">
        <f t="shared" si="980"/>
        <v>0</v>
      </c>
      <c r="EZ200" s="49">
        <f t="shared" si="980"/>
        <v>0</v>
      </c>
      <c r="FA200" s="49">
        <f t="shared" si="980"/>
        <v>0</v>
      </c>
      <c r="FB200" s="49">
        <f t="shared" si="980"/>
        <v>0</v>
      </c>
      <c r="FC200" s="49">
        <f t="shared" si="980"/>
        <v>0</v>
      </c>
      <c r="FD200" s="49">
        <f t="shared" si="980"/>
        <v>0</v>
      </c>
      <c r="FE200" s="49">
        <f t="shared" si="980"/>
        <v>0</v>
      </c>
      <c r="FF200" s="49">
        <f t="shared" si="980"/>
        <v>0</v>
      </c>
      <c r="FG200" s="49">
        <f t="shared" si="980"/>
        <v>0</v>
      </c>
      <c r="FH200" s="49">
        <f t="shared" si="980"/>
        <v>0</v>
      </c>
      <c r="FI200" s="49">
        <f t="shared" si="980"/>
        <v>0</v>
      </c>
      <c r="FJ200" s="49">
        <f t="shared" si="980"/>
        <v>0</v>
      </c>
      <c r="FK200" s="49">
        <f t="shared" si="980"/>
        <v>0</v>
      </c>
      <c r="FL200" s="49">
        <f t="shared" si="980"/>
        <v>0</v>
      </c>
      <c r="FM200" s="49">
        <f t="shared" si="980"/>
        <v>0</v>
      </c>
      <c r="FN200" s="49">
        <f t="shared" si="980"/>
        <v>0</v>
      </c>
      <c r="FO200" s="49">
        <f t="shared" si="980"/>
        <v>0</v>
      </c>
      <c r="FP200" s="49">
        <f t="shared" si="980"/>
        <v>0</v>
      </c>
      <c r="FQ200" s="49">
        <f t="shared" ref="FQ200:GB200" si="981">FQ88*$O88</f>
        <v>0</v>
      </c>
      <c r="FR200" s="49">
        <f t="shared" si="981"/>
        <v>0</v>
      </c>
      <c r="FS200" s="49">
        <f t="shared" si="981"/>
        <v>0</v>
      </c>
      <c r="FT200" s="49">
        <f t="shared" si="981"/>
        <v>0</v>
      </c>
      <c r="FU200" s="49">
        <f t="shared" si="981"/>
        <v>0</v>
      </c>
      <c r="FV200" s="49">
        <f t="shared" si="981"/>
        <v>0</v>
      </c>
      <c r="FW200" s="49">
        <f t="shared" si="981"/>
        <v>0</v>
      </c>
      <c r="FX200" s="49">
        <f t="shared" si="981"/>
        <v>0</v>
      </c>
      <c r="FY200" s="49">
        <f t="shared" si="981"/>
        <v>0</v>
      </c>
      <c r="FZ200" s="49">
        <f t="shared" si="981"/>
        <v>0</v>
      </c>
      <c r="GA200" s="49">
        <f t="shared" si="981"/>
        <v>0</v>
      </c>
      <c r="GB200" s="49">
        <f t="shared" si="981"/>
        <v>0</v>
      </c>
      <c r="GC200" s="69">
        <f t="shared" ref="GC200:GC209" si="982">SUM(P200:GB200)</f>
        <v>0</v>
      </c>
      <c r="GD200" s="70">
        <f t="shared" si="977"/>
        <v>0</v>
      </c>
      <c r="GE200" s="5"/>
      <c r="GF200" s="5"/>
      <c r="GG200" s="5"/>
    </row>
    <row r="201" spans="1:189" ht="16.5" hidden="1" customHeight="1" x14ac:dyDescent="0.25">
      <c r="A201" s="5"/>
      <c r="B201" s="40" t="s">
        <v>186</v>
      </c>
      <c r="C201" s="24" t="s">
        <v>180</v>
      </c>
      <c r="D201" s="24" t="s">
        <v>180</v>
      </c>
      <c r="E201" s="5">
        <v>48</v>
      </c>
      <c r="F201" s="17" t="s">
        <v>127</v>
      </c>
      <c r="G201" s="17" t="str">
        <f t="shared" si="972"/>
        <v>I</v>
      </c>
      <c r="H201" s="41">
        <f t="shared" si="394"/>
        <v>22693.550000000003</v>
      </c>
      <c r="I201" s="41">
        <f t="shared" si="395"/>
        <v>24962.905000000006</v>
      </c>
      <c r="J201" s="41">
        <f t="shared" si="396"/>
        <v>27459.195500000009</v>
      </c>
      <c r="K201" s="41">
        <f t="shared" si="397"/>
        <v>30205.115050000011</v>
      </c>
      <c r="L201" s="41">
        <f t="shared" si="398"/>
        <v>33225.626555000017</v>
      </c>
      <c r="M201" s="41">
        <f t="shared" si="399"/>
        <v>36548.189210500022</v>
      </c>
      <c r="N201" s="41">
        <f t="shared" si="400"/>
        <v>40203.008131550028</v>
      </c>
      <c r="O201" s="41">
        <f t="shared" si="401"/>
        <v>44223.308944705037</v>
      </c>
      <c r="P201" s="49">
        <f t="shared" ref="P201:Z201" si="983">P89*$H89</f>
        <v>0</v>
      </c>
      <c r="Q201" s="49">
        <f t="shared" si="983"/>
        <v>0</v>
      </c>
      <c r="R201" s="49">
        <f t="shared" si="983"/>
        <v>0</v>
      </c>
      <c r="S201" s="49">
        <f t="shared" si="983"/>
        <v>0</v>
      </c>
      <c r="T201" s="49">
        <f t="shared" si="983"/>
        <v>0</v>
      </c>
      <c r="U201" s="49">
        <f t="shared" si="983"/>
        <v>0</v>
      </c>
      <c r="V201" s="49">
        <f t="shared" si="983"/>
        <v>0</v>
      </c>
      <c r="W201" s="49">
        <f t="shared" si="983"/>
        <v>0</v>
      </c>
      <c r="X201" s="49">
        <f t="shared" si="983"/>
        <v>0</v>
      </c>
      <c r="Y201" s="49">
        <f t="shared" si="983"/>
        <v>0</v>
      </c>
      <c r="Z201" s="49">
        <f t="shared" si="983"/>
        <v>0</v>
      </c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BP201" s="49"/>
      <c r="BQ201" s="49"/>
      <c r="BR201" s="49"/>
      <c r="BS201" s="49"/>
      <c r="BT201" s="49"/>
      <c r="BU201" s="49"/>
      <c r="BV201" s="49"/>
      <c r="BW201" s="49"/>
      <c r="BX201" s="49"/>
      <c r="BY201" s="49"/>
      <c r="BZ201" s="49"/>
      <c r="CA201" s="49"/>
      <c r="CB201" s="49"/>
      <c r="CC201" s="49"/>
      <c r="CD201" s="49"/>
      <c r="CE201" s="49"/>
      <c r="CF201" s="49"/>
      <c r="CG201" s="49"/>
      <c r="CH201" s="49"/>
      <c r="CI201" s="49"/>
      <c r="CJ201" s="49"/>
      <c r="CK201" s="49"/>
      <c r="CL201" s="49"/>
      <c r="CM201" s="49"/>
      <c r="CN201" s="49"/>
      <c r="CO201" s="49"/>
      <c r="CP201" s="49"/>
      <c r="CQ201" s="49"/>
      <c r="CR201" s="49"/>
      <c r="CS201" s="49"/>
      <c r="CT201" s="49"/>
      <c r="CU201" s="49"/>
      <c r="CV201" s="49"/>
      <c r="CW201" s="49"/>
      <c r="CX201" s="49"/>
      <c r="CY201" s="49"/>
      <c r="CZ201" s="49"/>
      <c r="DA201" s="49"/>
      <c r="DB201" s="49"/>
      <c r="DC201" s="49"/>
      <c r="DD201" s="49"/>
      <c r="DE201" s="49"/>
      <c r="DF201" s="49"/>
      <c r="DG201" s="49"/>
      <c r="DH201" s="49"/>
      <c r="DI201" s="49"/>
      <c r="DJ201" s="49"/>
      <c r="DK201" s="49"/>
      <c r="DL201" s="49"/>
      <c r="DM201" s="49"/>
      <c r="DN201" s="49"/>
      <c r="DO201" s="49"/>
      <c r="DP201" s="49"/>
      <c r="DQ201" s="49"/>
      <c r="DR201" s="49"/>
      <c r="DS201" s="49"/>
      <c r="DT201" s="49"/>
      <c r="DU201" s="49">
        <f t="shared" ref="DU201:ER201" si="984">DU89*$M89</f>
        <v>0</v>
      </c>
      <c r="DV201" s="49">
        <f t="shared" si="984"/>
        <v>0</v>
      </c>
      <c r="DW201" s="49">
        <f t="shared" si="984"/>
        <v>0</v>
      </c>
      <c r="DX201" s="49">
        <f t="shared" si="984"/>
        <v>0</v>
      </c>
      <c r="DY201" s="49">
        <f t="shared" si="984"/>
        <v>0</v>
      </c>
      <c r="DZ201" s="49">
        <f t="shared" si="984"/>
        <v>0</v>
      </c>
      <c r="EA201" s="49">
        <f t="shared" si="984"/>
        <v>0</v>
      </c>
      <c r="EB201" s="49">
        <f t="shared" si="984"/>
        <v>0</v>
      </c>
      <c r="EC201" s="49">
        <f t="shared" si="984"/>
        <v>0</v>
      </c>
      <c r="ED201" s="49">
        <f t="shared" si="984"/>
        <v>0</v>
      </c>
      <c r="EE201" s="49">
        <f t="shared" si="984"/>
        <v>0</v>
      </c>
      <c r="EF201" s="49">
        <f t="shared" si="984"/>
        <v>0</v>
      </c>
      <c r="EG201" s="49">
        <f t="shared" si="984"/>
        <v>0</v>
      </c>
      <c r="EH201" s="49">
        <f t="shared" si="984"/>
        <v>0</v>
      </c>
      <c r="EI201" s="49">
        <f t="shared" si="984"/>
        <v>0</v>
      </c>
      <c r="EJ201" s="49">
        <f t="shared" si="984"/>
        <v>0</v>
      </c>
      <c r="EK201" s="49">
        <f t="shared" si="984"/>
        <v>0</v>
      </c>
      <c r="EL201" s="49">
        <f t="shared" si="984"/>
        <v>0</v>
      </c>
      <c r="EM201" s="49">
        <f t="shared" si="984"/>
        <v>0</v>
      </c>
      <c r="EN201" s="49">
        <f t="shared" si="984"/>
        <v>0</v>
      </c>
      <c r="EO201" s="49">
        <f t="shared" si="984"/>
        <v>0</v>
      </c>
      <c r="EP201" s="49">
        <f t="shared" si="984"/>
        <v>0</v>
      </c>
      <c r="EQ201" s="49">
        <f t="shared" si="984"/>
        <v>0</v>
      </c>
      <c r="ER201" s="49">
        <f t="shared" si="984"/>
        <v>0</v>
      </c>
      <c r="ES201" s="49">
        <f t="shared" ref="ES201:FP201" si="985">ES89*$N89</f>
        <v>0</v>
      </c>
      <c r="ET201" s="49">
        <f t="shared" si="985"/>
        <v>0</v>
      </c>
      <c r="EU201" s="49">
        <f t="shared" si="985"/>
        <v>0</v>
      </c>
      <c r="EV201" s="49">
        <f t="shared" si="985"/>
        <v>0</v>
      </c>
      <c r="EW201" s="49">
        <f t="shared" si="985"/>
        <v>0</v>
      </c>
      <c r="EX201" s="49">
        <f t="shared" si="985"/>
        <v>0</v>
      </c>
      <c r="EY201" s="49">
        <f t="shared" si="985"/>
        <v>0</v>
      </c>
      <c r="EZ201" s="49">
        <f t="shared" si="985"/>
        <v>0</v>
      </c>
      <c r="FA201" s="49">
        <f t="shared" si="985"/>
        <v>0</v>
      </c>
      <c r="FB201" s="49">
        <f t="shared" si="985"/>
        <v>0</v>
      </c>
      <c r="FC201" s="49">
        <f t="shared" si="985"/>
        <v>0</v>
      </c>
      <c r="FD201" s="49">
        <f t="shared" si="985"/>
        <v>0</v>
      </c>
      <c r="FE201" s="49">
        <f t="shared" si="985"/>
        <v>0</v>
      </c>
      <c r="FF201" s="49">
        <f t="shared" si="985"/>
        <v>0</v>
      </c>
      <c r="FG201" s="49">
        <f t="shared" si="985"/>
        <v>0</v>
      </c>
      <c r="FH201" s="49">
        <f t="shared" si="985"/>
        <v>0</v>
      </c>
      <c r="FI201" s="49">
        <f t="shared" si="985"/>
        <v>0</v>
      </c>
      <c r="FJ201" s="49">
        <f t="shared" si="985"/>
        <v>0</v>
      </c>
      <c r="FK201" s="49">
        <f t="shared" si="985"/>
        <v>0</v>
      </c>
      <c r="FL201" s="49">
        <f t="shared" si="985"/>
        <v>0</v>
      </c>
      <c r="FM201" s="49">
        <f t="shared" si="985"/>
        <v>0</v>
      </c>
      <c r="FN201" s="49">
        <f t="shared" si="985"/>
        <v>0</v>
      </c>
      <c r="FO201" s="49">
        <f t="shared" si="985"/>
        <v>0</v>
      </c>
      <c r="FP201" s="49">
        <f t="shared" si="985"/>
        <v>0</v>
      </c>
      <c r="FQ201" s="49">
        <f t="shared" ref="FQ201:GB201" si="986">FQ89*$O89</f>
        <v>0</v>
      </c>
      <c r="FR201" s="49">
        <f t="shared" si="986"/>
        <v>0</v>
      </c>
      <c r="FS201" s="49">
        <f t="shared" si="986"/>
        <v>0</v>
      </c>
      <c r="FT201" s="49">
        <f t="shared" si="986"/>
        <v>0</v>
      </c>
      <c r="FU201" s="49">
        <f t="shared" si="986"/>
        <v>0</v>
      </c>
      <c r="FV201" s="49">
        <f t="shared" si="986"/>
        <v>0</v>
      </c>
      <c r="FW201" s="49">
        <f t="shared" si="986"/>
        <v>0</v>
      </c>
      <c r="FX201" s="49">
        <f t="shared" si="986"/>
        <v>0</v>
      </c>
      <c r="FY201" s="49">
        <f t="shared" si="986"/>
        <v>0</v>
      </c>
      <c r="FZ201" s="49">
        <f t="shared" si="986"/>
        <v>0</v>
      </c>
      <c r="GA201" s="49">
        <f t="shared" si="986"/>
        <v>0</v>
      </c>
      <c r="GB201" s="49">
        <f t="shared" si="986"/>
        <v>0</v>
      </c>
      <c r="GC201" s="69">
        <f t="shared" si="982"/>
        <v>0</v>
      </c>
      <c r="GD201" s="70">
        <f t="shared" si="977"/>
        <v>0</v>
      </c>
      <c r="GE201" s="5"/>
      <c r="GF201" s="5"/>
      <c r="GG201" s="5"/>
    </row>
    <row r="202" spans="1:189" ht="16.5" hidden="1" customHeight="1" x14ac:dyDescent="0.25">
      <c r="A202" s="5"/>
      <c r="B202" s="40" t="s">
        <v>186</v>
      </c>
      <c r="C202" s="24" t="s">
        <v>180</v>
      </c>
      <c r="D202" s="24" t="s">
        <v>180</v>
      </c>
      <c r="E202" s="5">
        <v>49</v>
      </c>
      <c r="F202" s="17" t="s">
        <v>128</v>
      </c>
      <c r="G202" s="17" t="str">
        <f t="shared" si="972"/>
        <v>II</v>
      </c>
      <c r="H202" s="41">
        <f t="shared" si="394"/>
        <v>35045.229999999996</v>
      </c>
      <c r="I202" s="41">
        <f t="shared" si="395"/>
        <v>38549.752999999997</v>
      </c>
      <c r="J202" s="41">
        <f t="shared" si="396"/>
        <v>42404.728300000002</v>
      </c>
      <c r="K202" s="41">
        <f t="shared" si="397"/>
        <v>46645.201130000009</v>
      </c>
      <c r="L202" s="41">
        <f t="shared" si="398"/>
        <v>51309.721243000015</v>
      </c>
      <c r="M202" s="41">
        <f t="shared" si="399"/>
        <v>56440.693367300024</v>
      </c>
      <c r="N202" s="41">
        <f t="shared" si="400"/>
        <v>62084.762704030029</v>
      </c>
      <c r="O202" s="41">
        <f t="shared" si="401"/>
        <v>68293.238974433043</v>
      </c>
      <c r="P202" s="49">
        <f t="shared" ref="P202:Z202" si="987">P90*$H90</f>
        <v>0</v>
      </c>
      <c r="Q202" s="49">
        <f t="shared" si="987"/>
        <v>0</v>
      </c>
      <c r="R202" s="49">
        <f t="shared" si="987"/>
        <v>0</v>
      </c>
      <c r="S202" s="49">
        <f t="shared" si="987"/>
        <v>0</v>
      </c>
      <c r="T202" s="49">
        <f t="shared" si="987"/>
        <v>0</v>
      </c>
      <c r="U202" s="49">
        <f t="shared" si="987"/>
        <v>0</v>
      </c>
      <c r="V202" s="49">
        <f t="shared" si="987"/>
        <v>0</v>
      </c>
      <c r="W202" s="49">
        <f t="shared" si="987"/>
        <v>0</v>
      </c>
      <c r="X202" s="49">
        <f t="shared" si="987"/>
        <v>0</v>
      </c>
      <c r="Y202" s="49">
        <f t="shared" si="987"/>
        <v>0</v>
      </c>
      <c r="Z202" s="49">
        <f t="shared" si="987"/>
        <v>0</v>
      </c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BP202" s="49"/>
      <c r="BQ202" s="49"/>
      <c r="BR202" s="49"/>
      <c r="BS202" s="49"/>
      <c r="BT202" s="49"/>
      <c r="BU202" s="49"/>
      <c r="BV202" s="49"/>
      <c r="BW202" s="49"/>
      <c r="BX202" s="49"/>
      <c r="BY202" s="49"/>
      <c r="BZ202" s="49"/>
      <c r="CA202" s="49"/>
      <c r="CB202" s="49"/>
      <c r="CC202" s="49"/>
      <c r="CD202" s="49"/>
      <c r="CE202" s="49"/>
      <c r="CF202" s="49"/>
      <c r="CG202" s="49"/>
      <c r="CH202" s="49"/>
      <c r="CI202" s="49"/>
      <c r="CJ202" s="49"/>
      <c r="CK202" s="49"/>
      <c r="CL202" s="49"/>
      <c r="CM202" s="49"/>
      <c r="CN202" s="49"/>
      <c r="CO202" s="49"/>
      <c r="CP202" s="49"/>
      <c r="CQ202" s="49"/>
      <c r="CR202" s="49"/>
      <c r="CS202" s="49"/>
      <c r="CT202" s="49"/>
      <c r="CU202" s="49"/>
      <c r="CV202" s="49"/>
      <c r="CW202" s="49"/>
      <c r="CX202" s="49"/>
      <c r="CY202" s="49"/>
      <c r="CZ202" s="49"/>
      <c r="DA202" s="49"/>
      <c r="DB202" s="49"/>
      <c r="DC202" s="49"/>
      <c r="DD202" s="49"/>
      <c r="DE202" s="49"/>
      <c r="DF202" s="49"/>
      <c r="DG202" s="49"/>
      <c r="DH202" s="49"/>
      <c r="DI202" s="49"/>
      <c r="DJ202" s="49"/>
      <c r="DK202" s="49"/>
      <c r="DL202" s="49"/>
      <c r="DM202" s="49"/>
      <c r="DN202" s="49"/>
      <c r="DO202" s="49"/>
      <c r="DP202" s="49"/>
      <c r="DQ202" s="49"/>
      <c r="DR202" s="49"/>
      <c r="DS202" s="49"/>
      <c r="DT202" s="49"/>
      <c r="DU202" s="49">
        <f t="shared" ref="DU202:ER202" si="988">DU90*$M90</f>
        <v>0</v>
      </c>
      <c r="DV202" s="49">
        <f t="shared" si="988"/>
        <v>0</v>
      </c>
      <c r="DW202" s="49">
        <f t="shared" si="988"/>
        <v>0</v>
      </c>
      <c r="DX202" s="49">
        <f t="shared" si="988"/>
        <v>0</v>
      </c>
      <c r="DY202" s="49">
        <f t="shared" si="988"/>
        <v>0</v>
      </c>
      <c r="DZ202" s="49">
        <f t="shared" si="988"/>
        <v>0</v>
      </c>
      <c r="EA202" s="49">
        <f t="shared" si="988"/>
        <v>0</v>
      </c>
      <c r="EB202" s="49">
        <f t="shared" si="988"/>
        <v>0</v>
      </c>
      <c r="EC202" s="49">
        <f t="shared" si="988"/>
        <v>0</v>
      </c>
      <c r="ED202" s="49">
        <f t="shared" si="988"/>
        <v>0</v>
      </c>
      <c r="EE202" s="49">
        <f t="shared" si="988"/>
        <v>0</v>
      </c>
      <c r="EF202" s="49">
        <f t="shared" si="988"/>
        <v>0</v>
      </c>
      <c r="EG202" s="49">
        <f t="shared" si="988"/>
        <v>0</v>
      </c>
      <c r="EH202" s="49">
        <f t="shared" si="988"/>
        <v>0</v>
      </c>
      <c r="EI202" s="49">
        <f t="shared" si="988"/>
        <v>0</v>
      </c>
      <c r="EJ202" s="49">
        <f t="shared" si="988"/>
        <v>0</v>
      </c>
      <c r="EK202" s="49">
        <f t="shared" si="988"/>
        <v>0</v>
      </c>
      <c r="EL202" s="49">
        <f t="shared" si="988"/>
        <v>0</v>
      </c>
      <c r="EM202" s="49">
        <f t="shared" si="988"/>
        <v>0</v>
      </c>
      <c r="EN202" s="49">
        <f t="shared" si="988"/>
        <v>0</v>
      </c>
      <c r="EO202" s="49">
        <f t="shared" si="988"/>
        <v>0</v>
      </c>
      <c r="EP202" s="49">
        <f t="shared" si="988"/>
        <v>0</v>
      </c>
      <c r="EQ202" s="49">
        <f t="shared" si="988"/>
        <v>0</v>
      </c>
      <c r="ER202" s="49">
        <f t="shared" si="988"/>
        <v>0</v>
      </c>
      <c r="ES202" s="49">
        <f t="shared" ref="ES202:FP202" si="989">ES90*$N90</f>
        <v>0</v>
      </c>
      <c r="ET202" s="49">
        <f t="shared" si="989"/>
        <v>0</v>
      </c>
      <c r="EU202" s="49">
        <f t="shared" si="989"/>
        <v>0</v>
      </c>
      <c r="EV202" s="49">
        <f t="shared" si="989"/>
        <v>0</v>
      </c>
      <c r="EW202" s="49">
        <f t="shared" si="989"/>
        <v>0</v>
      </c>
      <c r="EX202" s="49">
        <f t="shared" si="989"/>
        <v>0</v>
      </c>
      <c r="EY202" s="49">
        <f t="shared" si="989"/>
        <v>0</v>
      </c>
      <c r="EZ202" s="49">
        <f t="shared" si="989"/>
        <v>0</v>
      </c>
      <c r="FA202" s="49">
        <f t="shared" si="989"/>
        <v>0</v>
      </c>
      <c r="FB202" s="49">
        <f t="shared" si="989"/>
        <v>0</v>
      </c>
      <c r="FC202" s="49">
        <f t="shared" si="989"/>
        <v>0</v>
      </c>
      <c r="FD202" s="49">
        <f t="shared" si="989"/>
        <v>0</v>
      </c>
      <c r="FE202" s="49">
        <f t="shared" si="989"/>
        <v>0</v>
      </c>
      <c r="FF202" s="49">
        <f t="shared" si="989"/>
        <v>0</v>
      </c>
      <c r="FG202" s="49">
        <f t="shared" si="989"/>
        <v>0</v>
      </c>
      <c r="FH202" s="49">
        <f t="shared" si="989"/>
        <v>0</v>
      </c>
      <c r="FI202" s="49">
        <f t="shared" si="989"/>
        <v>0</v>
      </c>
      <c r="FJ202" s="49">
        <f t="shared" si="989"/>
        <v>0</v>
      </c>
      <c r="FK202" s="49">
        <f t="shared" si="989"/>
        <v>0</v>
      </c>
      <c r="FL202" s="49">
        <f t="shared" si="989"/>
        <v>0</v>
      </c>
      <c r="FM202" s="49">
        <f t="shared" si="989"/>
        <v>0</v>
      </c>
      <c r="FN202" s="49">
        <f t="shared" si="989"/>
        <v>0</v>
      </c>
      <c r="FO202" s="49">
        <f t="shared" si="989"/>
        <v>0</v>
      </c>
      <c r="FP202" s="49">
        <f t="shared" si="989"/>
        <v>0</v>
      </c>
      <c r="FQ202" s="49">
        <f t="shared" ref="FQ202:GB202" si="990">FQ90*$O90</f>
        <v>0</v>
      </c>
      <c r="FR202" s="49">
        <f t="shared" si="990"/>
        <v>0</v>
      </c>
      <c r="FS202" s="49">
        <f t="shared" si="990"/>
        <v>0</v>
      </c>
      <c r="FT202" s="49">
        <f t="shared" si="990"/>
        <v>0</v>
      </c>
      <c r="FU202" s="49">
        <f t="shared" si="990"/>
        <v>0</v>
      </c>
      <c r="FV202" s="49">
        <f t="shared" si="990"/>
        <v>0</v>
      </c>
      <c r="FW202" s="49">
        <f t="shared" si="990"/>
        <v>0</v>
      </c>
      <c r="FX202" s="49">
        <f t="shared" si="990"/>
        <v>0</v>
      </c>
      <c r="FY202" s="49">
        <f t="shared" si="990"/>
        <v>0</v>
      </c>
      <c r="FZ202" s="49">
        <f t="shared" si="990"/>
        <v>0</v>
      </c>
      <c r="GA202" s="49">
        <f t="shared" si="990"/>
        <v>0</v>
      </c>
      <c r="GB202" s="49">
        <f t="shared" si="990"/>
        <v>0</v>
      </c>
      <c r="GC202" s="69">
        <f t="shared" si="982"/>
        <v>0</v>
      </c>
      <c r="GD202" s="70">
        <f t="shared" si="977"/>
        <v>0</v>
      </c>
      <c r="GE202" s="5"/>
      <c r="GF202" s="5"/>
      <c r="GG202" s="5"/>
    </row>
    <row r="203" spans="1:189" ht="16.5" hidden="1" customHeight="1" x14ac:dyDescent="0.25">
      <c r="A203" s="5"/>
      <c r="B203" s="40" t="s">
        <v>186</v>
      </c>
      <c r="C203" s="24" t="s">
        <v>180</v>
      </c>
      <c r="D203" s="24" t="s">
        <v>180</v>
      </c>
      <c r="E203" s="5">
        <v>50</v>
      </c>
      <c r="F203" s="17" t="s">
        <v>129</v>
      </c>
      <c r="G203" s="17" t="str">
        <f t="shared" si="972"/>
        <v>II</v>
      </c>
      <c r="H203" s="41">
        <f t="shared" si="394"/>
        <v>35045.229999999996</v>
      </c>
      <c r="I203" s="41">
        <f t="shared" si="395"/>
        <v>38549.752999999997</v>
      </c>
      <c r="J203" s="41">
        <f t="shared" si="396"/>
        <v>42404.728300000002</v>
      </c>
      <c r="K203" s="41">
        <f t="shared" si="397"/>
        <v>46645.201130000009</v>
      </c>
      <c r="L203" s="41">
        <f t="shared" si="398"/>
        <v>51309.721243000015</v>
      </c>
      <c r="M203" s="41">
        <f t="shared" si="399"/>
        <v>56440.693367300024</v>
      </c>
      <c r="N203" s="41">
        <f t="shared" si="400"/>
        <v>62084.762704030029</v>
      </c>
      <c r="O203" s="41">
        <f t="shared" si="401"/>
        <v>68293.238974433043</v>
      </c>
      <c r="P203" s="49">
        <f t="shared" ref="P203:Z203" si="991">P91*$H91</f>
        <v>0</v>
      </c>
      <c r="Q203" s="49">
        <f t="shared" si="991"/>
        <v>0</v>
      </c>
      <c r="R203" s="49">
        <f t="shared" si="991"/>
        <v>0</v>
      </c>
      <c r="S203" s="49">
        <f t="shared" si="991"/>
        <v>0</v>
      </c>
      <c r="T203" s="49">
        <f t="shared" si="991"/>
        <v>0</v>
      </c>
      <c r="U203" s="49">
        <f t="shared" si="991"/>
        <v>0</v>
      </c>
      <c r="V203" s="49">
        <f t="shared" si="991"/>
        <v>0</v>
      </c>
      <c r="W203" s="49">
        <f t="shared" si="991"/>
        <v>0</v>
      </c>
      <c r="X203" s="49">
        <f t="shared" si="991"/>
        <v>0</v>
      </c>
      <c r="Y203" s="49">
        <f t="shared" si="991"/>
        <v>0</v>
      </c>
      <c r="Z203" s="49">
        <f t="shared" si="991"/>
        <v>0</v>
      </c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  <c r="BS203" s="49"/>
      <c r="BT203" s="49"/>
      <c r="BU203" s="49"/>
      <c r="BV203" s="49"/>
      <c r="BW203" s="49"/>
      <c r="BX203" s="49"/>
      <c r="BY203" s="49"/>
      <c r="BZ203" s="49"/>
      <c r="CA203" s="49"/>
      <c r="CB203" s="49"/>
      <c r="CC203" s="49"/>
      <c r="CD203" s="49"/>
      <c r="CE203" s="49"/>
      <c r="CF203" s="49"/>
      <c r="CG203" s="49"/>
      <c r="CH203" s="49"/>
      <c r="CI203" s="49"/>
      <c r="CJ203" s="49"/>
      <c r="CK203" s="49"/>
      <c r="CL203" s="49"/>
      <c r="CM203" s="49"/>
      <c r="CN203" s="49"/>
      <c r="CO203" s="49"/>
      <c r="CP203" s="49"/>
      <c r="CQ203" s="49"/>
      <c r="CR203" s="49"/>
      <c r="CS203" s="49"/>
      <c r="CT203" s="49"/>
      <c r="CU203" s="49"/>
      <c r="CV203" s="49"/>
      <c r="CW203" s="49"/>
      <c r="CX203" s="49"/>
      <c r="CY203" s="49"/>
      <c r="CZ203" s="49"/>
      <c r="DA203" s="49"/>
      <c r="DB203" s="49"/>
      <c r="DC203" s="49"/>
      <c r="DD203" s="49"/>
      <c r="DE203" s="49"/>
      <c r="DF203" s="49"/>
      <c r="DG203" s="49"/>
      <c r="DH203" s="49"/>
      <c r="DI203" s="49"/>
      <c r="DJ203" s="49"/>
      <c r="DK203" s="49"/>
      <c r="DL203" s="49"/>
      <c r="DM203" s="49"/>
      <c r="DN203" s="49"/>
      <c r="DO203" s="49"/>
      <c r="DP203" s="49"/>
      <c r="DQ203" s="49"/>
      <c r="DR203" s="49"/>
      <c r="DS203" s="49"/>
      <c r="DT203" s="49"/>
      <c r="DU203" s="49">
        <f t="shared" ref="DU203:ER203" si="992">DU91*$M91</f>
        <v>0</v>
      </c>
      <c r="DV203" s="49">
        <f t="shared" si="992"/>
        <v>0</v>
      </c>
      <c r="DW203" s="49">
        <f t="shared" si="992"/>
        <v>0</v>
      </c>
      <c r="DX203" s="49">
        <f t="shared" si="992"/>
        <v>0</v>
      </c>
      <c r="DY203" s="49">
        <f t="shared" si="992"/>
        <v>0</v>
      </c>
      <c r="DZ203" s="49">
        <f t="shared" si="992"/>
        <v>0</v>
      </c>
      <c r="EA203" s="49">
        <f t="shared" si="992"/>
        <v>0</v>
      </c>
      <c r="EB203" s="49">
        <f t="shared" si="992"/>
        <v>0</v>
      </c>
      <c r="EC203" s="49">
        <f t="shared" si="992"/>
        <v>0</v>
      </c>
      <c r="ED203" s="49">
        <f t="shared" si="992"/>
        <v>0</v>
      </c>
      <c r="EE203" s="49">
        <f t="shared" si="992"/>
        <v>0</v>
      </c>
      <c r="EF203" s="49">
        <f t="shared" si="992"/>
        <v>0</v>
      </c>
      <c r="EG203" s="49">
        <f t="shared" si="992"/>
        <v>0</v>
      </c>
      <c r="EH203" s="49">
        <f t="shared" si="992"/>
        <v>0</v>
      </c>
      <c r="EI203" s="49">
        <f t="shared" si="992"/>
        <v>0</v>
      </c>
      <c r="EJ203" s="49">
        <f t="shared" si="992"/>
        <v>0</v>
      </c>
      <c r="EK203" s="49">
        <f t="shared" si="992"/>
        <v>0</v>
      </c>
      <c r="EL203" s="49">
        <f t="shared" si="992"/>
        <v>0</v>
      </c>
      <c r="EM203" s="49">
        <f t="shared" si="992"/>
        <v>0</v>
      </c>
      <c r="EN203" s="49">
        <f t="shared" si="992"/>
        <v>0</v>
      </c>
      <c r="EO203" s="49">
        <f t="shared" si="992"/>
        <v>0</v>
      </c>
      <c r="EP203" s="49">
        <f t="shared" si="992"/>
        <v>0</v>
      </c>
      <c r="EQ203" s="49">
        <f t="shared" si="992"/>
        <v>0</v>
      </c>
      <c r="ER203" s="49">
        <f t="shared" si="992"/>
        <v>0</v>
      </c>
      <c r="ES203" s="49">
        <f t="shared" ref="ES203:FP203" si="993">ES91*$N91</f>
        <v>0</v>
      </c>
      <c r="ET203" s="49">
        <f t="shared" si="993"/>
        <v>0</v>
      </c>
      <c r="EU203" s="49">
        <f t="shared" si="993"/>
        <v>0</v>
      </c>
      <c r="EV203" s="49">
        <f t="shared" si="993"/>
        <v>0</v>
      </c>
      <c r="EW203" s="49">
        <f t="shared" si="993"/>
        <v>0</v>
      </c>
      <c r="EX203" s="49">
        <f t="shared" si="993"/>
        <v>0</v>
      </c>
      <c r="EY203" s="49">
        <f t="shared" si="993"/>
        <v>0</v>
      </c>
      <c r="EZ203" s="49">
        <f t="shared" si="993"/>
        <v>0</v>
      </c>
      <c r="FA203" s="49">
        <f t="shared" si="993"/>
        <v>0</v>
      </c>
      <c r="FB203" s="49">
        <f t="shared" si="993"/>
        <v>0</v>
      </c>
      <c r="FC203" s="49">
        <f t="shared" si="993"/>
        <v>0</v>
      </c>
      <c r="FD203" s="49">
        <f t="shared" si="993"/>
        <v>0</v>
      </c>
      <c r="FE203" s="49">
        <f t="shared" si="993"/>
        <v>0</v>
      </c>
      <c r="FF203" s="49">
        <f t="shared" si="993"/>
        <v>0</v>
      </c>
      <c r="FG203" s="49">
        <f t="shared" si="993"/>
        <v>0</v>
      </c>
      <c r="FH203" s="49">
        <f t="shared" si="993"/>
        <v>0</v>
      </c>
      <c r="FI203" s="49">
        <f t="shared" si="993"/>
        <v>0</v>
      </c>
      <c r="FJ203" s="49">
        <f t="shared" si="993"/>
        <v>0</v>
      </c>
      <c r="FK203" s="49">
        <f t="shared" si="993"/>
        <v>0</v>
      </c>
      <c r="FL203" s="49">
        <f t="shared" si="993"/>
        <v>0</v>
      </c>
      <c r="FM203" s="49">
        <f t="shared" si="993"/>
        <v>0</v>
      </c>
      <c r="FN203" s="49">
        <f t="shared" si="993"/>
        <v>0</v>
      </c>
      <c r="FO203" s="49">
        <f t="shared" si="993"/>
        <v>0</v>
      </c>
      <c r="FP203" s="49">
        <f t="shared" si="993"/>
        <v>0</v>
      </c>
      <c r="FQ203" s="49">
        <f t="shared" ref="FQ203:GB203" si="994">FQ91*$O91</f>
        <v>0</v>
      </c>
      <c r="FR203" s="49">
        <f t="shared" si="994"/>
        <v>0</v>
      </c>
      <c r="FS203" s="49">
        <f t="shared" si="994"/>
        <v>0</v>
      </c>
      <c r="FT203" s="49">
        <f t="shared" si="994"/>
        <v>0</v>
      </c>
      <c r="FU203" s="49">
        <f t="shared" si="994"/>
        <v>0</v>
      </c>
      <c r="FV203" s="49">
        <f t="shared" si="994"/>
        <v>0</v>
      </c>
      <c r="FW203" s="49">
        <f t="shared" si="994"/>
        <v>0</v>
      </c>
      <c r="FX203" s="49">
        <f t="shared" si="994"/>
        <v>0</v>
      </c>
      <c r="FY203" s="49">
        <f t="shared" si="994"/>
        <v>0</v>
      </c>
      <c r="FZ203" s="49">
        <f t="shared" si="994"/>
        <v>0</v>
      </c>
      <c r="GA203" s="49">
        <f t="shared" si="994"/>
        <v>0</v>
      </c>
      <c r="GB203" s="49">
        <f t="shared" si="994"/>
        <v>0</v>
      </c>
      <c r="GC203" s="69">
        <f t="shared" si="982"/>
        <v>0</v>
      </c>
      <c r="GD203" s="70">
        <f t="shared" si="977"/>
        <v>0</v>
      </c>
      <c r="GE203" s="5"/>
      <c r="GF203" s="5"/>
      <c r="GG203" s="5"/>
    </row>
    <row r="204" spans="1:189" ht="16.5" hidden="1" customHeight="1" x14ac:dyDescent="0.25">
      <c r="A204" s="5"/>
      <c r="B204" s="40" t="s">
        <v>186</v>
      </c>
      <c r="C204" s="24" t="s">
        <v>180</v>
      </c>
      <c r="D204" s="24" t="s">
        <v>180</v>
      </c>
      <c r="E204" s="5">
        <v>51</v>
      </c>
      <c r="F204" s="17" t="s">
        <v>130</v>
      </c>
      <c r="G204" s="17" t="str">
        <f t="shared" si="972"/>
        <v>II</v>
      </c>
      <c r="H204" s="41">
        <f t="shared" si="394"/>
        <v>35045.229999999996</v>
      </c>
      <c r="I204" s="41">
        <f t="shared" si="395"/>
        <v>38549.752999999997</v>
      </c>
      <c r="J204" s="41">
        <f t="shared" si="396"/>
        <v>42404.728300000002</v>
      </c>
      <c r="K204" s="41">
        <f t="shared" si="397"/>
        <v>46645.201130000009</v>
      </c>
      <c r="L204" s="41">
        <f t="shared" si="398"/>
        <v>51309.721243000015</v>
      </c>
      <c r="M204" s="41">
        <f t="shared" si="399"/>
        <v>56440.693367300024</v>
      </c>
      <c r="N204" s="41">
        <f t="shared" si="400"/>
        <v>62084.762704030029</v>
      </c>
      <c r="O204" s="41">
        <f t="shared" si="401"/>
        <v>68293.238974433043</v>
      </c>
      <c r="P204" s="49">
        <f t="shared" ref="P204:Z204" si="995">P92*$H92</f>
        <v>0</v>
      </c>
      <c r="Q204" s="49">
        <f t="shared" si="995"/>
        <v>0</v>
      </c>
      <c r="R204" s="49">
        <f t="shared" si="995"/>
        <v>0</v>
      </c>
      <c r="S204" s="49">
        <f t="shared" si="995"/>
        <v>0</v>
      </c>
      <c r="T204" s="49">
        <f t="shared" si="995"/>
        <v>0</v>
      </c>
      <c r="U204" s="49">
        <f t="shared" si="995"/>
        <v>0</v>
      </c>
      <c r="V204" s="49">
        <f t="shared" si="995"/>
        <v>0</v>
      </c>
      <c r="W204" s="49">
        <f t="shared" si="995"/>
        <v>0</v>
      </c>
      <c r="X204" s="49">
        <f t="shared" si="995"/>
        <v>0</v>
      </c>
      <c r="Y204" s="49">
        <f t="shared" si="995"/>
        <v>0</v>
      </c>
      <c r="Z204" s="49">
        <f t="shared" si="995"/>
        <v>0</v>
      </c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BP204" s="49"/>
      <c r="BQ204" s="49"/>
      <c r="BR204" s="49"/>
      <c r="BS204" s="49"/>
      <c r="BT204" s="49"/>
      <c r="BU204" s="49"/>
      <c r="BV204" s="49"/>
      <c r="BW204" s="49"/>
      <c r="BX204" s="49"/>
      <c r="BY204" s="49"/>
      <c r="BZ204" s="49"/>
      <c r="CA204" s="49"/>
      <c r="CB204" s="49"/>
      <c r="CC204" s="49"/>
      <c r="CD204" s="49"/>
      <c r="CE204" s="49"/>
      <c r="CF204" s="49"/>
      <c r="CG204" s="49"/>
      <c r="CH204" s="49"/>
      <c r="CI204" s="49"/>
      <c r="CJ204" s="49"/>
      <c r="CK204" s="49"/>
      <c r="CL204" s="49"/>
      <c r="CM204" s="49"/>
      <c r="CN204" s="49"/>
      <c r="CO204" s="49"/>
      <c r="CP204" s="49"/>
      <c r="CQ204" s="49"/>
      <c r="CR204" s="49"/>
      <c r="CS204" s="49"/>
      <c r="CT204" s="49"/>
      <c r="CU204" s="49"/>
      <c r="CV204" s="49"/>
      <c r="CW204" s="49"/>
      <c r="CX204" s="49"/>
      <c r="CY204" s="49"/>
      <c r="CZ204" s="49"/>
      <c r="DA204" s="49"/>
      <c r="DB204" s="49"/>
      <c r="DC204" s="49"/>
      <c r="DD204" s="49"/>
      <c r="DE204" s="49"/>
      <c r="DF204" s="49"/>
      <c r="DG204" s="49"/>
      <c r="DH204" s="49"/>
      <c r="DI204" s="49"/>
      <c r="DJ204" s="49"/>
      <c r="DK204" s="49"/>
      <c r="DL204" s="49"/>
      <c r="DM204" s="49"/>
      <c r="DN204" s="49"/>
      <c r="DO204" s="49"/>
      <c r="DP204" s="49"/>
      <c r="DQ204" s="49"/>
      <c r="DR204" s="49"/>
      <c r="DS204" s="49"/>
      <c r="DT204" s="49"/>
      <c r="DU204" s="49">
        <f t="shared" ref="DU204:ER204" si="996">DU92*$M92</f>
        <v>0</v>
      </c>
      <c r="DV204" s="49">
        <f t="shared" si="996"/>
        <v>0</v>
      </c>
      <c r="DW204" s="49">
        <f t="shared" si="996"/>
        <v>0</v>
      </c>
      <c r="DX204" s="49">
        <f t="shared" si="996"/>
        <v>0</v>
      </c>
      <c r="DY204" s="49">
        <f t="shared" si="996"/>
        <v>0</v>
      </c>
      <c r="DZ204" s="49">
        <f t="shared" si="996"/>
        <v>0</v>
      </c>
      <c r="EA204" s="49">
        <f t="shared" si="996"/>
        <v>0</v>
      </c>
      <c r="EB204" s="49">
        <f t="shared" si="996"/>
        <v>0</v>
      </c>
      <c r="EC204" s="49">
        <f t="shared" si="996"/>
        <v>0</v>
      </c>
      <c r="ED204" s="49">
        <f t="shared" si="996"/>
        <v>0</v>
      </c>
      <c r="EE204" s="49">
        <f t="shared" si="996"/>
        <v>0</v>
      </c>
      <c r="EF204" s="49">
        <f t="shared" si="996"/>
        <v>0</v>
      </c>
      <c r="EG204" s="49">
        <f t="shared" si="996"/>
        <v>0</v>
      </c>
      <c r="EH204" s="49">
        <f t="shared" si="996"/>
        <v>0</v>
      </c>
      <c r="EI204" s="49">
        <f t="shared" si="996"/>
        <v>0</v>
      </c>
      <c r="EJ204" s="49">
        <f t="shared" si="996"/>
        <v>0</v>
      </c>
      <c r="EK204" s="49">
        <f t="shared" si="996"/>
        <v>0</v>
      </c>
      <c r="EL204" s="49">
        <f t="shared" si="996"/>
        <v>0</v>
      </c>
      <c r="EM204" s="49">
        <f t="shared" si="996"/>
        <v>0</v>
      </c>
      <c r="EN204" s="49">
        <f t="shared" si="996"/>
        <v>0</v>
      </c>
      <c r="EO204" s="49">
        <f t="shared" si="996"/>
        <v>0</v>
      </c>
      <c r="EP204" s="49">
        <f t="shared" si="996"/>
        <v>0</v>
      </c>
      <c r="EQ204" s="49">
        <f t="shared" si="996"/>
        <v>0</v>
      </c>
      <c r="ER204" s="49">
        <f t="shared" si="996"/>
        <v>0</v>
      </c>
      <c r="ES204" s="49">
        <f t="shared" ref="ES204:FP204" si="997">ES92*$N92</f>
        <v>0</v>
      </c>
      <c r="ET204" s="49">
        <f t="shared" si="997"/>
        <v>0</v>
      </c>
      <c r="EU204" s="49">
        <f t="shared" si="997"/>
        <v>0</v>
      </c>
      <c r="EV204" s="49">
        <f t="shared" si="997"/>
        <v>0</v>
      </c>
      <c r="EW204" s="49">
        <f t="shared" si="997"/>
        <v>0</v>
      </c>
      <c r="EX204" s="49">
        <f t="shared" si="997"/>
        <v>0</v>
      </c>
      <c r="EY204" s="49">
        <f t="shared" si="997"/>
        <v>0</v>
      </c>
      <c r="EZ204" s="49">
        <f t="shared" si="997"/>
        <v>0</v>
      </c>
      <c r="FA204" s="49">
        <f t="shared" si="997"/>
        <v>0</v>
      </c>
      <c r="FB204" s="49">
        <f t="shared" si="997"/>
        <v>0</v>
      </c>
      <c r="FC204" s="49">
        <f t="shared" si="997"/>
        <v>0</v>
      </c>
      <c r="FD204" s="49">
        <f t="shared" si="997"/>
        <v>0</v>
      </c>
      <c r="FE204" s="49">
        <f t="shared" si="997"/>
        <v>0</v>
      </c>
      <c r="FF204" s="49">
        <f t="shared" si="997"/>
        <v>0</v>
      </c>
      <c r="FG204" s="49">
        <f t="shared" si="997"/>
        <v>0</v>
      </c>
      <c r="FH204" s="49">
        <f t="shared" si="997"/>
        <v>0</v>
      </c>
      <c r="FI204" s="49">
        <f t="shared" si="997"/>
        <v>0</v>
      </c>
      <c r="FJ204" s="49">
        <f t="shared" si="997"/>
        <v>0</v>
      </c>
      <c r="FK204" s="49">
        <f t="shared" si="997"/>
        <v>0</v>
      </c>
      <c r="FL204" s="49">
        <f t="shared" si="997"/>
        <v>0</v>
      </c>
      <c r="FM204" s="49">
        <f t="shared" si="997"/>
        <v>0</v>
      </c>
      <c r="FN204" s="49">
        <f t="shared" si="997"/>
        <v>0</v>
      </c>
      <c r="FO204" s="49">
        <f t="shared" si="997"/>
        <v>0</v>
      </c>
      <c r="FP204" s="49">
        <f t="shared" si="997"/>
        <v>0</v>
      </c>
      <c r="FQ204" s="49">
        <f t="shared" ref="FQ204:GB204" si="998">FQ92*$O92</f>
        <v>0</v>
      </c>
      <c r="FR204" s="49">
        <f t="shared" si="998"/>
        <v>0</v>
      </c>
      <c r="FS204" s="49">
        <f t="shared" si="998"/>
        <v>0</v>
      </c>
      <c r="FT204" s="49">
        <f t="shared" si="998"/>
        <v>0</v>
      </c>
      <c r="FU204" s="49">
        <f t="shared" si="998"/>
        <v>0</v>
      </c>
      <c r="FV204" s="49">
        <f t="shared" si="998"/>
        <v>0</v>
      </c>
      <c r="FW204" s="49">
        <f t="shared" si="998"/>
        <v>0</v>
      </c>
      <c r="FX204" s="49">
        <f t="shared" si="998"/>
        <v>0</v>
      </c>
      <c r="FY204" s="49">
        <f t="shared" si="998"/>
        <v>0</v>
      </c>
      <c r="FZ204" s="49">
        <f t="shared" si="998"/>
        <v>0</v>
      </c>
      <c r="GA204" s="49">
        <f t="shared" si="998"/>
        <v>0</v>
      </c>
      <c r="GB204" s="49">
        <f t="shared" si="998"/>
        <v>0</v>
      </c>
      <c r="GC204" s="69">
        <f t="shared" si="982"/>
        <v>0</v>
      </c>
      <c r="GD204" s="70">
        <f t="shared" si="977"/>
        <v>0</v>
      </c>
      <c r="GE204" s="5"/>
      <c r="GF204" s="5"/>
      <c r="GG204" s="5"/>
    </row>
    <row r="205" spans="1:189" ht="16.5" hidden="1" customHeight="1" x14ac:dyDescent="0.25">
      <c r="A205" s="5"/>
      <c r="B205" s="40" t="s">
        <v>186</v>
      </c>
      <c r="C205" s="24" t="s">
        <v>180</v>
      </c>
      <c r="D205" s="24" t="s">
        <v>180</v>
      </c>
      <c r="E205" s="5">
        <v>52</v>
      </c>
      <c r="F205" s="17" t="s">
        <v>131</v>
      </c>
      <c r="G205" s="17" t="str">
        <f t="shared" si="972"/>
        <v>I</v>
      </c>
      <c r="H205" s="41">
        <f t="shared" si="394"/>
        <v>22693.550000000003</v>
      </c>
      <c r="I205" s="41">
        <f t="shared" si="395"/>
        <v>24962.905000000006</v>
      </c>
      <c r="J205" s="41">
        <f t="shared" si="396"/>
        <v>27459.195500000009</v>
      </c>
      <c r="K205" s="41">
        <f t="shared" si="397"/>
        <v>30205.115050000011</v>
      </c>
      <c r="L205" s="41">
        <f t="shared" si="398"/>
        <v>33225.626555000017</v>
      </c>
      <c r="M205" s="41">
        <f t="shared" si="399"/>
        <v>36548.189210500022</v>
      </c>
      <c r="N205" s="41">
        <f t="shared" si="400"/>
        <v>40203.008131550028</v>
      </c>
      <c r="O205" s="41">
        <f t="shared" si="401"/>
        <v>44223.308944705037</v>
      </c>
      <c r="P205" s="49">
        <f t="shared" ref="P205:Z205" si="999">P93*$H93</f>
        <v>0</v>
      </c>
      <c r="Q205" s="49">
        <f t="shared" si="999"/>
        <v>0</v>
      </c>
      <c r="R205" s="49">
        <f t="shared" si="999"/>
        <v>0</v>
      </c>
      <c r="S205" s="49">
        <f t="shared" si="999"/>
        <v>0</v>
      </c>
      <c r="T205" s="49">
        <f t="shared" si="999"/>
        <v>0</v>
      </c>
      <c r="U205" s="49">
        <f t="shared" si="999"/>
        <v>0</v>
      </c>
      <c r="V205" s="49">
        <f t="shared" si="999"/>
        <v>0</v>
      </c>
      <c r="W205" s="49">
        <f t="shared" si="999"/>
        <v>0</v>
      </c>
      <c r="X205" s="49">
        <f t="shared" si="999"/>
        <v>0</v>
      </c>
      <c r="Y205" s="49">
        <f t="shared" si="999"/>
        <v>0</v>
      </c>
      <c r="Z205" s="49">
        <f t="shared" si="999"/>
        <v>0</v>
      </c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BP205" s="49"/>
      <c r="BQ205" s="49"/>
      <c r="BR205" s="49"/>
      <c r="BS205" s="49"/>
      <c r="BT205" s="49"/>
      <c r="BU205" s="49"/>
      <c r="BV205" s="49"/>
      <c r="BW205" s="49"/>
      <c r="BX205" s="49"/>
      <c r="BY205" s="49"/>
      <c r="BZ205" s="49"/>
      <c r="CA205" s="49"/>
      <c r="CB205" s="49"/>
      <c r="CC205" s="49"/>
      <c r="CD205" s="49"/>
      <c r="CE205" s="49"/>
      <c r="CF205" s="49"/>
      <c r="CG205" s="49"/>
      <c r="CH205" s="49"/>
      <c r="CI205" s="49"/>
      <c r="CJ205" s="49"/>
      <c r="CK205" s="49"/>
      <c r="CL205" s="49"/>
      <c r="CM205" s="49"/>
      <c r="CN205" s="49"/>
      <c r="CO205" s="49"/>
      <c r="CP205" s="49"/>
      <c r="CQ205" s="49"/>
      <c r="CR205" s="49"/>
      <c r="CS205" s="49"/>
      <c r="CT205" s="49"/>
      <c r="CU205" s="49"/>
      <c r="CV205" s="49"/>
      <c r="CW205" s="49"/>
      <c r="CX205" s="49"/>
      <c r="CY205" s="49"/>
      <c r="CZ205" s="49"/>
      <c r="DA205" s="49"/>
      <c r="DB205" s="49"/>
      <c r="DC205" s="49"/>
      <c r="DD205" s="49"/>
      <c r="DE205" s="49"/>
      <c r="DF205" s="49"/>
      <c r="DG205" s="49"/>
      <c r="DH205" s="49"/>
      <c r="DI205" s="49"/>
      <c r="DJ205" s="49"/>
      <c r="DK205" s="49"/>
      <c r="DL205" s="49"/>
      <c r="DM205" s="49"/>
      <c r="DN205" s="49"/>
      <c r="DO205" s="49"/>
      <c r="DP205" s="49"/>
      <c r="DQ205" s="49"/>
      <c r="DR205" s="49"/>
      <c r="DS205" s="49"/>
      <c r="DT205" s="49"/>
      <c r="DU205" s="49">
        <f t="shared" ref="DU205:ER205" si="1000">DU93*$M93</f>
        <v>0</v>
      </c>
      <c r="DV205" s="49">
        <f t="shared" si="1000"/>
        <v>0</v>
      </c>
      <c r="DW205" s="49">
        <f t="shared" si="1000"/>
        <v>0</v>
      </c>
      <c r="DX205" s="49">
        <f t="shared" si="1000"/>
        <v>0</v>
      </c>
      <c r="DY205" s="49">
        <f t="shared" si="1000"/>
        <v>0</v>
      </c>
      <c r="DZ205" s="49">
        <f t="shared" si="1000"/>
        <v>0</v>
      </c>
      <c r="EA205" s="49">
        <f t="shared" si="1000"/>
        <v>0</v>
      </c>
      <c r="EB205" s="49">
        <f t="shared" si="1000"/>
        <v>0</v>
      </c>
      <c r="EC205" s="49">
        <f t="shared" si="1000"/>
        <v>0</v>
      </c>
      <c r="ED205" s="49">
        <f t="shared" si="1000"/>
        <v>0</v>
      </c>
      <c r="EE205" s="49">
        <f t="shared" si="1000"/>
        <v>0</v>
      </c>
      <c r="EF205" s="49">
        <f t="shared" si="1000"/>
        <v>0</v>
      </c>
      <c r="EG205" s="49">
        <f t="shared" si="1000"/>
        <v>0</v>
      </c>
      <c r="EH205" s="49">
        <f t="shared" si="1000"/>
        <v>0</v>
      </c>
      <c r="EI205" s="49">
        <f t="shared" si="1000"/>
        <v>0</v>
      </c>
      <c r="EJ205" s="49">
        <f t="shared" si="1000"/>
        <v>0</v>
      </c>
      <c r="EK205" s="49">
        <f t="shared" si="1000"/>
        <v>0</v>
      </c>
      <c r="EL205" s="49">
        <f t="shared" si="1000"/>
        <v>0</v>
      </c>
      <c r="EM205" s="49">
        <f t="shared" si="1000"/>
        <v>0</v>
      </c>
      <c r="EN205" s="49">
        <f t="shared" si="1000"/>
        <v>0</v>
      </c>
      <c r="EO205" s="49">
        <f t="shared" si="1000"/>
        <v>0</v>
      </c>
      <c r="EP205" s="49">
        <f t="shared" si="1000"/>
        <v>0</v>
      </c>
      <c r="EQ205" s="49">
        <f t="shared" si="1000"/>
        <v>0</v>
      </c>
      <c r="ER205" s="49">
        <f t="shared" si="1000"/>
        <v>0</v>
      </c>
      <c r="ES205" s="49">
        <f t="shared" ref="ES205:FP205" si="1001">ES93*$N93</f>
        <v>0</v>
      </c>
      <c r="ET205" s="49">
        <f t="shared" si="1001"/>
        <v>0</v>
      </c>
      <c r="EU205" s="49">
        <f t="shared" si="1001"/>
        <v>0</v>
      </c>
      <c r="EV205" s="49">
        <f t="shared" si="1001"/>
        <v>0</v>
      </c>
      <c r="EW205" s="49">
        <f t="shared" si="1001"/>
        <v>0</v>
      </c>
      <c r="EX205" s="49">
        <f t="shared" si="1001"/>
        <v>0</v>
      </c>
      <c r="EY205" s="49">
        <f t="shared" si="1001"/>
        <v>0</v>
      </c>
      <c r="EZ205" s="49">
        <f t="shared" si="1001"/>
        <v>0</v>
      </c>
      <c r="FA205" s="49">
        <f t="shared" si="1001"/>
        <v>0</v>
      </c>
      <c r="FB205" s="49">
        <f t="shared" si="1001"/>
        <v>0</v>
      </c>
      <c r="FC205" s="49">
        <f t="shared" si="1001"/>
        <v>0</v>
      </c>
      <c r="FD205" s="49">
        <f t="shared" si="1001"/>
        <v>0</v>
      </c>
      <c r="FE205" s="49">
        <f t="shared" si="1001"/>
        <v>0</v>
      </c>
      <c r="FF205" s="49">
        <f t="shared" si="1001"/>
        <v>0</v>
      </c>
      <c r="FG205" s="49">
        <f t="shared" si="1001"/>
        <v>0</v>
      </c>
      <c r="FH205" s="49">
        <f t="shared" si="1001"/>
        <v>0</v>
      </c>
      <c r="FI205" s="49">
        <f t="shared" si="1001"/>
        <v>0</v>
      </c>
      <c r="FJ205" s="49">
        <f t="shared" si="1001"/>
        <v>0</v>
      </c>
      <c r="FK205" s="49">
        <f t="shared" si="1001"/>
        <v>0</v>
      </c>
      <c r="FL205" s="49">
        <f t="shared" si="1001"/>
        <v>0</v>
      </c>
      <c r="FM205" s="49">
        <f t="shared" si="1001"/>
        <v>0</v>
      </c>
      <c r="FN205" s="49">
        <f t="shared" si="1001"/>
        <v>0</v>
      </c>
      <c r="FO205" s="49">
        <f t="shared" si="1001"/>
        <v>0</v>
      </c>
      <c r="FP205" s="49">
        <f t="shared" si="1001"/>
        <v>0</v>
      </c>
      <c r="FQ205" s="49">
        <f t="shared" ref="FQ205:GB205" si="1002">FQ93*$O93</f>
        <v>0</v>
      </c>
      <c r="FR205" s="49">
        <f t="shared" si="1002"/>
        <v>0</v>
      </c>
      <c r="FS205" s="49">
        <f t="shared" si="1002"/>
        <v>0</v>
      </c>
      <c r="FT205" s="49">
        <f t="shared" si="1002"/>
        <v>0</v>
      </c>
      <c r="FU205" s="49">
        <f t="shared" si="1002"/>
        <v>0</v>
      </c>
      <c r="FV205" s="49">
        <f t="shared" si="1002"/>
        <v>0</v>
      </c>
      <c r="FW205" s="49">
        <f t="shared" si="1002"/>
        <v>0</v>
      </c>
      <c r="FX205" s="49">
        <f t="shared" si="1002"/>
        <v>0</v>
      </c>
      <c r="FY205" s="49">
        <f t="shared" si="1002"/>
        <v>0</v>
      </c>
      <c r="FZ205" s="49">
        <f t="shared" si="1002"/>
        <v>0</v>
      </c>
      <c r="GA205" s="49">
        <f t="shared" si="1002"/>
        <v>0</v>
      </c>
      <c r="GB205" s="49">
        <f t="shared" si="1002"/>
        <v>0</v>
      </c>
      <c r="GC205" s="69">
        <f t="shared" si="982"/>
        <v>0</v>
      </c>
      <c r="GD205" s="70">
        <f t="shared" si="977"/>
        <v>0</v>
      </c>
      <c r="GE205" s="5"/>
      <c r="GF205" s="5"/>
      <c r="GG205" s="5"/>
    </row>
    <row r="206" spans="1:189" ht="16.5" hidden="1" customHeight="1" x14ac:dyDescent="0.25">
      <c r="A206" s="5"/>
      <c r="B206" s="40" t="s">
        <v>186</v>
      </c>
      <c r="C206" s="24" t="s">
        <v>180</v>
      </c>
      <c r="D206" s="24" t="s">
        <v>180</v>
      </c>
      <c r="E206" s="5">
        <v>53</v>
      </c>
      <c r="F206" s="17" t="s">
        <v>131</v>
      </c>
      <c r="G206" s="17" t="str">
        <f t="shared" si="972"/>
        <v>I</v>
      </c>
      <c r="H206" s="41">
        <f t="shared" si="394"/>
        <v>22693.550000000003</v>
      </c>
      <c r="I206" s="41">
        <f t="shared" si="395"/>
        <v>24962.905000000006</v>
      </c>
      <c r="J206" s="41">
        <f t="shared" si="396"/>
        <v>27459.195500000009</v>
      </c>
      <c r="K206" s="41">
        <f t="shared" si="397"/>
        <v>30205.115050000011</v>
      </c>
      <c r="L206" s="41">
        <f t="shared" si="398"/>
        <v>33225.626555000017</v>
      </c>
      <c r="M206" s="41">
        <f t="shared" si="399"/>
        <v>36548.189210500022</v>
      </c>
      <c r="N206" s="41">
        <f t="shared" si="400"/>
        <v>40203.008131550028</v>
      </c>
      <c r="O206" s="41">
        <f t="shared" si="401"/>
        <v>44223.308944705037</v>
      </c>
      <c r="P206" s="49">
        <f t="shared" ref="P206:Z206" si="1003">P94*$H94</f>
        <v>0</v>
      </c>
      <c r="Q206" s="49">
        <f t="shared" si="1003"/>
        <v>0</v>
      </c>
      <c r="R206" s="49">
        <f t="shared" si="1003"/>
        <v>0</v>
      </c>
      <c r="S206" s="49">
        <f t="shared" si="1003"/>
        <v>0</v>
      </c>
      <c r="T206" s="49">
        <f t="shared" si="1003"/>
        <v>0</v>
      </c>
      <c r="U206" s="49">
        <f t="shared" si="1003"/>
        <v>0</v>
      </c>
      <c r="V206" s="49">
        <f t="shared" si="1003"/>
        <v>0</v>
      </c>
      <c r="W206" s="49">
        <f t="shared" si="1003"/>
        <v>0</v>
      </c>
      <c r="X206" s="49">
        <f t="shared" si="1003"/>
        <v>0</v>
      </c>
      <c r="Y206" s="49">
        <f t="shared" si="1003"/>
        <v>0</v>
      </c>
      <c r="Z206" s="49">
        <f t="shared" si="1003"/>
        <v>0</v>
      </c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BP206" s="49"/>
      <c r="BQ206" s="49"/>
      <c r="BR206" s="49"/>
      <c r="BS206" s="49"/>
      <c r="BT206" s="49"/>
      <c r="BU206" s="49"/>
      <c r="BV206" s="49"/>
      <c r="BW206" s="49"/>
      <c r="BX206" s="49"/>
      <c r="BY206" s="49"/>
      <c r="BZ206" s="49"/>
      <c r="CA206" s="49"/>
      <c r="CB206" s="49"/>
      <c r="CC206" s="49"/>
      <c r="CD206" s="49"/>
      <c r="CE206" s="49"/>
      <c r="CF206" s="49"/>
      <c r="CG206" s="49"/>
      <c r="CH206" s="49"/>
      <c r="CI206" s="49"/>
      <c r="CJ206" s="49"/>
      <c r="CK206" s="49"/>
      <c r="CL206" s="49"/>
      <c r="CM206" s="49"/>
      <c r="CN206" s="49"/>
      <c r="CO206" s="49"/>
      <c r="CP206" s="49"/>
      <c r="CQ206" s="49"/>
      <c r="CR206" s="49"/>
      <c r="CS206" s="49"/>
      <c r="CT206" s="49"/>
      <c r="CU206" s="49"/>
      <c r="CV206" s="49"/>
      <c r="CW206" s="49"/>
      <c r="CX206" s="49"/>
      <c r="CY206" s="49"/>
      <c r="CZ206" s="49"/>
      <c r="DA206" s="49"/>
      <c r="DB206" s="49"/>
      <c r="DC206" s="49"/>
      <c r="DD206" s="49"/>
      <c r="DE206" s="49"/>
      <c r="DF206" s="49"/>
      <c r="DG206" s="49"/>
      <c r="DH206" s="49"/>
      <c r="DI206" s="49"/>
      <c r="DJ206" s="49"/>
      <c r="DK206" s="49"/>
      <c r="DL206" s="49"/>
      <c r="DM206" s="49"/>
      <c r="DN206" s="49"/>
      <c r="DO206" s="49"/>
      <c r="DP206" s="49"/>
      <c r="DQ206" s="49"/>
      <c r="DR206" s="49"/>
      <c r="DS206" s="49"/>
      <c r="DT206" s="49"/>
      <c r="DU206" s="49">
        <f t="shared" ref="DU206:ER206" si="1004">DU94*$M94</f>
        <v>0</v>
      </c>
      <c r="DV206" s="49">
        <f t="shared" si="1004"/>
        <v>0</v>
      </c>
      <c r="DW206" s="49">
        <f t="shared" si="1004"/>
        <v>0</v>
      </c>
      <c r="DX206" s="49">
        <f t="shared" si="1004"/>
        <v>0</v>
      </c>
      <c r="DY206" s="49">
        <f t="shared" si="1004"/>
        <v>0</v>
      </c>
      <c r="DZ206" s="49">
        <f t="shared" si="1004"/>
        <v>0</v>
      </c>
      <c r="EA206" s="49">
        <f t="shared" si="1004"/>
        <v>0</v>
      </c>
      <c r="EB206" s="49">
        <f t="shared" si="1004"/>
        <v>0</v>
      </c>
      <c r="EC206" s="49">
        <f t="shared" si="1004"/>
        <v>0</v>
      </c>
      <c r="ED206" s="49">
        <f t="shared" si="1004"/>
        <v>0</v>
      </c>
      <c r="EE206" s="49">
        <f t="shared" si="1004"/>
        <v>0</v>
      </c>
      <c r="EF206" s="49">
        <f t="shared" si="1004"/>
        <v>0</v>
      </c>
      <c r="EG206" s="49">
        <f t="shared" si="1004"/>
        <v>0</v>
      </c>
      <c r="EH206" s="49">
        <f t="shared" si="1004"/>
        <v>0</v>
      </c>
      <c r="EI206" s="49">
        <f t="shared" si="1004"/>
        <v>0</v>
      </c>
      <c r="EJ206" s="49">
        <f t="shared" si="1004"/>
        <v>0</v>
      </c>
      <c r="EK206" s="49">
        <f t="shared" si="1004"/>
        <v>0</v>
      </c>
      <c r="EL206" s="49">
        <f t="shared" si="1004"/>
        <v>0</v>
      </c>
      <c r="EM206" s="49">
        <f t="shared" si="1004"/>
        <v>0</v>
      </c>
      <c r="EN206" s="49">
        <f t="shared" si="1004"/>
        <v>0</v>
      </c>
      <c r="EO206" s="49">
        <f t="shared" si="1004"/>
        <v>0</v>
      </c>
      <c r="EP206" s="49">
        <f t="shared" si="1004"/>
        <v>0</v>
      </c>
      <c r="EQ206" s="49">
        <f t="shared" si="1004"/>
        <v>0</v>
      </c>
      <c r="ER206" s="49">
        <f t="shared" si="1004"/>
        <v>0</v>
      </c>
      <c r="ES206" s="49">
        <f t="shared" ref="ES206:FP206" si="1005">ES94*$N94</f>
        <v>0</v>
      </c>
      <c r="ET206" s="49">
        <f t="shared" si="1005"/>
        <v>0</v>
      </c>
      <c r="EU206" s="49">
        <f t="shared" si="1005"/>
        <v>0</v>
      </c>
      <c r="EV206" s="49">
        <f t="shared" si="1005"/>
        <v>0</v>
      </c>
      <c r="EW206" s="49">
        <f t="shared" si="1005"/>
        <v>0</v>
      </c>
      <c r="EX206" s="49">
        <f t="shared" si="1005"/>
        <v>0</v>
      </c>
      <c r="EY206" s="49">
        <f t="shared" si="1005"/>
        <v>0</v>
      </c>
      <c r="EZ206" s="49">
        <f t="shared" si="1005"/>
        <v>0</v>
      </c>
      <c r="FA206" s="49">
        <f t="shared" si="1005"/>
        <v>0</v>
      </c>
      <c r="FB206" s="49">
        <f t="shared" si="1005"/>
        <v>0</v>
      </c>
      <c r="FC206" s="49">
        <f t="shared" si="1005"/>
        <v>0</v>
      </c>
      <c r="FD206" s="49">
        <f t="shared" si="1005"/>
        <v>0</v>
      </c>
      <c r="FE206" s="49">
        <f t="shared" si="1005"/>
        <v>0</v>
      </c>
      <c r="FF206" s="49">
        <f t="shared" si="1005"/>
        <v>0</v>
      </c>
      <c r="FG206" s="49">
        <f t="shared" si="1005"/>
        <v>0</v>
      </c>
      <c r="FH206" s="49">
        <f t="shared" si="1005"/>
        <v>0</v>
      </c>
      <c r="FI206" s="49">
        <f t="shared" si="1005"/>
        <v>0</v>
      </c>
      <c r="FJ206" s="49">
        <f t="shared" si="1005"/>
        <v>0</v>
      </c>
      <c r="FK206" s="49">
        <f t="shared" si="1005"/>
        <v>0</v>
      </c>
      <c r="FL206" s="49">
        <f t="shared" si="1005"/>
        <v>0</v>
      </c>
      <c r="FM206" s="49">
        <f t="shared" si="1005"/>
        <v>0</v>
      </c>
      <c r="FN206" s="49">
        <f t="shared" si="1005"/>
        <v>0</v>
      </c>
      <c r="FO206" s="49">
        <f t="shared" si="1005"/>
        <v>0</v>
      </c>
      <c r="FP206" s="49">
        <f t="shared" si="1005"/>
        <v>0</v>
      </c>
      <c r="FQ206" s="49">
        <f t="shared" ref="FQ206:GB206" si="1006">FQ94*$O94</f>
        <v>0</v>
      </c>
      <c r="FR206" s="49">
        <f t="shared" si="1006"/>
        <v>0</v>
      </c>
      <c r="FS206" s="49">
        <f t="shared" si="1006"/>
        <v>0</v>
      </c>
      <c r="FT206" s="49">
        <f t="shared" si="1006"/>
        <v>0</v>
      </c>
      <c r="FU206" s="49">
        <f t="shared" si="1006"/>
        <v>0</v>
      </c>
      <c r="FV206" s="49">
        <f t="shared" si="1006"/>
        <v>0</v>
      </c>
      <c r="FW206" s="49">
        <f t="shared" si="1006"/>
        <v>0</v>
      </c>
      <c r="FX206" s="49">
        <f t="shared" si="1006"/>
        <v>0</v>
      </c>
      <c r="FY206" s="49">
        <f t="shared" si="1006"/>
        <v>0</v>
      </c>
      <c r="FZ206" s="49">
        <f t="shared" si="1006"/>
        <v>0</v>
      </c>
      <c r="GA206" s="49">
        <f t="shared" si="1006"/>
        <v>0</v>
      </c>
      <c r="GB206" s="49">
        <f t="shared" si="1006"/>
        <v>0</v>
      </c>
      <c r="GC206" s="69">
        <f t="shared" si="982"/>
        <v>0</v>
      </c>
      <c r="GD206" s="70">
        <f t="shared" si="977"/>
        <v>0</v>
      </c>
      <c r="GE206" s="5"/>
      <c r="GF206" s="5"/>
      <c r="GG206" s="5"/>
    </row>
    <row r="207" spans="1:189" ht="16.5" hidden="1" customHeight="1" x14ac:dyDescent="0.25">
      <c r="A207" s="5"/>
      <c r="B207" s="40" t="s">
        <v>186</v>
      </c>
      <c r="C207" s="24" t="s">
        <v>180</v>
      </c>
      <c r="D207" s="24" t="s">
        <v>180</v>
      </c>
      <c r="E207" s="5">
        <v>54</v>
      </c>
      <c r="F207" s="17" t="s">
        <v>132</v>
      </c>
      <c r="G207" s="17" t="str">
        <f t="shared" si="972"/>
        <v>II</v>
      </c>
      <c r="H207" s="41">
        <f t="shared" si="394"/>
        <v>35045.229999999996</v>
      </c>
      <c r="I207" s="41">
        <f t="shared" si="395"/>
        <v>38549.752999999997</v>
      </c>
      <c r="J207" s="41">
        <f t="shared" si="396"/>
        <v>42404.728300000002</v>
      </c>
      <c r="K207" s="41">
        <f t="shared" si="397"/>
        <v>46645.201130000009</v>
      </c>
      <c r="L207" s="41">
        <f t="shared" si="398"/>
        <v>51309.721243000015</v>
      </c>
      <c r="M207" s="41">
        <f t="shared" si="399"/>
        <v>56440.693367300024</v>
      </c>
      <c r="N207" s="41">
        <f t="shared" si="400"/>
        <v>62084.762704030029</v>
      </c>
      <c r="O207" s="41">
        <f t="shared" si="401"/>
        <v>68293.238974433043</v>
      </c>
      <c r="P207" s="49">
        <f t="shared" ref="P207:Z207" si="1007">P95*$H95</f>
        <v>0</v>
      </c>
      <c r="Q207" s="49">
        <f t="shared" si="1007"/>
        <v>0</v>
      </c>
      <c r="R207" s="49">
        <f t="shared" si="1007"/>
        <v>0</v>
      </c>
      <c r="S207" s="49">
        <f t="shared" si="1007"/>
        <v>0</v>
      </c>
      <c r="T207" s="49">
        <f t="shared" si="1007"/>
        <v>0</v>
      </c>
      <c r="U207" s="49">
        <f t="shared" si="1007"/>
        <v>0</v>
      </c>
      <c r="V207" s="49">
        <f t="shared" si="1007"/>
        <v>0</v>
      </c>
      <c r="W207" s="49">
        <f t="shared" si="1007"/>
        <v>0</v>
      </c>
      <c r="X207" s="49">
        <f t="shared" si="1007"/>
        <v>0</v>
      </c>
      <c r="Y207" s="49">
        <f t="shared" si="1007"/>
        <v>0</v>
      </c>
      <c r="Z207" s="49">
        <f t="shared" si="1007"/>
        <v>0</v>
      </c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BP207" s="49"/>
      <c r="BQ207" s="49"/>
      <c r="BR207" s="49"/>
      <c r="BS207" s="49"/>
      <c r="BT207" s="49"/>
      <c r="BU207" s="49"/>
      <c r="BV207" s="49"/>
      <c r="BW207" s="49"/>
      <c r="BX207" s="49"/>
      <c r="BY207" s="49"/>
      <c r="BZ207" s="49"/>
      <c r="CA207" s="49"/>
      <c r="CB207" s="49"/>
      <c r="CC207" s="49"/>
      <c r="CD207" s="49"/>
      <c r="CE207" s="49"/>
      <c r="CF207" s="49"/>
      <c r="CG207" s="49"/>
      <c r="CH207" s="49"/>
      <c r="CI207" s="49"/>
      <c r="CJ207" s="49"/>
      <c r="CK207" s="49"/>
      <c r="CL207" s="49"/>
      <c r="CM207" s="49"/>
      <c r="CN207" s="49"/>
      <c r="CO207" s="49"/>
      <c r="CP207" s="49"/>
      <c r="CQ207" s="49"/>
      <c r="CR207" s="49"/>
      <c r="CS207" s="49"/>
      <c r="CT207" s="49"/>
      <c r="CU207" s="49"/>
      <c r="CV207" s="49"/>
      <c r="CW207" s="49"/>
      <c r="CX207" s="49"/>
      <c r="CY207" s="49"/>
      <c r="CZ207" s="49"/>
      <c r="DA207" s="49"/>
      <c r="DB207" s="49"/>
      <c r="DC207" s="49"/>
      <c r="DD207" s="49"/>
      <c r="DE207" s="49"/>
      <c r="DF207" s="49"/>
      <c r="DG207" s="49"/>
      <c r="DH207" s="49"/>
      <c r="DI207" s="49"/>
      <c r="DJ207" s="49"/>
      <c r="DK207" s="49"/>
      <c r="DL207" s="49"/>
      <c r="DM207" s="49"/>
      <c r="DN207" s="49"/>
      <c r="DO207" s="49"/>
      <c r="DP207" s="49"/>
      <c r="DQ207" s="49"/>
      <c r="DR207" s="49"/>
      <c r="DS207" s="49"/>
      <c r="DT207" s="49"/>
      <c r="DU207" s="49">
        <f t="shared" ref="DU207:ER207" si="1008">DU95*$M95</f>
        <v>0</v>
      </c>
      <c r="DV207" s="49">
        <f t="shared" si="1008"/>
        <v>0</v>
      </c>
      <c r="DW207" s="49">
        <f t="shared" si="1008"/>
        <v>0</v>
      </c>
      <c r="DX207" s="49">
        <f t="shared" si="1008"/>
        <v>0</v>
      </c>
      <c r="DY207" s="49">
        <f t="shared" si="1008"/>
        <v>0</v>
      </c>
      <c r="DZ207" s="49">
        <f t="shared" si="1008"/>
        <v>0</v>
      </c>
      <c r="EA207" s="49">
        <f t="shared" si="1008"/>
        <v>0</v>
      </c>
      <c r="EB207" s="49">
        <f t="shared" si="1008"/>
        <v>0</v>
      </c>
      <c r="EC207" s="49">
        <f t="shared" si="1008"/>
        <v>0</v>
      </c>
      <c r="ED207" s="49">
        <f t="shared" si="1008"/>
        <v>0</v>
      </c>
      <c r="EE207" s="49">
        <f t="shared" si="1008"/>
        <v>0</v>
      </c>
      <c r="EF207" s="49">
        <f t="shared" si="1008"/>
        <v>0</v>
      </c>
      <c r="EG207" s="49">
        <f t="shared" si="1008"/>
        <v>0</v>
      </c>
      <c r="EH207" s="49">
        <f t="shared" si="1008"/>
        <v>0</v>
      </c>
      <c r="EI207" s="49">
        <f t="shared" si="1008"/>
        <v>0</v>
      </c>
      <c r="EJ207" s="49">
        <f t="shared" si="1008"/>
        <v>0</v>
      </c>
      <c r="EK207" s="49">
        <f t="shared" si="1008"/>
        <v>0</v>
      </c>
      <c r="EL207" s="49">
        <f t="shared" si="1008"/>
        <v>0</v>
      </c>
      <c r="EM207" s="49">
        <f t="shared" si="1008"/>
        <v>0</v>
      </c>
      <c r="EN207" s="49">
        <f t="shared" si="1008"/>
        <v>0</v>
      </c>
      <c r="EO207" s="49">
        <f t="shared" si="1008"/>
        <v>0</v>
      </c>
      <c r="EP207" s="49">
        <f t="shared" si="1008"/>
        <v>0</v>
      </c>
      <c r="EQ207" s="49">
        <f t="shared" si="1008"/>
        <v>0</v>
      </c>
      <c r="ER207" s="49">
        <f t="shared" si="1008"/>
        <v>0</v>
      </c>
      <c r="ES207" s="49">
        <f t="shared" ref="ES207:FP207" si="1009">ES95*$N95</f>
        <v>0</v>
      </c>
      <c r="ET207" s="49">
        <f t="shared" si="1009"/>
        <v>0</v>
      </c>
      <c r="EU207" s="49">
        <f t="shared" si="1009"/>
        <v>0</v>
      </c>
      <c r="EV207" s="49">
        <f t="shared" si="1009"/>
        <v>0</v>
      </c>
      <c r="EW207" s="49">
        <f t="shared" si="1009"/>
        <v>0</v>
      </c>
      <c r="EX207" s="49">
        <f t="shared" si="1009"/>
        <v>0</v>
      </c>
      <c r="EY207" s="49">
        <f t="shared" si="1009"/>
        <v>0</v>
      </c>
      <c r="EZ207" s="49">
        <f t="shared" si="1009"/>
        <v>0</v>
      </c>
      <c r="FA207" s="49">
        <f t="shared" si="1009"/>
        <v>0</v>
      </c>
      <c r="FB207" s="49">
        <f t="shared" si="1009"/>
        <v>0</v>
      </c>
      <c r="FC207" s="49">
        <f t="shared" si="1009"/>
        <v>0</v>
      </c>
      <c r="FD207" s="49">
        <f t="shared" si="1009"/>
        <v>0</v>
      </c>
      <c r="FE207" s="49">
        <f t="shared" si="1009"/>
        <v>0</v>
      </c>
      <c r="FF207" s="49">
        <f t="shared" si="1009"/>
        <v>0</v>
      </c>
      <c r="FG207" s="49">
        <f t="shared" si="1009"/>
        <v>0</v>
      </c>
      <c r="FH207" s="49">
        <f t="shared" si="1009"/>
        <v>0</v>
      </c>
      <c r="FI207" s="49">
        <f t="shared" si="1009"/>
        <v>0</v>
      </c>
      <c r="FJ207" s="49">
        <f t="shared" si="1009"/>
        <v>0</v>
      </c>
      <c r="FK207" s="49">
        <f t="shared" si="1009"/>
        <v>0</v>
      </c>
      <c r="FL207" s="49">
        <f t="shared" si="1009"/>
        <v>0</v>
      </c>
      <c r="FM207" s="49">
        <f t="shared" si="1009"/>
        <v>0</v>
      </c>
      <c r="FN207" s="49">
        <f t="shared" si="1009"/>
        <v>0</v>
      </c>
      <c r="FO207" s="49">
        <f t="shared" si="1009"/>
        <v>0</v>
      </c>
      <c r="FP207" s="49">
        <f t="shared" si="1009"/>
        <v>0</v>
      </c>
      <c r="FQ207" s="49">
        <f t="shared" ref="FQ207:GB207" si="1010">FQ95*$O95</f>
        <v>0</v>
      </c>
      <c r="FR207" s="49">
        <f t="shared" si="1010"/>
        <v>0</v>
      </c>
      <c r="FS207" s="49">
        <f t="shared" si="1010"/>
        <v>0</v>
      </c>
      <c r="FT207" s="49">
        <f t="shared" si="1010"/>
        <v>0</v>
      </c>
      <c r="FU207" s="49">
        <f t="shared" si="1010"/>
        <v>0</v>
      </c>
      <c r="FV207" s="49">
        <f t="shared" si="1010"/>
        <v>0</v>
      </c>
      <c r="FW207" s="49">
        <f t="shared" si="1010"/>
        <v>0</v>
      </c>
      <c r="FX207" s="49">
        <f t="shared" si="1010"/>
        <v>0</v>
      </c>
      <c r="FY207" s="49">
        <f t="shared" si="1010"/>
        <v>0</v>
      </c>
      <c r="FZ207" s="49">
        <f t="shared" si="1010"/>
        <v>0</v>
      </c>
      <c r="GA207" s="49">
        <f t="shared" si="1010"/>
        <v>0</v>
      </c>
      <c r="GB207" s="49">
        <f t="shared" si="1010"/>
        <v>0</v>
      </c>
      <c r="GC207" s="69">
        <f t="shared" si="982"/>
        <v>0</v>
      </c>
      <c r="GD207" s="70">
        <f t="shared" si="977"/>
        <v>0</v>
      </c>
      <c r="GE207" s="5"/>
      <c r="GF207" s="5"/>
      <c r="GG207" s="5"/>
    </row>
    <row r="208" spans="1:189" ht="16.5" hidden="1" customHeight="1" x14ac:dyDescent="0.25">
      <c r="A208" s="5"/>
      <c r="B208" s="40" t="s">
        <v>186</v>
      </c>
      <c r="C208" s="24" t="s">
        <v>180</v>
      </c>
      <c r="D208" s="24" t="s">
        <v>180</v>
      </c>
      <c r="E208" s="5">
        <v>55</v>
      </c>
      <c r="F208" s="17" t="s">
        <v>133</v>
      </c>
      <c r="G208" s="17" t="str">
        <f t="shared" si="972"/>
        <v>II</v>
      </c>
      <c r="H208" s="41">
        <f t="shared" si="394"/>
        <v>35045.229999999996</v>
      </c>
      <c r="I208" s="41">
        <f t="shared" si="395"/>
        <v>38549.752999999997</v>
      </c>
      <c r="J208" s="41">
        <f t="shared" si="396"/>
        <v>42404.728300000002</v>
      </c>
      <c r="K208" s="41">
        <f t="shared" si="397"/>
        <v>46645.201130000009</v>
      </c>
      <c r="L208" s="41">
        <f t="shared" si="398"/>
        <v>51309.721243000015</v>
      </c>
      <c r="M208" s="41">
        <f t="shared" si="399"/>
        <v>56440.693367300024</v>
      </c>
      <c r="N208" s="41">
        <f t="shared" si="400"/>
        <v>62084.762704030029</v>
      </c>
      <c r="O208" s="41">
        <f t="shared" si="401"/>
        <v>68293.238974433043</v>
      </c>
      <c r="P208" s="49">
        <f t="shared" ref="P208:Z208" si="1011">P96*$H96</f>
        <v>0</v>
      </c>
      <c r="Q208" s="49">
        <f t="shared" si="1011"/>
        <v>0</v>
      </c>
      <c r="R208" s="49">
        <f t="shared" si="1011"/>
        <v>0</v>
      </c>
      <c r="S208" s="49">
        <f t="shared" si="1011"/>
        <v>0</v>
      </c>
      <c r="T208" s="49">
        <f t="shared" si="1011"/>
        <v>0</v>
      </c>
      <c r="U208" s="49">
        <f t="shared" si="1011"/>
        <v>0</v>
      </c>
      <c r="V208" s="49">
        <f t="shared" si="1011"/>
        <v>0</v>
      </c>
      <c r="W208" s="49">
        <f t="shared" si="1011"/>
        <v>0</v>
      </c>
      <c r="X208" s="49">
        <f t="shared" si="1011"/>
        <v>0</v>
      </c>
      <c r="Y208" s="49">
        <f t="shared" si="1011"/>
        <v>0</v>
      </c>
      <c r="Z208" s="49">
        <f t="shared" si="1011"/>
        <v>0</v>
      </c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BP208" s="49"/>
      <c r="BQ208" s="49"/>
      <c r="BR208" s="49"/>
      <c r="BS208" s="49"/>
      <c r="BT208" s="49"/>
      <c r="BU208" s="49"/>
      <c r="BV208" s="49"/>
      <c r="BW208" s="49"/>
      <c r="BX208" s="49"/>
      <c r="BY208" s="49"/>
      <c r="BZ208" s="49"/>
      <c r="CA208" s="49"/>
      <c r="CB208" s="49"/>
      <c r="CC208" s="49"/>
      <c r="CD208" s="49"/>
      <c r="CE208" s="49"/>
      <c r="CF208" s="49"/>
      <c r="CG208" s="49"/>
      <c r="CH208" s="49"/>
      <c r="CI208" s="49"/>
      <c r="CJ208" s="49"/>
      <c r="CK208" s="49"/>
      <c r="CL208" s="49"/>
      <c r="CM208" s="49"/>
      <c r="CN208" s="49"/>
      <c r="CO208" s="49"/>
      <c r="CP208" s="49"/>
      <c r="CQ208" s="49"/>
      <c r="CR208" s="49"/>
      <c r="CS208" s="49"/>
      <c r="CT208" s="49"/>
      <c r="CU208" s="49"/>
      <c r="CV208" s="49"/>
      <c r="CW208" s="49"/>
      <c r="CX208" s="49"/>
      <c r="CY208" s="49"/>
      <c r="CZ208" s="49"/>
      <c r="DA208" s="49"/>
      <c r="DB208" s="49"/>
      <c r="DC208" s="49"/>
      <c r="DD208" s="49"/>
      <c r="DE208" s="49"/>
      <c r="DF208" s="49"/>
      <c r="DG208" s="49"/>
      <c r="DH208" s="49"/>
      <c r="DI208" s="49"/>
      <c r="DJ208" s="49"/>
      <c r="DK208" s="49"/>
      <c r="DL208" s="49"/>
      <c r="DM208" s="49"/>
      <c r="DN208" s="49"/>
      <c r="DO208" s="49"/>
      <c r="DP208" s="49"/>
      <c r="DQ208" s="49"/>
      <c r="DR208" s="49"/>
      <c r="DS208" s="49"/>
      <c r="DT208" s="49"/>
      <c r="DU208" s="49">
        <f t="shared" ref="DU208:ER208" si="1012">DU96*$M96</f>
        <v>0</v>
      </c>
      <c r="DV208" s="49">
        <f t="shared" si="1012"/>
        <v>0</v>
      </c>
      <c r="DW208" s="49">
        <f t="shared" si="1012"/>
        <v>0</v>
      </c>
      <c r="DX208" s="49">
        <f t="shared" si="1012"/>
        <v>0</v>
      </c>
      <c r="DY208" s="49">
        <f t="shared" si="1012"/>
        <v>0</v>
      </c>
      <c r="DZ208" s="49">
        <f t="shared" si="1012"/>
        <v>0</v>
      </c>
      <c r="EA208" s="49">
        <f t="shared" si="1012"/>
        <v>0</v>
      </c>
      <c r="EB208" s="49">
        <f t="shared" si="1012"/>
        <v>0</v>
      </c>
      <c r="EC208" s="49">
        <f t="shared" si="1012"/>
        <v>0</v>
      </c>
      <c r="ED208" s="49">
        <f t="shared" si="1012"/>
        <v>0</v>
      </c>
      <c r="EE208" s="49">
        <f t="shared" si="1012"/>
        <v>0</v>
      </c>
      <c r="EF208" s="49">
        <f t="shared" si="1012"/>
        <v>0</v>
      </c>
      <c r="EG208" s="49">
        <f t="shared" si="1012"/>
        <v>0</v>
      </c>
      <c r="EH208" s="49">
        <f t="shared" si="1012"/>
        <v>0</v>
      </c>
      <c r="EI208" s="49">
        <f t="shared" si="1012"/>
        <v>0</v>
      </c>
      <c r="EJ208" s="49">
        <f t="shared" si="1012"/>
        <v>0</v>
      </c>
      <c r="EK208" s="49">
        <f t="shared" si="1012"/>
        <v>0</v>
      </c>
      <c r="EL208" s="49">
        <f t="shared" si="1012"/>
        <v>0</v>
      </c>
      <c r="EM208" s="49">
        <f t="shared" si="1012"/>
        <v>0</v>
      </c>
      <c r="EN208" s="49">
        <f t="shared" si="1012"/>
        <v>0</v>
      </c>
      <c r="EO208" s="49">
        <f t="shared" si="1012"/>
        <v>0</v>
      </c>
      <c r="EP208" s="49">
        <f t="shared" si="1012"/>
        <v>0</v>
      </c>
      <c r="EQ208" s="49">
        <f t="shared" si="1012"/>
        <v>0</v>
      </c>
      <c r="ER208" s="49">
        <f t="shared" si="1012"/>
        <v>0</v>
      </c>
      <c r="ES208" s="49">
        <f t="shared" ref="ES208:FP208" si="1013">ES96*$N96</f>
        <v>0</v>
      </c>
      <c r="ET208" s="49">
        <f t="shared" si="1013"/>
        <v>0</v>
      </c>
      <c r="EU208" s="49">
        <f t="shared" si="1013"/>
        <v>0</v>
      </c>
      <c r="EV208" s="49">
        <f t="shared" si="1013"/>
        <v>0</v>
      </c>
      <c r="EW208" s="49">
        <f t="shared" si="1013"/>
        <v>0</v>
      </c>
      <c r="EX208" s="49">
        <f t="shared" si="1013"/>
        <v>0</v>
      </c>
      <c r="EY208" s="49">
        <f t="shared" si="1013"/>
        <v>0</v>
      </c>
      <c r="EZ208" s="49">
        <f t="shared" si="1013"/>
        <v>0</v>
      </c>
      <c r="FA208" s="49">
        <f t="shared" si="1013"/>
        <v>0</v>
      </c>
      <c r="FB208" s="49">
        <f t="shared" si="1013"/>
        <v>0</v>
      </c>
      <c r="FC208" s="49">
        <f t="shared" si="1013"/>
        <v>0</v>
      </c>
      <c r="FD208" s="49">
        <f t="shared" si="1013"/>
        <v>0</v>
      </c>
      <c r="FE208" s="49">
        <f t="shared" si="1013"/>
        <v>0</v>
      </c>
      <c r="FF208" s="49">
        <f t="shared" si="1013"/>
        <v>0</v>
      </c>
      <c r="FG208" s="49">
        <f t="shared" si="1013"/>
        <v>0</v>
      </c>
      <c r="FH208" s="49">
        <f t="shared" si="1013"/>
        <v>0</v>
      </c>
      <c r="FI208" s="49">
        <f t="shared" si="1013"/>
        <v>0</v>
      </c>
      <c r="FJ208" s="49">
        <f t="shared" si="1013"/>
        <v>0</v>
      </c>
      <c r="FK208" s="49">
        <f t="shared" si="1013"/>
        <v>0</v>
      </c>
      <c r="FL208" s="49">
        <f t="shared" si="1013"/>
        <v>0</v>
      </c>
      <c r="FM208" s="49">
        <f t="shared" si="1013"/>
        <v>0</v>
      </c>
      <c r="FN208" s="49">
        <f t="shared" si="1013"/>
        <v>0</v>
      </c>
      <c r="FO208" s="49">
        <f t="shared" si="1013"/>
        <v>0</v>
      </c>
      <c r="FP208" s="49">
        <f t="shared" si="1013"/>
        <v>0</v>
      </c>
      <c r="FQ208" s="49">
        <f t="shared" ref="FQ208:GB208" si="1014">FQ96*$O96</f>
        <v>0</v>
      </c>
      <c r="FR208" s="49">
        <f t="shared" si="1014"/>
        <v>0</v>
      </c>
      <c r="FS208" s="49">
        <f t="shared" si="1014"/>
        <v>0</v>
      </c>
      <c r="FT208" s="49">
        <f t="shared" si="1014"/>
        <v>0</v>
      </c>
      <c r="FU208" s="49">
        <f t="shared" si="1014"/>
        <v>0</v>
      </c>
      <c r="FV208" s="49">
        <f t="shared" si="1014"/>
        <v>0</v>
      </c>
      <c r="FW208" s="49">
        <f t="shared" si="1014"/>
        <v>0</v>
      </c>
      <c r="FX208" s="49">
        <f t="shared" si="1014"/>
        <v>0</v>
      </c>
      <c r="FY208" s="49">
        <f t="shared" si="1014"/>
        <v>0</v>
      </c>
      <c r="FZ208" s="49">
        <f t="shared" si="1014"/>
        <v>0</v>
      </c>
      <c r="GA208" s="49">
        <f t="shared" si="1014"/>
        <v>0</v>
      </c>
      <c r="GB208" s="49">
        <f t="shared" si="1014"/>
        <v>0</v>
      </c>
      <c r="GC208" s="69">
        <f t="shared" si="982"/>
        <v>0</v>
      </c>
      <c r="GD208" s="70">
        <f t="shared" si="977"/>
        <v>0</v>
      </c>
      <c r="GE208" s="5"/>
      <c r="GF208" s="5"/>
      <c r="GG208" s="5"/>
    </row>
    <row r="209" spans="1:189" ht="16.5" hidden="1" customHeight="1" x14ac:dyDescent="0.25">
      <c r="A209" s="5"/>
      <c r="B209" s="40" t="s">
        <v>186</v>
      </c>
      <c r="C209" s="24" t="s">
        <v>180</v>
      </c>
      <c r="D209" s="24" t="s">
        <v>180</v>
      </c>
      <c r="E209" s="5">
        <v>56</v>
      </c>
      <c r="F209" s="17" t="s">
        <v>390</v>
      </c>
      <c r="G209" s="17" t="str">
        <f t="shared" si="972"/>
        <v>IV</v>
      </c>
      <c r="H209" s="41">
        <f t="shared" si="394"/>
        <v>87113.95</v>
      </c>
      <c r="I209" s="41">
        <f t="shared" si="395"/>
        <v>95825.345000000001</v>
      </c>
      <c r="J209" s="41">
        <f t="shared" si="396"/>
        <v>105407.87950000001</v>
      </c>
      <c r="K209" s="41">
        <f t="shared" si="397"/>
        <v>115948.66745000002</v>
      </c>
      <c r="L209" s="41">
        <f t="shared" si="398"/>
        <v>127543.53419500003</v>
      </c>
      <c r="M209" s="41">
        <f t="shared" si="399"/>
        <v>140297.88761450004</v>
      </c>
      <c r="N209" s="41">
        <f t="shared" si="400"/>
        <v>154327.67637595005</v>
      </c>
      <c r="O209" s="41">
        <f t="shared" si="401"/>
        <v>169760.44401354506</v>
      </c>
      <c r="P209" s="49">
        <f t="shared" ref="P209:Z209" si="1015">P97*$H97</f>
        <v>0</v>
      </c>
      <c r="Q209" s="49">
        <f t="shared" si="1015"/>
        <v>0</v>
      </c>
      <c r="R209" s="49">
        <f t="shared" si="1015"/>
        <v>0</v>
      </c>
      <c r="S209" s="49">
        <f t="shared" si="1015"/>
        <v>0</v>
      </c>
      <c r="T209" s="49">
        <f t="shared" si="1015"/>
        <v>0</v>
      </c>
      <c r="U209" s="49">
        <f t="shared" si="1015"/>
        <v>0</v>
      </c>
      <c r="V209" s="49">
        <f t="shared" si="1015"/>
        <v>0</v>
      </c>
      <c r="W209" s="49">
        <f t="shared" si="1015"/>
        <v>0</v>
      </c>
      <c r="X209" s="49">
        <f t="shared" si="1015"/>
        <v>0</v>
      </c>
      <c r="Y209" s="49">
        <f t="shared" si="1015"/>
        <v>0</v>
      </c>
      <c r="Z209" s="49">
        <f t="shared" si="1015"/>
        <v>0</v>
      </c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BP209" s="49"/>
      <c r="BQ209" s="49"/>
      <c r="BR209" s="49"/>
      <c r="BS209" s="49"/>
      <c r="BT209" s="49"/>
      <c r="BU209" s="49"/>
      <c r="BV209" s="49"/>
      <c r="BW209" s="49"/>
      <c r="BX209" s="49"/>
      <c r="BY209" s="49"/>
      <c r="BZ209" s="49"/>
      <c r="CA209" s="49"/>
      <c r="CB209" s="49"/>
      <c r="CC209" s="49"/>
      <c r="CD209" s="49"/>
      <c r="CE209" s="49"/>
      <c r="CF209" s="49"/>
      <c r="CG209" s="49"/>
      <c r="CH209" s="49"/>
      <c r="CI209" s="49"/>
      <c r="CJ209" s="49"/>
      <c r="CK209" s="49"/>
      <c r="CL209" s="49"/>
      <c r="CM209" s="49"/>
      <c r="CN209" s="49"/>
      <c r="CO209" s="49"/>
      <c r="CP209" s="49"/>
      <c r="CQ209" s="49"/>
      <c r="CR209" s="49"/>
      <c r="CS209" s="49"/>
      <c r="CT209" s="49"/>
      <c r="CU209" s="49"/>
      <c r="CV209" s="49"/>
      <c r="CW209" s="49"/>
      <c r="CX209" s="49"/>
      <c r="CY209" s="49"/>
      <c r="CZ209" s="49"/>
      <c r="DA209" s="49"/>
      <c r="DB209" s="49"/>
      <c r="DC209" s="49"/>
      <c r="DD209" s="49"/>
      <c r="DE209" s="49"/>
      <c r="DF209" s="49"/>
      <c r="DG209" s="49"/>
      <c r="DH209" s="49"/>
      <c r="DI209" s="49"/>
      <c r="DJ209" s="49"/>
      <c r="DK209" s="49"/>
      <c r="DL209" s="49"/>
      <c r="DM209" s="49"/>
      <c r="DN209" s="49"/>
      <c r="DO209" s="49"/>
      <c r="DP209" s="49"/>
      <c r="DQ209" s="49"/>
      <c r="DR209" s="49"/>
      <c r="DS209" s="49"/>
      <c r="DT209" s="49"/>
      <c r="DU209" s="49">
        <f t="shared" ref="DU209:ER209" si="1016">DU97*$M97</f>
        <v>0</v>
      </c>
      <c r="DV209" s="49">
        <f t="shared" si="1016"/>
        <v>0</v>
      </c>
      <c r="DW209" s="49">
        <f t="shared" si="1016"/>
        <v>0</v>
      </c>
      <c r="DX209" s="49">
        <f t="shared" si="1016"/>
        <v>0</v>
      </c>
      <c r="DY209" s="49">
        <f t="shared" si="1016"/>
        <v>0</v>
      </c>
      <c r="DZ209" s="49">
        <f t="shared" si="1016"/>
        <v>0</v>
      </c>
      <c r="EA209" s="49">
        <f t="shared" si="1016"/>
        <v>0</v>
      </c>
      <c r="EB209" s="49">
        <f t="shared" si="1016"/>
        <v>0</v>
      </c>
      <c r="EC209" s="49">
        <f t="shared" si="1016"/>
        <v>0</v>
      </c>
      <c r="ED209" s="49">
        <f t="shared" si="1016"/>
        <v>0</v>
      </c>
      <c r="EE209" s="49">
        <f t="shared" si="1016"/>
        <v>0</v>
      </c>
      <c r="EF209" s="49">
        <f t="shared" si="1016"/>
        <v>0</v>
      </c>
      <c r="EG209" s="49">
        <f t="shared" si="1016"/>
        <v>0</v>
      </c>
      <c r="EH209" s="49">
        <f t="shared" si="1016"/>
        <v>0</v>
      </c>
      <c r="EI209" s="49">
        <f t="shared" si="1016"/>
        <v>0</v>
      </c>
      <c r="EJ209" s="49">
        <f t="shared" si="1016"/>
        <v>0</v>
      </c>
      <c r="EK209" s="49">
        <f t="shared" si="1016"/>
        <v>0</v>
      </c>
      <c r="EL209" s="49">
        <f t="shared" si="1016"/>
        <v>0</v>
      </c>
      <c r="EM209" s="49">
        <f t="shared" si="1016"/>
        <v>0</v>
      </c>
      <c r="EN209" s="49">
        <f t="shared" si="1016"/>
        <v>0</v>
      </c>
      <c r="EO209" s="49">
        <f t="shared" si="1016"/>
        <v>0</v>
      </c>
      <c r="EP209" s="49">
        <f t="shared" si="1016"/>
        <v>0</v>
      </c>
      <c r="EQ209" s="49">
        <f t="shared" si="1016"/>
        <v>0</v>
      </c>
      <c r="ER209" s="49">
        <f t="shared" si="1016"/>
        <v>0</v>
      </c>
      <c r="ES209" s="49">
        <f t="shared" ref="ES209:FP209" si="1017">ES97*$N97</f>
        <v>0</v>
      </c>
      <c r="ET209" s="49">
        <f t="shared" si="1017"/>
        <v>0</v>
      </c>
      <c r="EU209" s="49">
        <f t="shared" si="1017"/>
        <v>0</v>
      </c>
      <c r="EV209" s="49">
        <f t="shared" si="1017"/>
        <v>0</v>
      </c>
      <c r="EW209" s="49">
        <f t="shared" si="1017"/>
        <v>0</v>
      </c>
      <c r="EX209" s="49">
        <f t="shared" si="1017"/>
        <v>0</v>
      </c>
      <c r="EY209" s="49">
        <f t="shared" si="1017"/>
        <v>0</v>
      </c>
      <c r="EZ209" s="49">
        <f t="shared" si="1017"/>
        <v>0</v>
      </c>
      <c r="FA209" s="49">
        <f t="shared" si="1017"/>
        <v>0</v>
      </c>
      <c r="FB209" s="49">
        <f t="shared" si="1017"/>
        <v>0</v>
      </c>
      <c r="FC209" s="49">
        <f t="shared" si="1017"/>
        <v>0</v>
      </c>
      <c r="FD209" s="49">
        <f t="shared" si="1017"/>
        <v>0</v>
      </c>
      <c r="FE209" s="49">
        <f t="shared" si="1017"/>
        <v>0</v>
      </c>
      <c r="FF209" s="49">
        <f t="shared" si="1017"/>
        <v>0</v>
      </c>
      <c r="FG209" s="49">
        <f t="shared" si="1017"/>
        <v>0</v>
      </c>
      <c r="FH209" s="49">
        <f t="shared" si="1017"/>
        <v>0</v>
      </c>
      <c r="FI209" s="49">
        <f t="shared" si="1017"/>
        <v>0</v>
      </c>
      <c r="FJ209" s="49">
        <f t="shared" si="1017"/>
        <v>0</v>
      </c>
      <c r="FK209" s="49">
        <f t="shared" si="1017"/>
        <v>0</v>
      </c>
      <c r="FL209" s="49">
        <f t="shared" si="1017"/>
        <v>0</v>
      </c>
      <c r="FM209" s="49">
        <f t="shared" si="1017"/>
        <v>0</v>
      </c>
      <c r="FN209" s="49">
        <f t="shared" si="1017"/>
        <v>0</v>
      </c>
      <c r="FO209" s="49">
        <f t="shared" si="1017"/>
        <v>0</v>
      </c>
      <c r="FP209" s="49">
        <f t="shared" si="1017"/>
        <v>0</v>
      </c>
      <c r="FQ209" s="49">
        <f t="shared" ref="FQ209:GB209" si="1018">FQ97*$O97</f>
        <v>0</v>
      </c>
      <c r="FR209" s="49">
        <f t="shared" si="1018"/>
        <v>0</v>
      </c>
      <c r="FS209" s="49">
        <f t="shared" si="1018"/>
        <v>0</v>
      </c>
      <c r="FT209" s="49">
        <f t="shared" si="1018"/>
        <v>0</v>
      </c>
      <c r="FU209" s="49">
        <f t="shared" si="1018"/>
        <v>0</v>
      </c>
      <c r="FV209" s="49">
        <f t="shared" si="1018"/>
        <v>0</v>
      </c>
      <c r="FW209" s="49">
        <f t="shared" si="1018"/>
        <v>0</v>
      </c>
      <c r="FX209" s="49">
        <f t="shared" si="1018"/>
        <v>0</v>
      </c>
      <c r="FY209" s="49">
        <f t="shared" si="1018"/>
        <v>0</v>
      </c>
      <c r="FZ209" s="49">
        <f t="shared" si="1018"/>
        <v>0</v>
      </c>
      <c r="GA209" s="49">
        <f t="shared" si="1018"/>
        <v>0</v>
      </c>
      <c r="GB209" s="49">
        <f t="shared" si="1018"/>
        <v>0</v>
      </c>
      <c r="GC209" s="69">
        <f t="shared" si="982"/>
        <v>0</v>
      </c>
      <c r="GD209" s="70">
        <f t="shared" si="977"/>
        <v>0</v>
      </c>
      <c r="GE209" s="5"/>
      <c r="GF209" s="5"/>
      <c r="GG209" s="5"/>
    </row>
    <row r="210" spans="1:189" ht="16.5" hidden="1" customHeight="1" x14ac:dyDescent="0.25">
      <c r="A210" s="5"/>
      <c r="B210" s="40" t="s">
        <v>186</v>
      </c>
      <c r="C210" s="24" t="s">
        <v>180</v>
      </c>
      <c r="D210" s="24" t="s">
        <v>180</v>
      </c>
      <c r="E210" s="5">
        <v>57</v>
      </c>
      <c r="F210" s="17"/>
      <c r="G210" s="17"/>
      <c r="H210" s="41">
        <f t="shared" si="351"/>
        <v>0</v>
      </c>
      <c r="I210" s="41">
        <f t="shared" ref="I210:O210" si="1019">H210*1.1</f>
        <v>0</v>
      </c>
      <c r="J210" s="41">
        <f t="shared" si="1019"/>
        <v>0</v>
      </c>
      <c r="K210" s="41">
        <f t="shared" si="1019"/>
        <v>0</v>
      </c>
      <c r="L210" s="41">
        <f t="shared" si="1019"/>
        <v>0</v>
      </c>
      <c r="M210" s="41">
        <f t="shared" si="1019"/>
        <v>0</v>
      </c>
      <c r="N210" s="41">
        <f t="shared" si="1019"/>
        <v>0</v>
      </c>
      <c r="O210" s="41">
        <f t="shared" si="1019"/>
        <v>0</v>
      </c>
      <c r="P210" s="49">
        <f t="shared" ref="P210:Z210" si="1020">P98*$H98</f>
        <v>0</v>
      </c>
      <c r="Q210" s="49">
        <f t="shared" si="1020"/>
        <v>0</v>
      </c>
      <c r="R210" s="49">
        <f t="shared" si="1020"/>
        <v>0</v>
      </c>
      <c r="S210" s="49">
        <f t="shared" si="1020"/>
        <v>0</v>
      </c>
      <c r="T210" s="49">
        <f t="shared" si="1020"/>
        <v>0</v>
      </c>
      <c r="U210" s="49">
        <f t="shared" si="1020"/>
        <v>0</v>
      </c>
      <c r="V210" s="49">
        <f t="shared" si="1020"/>
        <v>0</v>
      </c>
      <c r="W210" s="49">
        <f t="shared" si="1020"/>
        <v>0</v>
      </c>
      <c r="X210" s="49">
        <f t="shared" si="1020"/>
        <v>0</v>
      </c>
      <c r="Y210" s="49">
        <f t="shared" si="1020"/>
        <v>0</v>
      </c>
      <c r="Z210" s="49">
        <f t="shared" si="1020"/>
        <v>0</v>
      </c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BP210" s="49"/>
      <c r="BQ210" s="49"/>
      <c r="BR210" s="49"/>
      <c r="BS210" s="49"/>
      <c r="BT210" s="49"/>
      <c r="BU210" s="49"/>
      <c r="BV210" s="49"/>
      <c r="BW210" s="49"/>
      <c r="BX210" s="49"/>
      <c r="BY210" s="49"/>
      <c r="BZ210" s="49"/>
      <c r="CA210" s="49"/>
      <c r="CB210" s="49"/>
      <c r="CC210" s="49"/>
      <c r="CD210" s="49"/>
      <c r="CE210" s="49"/>
      <c r="CF210" s="49"/>
      <c r="CG210" s="49"/>
      <c r="CH210" s="49"/>
      <c r="CI210" s="49"/>
      <c r="CJ210" s="49"/>
      <c r="CK210" s="49"/>
      <c r="CL210" s="49"/>
      <c r="CM210" s="49"/>
      <c r="CN210" s="49"/>
      <c r="CO210" s="49"/>
      <c r="CP210" s="49"/>
      <c r="CQ210" s="49"/>
      <c r="CR210" s="49"/>
      <c r="CS210" s="49"/>
      <c r="CT210" s="49"/>
      <c r="CU210" s="49"/>
      <c r="CV210" s="49"/>
      <c r="CW210" s="49"/>
      <c r="CX210" s="49"/>
      <c r="CY210" s="49"/>
      <c r="CZ210" s="49"/>
      <c r="DA210" s="49"/>
      <c r="DB210" s="49"/>
      <c r="DC210" s="49"/>
      <c r="DD210" s="49"/>
      <c r="DE210" s="49"/>
      <c r="DF210" s="49"/>
      <c r="DG210" s="49"/>
      <c r="DH210" s="49"/>
      <c r="DI210" s="49"/>
      <c r="DJ210" s="49"/>
      <c r="DK210" s="49"/>
      <c r="DL210" s="49"/>
      <c r="DM210" s="49"/>
      <c r="DN210" s="49"/>
      <c r="DO210" s="49"/>
      <c r="DP210" s="49"/>
      <c r="DQ210" s="49"/>
      <c r="DR210" s="49"/>
      <c r="DS210" s="49"/>
      <c r="DT210" s="49"/>
      <c r="DU210" s="49">
        <f t="shared" ref="DU210:ER210" si="1021">DU98*$M98</f>
        <v>0</v>
      </c>
      <c r="DV210" s="49">
        <f t="shared" si="1021"/>
        <v>0</v>
      </c>
      <c r="DW210" s="49">
        <f t="shared" si="1021"/>
        <v>0</v>
      </c>
      <c r="DX210" s="49">
        <f t="shared" si="1021"/>
        <v>0</v>
      </c>
      <c r="DY210" s="49">
        <f t="shared" si="1021"/>
        <v>0</v>
      </c>
      <c r="DZ210" s="49">
        <f t="shared" si="1021"/>
        <v>0</v>
      </c>
      <c r="EA210" s="49">
        <f t="shared" si="1021"/>
        <v>0</v>
      </c>
      <c r="EB210" s="49">
        <f t="shared" si="1021"/>
        <v>0</v>
      </c>
      <c r="EC210" s="49">
        <f t="shared" si="1021"/>
        <v>0</v>
      </c>
      <c r="ED210" s="49">
        <f t="shared" si="1021"/>
        <v>0</v>
      </c>
      <c r="EE210" s="49">
        <f t="shared" si="1021"/>
        <v>0</v>
      </c>
      <c r="EF210" s="49">
        <f t="shared" si="1021"/>
        <v>0</v>
      </c>
      <c r="EG210" s="49">
        <f t="shared" si="1021"/>
        <v>0</v>
      </c>
      <c r="EH210" s="49">
        <f t="shared" si="1021"/>
        <v>0</v>
      </c>
      <c r="EI210" s="49">
        <f t="shared" si="1021"/>
        <v>0</v>
      </c>
      <c r="EJ210" s="49">
        <f t="shared" si="1021"/>
        <v>0</v>
      </c>
      <c r="EK210" s="49">
        <f t="shared" si="1021"/>
        <v>0</v>
      </c>
      <c r="EL210" s="49">
        <f t="shared" si="1021"/>
        <v>0</v>
      </c>
      <c r="EM210" s="49">
        <f t="shared" si="1021"/>
        <v>0</v>
      </c>
      <c r="EN210" s="49">
        <f t="shared" si="1021"/>
        <v>0</v>
      </c>
      <c r="EO210" s="49">
        <f t="shared" si="1021"/>
        <v>0</v>
      </c>
      <c r="EP210" s="49">
        <f t="shared" si="1021"/>
        <v>0</v>
      </c>
      <c r="EQ210" s="49">
        <f t="shared" si="1021"/>
        <v>0</v>
      </c>
      <c r="ER210" s="49">
        <f t="shared" si="1021"/>
        <v>0</v>
      </c>
      <c r="ES210" s="49">
        <f t="shared" ref="ES210:FP210" si="1022">ES98*$N98</f>
        <v>0</v>
      </c>
      <c r="ET210" s="49">
        <f t="shared" si="1022"/>
        <v>0</v>
      </c>
      <c r="EU210" s="49">
        <f t="shared" si="1022"/>
        <v>0</v>
      </c>
      <c r="EV210" s="49">
        <f t="shared" si="1022"/>
        <v>0</v>
      </c>
      <c r="EW210" s="49">
        <f t="shared" si="1022"/>
        <v>0</v>
      </c>
      <c r="EX210" s="49">
        <f t="shared" si="1022"/>
        <v>0</v>
      </c>
      <c r="EY210" s="49">
        <f t="shared" si="1022"/>
        <v>0</v>
      </c>
      <c r="EZ210" s="49">
        <f t="shared" si="1022"/>
        <v>0</v>
      </c>
      <c r="FA210" s="49">
        <f t="shared" si="1022"/>
        <v>0</v>
      </c>
      <c r="FB210" s="49">
        <f t="shared" si="1022"/>
        <v>0</v>
      </c>
      <c r="FC210" s="49">
        <f t="shared" si="1022"/>
        <v>0</v>
      </c>
      <c r="FD210" s="49">
        <f t="shared" si="1022"/>
        <v>0</v>
      </c>
      <c r="FE210" s="49">
        <f t="shared" si="1022"/>
        <v>0</v>
      </c>
      <c r="FF210" s="49">
        <f t="shared" si="1022"/>
        <v>0</v>
      </c>
      <c r="FG210" s="49">
        <f t="shared" si="1022"/>
        <v>0</v>
      </c>
      <c r="FH210" s="49">
        <f t="shared" si="1022"/>
        <v>0</v>
      </c>
      <c r="FI210" s="49">
        <f t="shared" si="1022"/>
        <v>0</v>
      </c>
      <c r="FJ210" s="49">
        <f t="shared" si="1022"/>
        <v>0</v>
      </c>
      <c r="FK210" s="49">
        <f t="shared" si="1022"/>
        <v>0</v>
      </c>
      <c r="FL210" s="49">
        <f t="shared" si="1022"/>
        <v>0</v>
      </c>
      <c r="FM210" s="49">
        <f t="shared" si="1022"/>
        <v>0</v>
      </c>
      <c r="FN210" s="49">
        <f t="shared" si="1022"/>
        <v>0</v>
      </c>
      <c r="FO210" s="49">
        <f t="shared" si="1022"/>
        <v>0</v>
      </c>
      <c r="FP210" s="49">
        <f t="shared" si="1022"/>
        <v>0</v>
      </c>
      <c r="FQ210" s="49">
        <f t="shared" ref="FQ210:GB210" si="1023">FQ98*$O98</f>
        <v>0</v>
      </c>
      <c r="FR210" s="49">
        <f t="shared" si="1023"/>
        <v>0</v>
      </c>
      <c r="FS210" s="49">
        <f t="shared" si="1023"/>
        <v>0</v>
      </c>
      <c r="FT210" s="49">
        <f t="shared" si="1023"/>
        <v>0</v>
      </c>
      <c r="FU210" s="49">
        <f t="shared" si="1023"/>
        <v>0</v>
      </c>
      <c r="FV210" s="49">
        <f t="shared" si="1023"/>
        <v>0</v>
      </c>
      <c r="FW210" s="49">
        <f t="shared" si="1023"/>
        <v>0</v>
      </c>
      <c r="FX210" s="49">
        <f t="shared" si="1023"/>
        <v>0</v>
      </c>
      <c r="FY210" s="49">
        <f t="shared" si="1023"/>
        <v>0</v>
      </c>
      <c r="FZ210" s="49">
        <f t="shared" si="1023"/>
        <v>0</v>
      </c>
      <c r="GA210" s="49">
        <f t="shared" si="1023"/>
        <v>0</v>
      </c>
      <c r="GB210" s="49">
        <f t="shared" si="1023"/>
        <v>0</v>
      </c>
      <c r="GC210" s="69">
        <f t="shared" ref="GC210:GC220" si="1024">SUM(P210:GB210)</f>
        <v>0</v>
      </c>
      <c r="GD210" s="70">
        <f t="shared" si="977"/>
        <v>0</v>
      </c>
      <c r="GE210" s="5"/>
      <c r="GF210" s="5"/>
      <c r="GG210" s="5"/>
    </row>
    <row r="211" spans="1:189" ht="16.5" hidden="1" customHeight="1" x14ac:dyDescent="0.25">
      <c r="A211" s="5"/>
      <c r="B211" s="40" t="s">
        <v>186</v>
      </c>
      <c r="C211" s="24" t="s">
        <v>180</v>
      </c>
      <c r="D211" s="24" t="s">
        <v>180</v>
      </c>
      <c r="E211" s="5">
        <v>58</v>
      </c>
      <c r="F211" s="17"/>
      <c r="G211" s="17"/>
      <c r="H211" s="41">
        <f t="shared" si="351"/>
        <v>0</v>
      </c>
      <c r="I211" s="41">
        <f t="shared" ref="I211:O211" si="1025">H211*1.1</f>
        <v>0</v>
      </c>
      <c r="J211" s="41">
        <f t="shared" si="1025"/>
        <v>0</v>
      </c>
      <c r="K211" s="41">
        <f t="shared" si="1025"/>
        <v>0</v>
      </c>
      <c r="L211" s="41">
        <f t="shared" si="1025"/>
        <v>0</v>
      </c>
      <c r="M211" s="41">
        <f t="shared" si="1025"/>
        <v>0</v>
      </c>
      <c r="N211" s="41">
        <f t="shared" si="1025"/>
        <v>0</v>
      </c>
      <c r="O211" s="41">
        <f t="shared" si="1025"/>
        <v>0</v>
      </c>
      <c r="P211" s="49">
        <f t="shared" ref="P211:Z211" si="1026">P99*$H99</f>
        <v>0</v>
      </c>
      <c r="Q211" s="49">
        <f t="shared" si="1026"/>
        <v>0</v>
      </c>
      <c r="R211" s="49">
        <f t="shared" si="1026"/>
        <v>0</v>
      </c>
      <c r="S211" s="49">
        <f t="shared" si="1026"/>
        <v>0</v>
      </c>
      <c r="T211" s="49">
        <f t="shared" si="1026"/>
        <v>0</v>
      </c>
      <c r="U211" s="49">
        <f t="shared" si="1026"/>
        <v>0</v>
      </c>
      <c r="V211" s="49">
        <f t="shared" si="1026"/>
        <v>0</v>
      </c>
      <c r="W211" s="49">
        <f t="shared" si="1026"/>
        <v>0</v>
      </c>
      <c r="X211" s="49">
        <f t="shared" si="1026"/>
        <v>0</v>
      </c>
      <c r="Y211" s="49">
        <f t="shared" si="1026"/>
        <v>0</v>
      </c>
      <c r="Z211" s="49">
        <f t="shared" si="1026"/>
        <v>0</v>
      </c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BP211" s="49"/>
      <c r="BQ211" s="49"/>
      <c r="BR211" s="49"/>
      <c r="BS211" s="49"/>
      <c r="BT211" s="49"/>
      <c r="BU211" s="49"/>
      <c r="BV211" s="49"/>
      <c r="BW211" s="49"/>
      <c r="BX211" s="49"/>
      <c r="BY211" s="49"/>
      <c r="BZ211" s="49"/>
      <c r="CA211" s="49"/>
      <c r="CB211" s="49"/>
      <c r="CC211" s="49"/>
      <c r="CD211" s="49"/>
      <c r="CE211" s="49"/>
      <c r="CF211" s="49"/>
      <c r="CG211" s="49"/>
      <c r="CH211" s="49"/>
      <c r="CI211" s="49"/>
      <c r="CJ211" s="49"/>
      <c r="CK211" s="49"/>
      <c r="CL211" s="49"/>
      <c r="CM211" s="49"/>
      <c r="CN211" s="49"/>
      <c r="CO211" s="49"/>
      <c r="CP211" s="49"/>
      <c r="CQ211" s="49"/>
      <c r="CR211" s="49"/>
      <c r="CS211" s="49"/>
      <c r="CT211" s="49"/>
      <c r="CU211" s="49"/>
      <c r="CV211" s="49"/>
      <c r="CW211" s="49"/>
      <c r="CX211" s="49"/>
      <c r="CY211" s="49"/>
      <c r="CZ211" s="49"/>
      <c r="DA211" s="49"/>
      <c r="DB211" s="49"/>
      <c r="DC211" s="49"/>
      <c r="DD211" s="49"/>
      <c r="DE211" s="49"/>
      <c r="DF211" s="49"/>
      <c r="DG211" s="49"/>
      <c r="DH211" s="49"/>
      <c r="DI211" s="49"/>
      <c r="DJ211" s="49"/>
      <c r="DK211" s="49"/>
      <c r="DL211" s="49"/>
      <c r="DM211" s="49"/>
      <c r="DN211" s="49"/>
      <c r="DO211" s="49"/>
      <c r="DP211" s="49"/>
      <c r="DQ211" s="49"/>
      <c r="DR211" s="49"/>
      <c r="DS211" s="49"/>
      <c r="DT211" s="49"/>
      <c r="DU211" s="49">
        <f t="shared" ref="DU211:ER211" si="1027">DU99*$M99</f>
        <v>0</v>
      </c>
      <c r="DV211" s="49">
        <f t="shared" si="1027"/>
        <v>0</v>
      </c>
      <c r="DW211" s="49">
        <f t="shared" si="1027"/>
        <v>0</v>
      </c>
      <c r="DX211" s="49">
        <f t="shared" si="1027"/>
        <v>0</v>
      </c>
      <c r="DY211" s="49">
        <f t="shared" si="1027"/>
        <v>0</v>
      </c>
      <c r="DZ211" s="49">
        <f t="shared" si="1027"/>
        <v>0</v>
      </c>
      <c r="EA211" s="49">
        <f t="shared" si="1027"/>
        <v>0</v>
      </c>
      <c r="EB211" s="49">
        <f t="shared" si="1027"/>
        <v>0</v>
      </c>
      <c r="EC211" s="49">
        <f t="shared" si="1027"/>
        <v>0</v>
      </c>
      <c r="ED211" s="49">
        <f t="shared" si="1027"/>
        <v>0</v>
      </c>
      <c r="EE211" s="49">
        <f t="shared" si="1027"/>
        <v>0</v>
      </c>
      <c r="EF211" s="49">
        <f t="shared" si="1027"/>
        <v>0</v>
      </c>
      <c r="EG211" s="49">
        <f t="shared" si="1027"/>
        <v>0</v>
      </c>
      <c r="EH211" s="49">
        <f t="shared" si="1027"/>
        <v>0</v>
      </c>
      <c r="EI211" s="49">
        <f t="shared" si="1027"/>
        <v>0</v>
      </c>
      <c r="EJ211" s="49">
        <f t="shared" si="1027"/>
        <v>0</v>
      </c>
      <c r="EK211" s="49">
        <f t="shared" si="1027"/>
        <v>0</v>
      </c>
      <c r="EL211" s="49">
        <f t="shared" si="1027"/>
        <v>0</v>
      </c>
      <c r="EM211" s="49">
        <f t="shared" si="1027"/>
        <v>0</v>
      </c>
      <c r="EN211" s="49">
        <f t="shared" si="1027"/>
        <v>0</v>
      </c>
      <c r="EO211" s="49">
        <f t="shared" si="1027"/>
        <v>0</v>
      </c>
      <c r="EP211" s="49">
        <f t="shared" si="1027"/>
        <v>0</v>
      </c>
      <c r="EQ211" s="49">
        <f t="shared" si="1027"/>
        <v>0</v>
      </c>
      <c r="ER211" s="49">
        <f t="shared" si="1027"/>
        <v>0</v>
      </c>
      <c r="ES211" s="49">
        <f t="shared" ref="ES211:FP211" si="1028">ES99*$N99</f>
        <v>0</v>
      </c>
      <c r="ET211" s="49">
        <f t="shared" si="1028"/>
        <v>0</v>
      </c>
      <c r="EU211" s="49">
        <f t="shared" si="1028"/>
        <v>0</v>
      </c>
      <c r="EV211" s="49">
        <f t="shared" si="1028"/>
        <v>0</v>
      </c>
      <c r="EW211" s="49">
        <f t="shared" si="1028"/>
        <v>0</v>
      </c>
      <c r="EX211" s="49">
        <f t="shared" si="1028"/>
        <v>0</v>
      </c>
      <c r="EY211" s="49">
        <f t="shared" si="1028"/>
        <v>0</v>
      </c>
      <c r="EZ211" s="49">
        <f t="shared" si="1028"/>
        <v>0</v>
      </c>
      <c r="FA211" s="49">
        <f t="shared" si="1028"/>
        <v>0</v>
      </c>
      <c r="FB211" s="49">
        <f t="shared" si="1028"/>
        <v>0</v>
      </c>
      <c r="FC211" s="49">
        <f t="shared" si="1028"/>
        <v>0</v>
      </c>
      <c r="FD211" s="49">
        <f t="shared" si="1028"/>
        <v>0</v>
      </c>
      <c r="FE211" s="49">
        <f t="shared" si="1028"/>
        <v>0</v>
      </c>
      <c r="FF211" s="49">
        <f t="shared" si="1028"/>
        <v>0</v>
      </c>
      <c r="FG211" s="49">
        <f t="shared" si="1028"/>
        <v>0</v>
      </c>
      <c r="FH211" s="49">
        <f t="shared" si="1028"/>
        <v>0</v>
      </c>
      <c r="FI211" s="49">
        <f t="shared" si="1028"/>
        <v>0</v>
      </c>
      <c r="FJ211" s="49">
        <f t="shared" si="1028"/>
        <v>0</v>
      </c>
      <c r="FK211" s="49">
        <f t="shared" si="1028"/>
        <v>0</v>
      </c>
      <c r="FL211" s="49">
        <f t="shared" si="1028"/>
        <v>0</v>
      </c>
      <c r="FM211" s="49">
        <f t="shared" si="1028"/>
        <v>0</v>
      </c>
      <c r="FN211" s="49">
        <f t="shared" si="1028"/>
        <v>0</v>
      </c>
      <c r="FO211" s="49">
        <f t="shared" si="1028"/>
        <v>0</v>
      </c>
      <c r="FP211" s="49">
        <f t="shared" si="1028"/>
        <v>0</v>
      </c>
      <c r="FQ211" s="49">
        <f t="shared" ref="FQ211:GB211" si="1029">FQ99*$O99</f>
        <v>0</v>
      </c>
      <c r="FR211" s="49">
        <f t="shared" si="1029"/>
        <v>0</v>
      </c>
      <c r="FS211" s="49">
        <f t="shared" si="1029"/>
        <v>0</v>
      </c>
      <c r="FT211" s="49">
        <f t="shared" si="1029"/>
        <v>0</v>
      </c>
      <c r="FU211" s="49">
        <f t="shared" si="1029"/>
        <v>0</v>
      </c>
      <c r="FV211" s="49">
        <f t="shared" si="1029"/>
        <v>0</v>
      </c>
      <c r="FW211" s="49">
        <f t="shared" si="1029"/>
        <v>0</v>
      </c>
      <c r="FX211" s="49">
        <f t="shared" si="1029"/>
        <v>0</v>
      </c>
      <c r="FY211" s="49">
        <f t="shared" si="1029"/>
        <v>0</v>
      </c>
      <c r="FZ211" s="49">
        <f t="shared" si="1029"/>
        <v>0</v>
      </c>
      <c r="GA211" s="49">
        <f t="shared" si="1029"/>
        <v>0</v>
      </c>
      <c r="GB211" s="49">
        <f t="shared" si="1029"/>
        <v>0</v>
      </c>
      <c r="GC211" s="69">
        <f t="shared" si="1024"/>
        <v>0</v>
      </c>
      <c r="GD211" s="70">
        <f t="shared" si="977"/>
        <v>0</v>
      </c>
      <c r="GE211" s="5"/>
      <c r="GF211" s="5"/>
      <c r="GG211" s="5"/>
    </row>
    <row r="212" spans="1:189" ht="16.5" hidden="1" customHeight="1" x14ac:dyDescent="0.25">
      <c r="A212" s="5"/>
      <c r="B212" s="40" t="s">
        <v>186</v>
      </c>
      <c r="C212" s="24" t="s">
        <v>180</v>
      </c>
      <c r="D212" s="24" t="s">
        <v>180</v>
      </c>
      <c r="E212" s="5">
        <v>59</v>
      </c>
      <c r="F212" s="17"/>
      <c r="G212" s="17"/>
      <c r="H212" s="41">
        <f t="shared" si="351"/>
        <v>0</v>
      </c>
      <c r="I212" s="41">
        <f t="shared" ref="I212:O212" si="1030">H212*1.1</f>
        <v>0</v>
      </c>
      <c r="J212" s="41">
        <f t="shared" si="1030"/>
        <v>0</v>
      </c>
      <c r="K212" s="41">
        <f t="shared" si="1030"/>
        <v>0</v>
      </c>
      <c r="L212" s="41">
        <f t="shared" si="1030"/>
        <v>0</v>
      </c>
      <c r="M212" s="41">
        <f t="shared" si="1030"/>
        <v>0</v>
      </c>
      <c r="N212" s="41">
        <f t="shared" si="1030"/>
        <v>0</v>
      </c>
      <c r="O212" s="41">
        <f t="shared" si="1030"/>
        <v>0</v>
      </c>
      <c r="P212" s="49">
        <f t="shared" ref="P212:Z212" si="1031">P100*$H100</f>
        <v>0</v>
      </c>
      <c r="Q212" s="49">
        <f t="shared" si="1031"/>
        <v>0</v>
      </c>
      <c r="R212" s="49">
        <f t="shared" si="1031"/>
        <v>0</v>
      </c>
      <c r="S212" s="49">
        <f t="shared" si="1031"/>
        <v>0</v>
      </c>
      <c r="T212" s="49">
        <f t="shared" si="1031"/>
        <v>0</v>
      </c>
      <c r="U212" s="49">
        <f t="shared" si="1031"/>
        <v>0</v>
      </c>
      <c r="V212" s="49">
        <f t="shared" si="1031"/>
        <v>0</v>
      </c>
      <c r="W212" s="49">
        <f t="shared" si="1031"/>
        <v>0</v>
      </c>
      <c r="X212" s="49">
        <f t="shared" si="1031"/>
        <v>0</v>
      </c>
      <c r="Y212" s="49">
        <f t="shared" si="1031"/>
        <v>0</v>
      </c>
      <c r="Z212" s="49">
        <f t="shared" si="1031"/>
        <v>0</v>
      </c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BP212" s="49"/>
      <c r="BQ212" s="49"/>
      <c r="BR212" s="49"/>
      <c r="BS212" s="49"/>
      <c r="BT212" s="49"/>
      <c r="BU212" s="49"/>
      <c r="BV212" s="49"/>
      <c r="BW212" s="49"/>
      <c r="BX212" s="49"/>
      <c r="BY212" s="49"/>
      <c r="BZ212" s="49"/>
      <c r="CA212" s="49"/>
      <c r="CB212" s="49"/>
      <c r="CC212" s="49"/>
      <c r="CD212" s="49"/>
      <c r="CE212" s="49"/>
      <c r="CF212" s="49"/>
      <c r="CG212" s="49"/>
      <c r="CH212" s="49"/>
      <c r="CI212" s="49"/>
      <c r="CJ212" s="49"/>
      <c r="CK212" s="49"/>
      <c r="CL212" s="49"/>
      <c r="CM212" s="49"/>
      <c r="CN212" s="49"/>
      <c r="CO212" s="49"/>
      <c r="CP212" s="49"/>
      <c r="CQ212" s="49"/>
      <c r="CR212" s="49"/>
      <c r="CS212" s="49"/>
      <c r="CT212" s="49"/>
      <c r="CU212" s="49"/>
      <c r="CV212" s="49"/>
      <c r="CW212" s="49"/>
      <c r="CX212" s="49"/>
      <c r="CY212" s="49"/>
      <c r="CZ212" s="49"/>
      <c r="DA212" s="49"/>
      <c r="DB212" s="49"/>
      <c r="DC212" s="49"/>
      <c r="DD212" s="49"/>
      <c r="DE212" s="49"/>
      <c r="DF212" s="49"/>
      <c r="DG212" s="49"/>
      <c r="DH212" s="49"/>
      <c r="DI212" s="49"/>
      <c r="DJ212" s="49"/>
      <c r="DK212" s="49"/>
      <c r="DL212" s="49"/>
      <c r="DM212" s="49"/>
      <c r="DN212" s="49"/>
      <c r="DO212" s="49"/>
      <c r="DP212" s="49"/>
      <c r="DQ212" s="49"/>
      <c r="DR212" s="49"/>
      <c r="DS212" s="49"/>
      <c r="DT212" s="49"/>
      <c r="DU212" s="49">
        <f t="shared" ref="DU212:ER212" si="1032">DU100*$M100</f>
        <v>0</v>
      </c>
      <c r="DV212" s="49">
        <f t="shared" si="1032"/>
        <v>0</v>
      </c>
      <c r="DW212" s="49">
        <f t="shared" si="1032"/>
        <v>0</v>
      </c>
      <c r="DX212" s="49">
        <f t="shared" si="1032"/>
        <v>0</v>
      </c>
      <c r="DY212" s="49">
        <f t="shared" si="1032"/>
        <v>0</v>
      </c>
      <c r="DZ212" s="49">
        <f t="shared" si="1032"/>
        <v>0</v>
      </c>
      <c r="EA212" s="49">
        <f t="shared" si="1032"/>
        <v>0</v>
      </c>
      <c r="EB212" s="49">
        <f t="shared" si="1032"/>
        <v>0</v>
      </c>
      <c r="EC212" s="49">
        <f t="shared" si="1032"/>
        <v>0</v>
      </c>
      <c r="ED212" s="49">
        <f t="shared" si="1032"/>
        <v>0</v>
      </c>
      <c r="EE212" s="49">
        <f t="shared" si="1032"/>
        <v>0</v>
      </c>
      <c r="EF212" s="49">
        <f t="shared" si="1032"/>
        <v>0</v>
      </c>
      <c r="EG212" s="49">
        <f t="shared" si="1032"/>
        <v>0</v>
      </c>
      <c r="EH212" s="49">
        <f t="shared" si="1032"/>
        <v>0</v>
      </c>
      <c r="EI212" s="49">
        <f t="shared" si="1032"/>
        <v>0</v>
      </c>
      <c r="EJ212" s="49">
        <f t="shared" si="1032"/>
        <v>0</v>
      </c>
      <c r="EK212" s="49">
        <f t="shared" si="1032"/>
        <v>0</v>
      </c>
      <c r="EL212" s="49">
        <f t="shared" si="1032"/>
        <v>0</v>
      </c>
      <c r="EM212" s="49">
        <f t="shared" si="1032"/>
        <v>0</v>
      </c>
      <c r="EN212" s="49">
        <f t="shared" si="1032"/>
        <v>0</v>
      </c>
      <c r="EO212" s="49">
        <f t="shared" si="1032"/>
        <v>0</v>
      </c>
      <c r="EP212" s="49">
        <f t="shared" si="1032"/>
        <v>0</v>
      </c>
      <c r="EQ212" s="49">
        <f t="shared" si="1032"/>
        <v>0</v>
      </c>
      <c r="ER212" s="49">
        <f t="shared" si="1032"/>
        <v>0</v>
      </c>
      <c r="ES212" s="49">
        <f t="shared" ref="ES212:FP212" si="1033">ES100*$N100</f>
        <v>0</v>
      </c>
      <c r="ET212" s="49">
        <f t="shared" si="1033"/>
        <v>0</v>
      </c>
      <c r="EU212" s="49">
        <f t="shared" si="1033"/>
        <v>0</v>
      </c>
      <c r="EV212" s="49">
        <f t="shared" si="1033"/>
        <v>0</v>
      </c>
      <c r="EW212" s="49">
        <f t="shared" si="1033"/>
        <v>0</v>
      </c>
      <c r="EX212" s="49">
        <f t="shared" si="1033"/>
        <v>0</v>
      </c>
      <c r="EY212" s="49">
        <f t="shared" si="1033"/>
        <v>0</v>
      </c>
      <c r="EZ212" s="49">
        <f t="shared" si="1033"/>
        <v>0</v>
      </c>
      <c r="FA212" s="49">
        <f t="shared" si="1033"/>
        <v>0</v>
      </c>
      <c r="FB212" s="49">
        <f t="shared" si="1033"/>
        <v>0</v>
      </c>
      <c r="FC212" s="49">
        <f t="shared" si="1033"/>
        <v>0</v>
      </c>
      <c r="FD212" s="49">
        <f t="shared" si="1033"/>
        <v>0</v>
      </c>
      <c r="FE212" s="49">
        <f t="shared" si="1033"/>
        <v>0</v>
      </c>
      <c r="FF212" s="49">
        <f t="shared" si="1033"/>
        <v>0</v>
      </c>
      <c r="FG212" s="49">
        <f t="shared" si="1033"/>
        <v>0</v>
      </c>
      <c r="FH212" s="49">
        <f t="shared" si="1033"/>
        <v>0</v>
      </c>
      <c r="FI212" s="49">
        <f t="shared" si="1033"/>
        <v>0</v>
      </c>
      <c r="FJ212" s="49">
        <f t="shared" si="1033"/>
        <v>0</v>
      </c>
      <c r="FK212" s="49">
        <f t="shared" si="1033"/>
        <v>0</v>
      </c>
      <c r="FL212" s="49">
        <f t="shared" si="1033"/>
        <v>0</v>
      </c>
      <c r="FM212" s="49">
        <f t="shared" si="1033"/>
        <v>0</v>
      </c>
      <c r="FN212" s="49">
        <f t="shared" si="1033"/>
        <v>0</v>
      </c>
      <c r="FO212" s="49">
        <f t="shared" si="1033"/>
        <v>0</v>
      </c>
      <c r="FP212" s="49">
        <f t="shared" si="1033"/>
        <v>0</v>
      </c>
      <c r="FQ212" s="49">
        <f t="shared" ref="FQ212:GB212" si="1034">FQ100*$O100</f>
        <v>0</v>
      </c>
      <c r="FR212" s="49">
        <f t="shared" si="1034"/>
        <v>0</v>
      </c>
      <c r="FS212" s="49">
        <f t="shared" si="1034"/>
        <v>0</v>
      </c>
      <c r="FT212" s="49">
        <f t="shared" si="1034"/>
        <v>0</v>
      </c>
      <c r="FU212" s="49">
        <f t="shared" si="1034"/>
        <v>0</v>
      </c>
      <c r="FV212" s="49">
        <f t="shared" si="1034"/>
        <v>0</v>
      </c>
      <c r="FW212" s="49">
        <f t="shared" si="1034"/>
        <v>0</v>
      </c>
      <c r="FX212" s="49">
        <f t="shared" si="1034"/>
        <v>0</v>
      </c>
      <c r="FY212" s="49">
        <f t="shared" si="1034"/>
        <v>0</v>
      </c>
      <c r="FZ212" s="49">
        <f t="shared" si="1034"/>
        <v>0</v>
      </c>
      <c r="GA212" s="49">
        <f t="shared" si="1034"/>
        <v>0</v>
      </c>
      <c r="GB212" s="49">
        <f t="shared" si="1034"/>
        <v>0</v>
      </c>
      <c r="GC212" s="69">
        <f t="shared" si="1024"/>
        <v>0</v>
      </c>
      <c r="GD212" s="70">
        <f t="shared" si="977"/>
        <v>0</v>
      </c>
      <c r="GE212" s="5"/>
      <c r="GF212" s="5"/>
      <c r="GG212" s="5"/>
    </row>
    <row r="213" spans="1:189" ht="16.5" hidden="1" customHeight="1" x14ac:dyDescent="0.25">
      <c r="A213" s="5"/>
      <c r="B213" s="40" t="s">
        <v>186</v>
      </c>
      <c r="C213" s="24" t="s">
        <v>180</v>
      </c>
      <c r="D213" s="24" t="s">
        <v>180</v>
      </c>
      <c r="E213" s="5">
        <v>60</v>
      </c>
      <c r="F213" s="17"/>
      <c r="G213" s="17"/>
      <c r="H213" s="41">
        <f t="shared" si="351"/>
        <v>0</v>
      </c>
      <c r="I213" s="41">
        <f t="shared" ref="I213:O213" si="1035">H213*1.1</f>
        <v>0</v>
      </c>
      <c r="J213" s="41">
        <f t="shared" si="1035"/>
        <v>0</v>
      </c>
      <c r="K213" s="41">
        <f t="shared" si="1035"/>
        <v>0</v>
      </c>
      <c r="L213" s="41">
        <f t="shared" si="1035"/>
        <v>0</v>
      </c>
      <c r="M213" s="41">
        <f t="shared" si="1035"/>
        <v>0</v>
      </c>
      <c r="N213" s="41">
        <f t="shared" si="1035"/>
        <v>0</v>
      </c>
      <c r="O213" s="41">
        <f t="shared" si="1035"/>
        <v>0</v>
      </c>
      <c r="P213" s="49">
        <f t="shared" ref="P213:Z213" si="1036">P101*$H101</f>
        <v>0</v>
      </c>
      <c r="Q213" s="49">
        <f t="shared" si="1036"/>
        <v>0</v>
      </c>
      <c r="R213" s="49">
        <f t="shared" si="1036"/>
        <v>0</v>
      </c>
      <c r="S213" s="49">
        <f t="shared" si="1036"/>
        <v>0</v>
      </c>
      <c r="T213" s="49">
        <f t="shared" si="1036"/>
        <v>0</v>
      </c>
      <c r="U213" s="49">
        <f t="shared" si="1036"/>
        <v>0</v>
      </c>
      <c r="V213" s="49">
        <f t="shared" si="1036"/>
        <v>0</v>
      </c>
      <c r="W213" s="49">
        <f t="shared" si="1036"/>
        <v>0</v>
      </c>
      <c r="X213" s="49">
        <f t="shared" si="1036"/>
        <v>0</v>
      </c>
      <c r="Y213" s="49">
        <f t="shared" si="1036"/>
        <v>0</v>
      </c>
      <c r="Z213" s="49">
        <f t="shared" si="1036"/>
        <v>0</v>
      </c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BP213" s="49"/>
      <c r="BQ213" s="49"/>
      <c r="BR213" s="49"/>
      <c r="BS213" s="49"/>
      <c r="BT213" s="49"/>
      <c r="BU213" s="49"/>
      <c r="BV213" s="49"/>
      <c r="BW213" s="49"/>
      <c r="BX213" s="49"/>
      <c r="BY213" s="49"/>
      <c r="BZ213" s="49"/>
      <c r="CA213" s="49"/>
      <c r="CB213" s="49"/>
      <c r="CC213" s="49"/>
      <c r="CD213" s="49"/>
      <c r="CE213" s="49"/>
      <c r="CF213" s="49"/>
      <c r="CG213" s="49"/>
      <c r="CH213" s="49"/>
      <c r="CI213" s="49"/>
      <c r="CJ213" s="49"/>
      <c r="CK213" s="49"/>
      <c r="CL213" s="49"/>
      <c r="CM213" s="49"/>
      <c r="CN213" s="49"/>
      <c r="CO213" s="49"/>
      <c r="CP213" s="49"/>
      <c r="CQ213" s="49"/>
      <c r="CR213" s="49"/>
      <c r="CS213" s="49"/>
      <c r="CT213" s="49"/>
      <c r="CU213" s="49"/>
      <c r="CV213" s="49"/>
      <c r="CW213" s="49"/>
      <c r="CX213" s="49"/>
      <c r="CY213" s="49"/>
      <c r="CZ213" s="49"/>
      <c r="DA213" s="49"/>
      <c r="DB213" s="49"/>
      <c r="DC213" s="49"/>
      <c r="DD213" s="49"/>
      <c r="DE213" s="49"/>
      <c r="DF213" s="49"/>
      <c r="DG213" s="49"/>
      <c r="DH213" s="49"/>
      <c r="DI213" s="49"/>
      <c r="DJ213" s="49"/>
      <c r="DK213" s="49"/>
      <c r="DL213" s="49"/>
      <c r="DM213" s="49"/>
      <c r="DN213" s="49"/>
      <c r="DO213" s="49"/>
      <c r="DP213" s="49"/>
      <c r="DQ213" s="49"/>
      <c r="DR213" s="49"/>
      <c r="DS213" s="49"/>
      <c r="DT213" s="49"/>
      <c r="DU213" s="49">
        <f t="shared" ref="DU213:ER213" si="1037">DU101*$M101</f>
        <v>0</v>
      </c>
      <c r="DV213" s="49">
        <f t="shared" si="1037"/>
        <v>0</v>
      </c>
      <c r="DW213" s="49">
        <f t="shared" si="1037"/>
        <v>0</v>
      </c>
      <c r="DX213" s="49">
        <f t="shared" si="1037"/>
        <v>0</v>
      </c>
      <c r="DY213" s="49">
        <f t="shared" si="1037"/>
        <v>0</v>
      </c>
      <c r="DZ213" s="49">
        <f t="shared" si="1037"/>
        <v>0</v>
      </c>
      <c r="EA213" s="49">
        <f t="shared" si="1037"/>
        <v>0</v>
      </c>
      <c r="EB213" s="49">
        <f t="shared" si="1037"/>
        <v>0</v>
      </c>
      <c r="EC213" s="49">
        <f t="shared" si="1037"/>
        <v>0</v>
      </c>
      <c r="ED213" s="49">
        <f t="shared" si="1037"/>
        <v>0</v>
      </c>
      <c r="EE213" s="49">
        <f t="shared" si="1037"/>
        <v>0</v>
      </c>
      <c r="EF213" s="49">
        <f t="shared" si="1037"/>
        <v>0</v>
      </c>
      <c r="EG213" s="49">
        <f t="shared" si="1037"/>
        <v>0</v>
      </c>
      <c r="EH213" s="49">
        <f t="shared" si="1037"/>
        <v>0</v>
      </c>
      <c r="EI213" s="49">
        <f t="shared" si="1037"/>
        <v>0</v>
      </c>
      <c r="EJ213" s="49">
        <f t="shared" si="1037"/>
        <v>0</v>
      </c>
      <c r="EK213" s="49">
        <f t="shared" si="1037"/>
        <v>0</v>
      </c>
      <c r="EL213" s="49">
        <f t="shared" si="1037"/>
        <v>0</v>
      </c>
      <c r="EM213" s="49">
        <f t="shared" si="1037"/>
        <v>0</v>
      </c>
      <c r="EN213" s="49">
        <f t="shared" si="1037"/>
        <v>0</v>
      </c>
      <c r="EO213" s="49">
        <f t="shared" si="1037"/>
        <v>0</v>
      </c>
      <c r="EP213" s="49">
        <f t="shared" si="1037"/>
        <v>0</v>
      </c>
      <c r="EQ213" s="49">
        <f t="shared" si="1037"/>
        <v>0</v>
      </c>
      <c r="ER213" s="49">
        <f t="shared" si="1037"/>
        <v>0</v>
      </c>
      <c r="ES213" s="49">
        <f t="shared" ref="ES213:FP213" si="1038">ES101*$N101</f>
        <v>0</v>
      </c>
      <c r="ET213" s="49">
        <f t="shared" si="1038"/>
        <v>0</v>
      </c>
      <c r="EU213" s="49">
        <f t="shared" si="1038"/>
        <v>0</v>
      </c>
      <c r="EV213" s="49">
        <f t="shared" si="1038"/>
        <v>0</v>
      </c>
      <c r="EW213" s="49">
        <f t="shared" si="1038"/>
        <v>0</v>
      </c>
      <c r="EX213" s="49">
        <f t="shared" si="1038"/>
        <v>0</v>
      </c>
      <c r="EY213" s="49">
        <f t="shared" si="1038"/>
        <v>0</v>
      </c>
      <c r="EZ213" s="49">
        <f t="shared" si="1038"/>
        <v>0</v>
      </c>
      <c r="FA213" s="49">
        <f t="shared" si="1038"/>
        <v>0</v>
      </c>
      <c r="FB213" s="49">
        <f t="shared" si="1038"/>
        <v>0</v>
      </c>
      <c r="FC213" s="49">
        <f t="shared" si="1038"/>
        <v>0</v>
      </c>
      <c r="FD213" s="49">
        <f t="shared" si="1038"/>
        <v>0</v>
      </c>
      <c r="FE213" s="49">
        <f t="shared" si="1038"/>
        <v>0</v>
      </c>
      <c r="FF213" s="49">
        <f t="shared" si="1038"/>
        <v>0</v>
      </c>
      <c r="FG213" s="49">
        <f t="shared" si="1038"/>
        <v>0</v>
      </c>
      <c r="FH213" s="49">
        <f t="shared" si="1038"/>
        <v>0</v>
      </c>
      <c r="FI213" s="49">
        <f t="shared" si="1038"/>
        <v>0</v>
      </c>
      <c r="FJ213" s="49">
        <f t="shared" si="1038"/>
        <v>0</v>
      </c>
      <c r="FK213" s="49">
        <f t="shared" si="1038"/>
        <v>0</v>
      </c>
      <c r="FL213" s="49">
        <f t="shared" si="1038"/>
        <v>0</v>
      </c>
      <c r="FM213" s="49">
        <f t="shared" si="1038"/>
        <v>0</v>
      </c>
      <c r="FN213" s="49">
        <f t="shared" si="1038"/>
        <v>0</v>
      </c>
      <c r="FO213" s="49">
        <f t="shared" si="1038"/>
        <v>0</v>
      </c>
      <c r="FP213" s="49">
        <f t="shared" si="1038"/>
        <v>0</v>
      </c>
      <c r="FQ213" s="49">
        <f t="shared" ref="FQ213:GB213" si="1039">FQ101*$O101</f>
        <v>0</v>
      </c>
      <c r="FR213" s="49">
        <f t="shared" si="1039"/>
        <v>0</v>
      </c>
      <c r="FS213" s="49">
        <f t="shared" si="1039"/>
        <v>0</v>
      </c>
      <c r="FT213" s="49">
        <f t="shared" si="1039"/>
        <v>0</v>
      </c>
      <c r="FU213" s="49">
        <f t="shared" si="1039"/>
        <v>0</v>
      </c>
      <c r="FV213" s="49">
        <f t="shared" si="1039"/>
        <v>0</v>
      </c>
      <c r="FW213" s="49">
        <f t="shared" si="1039"/>
        <v>0</v>
      </c>
      <c r="FX213" s="49">
        <f t="shared" si="1039"/>
        <v>0</v>
      </c>
      <c r="FY213" s="49">
        <f t="shared" si="1039"/>
        <v>0</v>
      </c>
      <c r="FZ213" s="49">
        <f t="shared" si="1039"/>
        <v>0</v>
      </c>
      <c r="GA213" s="49">
        <f t="shared" si="1039"/>
        <v>0</v>
      </c>
      <c r="GB213" s="49">
        <f t="shared" si="1039"/>
        <v>0</v>
      </c>
      <c r="GC213" s="69">
        <f t="shared" si="1024"/>
        <v>0</v>
      </c>
      <c r="GD213" s="70">
        <f t="shared" si="977"/>
        <v>0</v>
      </c>
      <c r="GE213" s="5"/>
      <c r="GF213" s="5"/>
      <c r="GG213" s="5"/>
    </row>
    <row r="214" spans="1:189" ht="16.5" hidden="1" customHeight="1" x14ac:dyDescent="0.25">
      <c r="A214" s="5"/>
      <c r="B214" s="40" t="s">
        <v>186</v>
      </c>
      <c r="C214" s="24" t="s">
        <v>180</v>
      </c>
      <c r="D214" s="24" t="s">
        <v>180</v>
      </c>
      <c r="E214" s="5">
        <v>61</v>
      </c>
      <c r="F214" s="17"/>
      <c r="G214" s="17"/>
      <c r="H214" s="41">
        <f t="shared" si="351"/>
        <v>0</v>
      </c>
      <c r="I214" s="41">
        <f t="shared" ref="I214:O214" si="1040">H214*1.1</f>
        <v>0</v>
      </c>
      <c r="J214" s="41">
        <f t="shared" si="1040"/>
        <v>0</v>
      </c>
      <c r="K214" s="41">
        <f t="shared" si="1040"/>
        <v>0</v>
      </c>
      <c r="L214" s="41">
        <f t="shared" si="1040"/>
        <v>0</v>
      </c>
      <c r="M214" s="41">
        <f t="shared" si="1040"/>
        <v>0</v>
      </c>
      <c r="N214" s="41">
        <f t="shared" si="1040"/>
        <v>0</v>
      </c>
      <c r="O214" s="41">
        <f t="shared" si="1040"/>
        <v>0</v>
      </c>
      <c r="P214" s="49">
        <f t="shared" ref="P214:Z214" si="1041">P102*$H102</f>
        <v>0</v>
      </c>
      <c r="Q214" s="49">
        <f t="shared" si="1041"/>
        <v>0</v>
      </c>
      <c r="R214" s="49">
        <f t="shared" si="1041"/>
        <v>0</v>
      </c>
      <c r="S214" s="49">
        <f t="shared" si="1041"/>
        <v>0</v>
      </c>
      <c r="T214" s="49">
        <f t="shared" si="1041"/>
        <v>0</v>
      </c>
      <c r="U214" s="49">
        <f t="shared" si="1041"/>
        <v>0</v>
      </c>
      <c r="V214" s="49">
        <f t="shared" si="1041"/>
        <v>0</v>
      </c>
      <c r="W214" s="49">
        <f t="shared" si="1041"/>
        <v>0</v>
      </c>
      <c r="X214" s="49">
        <f t="shared" si="1041"/>
        <v>0</v>
      </c>
      <c r="Y214" s="49">
        <f t="shared" si="1041"/>
        <v>0</v>
      </c>
      <c r="Z214" s="49">
        <f t="shared" si="1041"/>
        <v>0</v>
      </c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BP214" s="49"/>
      <c r="BQ214" s="49"/>
      <c r="BR214" s="49"/>
      <c r="BS214" s="49"/>
      <c r="BT214" s="49"/>
      <c r="BU214" s="49"/>
      <c r="BV214" s="49"/>
      <c r="BW214" s="49"/>
      <c r="BX214" s="49"/>
      <c r="BY214" s="49"/>
      <c r="BZ214" s="49"/>
      <c r="CA214" s="49"/>
      <c r="CB214" s="49"/>
      <c r="CC214" s="49"/>
      <c r="CD214" s="49"/>
      <c r="CE214" s="49"/>
      <c r="CF214" s="49"/>
      <c r="CG214" s="49"/>
      <c r="CH214" s="49"/>
      <c r="CI214" s="49"/>
      <c r="CJ214" s="49"/>
      <c r="CK214" s="49"/>
      <c r="CL214" s="49"/>
      <c r="CM214" s="49"/>
      <c r="CN214" s="49"/>
      <c r="CO214" s="49"/>
      <c r="CP214" s="49"/>
      <c r="CQ214" s="49"/>
      <c r="CR214" s="49"/>
      <c r="CS214" s="49"/>
      <c r="CT214" s="49"/>
      <c r="CU214" s="49"/>
      <c r="CV214" s="49"/>
      <c r="CW214" s="49"/>
      <c r="CX214" s="49"/>
      <c r="CY214" s="49"/>
      <c r="CZ214" s="49"/>
      <c r="DA214" s="49"/>
      <c r="DB214" s="49"/>
      <c r="DC214" s="49"/>
      <c r="DD214" s="49"/>
      <c r="DE214" s="49"/>
      <c r="DF214" s="49"/>
      <c r="DG214" s="49"/>
      <c r="DH214" s="49"/>
      <c r="DI214" s="49"/>
      <c r="DJ214" s="49"/>
      <c r="DK214" s="49"/>
      <c r="DL214" s="49"/>
      <c r="DM214" s="49"/>
      <c r="DN214" s="49"/>
      <c r="DO214" s="49"/>
      <c r="DP214" s="49"/>
      <c r="DQ214" s="49"/>
      <c r="DR214" s="49"/>
      <c r="DS214" s="49"/>
      <c r="DT214" s="49"/>
      <c r="DU214" s="49">
        <f t="shared" ref="DU214:ER214" si="1042">DU102*$M102</f>
        <v>0</v>
      </c>
      <c r="DV214" s="49">
        <f t="shared" si="1042"/>
        <v>0</v>
      </c>
      <c r="DW214" s="49">
        <f t="shared" si="1042"/>
        <v>0</v>
      </c>
      <c r="DX214" s="49">
        <f t="shared" si="1042"/>
        <v>0</v>
      </c>
      <c r="DY214" s="49">
        <f t="shared" si="1042"/>
        <v>0</v>
      </c>
      <c r="DZ214" s="49">
        <f t="shared" si="1042"/>
        <v>0</v>
      </c>
      <c r="EA214" s="49">
        <f t="shared" si="1042"/>
        <v>0</v>
      </c>
      <c r="EB214" s="49">
        <f t="shared" si="1042"/>
        <v>0</v>
      </c>
      <c r="EC214" s="49">
        <f t="shared" si="1042"/>
        <v>0</v>
      </c>
      <c r="ED214" s="49">
        <f t="shared" si="1042"/>
        <v>0</v>
      </c>
      <c r="EE214" s="49">
        <f t="shared" si="1042"/>
        <v>0</v>
      </c>
      <c r="EF214" s="49">
        <f t="shared" si="1042"/>
        <v>0</v>
      </c>
      <c r="EG214" s="49">
        <f t="shared" si="1042"/>
        <v>0</v>
      </c>
      <c r="EH214" s="49">
        <f t="shared" si="1042"/>
        <v>0</v>
      </c>
      <c r="EI214" s="49">
        <f t="shared" si="1042"/>
        <v>0</v>
      </c>
      <c r="EJ214" s="49">
        <f t="shared" si="1042"/>
        <v>0</v>
      </c>
      <c r="EK214" s="49">
        <f t="shared" si="1042"/>
        <v>0</v>
      </c>
      <c r="EL214" s="49">
        <f t="shared" si="1042"/>
        <v>0</v>
      </c>
      <c r="EM214" s="49">
        <f t="shared" si="1042"/>
        <v>0</v>
      </c>
      <c r="EN214" s="49">
        <f t="shared" si="1042"/>
        <v>0</v>
      </c>
      <c r="EO214" s="49">
        <f t="shared" si="1042"/>
        <v>0</v>
      </c>
      <c r="EP214" s="49">
        <f t="shared" si="1042"/>
        <v>0</v>
      </c>
      <c r="EQ214" s="49">
        <f t="shared" si="1042"/>
        <v>0</v>
      </c>
      <c r="ER214" s="49">
        <f t="shared" si="1042"/>
        <v>0</v>
      </c>
      <c r="ES214" s="49">
        <f t="shared" ref="ES214:FP214" si="1043">ES102*$N102</f>
        <v>0</v>
      </c>
      <c r="ET214" s="49">
        <f t="shared" si="1043"/>
        <v>0</v>
      </c>
      <c r="EU214" s="49">
        <f t="shared" si="1043"/>
        <v>0</v>
      </c>
      <c r="EV214" s="49">
        <f t="shared" si="1043"/>
        <v>0</v>
      </c>
      <c r="EW214" s="49">
        <f t="shared" si="1043"/>
        <v>0</v>
      </c>
      <c r="EX214" s="49">
        <f t="shared" si="1043"/>
        <v>0</v>
      </c>
      <c r="EY214" s="49">
        <f t="shared" si="1043"/>
        <v>0</v>
      </c>
      <c r="EZ214" s="49">
        <f t="shared" si="1043"/>
        <v>0</v>
      </c>
      <c r="FA214" s="49">
        <f t="shared" si="1043"/>
        <v>0</v>
      </c>
      <c r="FB214" s="49">
        <f t="shared" si="1043"/>
        <v>0</v>
      </c>
      <c r="FC214" s="49">
        <f t="shared" si="1043"/>
        <v>0</v>
      </c>
      <c r="FD214" s="49">
        <f t="shared" si="1043"/>
        <v>0</v>
      </c>
      <c r="FE214" s="49">
        <f t="shared" si="1043"/>
        <v>0</v>
      </c>
      <c r="FF214" s="49">
        <f t="shared" si="1043"/>
        <v>0</v>
      </c>
      <c r="FG214" s="49">
        <f t="shared" si="1043"/>
        <v>0</v>
      </c>
      <c r="FH214" s="49">
        <f t="shared" si="1043"/>
        <v>0</v>
      </c>
      <c r="FI214" s="49">
        <f t="shared" si="1043"/>
        <v>0</v>
      </c>
      <c r="FJ214" s="49">
        <f t="shared" si="1043"/>
        <v>0</v>
      </c>
      <c r="FK214" s="49">
        <f t="shared" si="1043"/>
        <v>0</v>
      </c>
      <c r="FL214" s="49">
        <f t="shared" si="1043"/>
        <v>0</v>
      </c>
      <c r="FM214" s="49">
        <f t="shared" si="1043"/>
        <v>0</v>
      </c>
      <c r="FN214" s="49">
        <f t="shared" si="1043"/>
        <v>0</v>
      </c>
      <c r="FO214" s="49">
        <f t="shared" si="1043"/>
        <v>0</v>
      </c>
      <c r="FP214" s="49">
        <f t="shared" si="1043"/>
        <v>0</v>
      </c>
      <c r="FQ214" s="49">
        <f t="shared" ref="FQ214:GB214" si="1044">FQ102*$O102</f>
        <v>0</v>
      </c>
      <c r="FR214" s="49">
        <f t="shared" si="1044"/>
        <v>0</v>
      </c>
      <c r="FS214" s="49">
        <f t="shared" si="1044"/>
        <v>0</v>
      </c>
      <c r="FT214" s="49">
        <f t="shared" si="1044"/>
        <v>0</v>
      </c>
      <c r="FU214" s="49">
        <f t="shared" si="1044"/>
        <v>0</v>
      </c>
      <c r="FV214" s="49">
        <f t="shared" si="1044"/>
        <v>0</v>
      </c>
      <c r="FW214" s="49">
        <f t="shared" si="1044"/>
        <v>0</v>
      </c>
      <c r="FX214" s="49">
        <f t="shared" si="1044"/>
        <v>0</v>
      </c>
      <c r="FY214" s="49">
        <f t="shared" si="1044"/>
        <v>0</v>
      </c>
      <c r="FZ214" s="49">
        <f t="shared" si="1044"/>
        <v>0</v>
      </c>
      <c r="GA214" s="49">
        <f t="shared" si="1044"/>
        <v>0</v>
      </c>
      <c r="GB214" s="49">
        <f t="shared" si="1044"/>
        <v>0</v>
      </c>
      <c r="GC214" s="69">
        <f t="shared" si="1024"/>
        <v>0</v>
      </c>
      <c r="GD214" s="70">
        <f t="shared" si="977"/>
        <v>0</v>
      </c>
      <c r="GE214" s="5"/>
      <c r="GF214" s="5"/>
      <c r="GG214" s="5"/>
    </row>
    <row r="215" spans="1:189" ht="16.5" hidden="1" customHeight="1" x14ac:dyDescent="0.25">
      <c r="A215" s="5"/>
      <c r="B215" s="40" t="s">
        <v>186</v>
      </c>
      <c r="C215" s="24" t="s">
        <v>180</v>
      </c>
      <c r="D215" s="24" t="s">
        <v>180</v>
      </c>
      <c r="E215" s="5">
        <v>62</v>
      </c>
      <c r="F215" s="17"/>
      <c r="G215" s="17"/>
      <c r="H215" s="41">
        <f t="shared" si="351"/>
        <v>0</v>
      </c>
      <c r="I215" s="41">
        <f t="shared" ref="I215:O215" si="1045">H215*1.1</f>
        <v>0</v>
      </c>
      <c r="J215" s="41">
        <f t="shared" si="1045"/>
        <v>0</v>
      </c>
      <c r="K215" s="41">
        <f t="shared" si="1045"/>
        <v>0</v>
      </c>
      <c r="L215" s="41">
        <f t="shared" si="1045"/>
        <v>0</v>
      </c>
      <c r="M215" s="41">
        <f t="shared" si="1045"/>
        <v>0</v>
      </c>
      <c r="N215" s="41">
        <f t="shared" si="1045"/>
        <v>0</v>
      </c>
      <c r="O215" s="41">
        <f t="shared" si="1045"/>
        <v>0</v>
      </c>
      <c r="P215" s="49">
        <f t="shared" ref="P215:Z215" si="1046">P103*$H103</f>
        <v>0</v>
      </c>
      <c r="Q215" s="49">
        <f t="shared" si="1046"/>
        <v>0</v>
      </c>
      <c r="R215" s="49">
        <f t="shared" si="1046"/>
        <v>0</v>
      </c>
      <c r="S215" s="49">
        <f t="shared" si="1046"/>
        <v>0</v>
      </c>
      <c r="T215" s="49">
        <f t="shared" si="1046"/>
        <v>0</v>
      </c>
      <c r="U215" s="49">
        <f t="shared" si="1046"/>
        <v>0</v>
      </c>
      <c r="V215" s="49">
        <f t="shared" si="1046"/>
        <v>0</v>
      </c>
      <c r="W215" s="49">
        <f t="shared" si="1046"/>
        <v>0</v>
      </c>
      <c r="X215" s="49">
        <f t="shared" si="1046"/>
        <v>0</v>
      </c>
      <c r="Y215" s="49">
        <f t="shared" si="1046"/>
        <v>0</v>
      </c>
      <c r="Z215" s="49">
        <f t="shared" si="1046"/>
        <v>0</v>
      </c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BP215" s="49"/>
      <c r="BQ215" s="49"/>
      <c r="BR215" s="49"/>
      <c r="BS215" s="49"/>
      <c r="BT215" s="49"/>
      <c r="BU215" s="49"/>
      <c r="BV215" s="49"/>
      <c r="BW215" s="49"/>
      <c r="BX215" s="49"/>
      <c r="BY215" s="49"/>
      <c r="BZ215" s="49"/>
      <c r="CA215" s="49"/>
      <c r="CB215" s="49"/>
      <c r="CC215" s="49"/>
      <c r="CD215" s="49"/>
      <c r="CE215" s="49"/>
      <c r="CF215" s="49"/>
      <c r="CG215" s="49"/>
      <c r="CH215" s="49"/>
      <c r="CI215" s="49"/>
      <c r="CJ215" s="49"/>
      <c r="CK215" s="49"/>
      <c r="CL215" s="49"/>
      <c r="CM215" s="49"/>
      <c r="CN215" s="49"/>
      <c r="CO215" s="49"/>
      <c r="CP215" s="49"/>
      <c r="CQ215" s="49"/>
      <c r="CR215" s="49"/>
      <c r="CS215" s="49"/>
      <c r="CT215" s="49"/>
      <c r="CU215" s="49"/>
      <c r="CV215" s="49"/>
      <c r="CW215" s="49"/>
      <c r="CX215" s="49"/>
      <c r="CY215" s="49"/>
      <c r="CZ215" s="49"/>
      <c r="DA215" s="49"/>
      <c r="DB215" s="49"/>
      <c r="DC215" s="49"/>
      <c r="DD215" s="49"/>
      <c r="DE215" s="49"/>
      <c r="DF215" s="49"/>
      <c r="DG215" s="49"/>
      <c r="DH215" s="49"/>
      <c r="DI215" s="49"/>
      <c r="DJ215" s="49"/>
      <c r="DK215" s="49"/>
      <c r="DL215" s="49"/>
      <c r="DM215" s="49"/>
      <c r="DN215" s="49"/>
      <c r="DO215" s="49"/>
      <c r="DP215" s="49"/>
      <c r="DQ215" s="49"/>
      <c r="DR215" s="49"/>
      <c r="DS215" s="49"/>
      <c r="DT215" s="49"/>
      <c r="DU215" s="49">
        <f t="shared" ref="DU215:ER215" si="1047">DU103*$M103</f>
        <v>0</v>
      </c>
      <c r="DV215" s="49">
        <f t="shared" si="1047"/>
        <v>0</v>
      </c>
      <c r="DW215" s="49">
        <f t="shared" si="1047"/>
        <v>0</v>
      </c>
      <c r="DX215" s="49">
        <f t="shared" si="1047"/>
        <v>0</v>
      </c>
      <c r="DY215" s="49">
        <f t="shared" si="1047"/>
        <v>0</v>
      </c>
      <c r="DZ215" s="49">
        <f t="shared" si="1047"/>
        <v>0</v>
      </c>
      <c r="EA215" s="49">
        <f t="shared" si="1047"/>
        <v>0</v>
      </c>
      <c r="EB215" s="49">
        <f t="shared" si="1047"/>
        <v>0</v>
      </c>
      <c r="EC215" s="49">
        <f t="shared" si="1047"/>
        <v>0</v>
      </c>
      <c r="ED215" s="49">
        <f t="shared" si="1047"/>
        <v>0</v>
      </c>
      <c r="EE215" s="49">
        <f t="shared" si="1047"/>
        <v>0</v>
      </c>
      <c r="EF215" s="49">
        <f t="shared" si="1047"/>
        <v>0</v>
      </c>
      <c r="EG215" s="49">
        <f t="shared" si="1047"/>
        <v>0</v>
      </c>
      <c r="EH215" s="49">
        <f t="shared" si="1047"/>
        <v>0</v>
      </c>
      <c r="EI215" s="49">
        <f t="shared" si="1047"/>
        <v>0</v>
      </c>
      <c r="EJ215" s="49">
        <f t="shared" si="1047"/>
        <v>0</v>
      </c>
      <c r="EK215" s="49">
        <f t="shared" si="1047"/>
        <v>0</v>
      </c>
      <c r="EL215" s="49">
        <f t="shared" si="1047"/>
        <v>0</v>
      </c>
      <c r="EM215" s="49">
        <f t="shared" si="1047"/>
        <v>0</v>
      </c>
      <c r="EN215" s="49">
        <f t="shared" si="1047"/>
        <v>0</v>
      </c>
      <c r="EO215" s="49">
        <f t="shared" si="1047"/>
        <v>0</v>
      </c>
      <c r="EP215" s="49">
        <f t="shared" si="1047"/>
        <v>0</v>
      </c>
      <c r="EQ215" s="49">
        <f t="shared" si="1047"/>
        <v>0</v>
      </c>
      <c r="ER215" s="49">
        <f t="shared" si="1047"/>
        <v>0</v>
      </c>
      <c r="ES215" s="49">
        <f t="shared" ref="ES215:FP215" si="1048">ES103*$N103</f>
        <v>0</v>
      </c>
      <c r="ET215" s="49">
        <f t="shared" si="1048"/>
        <v>0</v>
      </c>
      <c r="EU215" s="49">
        <f t="shared" si="1048"/>
        <v>0</v>
      </c>
      <c r="EV215" s="49">
        <f t="shared" si="1048"/>
        <v>0</v>
      </c>
      <c r="EW215" s="49">
        <f t="shared" si="1048"/>
        <v>0</v>
      </c>
      <c r="EX215" s="49">
        <f t="shared" si="1048"/>
        <v>0</v>
      </c>
      <c r="EY215" s="49">
        <f t="shared" si="1048"/>
        <v>0</v>
      </c>
      <c r="EZ215" s="49">
        <f t="shared" si="1048"/>
        <v>0</v>
      </c>
      <c r="FA215" s="49">
        <f t="shared" si="1048"/>
        <v>0</v>
      </c>
      <c r="FB215" s="49">
        <f t="shared" si="1048"/>
        <v>0</v>
      </c>
      <c r="FC215" s="49">
        <f t="shared" si="1048"/>
        <v>0</v>
      </c>
      <c r="FD215" s="49">
        <f t="shared" si="1048"/>
        <v>0</v>
      </c>
      <c r="FE215" s="49">
        <f t="shared" si="1048"/>
        <v>0</v>
      </c>
      <c r="FF215" s="49">
        <f t="shared" si="1048"/>
        <v>0</v>
      </c>
      <c r="FG215" s="49">
        <f t="shared" si="1048"/>
        <v>0</v>
      </c>
      <c r="FH215" s="49">
        <f t="shared" si="1048"/>
        <v>0</v>
      </c>
      <c r="FI215" s="49">
        <f t="shared" si="1048"/>
        <v>0</v>
      </c>
      <c r="FJ215" s="49">
        <f t="shared" si="1048"/>
        <v>0</v>
      </c>
      <c r="FK215" s="49">
        <f t="shared" si="1048"/>
        <v>0</v>
      </c>
      <c r="FL215" s="49">
        <f t="shared" si="1048"/>
        <v>0</v>
      </c>
      <c r="FM215" s="49">
        <f t="shared" si="1048"/>
        <v>0</v>
      </c>
      <c r="FN215" s="49">
        <f t="shared" si="1048"/>
        <v>0</v>
      </c>
      <c r="FO215" s="49">
        <f t="shared" si="1048"/>
        <v>0</v>
      </c>
      <c r="FP215" s="49">
        <f t="shared" si="1048"/>
        <v>0</v>
      </c>
      <c r="FQ215" s="49">
        <f t="shared" ref="FQ215:GB215" si="1049">FQ103*$O103</f>
        <v>0</v>
      </c>
      <c r="FR215" s="49">
        <f t="shared" si="1049"/>
        <v>0</v>
      </c>
      <c r="FS215" s="49">
        <f t="shared" si="1049"/>
        <v>0</v>
      </c>
      <c r="FT215" s="49">
        <f t="shared" si="1049"/>
        <v>0</v>
      </c>
      <c r="FU215" s="49">
        <f t="shared" si="1049"/>
        <v>0</v>
      </c>
      <c r="FV215" s="49">
        <f t="shared" si="1049"/>
        <v>0</v>
      </c>
      <c r="FW215" s="49">
        <f t="shared" si="1049"/>
        <v>0</v>
      </c>
      <c r="FX215" s="49">
        <f t="shared" si="1049"/>
        <v>0</v>
      </c>
      <c r="FY215" s="49">
        <f t="shared" si="1049"/>
        <v>0</v>
      </c>
      <c r="FZ215" s="49">
        <f t="shared" si="1049"/>
        <v>0</v>
      </c>
      <c r="GA215" s="49">
        <f t="shared" si="1049"/>
        <v>0</v>
      </c>
      <c r="GB215" s="49">
        <f t="shared" si="1049"/>
        <v>0</v>
      </c>
      <c r="GC215" s="69">
        <f t="shared" si="1024"/>
        <v>0</v>
      </c>
      <c r="GD215" s="70">
        <f t="shared" si="977"/>
        <v>0</v>
      </c>
      <c r="GE215" s="5"/>
      <c r="GF215" s="5"/>
      <c r="GG215" s="5"/>
    </row>
    <row r="216" spans="1:189" ht="16.5" hidden="1" customHeight="1" x14ac:dyDescent="0.25">
      <c r="A216" s="5"/>
      <c r="B216" s="40" t="s">
        <v>186</v>
      </c>
      <c r="C216" s="24" t="s">
        <v>180</v>
      </c>
      <c r="D216" s="24" t="s">
        <v>180</v>
      </c>
      <c r="E216" s="5">
        <v>63</v>
      </c>
      <c r="F216" s="17"/>
      <c r="G216" s="17"/>
      <c r="H216" s="41">
        <f t="shared" si="351"/>
        <v>0</v>
      </c>
      <c r="I216" s="41">
        <f t="shared" ref="I216:O216" si="1050">H216*1.1</f>
        <v>0</v>
      </c>
      <c r="J216" s="41">
        <f t="shared" si="1050"/>
        <v>0</v>
      </c>
      <c r="K216" s="41">
        <f t="shared" si="1050"/>
        <v>0</v>
      </c>
      <c r="L216" s="41">
        <f t="shared" si="1050"/>
        <v>0</v>
      </c>
      <c r="M216" s="41">
        <f t="shared" si="1050"/>
        <v>0</v>
      </c>
      <c r="N216" s="41">
        <f t="shared" si="1050"/>
        <v>0</v>
      </c>
      <c r="O216" s="41">
        <f t="shared" si="1050"/>
        <v>0</v>
      </c>
      <c r="P216" s="49">
        <f t="shared" ref="P216:Z216" si="1051">P104*$H104</f>
        <v>0</v>
      </c>
      <c r="Q216" s="49">
        <f t="shared" si="1051"/>
        <v>0</v>
      </c>
      <c r="R216" s="49">
        <f t="shared" si="1051"/>
        <v>0</v>
      </c>
      <c r="S216" s="49">
        <f t="shared" si="1051"/>
        <v>0</v>
      </c>
      <c r="T216" s="49">
        <f t="shared" si="1051"/>
        <v>0</v>
      </c>
      <c r="U216" s="49">
        <f t="shared" si="1051"/>
        <v>0</v>
      </c>
      <c r="V216" s="49">
        <f t="shared" si="1051"/>
        <v>0</v>
      </c>
      <c r="W216" s="49">
        <f t="shared" si="1051"/>
        <v>0</v>
      </c>
      <c r="X216" s="49">
        <f t="shared" si="1051"/>
        <v>0</v>
      </c>
      <c r="Y216" s="49">
        <f t="shared" si="1051"/>
        <v>0</v>
      </c>
      <c r="Z216" s="49">
        <f t="shared" si="1051"/>
        <v>0</v>
      </c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  <c r="BR216" s="49"/>
      <c r="BS216" s="49"/>
      <c r="BT216" s="49"/>
      <c r="BU216" s="49"/>
      <c r="BV216" s="49"/>
      <c r="BW216" s="49"/>
      <c r="BX216" s="49"/>
      <c r="BY216" s="49"/>
      <c r="BZ216" s="49"/>
      <c r="CA216" s="49"/>
      <c r="CB216" s="49"/>
      <c r="CC216" s="49"/>
      <c r="CD216" s="49"/>
      <c r="CE216" s="49"/>
      <c r="CF216" s="49"/>
      <c r="CG216" s="49"/>
      <c r="CH216" s="49"/>
      <c r="CI216" s="49"/>
      <c r="CJ216" s="49"/>
      <c r="CK216" s="49"/>
      <c r="CL216" s="49"/>
      <c r="CM216" s="49"/>
      <c r="CN216" s="49"/>
      <c r="CO216" s="49"/>
      <c r="CP216" s="49"/>
      <c r="CQ216" s="49"/>
      <c r="CR216" s="49"/>
      <c r="CS216" s="49"/>
      <c r="CT216" s="49"/>
      <c r="CU216" s="49"/>
      <c r="CV216" s="49"/>
      <c r="CW216" s="49"/>
      <c r="CX216" s="49"/>
      <c r="CY216" s="49"/>
      <c r="CZ216" s="49"/>
      <c r="DA216" s="49"/>
      <c r="DB216" s="49"/>
      <c r="DC216" s="49"/>
      <c r="DD216" s="49"/>
      <c r="DE216" s="49"/>
      <c r="DF216" s="49"/>
      <c r="DG216" s="49"/>
      <c r="DH216" s="49"/>
      <c r="DI216" s="49"/>
      <c r="DJ216" s="49"/>
      <c r="DK216" s="49"/>
      <c r="DL216" s="49"/>
      <c r="DM216" s="49"/>
      <c r="DN216" s="49"/>
      <c r="DO216" s="49"/>
      <c r="DP216" s="49"/>
      <c r="DQ216" s="49"/>
      <c r="DR216" s="49"/>
      <c r="DS216" s="49"/>
      <c r="DT216" s="49"/>
      <c r="DU216" s="49">
        <f t="shared" ref="DU216:ER216" si="1052">DU104*$M104</f>
        <v>0</v>
      </c>
      <c r="DV216" s="49">
        <f t="shared" si="1052"/>
        <v>0</v>
      </c>
      <c r="DW216" s="49">
        <f t="shared" si="1052"/>
        <v>0</v>
      </c>
      <c r="DX216" s="49">
        <f t="shared" si="1052"/>
        <v>0</v>
      </c>
      <c r="DY216" s="49">
        <f t="shared" si="1052"/>
        <v>0</v>
      </c>
      <c r="DZ216" s="49">
        <f t="shared" si="1052"/>
        <v>0</v>
      </c>
      <c r="EA216" s="49">
        <f t="shared" si="1052"/>
        <v>0</v>
      </c>
      <c r="EB216" s="49">
        <f t="shared" si="1052"/>
        <v>0</v>
      </c>
      <c r="EC216" s="49">
        <f t="shared" si="1052"/>
        <v>0</v>
      </c>
      <c r="ED216" s="49">
        <f t="shared" si="1052"/>
        <v>0</v>
      </c>
      <c r="EE216" s="49">
        <f t="shared" si="1052"/>
        <v>0</v>
      </c>
      <c r="EF216" s="49">
        <f t="shared" si="1052"/>
        <v>0</v>
      </c>
      <c r="EG216" s="49">
        <f t="shared" si="1052"/>
        <v>0</v>
      </c>
      <c r="EH216" s="49">
        <f t="shared" si="1052"/>
        <v>0</v>
      </c>
      <c r="EI216" s="49">
        <f t="shared" si="1052"/>
        <v>0</v>
      </c>
      <c r="EJ216" s="49">
        <f t="shared" si="1052"/>
        <v>0</v>
      </c>
      <c r="EK216" s="49">
        <f t="shared" si="1052"/>
        <v>0</v>
      </c>
      <c r="EL216" s="49">
        <f t="shared" si="1052"/>
        <v>0</v>
      </c>
      <c r="EM216" s="49">
        <f t="shared" si="1052"/>
        <v>0</v>
      </c>
      <c r="EN216" s="49">
        <f t="shared" si="1052"/>
        <v>0</v>
      </c>
      <c r="EO216" s="49">
        <f t="shared" si="1052"/>
        <v>0</v>
      </c>
      <c r="EP216" s="49">
        <f t="shared" si="1052"/>
        <v>0</v>
      </c>
      <c r="EQ216" s="49">
        <f t="shared" si="1052"/>
        <v>0</v>
      </c>
      <c r="ER216" s="49">
        <f t="shared" si="1052"/>
        <v>0</v>
      </c>
      <c r="ES216" s="49">
        <f t="shared" ref="ES216:FP216" si="1053">ES104*$N104</f>
        <v>0</v>
      </c>
      <c r="ET216" s="49">
        <f t="shared" si="1053"/>
        <v>0</v>
      </c>
      <c r="EU216" s="49">
        <f t="shared" si="1053"/>
        <v>0</v>
      </c>
      <c r="EV216" s="49">
        <f t="shared" si="1053"/>
        <v>0</v>
      </c>
      <c r="EW216" s="49">
        <f t="shared" si="1053"/>
        <v>0</v>
      </c>
      <c r="EX216" s="49">
        <f t="shared" si="1053"/>
        <v>0</v>
      </c>
      <c r="EY216" s="49">
        <f t="shared" si="1053"/>
        <v>0</v>
      </c>
      <c r="EZ216" s="49">
        <f t="shared" si="1053"/>
        <v>0</v>
      </c>
      <c r="FA216" s="49">
        <f t="shared" si="1053"/>
        <v>0</v>
      </c>
      <c r="FB216" s="49">
        <f t="shared" si="1053"/>
        <v>0</v>
      </c>
      <c r="FC216" s="49">
        <f t="shared" si="1053"/>
        <v>0</v>
      </c>
      <c r="FD216" s="49">
        <f t="shared" si="1053"/>
        <v>0</v>
      </c>
      <c r="FE216" s="49">
        <f t="shared" si="1053"/>
        <v>0</v>
      </c>
      <c r="FF216" s="49">
        <f t="shared" si="1053"/>
        <v>0</v>
      </c>
      <c r="FG216" s="49">
        <f t="shared" si="1053"/>
        <v>0</v>
      </c>
      <c r="FH216" s="49">
        <f t="shared" si="1053"/>
        <v>0</v>
      </c>
      <c r="FI216" s="49">
        <f t="shared" si="1053"/>
        <v>0</v>
      </c>
      <c r="FJ216" s="49">
        <f t="shared" si="1053"/>
        <v>0</v>
      </c>
      <c r="FK216" s="49">
        <f t="shared" si="1053"/>
        <v>0</v>
      </c>
      <c r="FL216" s="49">
        <f t="shared" si="1053"/>
        <v>0</v>
      </c>
      <c r="FM216" s="49">
        <f t="shared" si="1053"/>
        <v>0</v>
      </c>
      <c r="FN216" s="49">
        <f t="shared" si="1053"/>
        <v>0</v>
      </c>
      <c r="FO216" s="49">
        <f t="shared" si="1053"/>
        <v>0</v>
      </c>
      <c r="FP216" s="49">
        <f t="shared" si="1053"/>
        <v>0</v>
      </c>
      <c r="FQ216" s="49">
        <f t="shared" ref="FQ216:GB216" si="1054">FQ104*$O104</f>
        <v>0</v>
      </c>
      <c r="FR216" s="49">
        <f t="shared" si="1054"/>
        <v>0</v>
      </c>
      <c r="FS216" s="49">
        <f t="shared" si="1054"/>
        <v>0</v>
      </c>
      <c r="FT216" s="49">
        <f t="shared" si="1054"/>
        <v>0</v>
      </c>
      <c r="FU216" s="49">
        <f t="shared" si="1054"/>
        <v>0</v>
      </c>
      <c r="FV216" s="49">
        <f t="shared" si="1054"/>
        <v>0</v>
      </c>
      <c r="FW216" s="49">
        <f t="shared" si="1054"/>
        <v>0</v>
      </c>
      <c r="FX216" s="49">
        <f t="shared" si="1054"/>
        <v>0</v>
      </c>
      <c r="FY216" s="49">
        <f t="shared" si="1054"/>
        <v>0</v>
      </c>
      <c r="FZ216" s="49">
        <f t="shared" si="1054"/>
        <v>0</v>
      </c>
      <c r="GA216" s="49">
        <f t="shared" si="1054"/>
        <v>0</v>
      </c>
      <c r="GB216" s="49">
        <f t="shared" si="1054"/>
        <v>0</v>
      </c>
      <c r="GC216" s="69">
        <f t="shared" si="1024"/>
        <v>0</v>
      </c>
      <c r="GD216" s="70">
        <f t="shared" si="977"/>
        <v>0</v>
      </c>
      <c r="GE216" s="5"/>
      <c r="GF216" s="5"/>
      <c r="GG216" s="5"/>
    </row>
    <row r="217" spans="1:189" ht="16.5" hidden="1" customHeight="1" x14ac:dyDescent="0.25">
      <c r="A217" s="5"/>
      <c r="B217" s="40" t="s">
        <v>186</v>
      </c>
      <c r="C217" s="24" t="s">
        <v>180</v>
      </c>
      <c r="D217" s="24" t="s">
        <v>180</v>
      </c>
      <c r="E217" s="5">
        <v>64</v>
      </c>
      <c r="F217" s="17"/>
      <c r="G217" s="17"/>
      <c r="H217" s="41">
        <f t="shared" si="351"/>
        <v>0</v>
      </c>
      <c r="I217" s="41">
        <f t="shared" ref="I217:O217" si="1055">H217*1.1</f>
        <v>0</v>
      </c>
      <c r="J217" s="41">
        <f t="shared" si="1055"/>
        <v>0</v>
      </c>
      <c r="K217" s="41">
        <f t="shared" si="1055"/>
        <v>0</v>
      </c>
      <c r="L217" s="41">
        <f t="shared" si="1055"/>
        <v>0</v>
      </c>
      <c r="M217" s="41">
        <f t="shared" si="1055"/>
        <v>0</v>
      </c>
      <c r="N217" s="41">
        <f t="shared" si="1055"/>
        <v>0</v>
      </c>
      <c r="O217" s="41">
        <f t="shared" si="1055"/>
        <v>0</v>
      </c>
      <c r="P217" s="49">
        <f t="shared" ref="P217:Z217" si="1056">P105*$H105</f>
        <v>0</v>
      </c>
      <c r="Q217" s="49">
        <f t="shared" si="1056"/>
        <v>0</v>
      </c>
      <c r="R217" s="49">
        <f t="shared" si="1056"/>
        <v>0</v>
      </c>
      <c r="S217" s="49">
        <f t="shared" si="1056"/>
        <v>0</v>
      </c>
      <c r="T217" s="49">
        <f t="shared" si="1056"/>
        <v>0</v>
      </c>
      <c r="U217" s="49">
        <f t="shared" si="1056"/>
        <v>0</v>
      </c>
      <c r="V217" s="49">
        <f t="shared" si="1056"/>
        <v>0</v>
      </c>
      <c r="W217" s="49">
        <f t="shared" si="1056"/>
        <v>0</v>
      </c>
      <c r="X217" s="49">
        <f t="shared" si="1056"/>
        <v>0</v>
      </c>
      <c r="Y217" s="49">
        <f t="shared" si="1056"/>
        <v>0</v>
      </c>
      <c r="Z217" s="49">
        <f t="shared" si="1056"/>
        <v>0</v>
      </c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BP217" s="49"/>
      <c r="BQ217" s="49"/>
      <c r="BR217" s="49"/>
      <c r="BS217" s="49"/>
      <c r="BT217" s="49"/>
      <c r="BU217" s="49"/>
      <c r="BV217" s="49"/>
      <c r="BW217" s="49"/>
      <c r="BX217" s="49"/>
      <c r="BY217" s="49"/>
      <c r="BZ217" s="49"/>
      <c r="CA217" s="49"/>
      <c r="CB217" s="49"/>
      <c r="CC217" s="49"/>
      <c r="CD217" s="49"/>
      <c r="CE217" s="49"/>
      <c r="CF217" s="49"/>
      <c r="CG217" s="49"/>
      <c r="CH217" s="49"/>
      <c r="CI217" s="49"/>
      <c r="CJ217" s="49"/>
      <c r="CK217" s="49"/>
      <c r="CL217" s="49"/>
      <c r="CM217" s="49"/>
      <c r="CN217" s="49"/>
      <c r="CO217" s="49"/>
      <c r="CP217" s="49"/>
      <c r="CQ217" s="49"/>
      <c r="CR217" s="49"/>
      <c r="CS217" s="49"/>
      <c r="CT217" s="49"/>
      <c r="CU217" s="49"/>
      <c r="CV217" s="49"/>
      <c r="CW217" s="49"/>
      <c r="CX217" s="49"/>
      <c r="CY217" s="49"/>
      <c r="CZ217" s="49"/>
      <c r="DA217" s="49"/>
      <c r="DB217" s="49"/>
      <c r="DC217" s="49"/>
      <c r="DD217" s="49"/>
      <c r="DE217" s="49"/>
      <c r="DF217" s="49"/>
      <c r="DG217" s="49"/>
      <c r="DH217" s="49"/>
      <c r="DI217" s="49"/>
      <c r="DJ217" s="49"/>
      <c r="DK217" s="49"/>
      <c r="DL217" s="49"/>
      <c r="DM217" s="49"/>
      <c r="DN217" s="49"/>
      <c r="DO217" s="49"/>
      <c r="DP217" s="49"/>
      <c r="DQ217" s="49"/>
      <c r="DR217" s="49"/>
      <c r="DS217" s="49"/>
      <c r="DT217" s="49"/>
      <c r="DU217" s="49">
        <f t="shared" ref="DU217:ER217" si="1057">DU105*$M105</f>
        <v>0</v>
      </c>
      <c r="DV217" s="49">
        <f t="shared" si="1057"/>
        <v>0</v>
      </c>
      <c r="DW217" s="49">
        <f t="shared" si="1057"/>
        <v>0</v>
      </c>
      <c r="DX217" s="49">
        <f t="shared" si="1057"/>
        <v>0</v>
      </c>
      <c r="DY217" s="49">
        <f t="shared" si="1057"/>
        <v>0</v>
      </c>
      <c r="DZ217" s="49">
        <f t="shared" si="1057"/>
        <v>0</v>
      </c>
      <c r="EA217" s="49">
        <f t="shared" si="1057"/>
        <v>0</v>
      </c>
      <c r="EB217" s="49">
        <f t="shared" si="1057"/>
        <v>0</v>
      </c>
      <c r="EC217" s="49">
        <f t="shared" si="1057"/>
        <v>0</v>
      </c>
      <c r="ED217" s="49">
        <f t="shared" si="1057"/>
        <v>0</v>
      </c>
      <c r="EE217" s="49">
        <f t="shared" si="1057"/>
        <v>0</v>
      </c>
      <c r="EF217" s="49">
        <f t="shared" si="1057"/>
        <v>0</v>
      </c>
      <c r="EG217" s="49">
        <f t="shared" si="1057"/>
        <v>0</v>
      </c>
      <c r="EH217" s="49">
        <f t="shared" si="1057"/>
        <v>0</v>
      </c>
      <c r="EI217" s="49">
        <f t="shared" si="1057"/>
        <v>0</v>
      </c>
      <c r="EJ217" s="49">
        <f t="shared" si="1057"/>
        <v>0</v>
      </c>
      <c r="EK217" s="49">
        <f t="shared" si="1057"/>
        <v>0</v>
      </c>
      <c r="EL217" s="49">
        <f t="shared" si="1057"/>
        <v>0</v>
      </c>
      <c r="EM217" s="49">
        <f t="shared" si="1057"/>
        <v>0</v>
      </c>
      <c r="EN217" s="49">
        <f t="shared" si="1057"/>
        <v>0</v>
      </c>
      <c r="EO217" s="49">
        <f t="shared" si="1057"/>
        <v>0</v>
      </c>
      <c r="EP217" s="49">
        <f t="shared" si="1057"/>
        <v>0</v>
      </c>
      <c r="EQ217" s="49">
        <f t="shared" si="1057"/>
        <v>0</v>
      </c>
      <c r="ER217" s="49">
        <f t="shared" si="1057"/>
        <v>0</v>
      </c>
      <c r="ES217" s="49">
        <f t="shared" ref="ES217:FP217" si="1058">ES105*$N105</f>
        <v>0</v>
      </c>
      <c r="ET217" s="49">
        <f t="shared" si="1058"/>
        <v>0</v>
      </c>
      <c r="EU217" s="49">
        <f t="shared" si="1058"/>
        <v>0</v>
      </c>
      <c r="EV217" s="49">
        <f t="shared" si="1058"/>
        <v>0</v>
      </c>
      <c r="EW217" s="49">
        <f t="shared" si="1058"/>
        <v>0</v>
      </c>
      <c r="EX217" s="49">
        <f t="shared" si="1058"/>
        <v>0</v>
      </c>
      <c r="EY217" s="49">
        <f t="shared" si="1058"/>
        <v>0</v>
      </c>
      <c r="EZ217" s="49">
        <f t="shared" si="1058"/>
        <v>0</v>
      </c>
      <c r="FA217" s="49">
        <f t="shared" si="1058"/>
        <v>0</v>
      </c>
      <c r="FB217" s="49">
        <f t="shared" si="1058"/>
        <v>0</v>
      </c>
      <c r="FC217" s="49">
        <f t="shared" si="1058"/>
        <v>0</v>
      </c>
      <c r="FD217" s="49">
        <f t="shared" si="1058"/>
        <v>0</v>
      </c>
      <c r="FE217" s="49">
        <f t="shared" si="1058"/>
        <v>0</v>
      </c>
      <c r="FF217" s="49">
        <f t="shared" si="1058"/>
        <v>0</v>
      </c>
      <c r="FG217" s="49">
        <f t="shared" si="1058"/>
        <v>0</v>
      </c>
      <c r="FH217" s="49">
        <f t="shared" si="1058"/>
        <v>0</v>
      </c>
      <c r="FI217" s="49">
        <f t="shared" si="1058"/>
        <v>0</v>
      </c>
      <c r="FJ217" s="49">
        <f t="shared" si="1058"/>
        <v>0</v>
      </c>
      <c r="FK217" s="49">
        <f t="shared" si="1058"/>
        <v>0</v>
      </c>
      <c r="FL217" s="49">
        <f t="shared" si="1058"/>
        <v>0</v>
      </c>
      <c r="FM217" s="49">
        <f t="shared" si="1058"/>
        <v>0</v>
      </c>
      <c r="FN217" s="49">
        <f t="shared" si="1058"/>
        <v>0</v>
      </c>
      <c r="FO217" s="49">
        <f t="shared" si="1058"/>
        <v>0</v>
      </c>
      <c r="FP217" s="49">
        <f t="shared" si="1058"/>
        <v>0</v>
      </c>
      <c r="FQ217" s="49">
        <f t="shared" ref="FQ217:GB217" si="1059">FQ105*$O105</f>
        <v>0</v>
      </c>
      <c r="FR217" s="49">
        <f t="shared" si="1059"/>
        <v>0</v>
      </c>
      <c r="FS217" s="49">
        <f t="shared" si="1059"/>
        <v>0</v>
      </c>
      <c r="FT217" s="49">
        <f t="shared" si="1059"/>
        <v>0</v>
      </c>
      <c r="FU217" s="49">
        <f t="shared" si="1059"/>
        <v>0</v>
      </c>
      <c r="FV217" s="49">
        <f t="shared" si="1059"/>
        <v>0</v>
      </c>
      <c r="FW217" s="49">
        <f t="shared" si="1059"/>
        <v>0</v>
      </c>
      <c r="FX217" s="49">
        <f t="shared" si="1059"/>
        <v>0</v>
      </c>
      <c r="FY217" s="49">
        <f t="shared" si="1059"/>
        <v>0</v>
      </c>
      <c r="FZ217" s="49">
        <f t="shared" si="1059"/>
        <v>0</v>
      </c>
      <c r="GA217" s="49">
        <f t="shared" si="1059"/>
        <v>0</v>
      </c>
      <c r="GB217" s="49">
        <f t="shared" si="1059"/>
        <v>0</v>
      </c>
      <c r="GC217" s="69">
        <f t="shared" si="1024"/>
        <v>0</v>
      </c>
      <c r="GD217" s="70">
        <f t="shared" si="977"/>
        <v>0</v>
      </c>
      <c r="GE217" s="5"/>
      <c r="GF217" s="5"/>
      <c r="GG217" s="5"/>
    </row>
    <row r="218" spans="1:189" ht="16.5" hidden="1" customHeight="1" x14ac:dyDescent="0.25">
      <c r="A218" s="5"/>
      <c r="B218" s="40" t="s">
        <v>186</v>
      </c>
      <c r="C218" s="24" t="s">
        <v>180</v>
      </c>
      <c r="D218" s="24" t="s">
        <v>180</v>
      </c>
      <c r="E218" s="5">
        <v>65</v>
      </c>
      <c r="F218" s="17"/>
      <c r="G218" s="17"/>
      <c r="H218" s="41">
        <f t="shared" si="351"/>
        <v>0</v>
      </c>
      <c r="I218" s="41">
        <f t="shared" ref="I218:O218" si="1060">H218*1.1</f>
        <v>0</v>
      </c>
      <c r="J218" s="41">
        <f t="shared" si="1060"/>
        <v>0</v>
      </c>
      <c r="K218" s="41">
        <f t="shared" si="1060"/>
        <v>0</v>
      </c>
      <c r="L218" s="41">
        <f t="shared" si="1060"/>
        <v>0</v>
      </c>
      <c r="M218" s="41">
        <f t="shared" si="1060"/>
        <v>0</v>
      </c>
      <c r="N218" s="41">
        <f t="shared" si="1060"/>
        <v>0</v>
      </c>
      <c r="O218" s="41">
        <f t="shared" si="1060"/>
        <v>0</v>
      </c>
      <c r="P218" s="49">
        <f t="shared" ref="P218:Z218" si="1061">P106*$H106</f>
        <v>0</v>
      </c>
      <c r="Q218" s="49">
        <f t="shared" si="1061"/>
        <v>0</v>
      </c>
      <c r="R218" s="49">
        <f t="shared" si="1061"/>
        <v>0</v>
      </c>
      <c r="S218" s="49">
        <f t="shared" si="1061"/>
        <v>0</v>
      </c>
      <c r="T218" s="49">
        <f t="shared" si="1061"/>
        <v>0</v>
      </c>
      <c r="U218" s="49">
        <f t="shared" si="1061"/>
        <v>0</v>
      </c>
      <c r="V218" s="49">
        <f t="shared" si="1061"/>
        <v>0</v>
      </c>
      <c r="W218" s="49">
        <f t="shared" si="1061"/>
        <v>0</v>
      </c>
      <c r="X218" s="49">
        <f t="shared" si="1061"/>
        <v>0</v>
      </c>
      <c r="Y218" s="49">
        <f t="shared" si="1061"/>
        <v>0</v>
      </c>
      <c r="Z218" s="49">
        <f t="shared" si="1061"/>
        <v>0</v>
      </c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BP218" s="49"/>
      <c r="BQ218" s="49"/>
      <c r="BR218" s="49"/>
      <c r="BS218" s="49"/>
      <c r="BT218" s="49"/>
      <c r="BU218" s="49"/>
      <c r="BV218" s="49"/>
      <c r="BW218" s="49"/>
      <c r="BX218" s="49"/>
      <c r="BY218" s="49"/>
      <c r="BZ218" s="49"/>
      <c r="CA218" s="49"/>
      <c r="CB218" s="49"/>
      <c r="CC218" s="49"/>
      <c r="CD218" s="49"/>
      <c r="CE218" s="49"/>
      <c r="CF218" s="49"/>
      <c r="CG218" s="49"/>
      <c r="CH218" s="49"/>
      <c r="CI218" s="49"/>
      <c r="CJ218" s="49"/>
      <c r="CK218" s="49"/>
      <c r="CL218" s="49"/>
      <c r="CM218" s="49"/>
      <c r="CN218" s="49"/>
      <c r="CO218" s="49"/>
      <c r="CP218" s="49"/>
      <c r="CQ218" s="49"/>
      <c r="CR218" s="49"/>
      <c r="CS218" s="49"/>
      <c r="CT218" s="49"/>
      <c r="CU218" s="49"/>
      <c r="CV218" s="49"/>
      <c r="CW218" s="49"/>
      <c r="CX218" s="49"/>
      <c r="CY218" s="49"/>
      <c r="CZ218" s="49"/>
      <c r="DA218" s="49"/>
      <c r="DB218" s="49"/>
      <c r="DC218" s="49"/>
      <c r="DD218" s="49"/>
      <c r="DE218" s="49"/>
      <c r="DF218" s="49"/>
      <c r="DG218" s="49"/>
      <c r="DH218" s="49"/>
      <c r="DI218" s="49"/>
      <c r="DJ218" s="49"/>
      <c r="DK218" s="49"/>
      <c r="DL218" s="49"/>
      <c r="DM218" s="49"/>
      <c r="DN218" s="49"/>
      <c r="DO218" s="49"/>
      <c r="DP218" s="49"/>
      <c r="DQ218" s="49"/>
      <c r="DR218" s="49"/>
      <c r="DS218" s="49"/>
      <c r="DT218" s="49"/>
      <c r="DU218" s="49">
        <f t="shared" ref="DU218:ER218" si="1062">DU106*$M106</f>
        <v>0</v>
      </c>
      <c r="DV218" s="49">
        <f t="shared" si="1062"/>
        <v>0</v>
      </c>
      <c r="DW218" s="49">
        <f t="shared" si="1062"/>
        <v>0</v>
      </c>
      <c r="DX218" s="49">
        <f t="shared" si="1062"/>
        <v>0</v>
      </c>
      <c r="DY218" s="49">
        <f t="shared" si="1062"/>
        <v>0</v>
      </c>
      <c r="DZ218" s="49">
        <f t="shared" si="1062"/>
        <v>0</v>
      </c>
      <c r="EA218" s="49">
        <f t="shared" si="1062"/>
        <v>0</v>
      </c>
      <c r="EB218" s="49">
        <f t="shared" si="1062"/>
        <v>0</v>
      </c>
      <c r="EC218" s="49">
        <f t="shared" si="1062"/>
        <v>0</v>
      </c>
      <c r="ED218" s="49">
        <f t="shared" si="1062"/>
        <v>0</v>
      </c>
      <c r="EE218" s="49">
        <f t="shared" si="1062"/>
        <v>0</v>
      </c>
      <c r="EF218" s="49">
        <f t="shared" si="1062"/>
        <v>0</v>
      </c>
      <c r="EG218" s="49">
        <f t="shared" si="1062"/>
        <v>0</v>
      </c>
      <c r="EH218" s="49">
        <f t="shared" si="1062"/>
        <v>0</v>
      </c>
      <c r="EI218" s="49">
        <f t="shared" si="1062"/>
        <v>0</v>
      </c>
      <c r="EJ218" s="49">
        <f t="shared" si="1062"/>
        <v>0</v>
      </c>
      <c r="EK218" s="49">
        <f t="shared" si="1062"/>
        <v>0</v>
      </c>
      <c r="EL218" s="49">
        <f t="shared" si="1062"/>
        <v>0</v>
      </c>
      <c r="EM218" s="49">
        <f t="shared" si="1062"/>
        <v>0</v>
      </c>
      <c r="EN218" s="49">
        <f t="shared" si="1062"/>
        <v>0</v>
      </c>
      <c r="EO218" s="49">
        <f t="shared" si="1062"/>
        <v>0</v>
      </c>
      <c r="EP218" s="49">
        <f t="shared" si="1062"/>
        <v>0</v>
      </c>
      <c r="EQ218" s="49">
        <f t="shared" si="1062"/>
        <v>0</v>
      </c>
      <c r="ER218" s="49">
        <f t="shared" si="1062"/>
        <v>0</v>
      </c>
      <c r="ES218" s="49">
        <f t="shared" ref="ES218:FP218" si="1063">ES106*$N106</f>
        <v>0</v>
      </c>
      <c r="ET218" s="49">
        <f t="shared" si="1063"/>
        <v>0</v>
      </c>
      <c r="EU218" s="49">
        <f t="shared" si="1063"/>
        <v>0</v>
      </c>
      <c r="EV218" s="49">
        <f t="shared" si="1063"/>
        <v>0</v>
      </c>
      <c r="EW218" s="49">
        <f t="shared" si="1063"/>
        <v>0</v>
      </c>
      <c r="EX218" s="49">
        <f t="shared" si="1063"/>
        <v>0</v>
      </c>
      <c r="EY218" s="49">
        <f t="shared" si="1063"/>
        <v>0</v>
      </c>
      <c r="EZ218" s="49">
        <f t="shared" si="1063"/>
        <v>0</v>
      </c>
      <c r="FA218" s="49">
        <f t="shared" si="1063"/>
        <v>0</v>
      </c>
      <c r="FB218" s="49">
        <f t="shared" si="1063"/>
        <v>0</v>
      </c>
      <c r="FC218" s="49">
        <f t="shared" si="1063"/>
        <v>0</v>
      </c>
      <c r="FD218" s="49">
        <f t="shared" si="1063"/>
        <v>0</v>
      </c>
      <c r="FE218" s="49">
        <f t="shared" si="1063"/>
        <v>0</v>
      </c>
      <c r="FF218" s="49">
        <f t="shared" si="1063"/>
        <v>0</v>
      </c>
      <c r="FG218" s="49">
        <f t="shared" si="1063"/>
        <v>0</v>
      </c>
      <c r="FH218" s="49">
        <f t="shared" si="1063"/>
        <v>0</v>
      </c>
      <c r="FI218" s="49">
        <f t="shared" si="1063"/>
        <v>0</v>
      </c>
      <c r="FJ218" s="49">
        <f t="shared" si="1063"/>
        <v>0</v>
      </c>
      <c r="FK218" s="49">
        <f t="shared" si="1063"/>
        <v>0</v>
      </c>
      <c r="FL218" s="49">
        <f t="shared" si="1063"/>
        <v>0</v>
      </c>
      <c r="FM218" s="49">
        <f t="shared" si="1063"/>
        <v>0</v>
      </c>
      <c r="FN218" s="49">
        <f t="shared" si="1063"/>
        <v>0</v>
      </c>
      <c r="FO218" s="49">
        <f t="shared" si="1063"/>
        <v>0</v>
      </c>
      <c r="FP218" s="49">
        <f t="shared" si="1063"/>
        <v>0</v>
      </c>
      <c r="FQ218" s="49">
        <f t="shared" ref="FQ218:GB218" si="1064">FQ106*$O106</f>
        <v>0</v>
      </c>
      <c r="FR218" s="49">
        <f t="shared" si="1064"/>
        <v>0</v>
      </c>
      <c r="FS218" s="49">
        <f t="shared" si="1064"/>
        <v>0</v>
      </c>
      <c r="FT218" s="49">
        <f t="shared" si="1064"/>
        <v>0</v>
      </c>
      <c r="FU218" s="49">
        <f t="shared" si="1064"/>
        <v>0</v>
      </c>
      <c r="FV218" s="49">
        <f t="shared" si="1064"/>
        <v>0</v>
      </c>
      <c r="FW218" s="49">
        <f t="shared" si="1064"/>
        <v>0</v>
      </c>
      <c r="FX218" s="49">
        <f t="shared" si="1064"/>
        <v>0</v>
      </c>
      <c r="FY218" s="49">
        <f t="shared" si="1064"/>
        <v>0</v>
      </c>
      <c r="FZ218" s="49">
        <f t="shared" si="1064"/>
        <v>0</v>
      </c>
      <c r="GA218" s="49">
        <f t="shared" si="1064"/>
        <v>0</v>
      </c>
      <c r="GB218" s="49">
        <f t="shared" si="1064"/>
        <v>0</v>
      </c>
      <c r="GC218" s="69">
        <f t="shared" si="1024"/>
        <v>0</v>
      </c>
      <c r="GD218" s="70">
        <f t="shared" si="977"/>
        <v>0</v>
      </c>
      <c r="GE218" s="5"/>
      <c r="GF218" s="5"/>
      <c r="GG218" s="5"/>
    </row>
    <row r="219" spans="1:189" ht="16.5" hidden="1" customHeight="1" x14ac:dyDescent="0.25">
      <c r="A219" s="5"/>
      <c r="B219" s="40" t="s">
        <v>186</v>
      </c>
      <c r="C219" s="24" t="s">
        <v>180</v>
      </c>
      <c r="D219" s="24" t="s">
        <v>180</v>
      </c>
      <c r="E219" s="5">
        <v>66</v>
      </c>
      <c r="F219" s="17"/>
      <c r="G219" s="17"/>
      <c r="H219" s="41">
        <f t="shared" si="351"/>
        <v>0</v>
      </c>
      <c r="I219" s="41">
        <f t="shared" ref="I219:O219" si="1065">H219*1.1</f>
        <v>0</v>
      </c>
      <c r="J219" s="41">
        <f t="shared" si="1065"/>
        <v>0</v>
      </c>
      <c r="K219" s="41">
        <f t="shared" si="1065"/>
        <v>0</v>
      </c>
      <c r="L219" s="41">
        <f t="shared" si="1065"/>
        <v>0</v>
      </c>
      <c r="M219" s="41">
        <f t="shared" si="1065"/>
        <v>0</v>
      </c>
      <c r="N219" s="41">
        <f t="shared" si="1065"/>
        <v>0</v>
      </c>
      <c r="O219" s="41">
        <f t="shared" si="1065"/>
        <v>0</v>
      </c>
      <c r="P219" s="49">
        <f t="shared" ref="P219:Z219" si="1066">P107*$H107</f>
        <v>0</v>
      </c>
      <c r="Q219" s="49">
        <f t="shared" si="1066"/>
        <v>0</v>
      </c>
      <c r="R219" s="49">
        <f t="shared" si="1066"/>
        <v>0</v>
      </c>
      <c r="S219" s="49">
        <f t="shared" si="1066"/>
        <v>0</v>
      </c>
      <c r="T219" s="49">
        <f t="shared" si="1066"/>
        <v>0</v>
      </c>
      <c r="U219" s="49">
        <f t="shared" si="1066"/>
        <v>0</v>
      </c>
      <c r="V219" s="49">
        <f t="shared" si="1066"/>
        <v>0</v>
      </c>
      <c r="W219" s="49">
        <f t="shared" si="1066"/>
        <v>0</v>
      </c>
      <c r="X219" s="49">
        <f t="shared" si="1066"/>
        <v>0</v>
      </c>
      <c r="Y219" s="49">
        <f t="shared" si="1066"/>
        <v>0</v>
      </c>
      <c r="Z219" s="49">
        <f t="shared" si="1066"/>
        <v>0</v>
      </c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BP219" s="49"/>
      <c r="BQ219" s="49"/>
      <c r="BR219" s="49"/>
      <c r="BS219" s="49"/>
      <c r="BT219" s="49"/>
      <c r="BU219" s="49"/>
      <c r="BV219" s="49"/>
      <c r="BW219" s="49"/>
      <c r="BX219" s="49"/>
      <c r="BY219" s="49"/>
      <c r="BZ219" s="49"/>
      <c r="CA219" s="49"/>
      <c r="CB219" s="49"/>
      <c r="CC219" s="49"/>
      <c r="CD219" s="49"/>
      <c r="CE219" s="49"/>
      <c r="CF219" s="49"/>
      <c r="CG219" s="49"/>
      <c r="CH219" s="49"/>
      <c r="CI219" s="49"/>
      <c r="CJ219" s="49"/>
      <c r="CK219" s="49"/>
      <c r="CL219" s="49"/>
      <c r="CM219" s="49"/>
      <c r="CN219" s="49"/>
      <c r="CO219" s="49"/>
      <c r="CP219" s="49"/>
      <c r="CQ219" s="49"/>
      <c r="CR219" s="49"/>
      <c r="CS219" s="49"/>
      <c r="CT219" s="49"/>
      <c r="CU219" s="49"/>
      <c r="CV219" s="49"/>
      <c r="CW219" s="49"/>
      <c r="CX219" s="49"/>
      <c r="CY219" s="49"/>
      <c r="CZ219" s="49"/>
      <c r="DA219" s="49"/>
      <c r="DB219" s="49"/>
      <c r="DC219" s="49"/>
      <c r="DD219" s="49"/>
      <c r="DE219" s="49"/>
      <c r="DF219" s="49"/>
      <c r="DG219" s="49"/>
      <c r="DH219" s="49"/>
      <c r="DI219" s="49"/>
      <c r="DJ219" s="49"/>
      <c r="DK219" s="49"/>
      <c r="DL219" s="49"/>
      <c r="DM219" s="49"/>
      <c r="DN219" s="49"/>
      <c r="DO219" s="49"/>
      <c r="DP219" s="49"/>
      <c r="DQ219" s="49"/>
      <c r="DR219" s="49"/>
      <c r="DS219" s="49"/>
      <c r="DT219" s="49"/>
      <c r="DU219" s="49">
        <f t="shared" ref="DU219:ER219" si="1067">DU107*$M107</f>
        <v>0</v>
      </c>
      <c r="DV219" s="49">
        <f t="shared" si="1067"/>
        <v>0</v>
      </c>
      <c r="DW219" s="49">
        <f t="shared" si="1067"/>
        <v>0</v>
      </c>
      <c r="DX219" s="49">
        <f t="shared" si="1067"/>
        <v>0</v>
      </c>
      <c r="DY219" s="49">
        <f t="shared" si="1067"/>
        <v>0</v>
      </c>
      <c r="DZ219" s="49">
        <f t="shared" si="1067"/>
        <v>0</v>
      </c>
      <c r="EA219" s="49">
        <f t="shared" si="1067"/>
        <v>0</v>
      </c>
      <c r="EB219" s="49">
        <f t="shared" si="1067"/>
        <v>0</v>
      </c>
      <c r="EC219" s="49">
        <f t="shared" si="1067"/>
        <v>0</v>
      </c>
      <c r="ED219" s="49">
        <f t="shared" si="1067"/>
        <v>0</v>
      </c>
      <c r="EE219" s="49">
        <f t="shared" si="1067"/>
        <v>0</v>
      </c>
      <c r="EF219" s="49">
        <f t="shared" si="1067"/>
        <v>0</v>
      </c>
      <c r="EG219" s="49">
        <f t="shared" si="1067"/>
        <v>0</v>
      </c>
      <c r="EH219" s="49">
        <f t="shared" si="1067"/>
        <v>0</v>
      </c>
      <c r="EI219" s="49">
        <f t="shared" si="1067"/>
        <v>0</v>
      </c>
      <c r="EJ219" s="49">
        <f t="shared" si="1067"/>
        <v>0</v>
      </c>
      <c r="EK219" s="49">
        <f t="shared" si="1067"/>
        <v>0</v>
      </c>
      <c r="EL219" s="49">
        <f t="shared" si="1067"/>
        <v>0</v>
      </c>
      <c r="EM219" s="49">
        <f t="shared" si="1067"/>
        <v>0</v>
      </c>
      <c r="EN219" s="49">
        <f t="shared" si="1067"/>
        <v>0</v>
      </c>
      <c r="EO219" s="49">
        <f t="shared" si="1067"/>
        <v>0</v>
      </c>
      <c r="EP219" s="49">
        <f t="shared" si="1067"/>
        <v>0</v>
      </c>
      <c r="EQ219" s="49">
        <f t="shared" si="1067"/>
        <v>0</v>
      </c>
      <c r="ER219" s="49">
        <f t="shared" si="1067"/>
        <v>0</v>
      </c>
      <c r="ES219" s="49">
        <f t="shared" ref="ES219:FP219" si="1068">ES107*$N107</f>
        <v>0</v>
      </c>
      <c r="ET219" s="49">
        <f t="shared" si="1068"/>
        <v>0</v>
      </c>
      <c r="EU219" s="49">
        <f t="shared" si="1068"/>
        <v>0</v>
      </c>
      <c r="EV219" s="49">
        <f t="shared" si="1068"/>
        <v>0</v>
      </c>
      <c r="EW219" s="49">
        <f t="shared" si="1068"/>
        <v>0</v>
      </c>
      <c r="EX219" s="49">
        <f t="shared" si="1068"/>
        <v>0</v>
      </c>
      <c r="EY219" s="49">
        <f t="shared" si="1068"/>
        <v>0</v>
      </c>
      <c r="EZ219" s="49">
        <f t="shared" si="1068"/>
        <v>0</v>
      </c>
      <c r="FA219" s="49">
        <f t="shared" si="1068"/>
        <v>0</v>
      </c>
      <c r="FB219" s="49">
        <f t="shared" si="1068"/>
        <v>0</v>
      </c>
      <c r="FC219" s="49">
        <f t="shared" si="1068"/>
        <v>0</v>
      </c>
      <c r="FD219" s="49">
        <f t="shared" si="1068"/>
        <v>0</v>
      </c>
      <c r="FE219" s="49">
        <f t="shared" si="1068"/>
        <v>0</v>
      </c>
      <c r="FF219" s="49">
        <f t="shared" si="1068"/>
        <v>0</v>
      </c>
      <c r="FG219" s="49">
        <f t="shared" si="1068"/>
        <v>0</v>
      </c>
      <c r="FH219" s="49">
        <f t="shared" si="1068"/>
        <v>0</v>
      </c>
      <c r="FI219" s="49">
        <f t="shared" si="1068"/>
        <v>0</v>
      </c>
      <c r="FJ219" s="49">
        <f t="shared" si="1068"/>
        <v>0</v>
      </c>
      <c r="FK219" s="49">
        <f t="shared" si="1068"/>
        <v>0</v>
      </c>
      <c r="FL219" s="49">
        <f t="shared" si="1068"/>
        <v>0</v>
      </c>
      <c r="FM219" s="49">
        <f t="shared" si="1068"/>
        <v>0</v>
      </c>
      <c r="FN219" s="49">
        <f t="shared" si="1068"/>
        <v>0</v>
      </c>
      <c r="FO219" s="49">
        <f t="shared" si="1068"/>
        <v>0</v>
      </c>
      <c r="FP219" s="49">
        <f t="shared" si="1068"/>
        <v>0</v>
      </c>
      <c r="FQ219" s="49">
        <f t="shared" ref="FQ219:GB219" si="1069">FQ107*$O107</f>
        <v>0</v>
      </c>
      <c r="FR219" s="49">
        <f t="shared" si="1069"/>
        <v>0</v>
      </c>
      <c r="FS219" s="49">
        <f t="shared" si="1069"/>
        <v>0</v>
      </c>
      <c r="FT219" s="49">
        <f t="shared" si="1069"/>
        <v>0</v>
      </c>
      <c r="FU219" s="49">
        <f t="shared" si="1069"/>
        <v>0</v>
      </c>
      <c r="FV219" s="49">
        <f t="shared" si="1069"/>
        <v>0</v>
      </c>
      <c r="FW219" s="49">
        <f t="shared" si="1069"/>
        <v>0</v>
      </c>
      <c r="FX219" s="49">
        <f t="shared" si="1069"/>
        <v>0</v>
      </c>
      <c r="FY219" s="49">
        <f t="shared" si="1069"/>
        <v>0</v>
      </c>
      <c r="FZ219" s="49">
        <f t="shared" si="1069"/>
        <v>0</v>
      </c>
      <c r="GA219" s="49">
        <f t="shared" si="1069"/>
        <v>0</v>
      </c>
      <c r="GB219" s="49">
        <f t="shared" si="1069"/>
        <v>0</v>
      </c>
      <c r="GC219" s="69">
        <f t="shared" si="1024"/>
        <v>0</v>
      </c>
      <c r="GD219" s="70">
        <f t="shared" si="977"/>
        <v>0</v>
      </c>
      <c r="GE219" s="5"/>
      <c r="GF219" s="5"/>
      <c r="GG219" s="5"/>
    </row>
    <row r="220" spans="1:189" ht="16.5" hidden="1" customHeight="1" x14ac:dyDescent="0.25">
      <c r="A220" s="5"/>
      <c r="B220" s="40" t="s">
        <v>186</v>
      </c>
      <c r="C220" s="24" t="s">
        <v>180</v>
      </c>
      <c r="D220" s="24" t="s">
        <v>180</v>
      </c>
      <c r="E220" s="5">
        <v>67</v>
      </c>
      <c r="F220" s="17"/>
      <c r="G220" s="17"/>
      <c r="H220" s="41">
        <f t="shared" si="351"/>
        <v>0</v>
      </c>
      <c r="I220" s="41">
        <f t="shared" ref="I220:O220" si="1070">H220*1.1</f>
        <v>0</v>
      </c>
      <c r="J220" s="41">
        <f t="shared" si="1070"/>
        <v>0</v>
      </c>
      <c r="K220" s="41">
        <f t="shared" si="1070"/>
        <v>0</v>
      </c>
      <c r="L220" s="41">
        <f t="shared" si="1070"/>
        <v>0</v>
      </c>
      <c r="M220" s="41">
        <f t="shared" si="1070"/>
        <v>0</v>
      </c>
      <c r="N220" s="41">
        <f t="shared" si="1070"/>
        <v>0</v>
      </c>
      <c r="O220" s="41">
        <f t="shared" si="1070"/>
        <v>0</v>
      </c>
      <c r="P220" s="49">
        <f t="shared" ref="P220:Z220" si="1071">P108*$H108</f>
        <v>0</v>
      </c>
      <c r="Q220" s="49">
        <f t="shared" si="1071"/>
        <v>0</v>
      </c>
      <c r="R220" s="49">
        <f t="shared" si="1071"/>
        <v>0</v>
      </c>
      <c r="S220" s="49">
        <f t="shared" si="1071"/>
        <v>0</v>
      </c>
      <c r="T220" s="49">
        <f t="shared" si="1071"/>
        <v>0</v>
      </c>
      <c r="U220" s="49">
        <f t="shared" si="1071"/>
        <v>0</v>
      </c>
      <c r="V220" s="49">
        <f t="shared" si="1071"/>
        <v>0</v>
      </c>
      <c r="W220" s="49">
        <f t="shared" si="1071"/>
        <v>0</v>
      </c>
      <c r="X220" s="49">
        <f t="shared" si="1071"/>
        <v>0</v>
      </c>
      <c r="Y220" s="49">
        <f t="shared" si="1071"/>
        <v>0</v>
      </c>
      <c r="Z220" s="49">
        <f t="shared" si="1071"/>
        <v>0</v>
      </c>
      <c r="AA220" s="49">
        <f t="shared" ref="AA220:AN220" si="1072">AA90*$H90</f>
        <v>0</v>
      </c>
      <c r="AB220" s="49">
        <f t="shared" si="1072"/>
        <v>0</v>
      </c>
      <c r="AC220" s="49">
        <f t="shared" si="1072"/>
        <v>0</v>
      </c>
      <c r="AD220" s="49">
        <f t="shared" si="1072"/>
        <v>0</v>
      </c>
      <c r="AE220" s="49">
        <f t="shared" si="1072"/>
        <v>0</v>
      </c>
      <c r="AF220" s="49">
        <f t="shared" si="1072"/>
        <v>0</v>
      </c>
      <c r="AG220" s="49">
        <f t="shared" si="1072"/>
        <v>0</v>
      </c>
      <c r="AH220" s="49">
        <f t="shared" si="1072"/>
        <v>0</v>
      </c>
      <c r="AI220" s="49">
        <f t="shared" si="1072"/>
        <v>0</v>
      </c>
      <c r="AJ220" s="49">
        <f t="shared" si="1072"/>
        <v>0</v>
      </c>
      <c r="AK220" s="49">
        <f t="shared" si="1072"/>
        <v>0</v>
      </c>
      <c r="AL220" s="49">
        <f t="shared" si="1072"/>
        <v>0</v>
      </c>
      <c r="AM220" s="49">
        <f t="shared" si="1072"/>
        <v>0</v>
      </c>
      <c r="AN220" s="49">
        <f t="shared" si="1072"/>
        <v>0</v>
      </c>
      <c r="AO220" s="49">
        <f t="shared" ref="AO220:BF220" si="1073">AO90*$I90</f>
        <v>0</v>
      </c>
      <c r="AP220" s="49">
        <f t="shared" si="1073"/>
        <v>0</v>
      </c>
      <c r="AQ220" s="49">
        <f t="shared" si="1073"/>
        <v>0</v>
      </c>
      <c r="AR220" s="49">
        <f t="shared" si="1073"/>
        <v>0</v>
      </c>
      <c r="AS220" s="49">
        <f t="shared" si="1073"/>
        <v>0</v>
      </c>
      <c r="AT220" s="49">
        <f t="shared" si="1073"/>
        <v>0</v>
      </c>
      <c r="AU220" s="49">
        <f t="shared" si="1073"/>
        <v>0</v>
      </c>
      <c r="AV220" s="49">
        <f t="shared" si="1073"/>
        <v>0</v>
      </c>
      <c r="AW220" s="49">
        <f t="shared" si="1073"/>
        <v>0</v>
      </c>
      <c r="AX220" s="49">
        <f t="shared" si="1073"/>
        <v>0</v>
      </c>
      <c r="AY220" s="49">
        <f t="shared" si="1073"/>
        <v>0</v>
      </c>
      <c r="AZ220" s="49">
        <f t="shared" si="1073"/>
        <v>0</v>
      </c>
      <c r="BA220" s="49">
        <f t="shared" si="1073"/>
        <v>0</v>
      </c>
      <c r="BB220" s="49">
        <f t="shared" si="1073"/>
        <v>0</v>
      </c>
      <c r="BC220" s="49">
        <f t="shared" si="1073"/>
        <v>0</v>
      </c>
      <c r="BD220" s="49">
        <f t="shared" si="1073"/>
        <v>0</v>
      </c>
      <c r="BE220" s="49">
        <f t="shared" si="1073"/>
        <v>0</v>
      </c>
      <c r="BF220" s="49">
        <f t="shared" si="1073"/>
        <v>0</v>
      </c>
      <c r="BG220" s="49">
        <f t="shared" ref="BG220:BX220" si="1074">BG90*$J90</f>
        <v>0</v>
      </c>
      <c r="BH220" s="49">
        <f t="shared" si="1074"/>
        <v>0</v>
      </c>
      <c r="BI220" s="49">
        <f t="shared" si="1074"/>
        <v>0</v>
      </c>
      <c r="BJ220" s="49">
        <f t="shared" si="1074"/>
        <v>0</v>
      </c>
      <c r="BK220" s="49">
        <f t="shared" si="1074"/>
        <v>0</v>
      </c>
      <c r="BL220" s="49">
        <f t="shared" si="1074"/>
        <v>0</v>
      </c>
      <c r="BM220" s="49">
        <f t="shared" si="1074"/>
        <v>0</v>
      </c>
      <c r="BN220" s="49">
        <f t="shared" si="1074"/>
        <v>0</v>
      </c>
      <c r="BO220" s="49">
        <f t="shared" si="1074"/>
        <v>0</v>
      </c>
      <c r="BP220" s="49">
        <f t="shared" si="1074"/>
        <v>0</v>
      </c>
      <c r="BQ220" s="49">
        <f t="shared" si="1074"/>
        <v>0</v>
      </c>
      <c r="BR220" s="49">
        <f t="shared" si="1074"/>
        <v>0</v>
      </c>
      <c r="BS220" s="49">
        <f t="shared" si="1074"/>
        <v>0</v>
      </c>
      <c r="BT220" s="49">
        <f t="shared" si="1074"/>
        <v>0</v>
      </c>
      <c r="BU220" s="49">
        <f t="shared" si="1074"/>
        <v>0</v>
      </c>
      <c r="BV220" s="49">
        <f t="shared" si="1074"/>
        <v>0</v>
      </c>
      <c r="BW220" s="49">
        <f t="shared" si="1074"/>
        <v>0</v>
      </c>
      <c r="BX220" s="49">
        <f t="shared" si="1074"/>
        <v>0</v>
      </c>
      <c r="BY220" s="49">
        <f t="shared" ref="BY220:CV220" si="1075">BY90*$K90</f>
        <v>0</v>
      </c>
      <c r="BZ220" s="49">
        <f t="shared" si="1075"/>
        <v>0</v>
      </c>
      <c r="CA220" s="49">
        <f t="shared" si="1075"/>
        <v>0</v>
      </c>
      <c r="CB220" s="49">
        <f t="shared" si="1075"/>
        <v>0</v>
      </c>
      <c r="CC220" s="49">
        <f t="shared" si="1075"/>
        <v>0</v>
      </c>
      <c r="CD220" s="49">
        <f t="shared" si="1075"/>
        <v>0</v>
      </c>
      <c r="CE220" s="49">
        <f t="shared" si="1075"/>
        <v>0</v>
      </c>
      <c r="CF220" s="49">
        <f t="shared" si="1075"/>
        <v>0</v>
      </c>
      <c r="CG220" s="49">
        <f t="shared" si="1075"/>
        <v>0</v>
      </c>
      <c r="CH220" s="49">
        <f t="shared" si="1075"/>
        <v>0</v>
      </c>
      <c r="CI220" s="49">
        <f t="shared" si="1075"/>
        <v>0</v>
      </c>
      <c r="CJ220" s="49">
        <f t="shared" si="1075"/>
        <v>0</v>
      </c>
      <c r="CK220" s="49">
        <f t="shared" si="1075"/>
        <v>0</v>
      </c>
      <c r="CL220" s="49">
        <f t="shared" si="1075"/>
        <v>0</v>
      </c>
      <c r="CM220" s="49">
        <f t="shared" si="1075"/>
        <v>0</v>
      </c>
      <c r="CN220" s="49">
        <f t="shared" si="1075"/>
        <v>0</v>
      </c>
      <c r="CO220" s="49">
        <f t="shared" si="1075"/>
        <v>0</v>
      </c>
      <c r="CP220" s="49">
        <f t="shared" si="1075"/>
        <v>0</v>
      </c>
      <c r="CQ220" s="49">
        <f t="shared" si="1075"/>
        <v>0</v>
      </c>
      <c r="CR220" s="49">
        <f t="shared" si="1075"/>
        <v>0</v>
      </c>
      <c r="CS220" s="49">
        <f t="shared" si="1075"/>
        <v>0</v>
      </c>
      <c r="CT220" s="49">
        <f t="shared" si="1075"/>
        <v>0</v>
      </c>
      <c r="CU220" s="49">
        <f t="shared" si="1075"/>
        <v>0</v>
      </c>
      <c r="CV220" s="49">
        <f t="shared" si="1075"/>
        <v>0</v>
      </c>
      <c r="CW220" s="49">
        <f t="shared" ref="CW220:DT220" si="1076">CW90*$L90</f>
        <v>0</v>
      </c>
      <c r="CX220" s="49">
        <f t="shared" si="1076"/>
        <v>0</v>
      </c>
      <c r="CY220" s="49">
        <f t="shared" si="1076"/>
        <v>0</v>
      </c>
      <c r="CZ220" s="49">
        <f t="shared" si="1076"/>
        <v>0</v>
      </c>
      <c r="DA220" s="49">
        <f t="shared" si="1076"/>
        <v>0</v>
      </c>
      <c r="DB220" s="49">
        <f t="shared" si="1076"/>
        <v>0</v>
      </c>
      <c r="DC220" s="49">
        <f t="shared" si="1076"/>
        <v>0</v>
      </c>
      <c r="DD220" s="49">
        <f t="shared" si="1076"/>
        <v>0</v>
      </c>
      <c r="DE220" s="49">
        <f t="shared" si="1076"/>
        <v>0</v>
      </c>
      <c r="DF220" s="49">
        <f t="shared" si="1076"/>
        <v>0</v>
      </c>
      <c r="DG220" s="49">
        <f t="shared" si="1076"/>
        <v>0</v>
      </c>
      <c r="DH220" s="49">
        <f t="shared" si="1076"/>
        <v>0</v>
      </c>
      <c r="DI220" s="49">
        <f t="shared" si="1076"/>
        <v>0</v>
      </c>
      <c r="DJ220" s="49">
        <f t="shared" si="1076"/>
        <v>0</v>
      </c>
      <c r="DK220" s="49">
        <f t="shared" si="1076"/>
        <v>0</v>
      </c>
      <c r="DL220" s="49">
        <f t="shared" si="1076"/>
        <v>0</v>
      </c>
      <c r="DM220" s="49">
        <f t="shared" si="1076"/>
        <v>0</v>
      </c>
      <c r="DN220" s="49">
        <f t="shared" si="1076"/>
        <v>0</v>
      </c>
      <c r="DO220" s="49">
        <f t="shared" si="1076"/>
        <v>0</v>
      </c>
      <c r="DP220" s="49">
        <f t="shared" si="1076"/>
        <v>0</v>
      </c>
      <c r="DQ220" s="49">
        <f t="shared" si="1076"/>
        <v>0</v>
      </c>
      <c r="DR220" s="49">
        <f t="shared" si="1076"/>
        <v>0</v>
      </c>
      <c r="DS220" s="49">
        <f t="shared" si="1076"/>
        <v>0</v>
      </c>
      <c r="DT220" s="49">
        <f t="shared" si="1076"/>
        <v>0</v>
      </c>
      <c r="DU220" s="49">
        <f t="shared" ref="DU220:ER220" si="1077">DU108*$M108</f>
        <v>0</v>
      </c>
      <c r="DV220" s="49">
        <f t="shared" si="1077"/>
        <v>0</v>
      </c>
      <c r="DW220" s="49">
        <f t="shared" si="1077"/>
        <v>0</v>
      </c>
      <c r="DX220" s="49">
        <f t="shared" si="1077"/>
        <v>0</v>
      </c>
      <c r="DY220" s="49">
        <f t="shared" si="1077"/>
        <v>0</v>
      </c>
      <c r="DZ220" s="49">
        <f t="shared" si="1077"/>
        <v>0</v>
      </c>
      <c r="EA220" s="49">
        <f t="shared" si="1077"/>
        <v>0</v>
      </c>
      <c r="EB220" s="49">
        <f t="shared" si="1077"/>
        <v>0</v>
      </c>
      <c r="EC220" s="49">
        <f t="shared" si="1077"/>
        <v>0</v>
      </c>
      <c r="ED220" s="49">
        <f t="shared" si="1077"/>
        <v>0</v>
      </c>
      <c r="EE220" s="49">
        <f t="shared" si="1077"/>
        <v>0</v>
      </c>
      <c r="EF220" s="49">
        <f t="shared" si="1077"/>
        <v>0</v>
      </c>
      <c r="EG220" s="49">
        <f t="shared" si="1077"/>
        <v>0</v>
      </c>
      <c r="EH220" s="49">
        <f t="shared" si="1077"/>
        <v>0</v>
      </c>
      <c r="EI220" s="49">
        <f t="shared" si="1077"/>
        <v>0</v>
      </c>
      <c r="EJ220" s="49">
        <f t="shared" si="1077"/>
        <v>0</v>
      </c>
      <c r="EK220" s="49">
        <f t="shared" si="1077"/>
        <v>0</v>
      </c>
      <c r="EL220" s="49">
        <f t="shared" si="1077"/>
        <v>0</v>
      </c>
      <c r="EM220" s="49">
        <f t="shared" si="1077"/>
        <v>0</v>
      </c>
      <c r="EN220" s="49">
        <f t="shared" si="1077"/>
        <v>0</v>
      </c>
      <c r="EO220" s="49">
        <f t="shared" si="1077"/>
        <v>0</v>
      </c>
      <c r="EP220" s="49">
        <f t="shared" si="1077"/>
        <v>0</v>
      </c>
      <c r="EQ220" s="49">
        <f t="shared" si="1077"/>
        <v>0</v>
      </c>
      <c r="ER220" s="49">
        <f t="shared" si="1077"/>
        <v>0</v>
      </c>
      <c r="ES220" s="49">
        <f t="shared" ref="ES220:FP220" si="1078">ES108*$N108</f>
        <v>0</v>
      </c>
      <c r="ET220" s="49">
        <f t="shared" si="1078"/>
        <v>0</v>
      </c>
      <c r="EU220" s="49">
        <f t="shared" si="1078"/>
        <v>0</v>
      </c>
      <c r="EV220" s="49">
        <f t="shared" si="1078"/>
        <v>0</v>
      </c>
      <c r="EW220" s="49">
        <f t="shared" si="1078"/>
        <v>0</v>
      </c>
      <c r="EX220" s="49">
        <f t="shared" si="1078"/>
        <v>0</v>
      </c>
      <c r="EY220" s="49">
        <f t="shared" si="1078"/>
        <v>0</v>
      </c>
      <c r="EZ220" s="49">
        <f t="shared" si="1078"/>
        <v>0</v>
      </c>
      <c r="FA220" s="49">
        <f t="shared" si="1078"/>
        <v>0</v>
      </c>
      <c r="FB220" s="49">
        <f t="shared" si="1078"/>
        <v>0</v>
      </c>
      <c r="FC220" s="49">
        <f t="shared" si="1078"/>
        <v>0</v>
      </c>
      <c r="FD220" s="49">
        <f t="shared" si="1078"/>
        <v>0</v>
      </c>
      <c r="FE220" s="49">
        <f t="shared" si="1078"/>
        <v>0</v>
      </c>
      <c r="FF220" s="49">
        <f t="shared" si="1078"/>
        <v>0</v>
      </c>
      <c r="FG220" s="49">
        <f t="shared" si="1078"/>
        <v>0</v>
      </c>
      <c r="FH220" s="49">
        <f t="shared" si="1078"/>
        <v>0</v>
      </c>
      <c r="FI220" s="49">
        <f t="shared" si="1078"/>
        <v>0</v>
      </c>
      <c r="FJ220" s="49">
        <f t="shared" si="1078"/>
        <v>0</v>
      </c>
      <c r="FK220" s="49">
        <f t="shared" si="1078"/>
        <v>0</v>
      </c>
      <c r="FL220" s="49">
        <f t="shared" si="1078"/>
        <v>0</v>
      </c>
      <c r="FM220" s="49">
        <f t="shared" si="1078"/>
        <v>0</v>
      </c>
      <c r="FN220" s="49">
        <f t="shared" si="1078"/>
        <v>0</v>
      </c>
      <c r="FO220" s="49">
        <f t="shared" si="1078"/>
        <v>0</v>
      </c>
      <c r="FP220" s="49">
        <f t="shared" si="1078"/>
        <v>0</v>
      </c>
      <c r="FQ220" s="49">
        <f t="shared" ref="FQ220:GB220" si="1079">FQ108*$O108</f>
        <v>0</v>
      </c>
      <c r="FR220" s="49">
        <f t="shared" si="1079"/>
        <v>0</v>
      </c>
      <c r="FS220" s="49">
        <f t="shared" si="1079"/>
        <v>0</v>
      </c>
      <c r="FT220" s="49">
        <f t="shared" si="1079"/>
        <v>0</v>
      </c>
      <c r="FU220" s="49">
        <f t="shared" si="1079"/>
        <v>0</v>
      </c>
      <c r="FV220" s="49">
        <f t="shared" si="1079"/>
        <v>0</v>
      </c>
      <c r="FW220" s="49">
        <f t="shared" si="1079"/>
        <v>0</v>
      </c>
      <c r="FX220" s="49">
        <f t="shared" si="1079"/>
        <v>0</v>
      </c>
      <c r="FY220" s="49">
        <f t="shared" si="1079"/>
        <v>0</v>
      </c>
      <c r="FZ220" s="49">
        <f t="shared" si="1079"/>
        <v>0</v>
      </c>
      <c r="GA220" s="49">
        <f t="shared" si="1079"/>
        <v>0</v>
      </c>
      <c r="GB220" s="49">
        <f t="shared" si="1079"/>
        <v>0</v>
      </c>
      <c r="GC220" s="69">
        <f t="shared" si="1024"/>
        <v>0</v>
      </c>
      <c r="GD220" s="70">
        <f t="shared" si="977"/>
        <v>0</v>
      </c>
      <c r="GE220" s="5"/>
      <c r="GF220" s="5"/>
      <c r="GG220" s="5"/>
    </row>
    <row r="221" spans="1:189" ht="16.5" customHeight="1" x14ac:dyDescent="0.25">
      <c r="A221" s="5"/>
      <c r="B221" s="24"/>
      <c r="C221" s="24"/>
      <c r="D221" s="24"/>
      <c r="E221" s="5"/>
      <c r="F221" s="46"/>
      <c r="G221" s="46"/>
      <c r="H221" s="47"/>
      <c r="I221" s="47"/>
      <c r="J221" s="47"/>
      <c r="K221" s="47"/>
      <c r="L221" s="47"/>
      <c r="M221" s="47"/>
      <c r="N221" s="47"/>
      <c r="O221" s="47"/>
      <c r="P221" s="87">
        <f t="shared" ref="P221:AU221" si="1080">SUM(P136:P220)</f>
        <v>0</v>
      </c>
      <c r="Q221" s="87">
        <f t="shared" si="1080"/>
        <v>0</v>
      </c>
      <c r="R221" s="87">
        <f t="shared" si="1080"/>
        <v>0</v>
      </c>
      <c r="S221" s="87">
        <f t="shared" si="1080"/>
        <v>0</v>
      </c>
      <c r="T221" s="87">
        <f t="shared" si="1080"/>
        <v>0</v>
      </c>
      <c r="U221" s="87">
        <f t="shared" si="1080"/>
        <v>0</v>
      </c>
      <c r="V221" s="87">
        <f t="shared" si="1080"/>
        <v>0</v>
      </c>
      <c r="W221" s="87">
        <f t="shared" si="1080"/>
        <v>0</v>
      </c>
      <c r="X221" s="87">
        <f t="shared" si="1080"/>
        <v>0</v>
      </c>
      <c r="Y221" s="87">
        <f t="shared" si="1080"/>
        <v>0</v>
      </c>
      <c r="Z221" s="87">
        <f t="shared" si="1080"/>
        <v>0</v>
      </c>
      <c r="AA221" s="87">
        <f t="shared" si="1080"/>
        <v>461008.88679999998</v>
      </c>
      <c r="AB221" s="87">
        <f t="shared" si="1080"/>
        <v>461008.88679999998</v>
      </c>
      <c r="AC221" s="87">
        <f t="shared" si="1080"/>
        <v>402030.55481874995</v>
      </c>
      <c r="AD221" s="87">
        <f t="shared" si="1080"/>
        <v>402030.55481874995</v>
      </c>
      <c r="AE221" s="87">
        <f t="shared" si="1080"/>
        <v>169158.698775</v>
      </c>
      <c r="AF221" s="87">
        <f t="shared" si="1080"/>
        <v>169158.698775</v>
      </c>
      <c r="AG221" s="87">
        <f t="shared" si="1080"/>
        <v>147380.21127500001</v>
      </c>
      <c r="AH221" s="87">
        <f t="shared" si="1080"/>
        <v>147380.21127500001</v>
      </c>
      <c r="AI221" s="87">
        <f t="shared" si="1080"/>
        <v>196989.90877499996</v>
      </c>
      <c r="AJ221" s="87">
        <f t="shared" si="1080"/>
        <v>147380.21127500001</v>
      </c>
      <c r="AK221" s="87">
        <f t="shared" si="1080"/>
        <v>147380.21127500001</v>
      </c>
      <c r="AL221" s="87">
        <f t="shared" si="1080"/>
        <v>147380.21127500001</v>
      </c>
      <c r="AM221" s="87">
        <f t="shared" si="1080"/>
        <v>196989.90877499996</v>
      </c>
      <c r="AN221" s="87">
        <f t="shared" si="1080"/>
        <v>147380.21127500001</v>
      </c>
      <c r="AO221" s="87">
        <f t="shared" si="1080"/>
        <v>158851.69636187499</v>
      </c>
      <c r="AP221" s="87">
        <f t="shared" si="1080"/>
        <v>158851.69636187499</v>
      </c>
      <c r="AQ221" s="87">
        <f t="shared" si="1080"/>
        <v>158851.69636187499</v>
      </c>
      <c r="AR221" s="87">
        <f t="shared" si="1080"/>
        <v>228729.52911187505</v>
      </c>
      <c r="AS221" s="87">
        <f t="shared" si="1080"/>
        <v>158851.69636187499</v>
      </c>
      <c r="AT221" s="87">
        <f t="shared" si="1080"/>
        <v>158851.69636187499</v>
      </c>
      <c r="AU221" s="87">
        <f t="shared" si="1080"/>
        <v>158851.69636187499</v>
      </c>
      <c r="AV221" s="87">
        <f t="shared" ref="AV221:CA221" si="1081">SUM(AV136:AV220)</f>
        <v>228729.52911187505</v>
      </c>
      <c r="AW221" s="87">
        <f t="shared" si="1081"/>
        <v>158851.69636187499</v>
      </c>
      <c r="AX221" s="87">
        <f t="shared" si="1081"/>
        <v>158851.69636187499</v>
      </c>
      <c r="AY221" s="87">
        <f t="shared" si="1081"/>
        <v>147745.47382374998</v>
      </c>
      <c r="AZ221" s="87">
        <f t="shared" si="1081"/>
        <v>217623.30657375004</v>
      </c>
      <c r="BA221" s="87">
        <f t="shared" si="1081"/>
        <v>147745.47382374998</v>
      </c>
      <c r="BB221" s="87">
        <f t="shared" si="1081"/>
        <v>147745.47382374998</v>
      </c>
      <c r="BC221" s="87">
        <f t="shared" si="1081"/>
        <v>142954.20657374998</v>
      </c>
      <c r="BD221" s="87">
        <f t="shared" si="1081"/>
        <v>212832.03932375004</v>
      </c>
      <c r="BE221" s="87">
        <f t="shared" si="1081"/>
        <v>142954.20657374998</v>
      </c>
      <c r="BF221" s="87">
        <f t="shared" si="1081"/>
        <v>142954.20657374998</v>
      </c>
      <c r="BG221" s="87">
        <f t="shared" si="1081"/>
        <v>142954.20657374998</v>
      </c>
      <c r="BH221" s="87">
        <f t="shared" si="1081"/>
        <v>212832.03932375004</v>
      </c>
      <c r="BI221" s="87">
        <f t="shared" si="1081"/>
        <v>142954.20657374998</v>
      </c>
      <c r="BJ221" s="87">
        <f t="shared" si="1081"/>
        <v>142954.20657374998</v>
      </c>
      <c r="BK221" s="87">
        <f t="shared" si="1081"/>
        <v>142954.20657374998</v>
      </c>
      <c r="BL221" s="87">
        <f t="shared" si="1081"/>
        <v>212832.03932375004</v>
      </c>
      <c r="BM221" s="87">
        <f t="shared" si="1081"/>
        <v>151979.23325612504</v>
      </c>
      <c r="BN221" s="87">
        <f t="shared" si="1081"/>
        <v>151979.23325612504</v>
      </c>
      <c r="BO221" s="87">
        <f t="shared" si="1081"/>
        <v>228844.849281125</v>
      </c>
      <c r="BP221" s="87">
        <f t="shared" si="1081"/>
        <v>151979.23325612504</v>
      </c>
      <c r="BQ221" s="87">
        <f t="shared" si="1081"/>
        <v>151979.23325612504</v>
      </c>
      <c r="BR221" s="87">
        <f t="shared" si="1081"/>
        <v>151979.23325612504</v>
      </c>
      <c r="BS221" s="87">
        <f t="shared" si="1081"/>
        <v>228844.849281125</v>
      </c>
      <c r="BT221" s="87">
        <f t="shared" si="1081"/>
        <v>151979.23325612504</v>
      </c>
      <c r="BU221" s="87">
        <f t="shared" si="1081"/>
        <v>151979.23325612504</v>
      </c>
      <c r="BV221" s="87">
        <f t="shared" si="1081"/>
        <v>151979.23325612504</v>
      </c>
      <c r="BW221" s="87">
        <f t="shared" si="1081"/>
        <v>228844.849281125</v>
      </c>
      <c r="BX221" s="87">
        <f t="shared" si="1081"/>
        <v>151979.23325612504</v>
      </c>
      <c r="BY221" s="87">
        <f t="shared" si="1081"/>
        <v>146843.45412549999</v>
      </c>
      <c r="BZ221" s="87">
        <f t="shared" si="1081"/>
        <v>223709.07015050002</v>
      </c>
      <c r="CA221" s="87">
        <f t="shared" si="1081"/>
        <v>146843.45412549999</v>
      </c>
      <c r="CB221" s="87">
        <f t="shared" ref="CB221:DG221" si="1082">SUM(CB136:CB220)</f>
        <v>146843.45412549999</v>
      </c>
      <c r="CC221" s="87">
        <f t="shared" si="1082"/>
        <v>146843.45412549999</v>
      </c>
      <c r="CD221" s="87">
        <f t="shared" si="1082"/>
        <v>146843.45412549999</v>
      </c>
      <c r="CE221" s="87">
        <f t="shared" si="1082"/>
        <v>146843.45412549999</v>
      </c>
      <c r="CF221" s="87">
        <f t="shared" si="1082"/>
        <v>223709.07015050002</v>
      </c>
      <c r="CG221" s="87">
        <f t="shared" si="1082"/>
        <v>146843.45412549999</v>
      </c>
      <c r="CH221" s="87">
        <f t="shared" si="1082"/>
        <v>146843.45412549999</v>
      </c>
      <c r="CI221" s="87">
        <f t="shared" si="1082"/>
        <v>146843.45412549999</v>
      </c>
      <c r="CJ221" s="87">
        <f t="shared" si="1082"/>
        <v>223709.07015050002</v>
      </c>
      <c r="CK221" s="87">
        <f t="shared" si="1082"/>
        <v>161527.79953805005</v>
      </c>
      <c r="CL221" s="87">
        <f t="shared" si="1082"/>
        <v>161527.79953805005</v>
      </c>
      <c r="CM221" s="87">
        <f t="shared" si="1082"/>
        <v>161527.79953805005</v>
      </c>
      <c r="CN221" s="87">
        <f t="shared" si="1082"/>
        <v>246079.97716555008</v>
      </c>
      <c r="CO221" s="87">
        <f t="shared" si="1082"/>
        <v>161527.79953805005</v>
      </c>
      <c r="CP221" s="87">
        <f t="shared" si="1082"/>
        <v>161527.79953805005</v>
      </c>
      <c r="CQ221" s="87">
        <f t="shared" si="1082"/>
        <v>161527.79953805005</v>
      </c>
      <c r="CR221" s="87">
        <f t="shared" si="1082"/>
        <v>246079.97716555008</v>
      </c>
      <c r="CS221" s="87">
        <f t="shared" si="1082"/>
        <v>161527.79953805005</v>
      </c>
      <c r="CT221" s="87">
        <f t="shared" si="1082"/>
        <v>161527.79953805005</v>
      </c>
      <c r="CU221" s="87">
        <f t="shared" si="1082"/>
        <v>118449.44624005631</v>
      </c>
      <c r="CV221" s="87">
        <f t="shared" si="1082"/>
        <v>203001.62386755634</v>
      </c>
      <c r="CW221" s="87">
        <f t="shared" si="1082"/>
        <v>113713.58053405632</v>
      </c>
      <c r="CX221" s="87">
        <f t="shared" si="1082"/>
        <v>113713.58053405632</v>
      </c>
      <c r="CY221" s="87">
        <f t="shared" si="1082"/>
        <v>113713.58053405632</v>
      </c>
      <c r="CZ221" s="87">
        <f t="shared" si="1082"/>
        <v>113713.58053405632</v>
      </c>
      <c r="DA221" s="87">
        <f t="shared" si="1082"/>
        <v>198265.75816155632</v>
      </c>
      <c r="DB221" s="87">
        <f t="shared" si="1082"/>
        <v>113713.58053405632</v>
      </c>
      <c r="DC221" s="87">
        <f t="shared" si="1082"/>
        <v>113713.58053405632</v>
      </c>
      <c r="DD221" s="87">
        <f t="shared" si="1082"/>
        <v>113713.58053405632</v>
      </c>
      <c r="DE221" s="87">
        <f t="shared" si="1082"/>
        <v>198265.75816155632</v>
      </c>
      <c r="DF221" s="87">
        <f t="shared" si="1082"/>
        <v>113713.58053405632</v>
      </c>
      <c r="DG221" s="87">
        <f t="shared" si="1082"/>
        <v>113713.58053405632</v>
      </c>
      <c r="DH221" s="87">
        <f t="shared" ref="DH221:EM221" si="1083">SUM(DH136:DH220)</f>
        <v>113713.58053405632</v>
      </c>
      <c r="DI221" s="87">
        <f t="shared" si="1083"/>
        <v>125084.93858746193</v>
      </c>
      <c r="DJ221" s="87">
        <f t="shared" si="1083"/>
        <v>218092.33397771194</v>
      </c>
      <c r="DK221" s="87">
        <f t="shared" si="1083"/>
        <v>125084.93858746193</v>
      </c>
      <c r="DL221" s="87">
        <f t="shared" si="1083"/>
        <v>125084.93858746193</v>
      </c>
      <c r="DM221" s="87">
        <f t="shared" si="1083"/>
        <v>218092.33397771194</v>
      </c>
      <c r="DN221" s="87">
        <f t="shared" si="1083"/>
        <v>125084.93858746193</v>
      </c>
      <c r="DO221" s="87">
        <f t="shared" si="1083"/>
        <v>125084.93858746193</v>
      </c>
      <c r="DP221" s="87">
        <f t="shared" si="1083"/>
        <v>218092.33397771194</v>
      </c>
      <c r="DQ221" s="87">
        <f t="shared" si="1083"/>
        <v>125084.93858746193</v>
      </c>
      <c r="DR221" s="87">
        <f t="shared" si="1083"/>
        <v>125084.93858746193</v>
      </c>
      <c r="DS221" s="87">
        <f t="shared" si="1083"/>
        <v>0</v>
      </c>
      <c r="DT221" s="87">
        <f t="shared" si="1083"/>
        <v>0</v>
      </c>
      <c r="DU221" s="87">
        <f t="shared" si="1083"/>
        <v>0</v>
      </c>
      <c r="DV221" s="87">
        <f t="shared" si="1083"/>
        <v>0</v>
      </c>
      <c r="DW221" s="87">
        <f t="shared" si="1083"/>
        <v>0</v>
      </c>
      <c r="DX221" s="87">
        <f t="shared" si="1083"/>
        <v>0</v>
      </c>
      <c r="DY221" s="87">
        <f t="shared" si="1083"/>
        <v>0</v>
      </c>
      <c r="DZ221" s="87">
        <f t="shared" si="1083"/>
        <v>0</v>
      </c>
      <c r="EA221" s="87">
        <f t="shared" si="1083"/>
        <v>0</v>
      </c>
      <c r="EB221" s="87">
        <f t="shared" si="1083"/>
        <v>0</v>
      </c>
      <c r="EC221" s="87">
        <f t="shared" si="1083"/>
        <v>0</v>
      </c>
      <c r="ED221" s="87">
        <f t="shared" si="1083"/>
        <v>0</v>
      </c>
      <c r="EE221" s="87">
        <f t="shared" si="1083"/>
        <v>0</v>
      </c>
      <c r="EF221" s="87">
        <f t="shared" si="1083"/>
        <v>0</v>
      </c>
      <c r="EG221" s="87">
        <f t="shared" si="1083"/>
        <v>0</v>
      </c>
      <c r="EH221" s="87">
        <f t="shared" si="1083"/>
        <v>0</v>
      </c>
      <c r="EI221" s="87">
        <f t="shared" si="1083"/>
        <v>0</v>
      </c>
      <c r="EJ221" s="87">
        <f t="shared" si="1083"/>
        <v>0</v>
      </c>
      <c r="EK221" s="87">
        <f t="shared" si="1083"/>
        <v>0</v>
      </c>
      <c r="EL221" s="87">
        <f t="shared" si="1083"/>
        <v>0</v>
      </c>
      <c r="EM221" s="87">
        <f t="shared" si="1083"/>
        <v>0</v>
      </c>
      <c r="EN221" s="87">
        <f t="shared" ref="EN221:FS221" si="1084">SUM(EN136:EN220)</f>
        <v>0</v>
      </c>
      <c r="EO221" s="87">
        <f t="shared" si="1084"/>
        <v>0</v>
      </c>
      <c r="EP221" s="87">
        <f t="shared" si="1084"/>
        <v>0</v>
      </c>
      <c r="EQ221" s="87">
        <f t="shared" si="1084"/>
        <v>0</v>
      </c>
      <c r="ER221" s="87">
        <f t="shared" si="1084"/>
        <v>0</v>
      </c>
      <c r="ES221" s="87">
        <f t="shared" si="1084"/>
        <v>0</v>
      </c>
      <c r="ET221" s="87">
        <f t="shared" si="1084"/>
        <v>0</v>
      </c>
      <c r="EU221" s="87">
        <f t="shared" si="1084"/>
        <v>0</v>
      </c>
      <c r="EV221" s="87">
        <f t="shared" si="1084"/>
        <v>0</v>
      </c>
      <c r="EW221" s="87">
        <f t="shared" si="1084"/>
        <v>0</v>
      </c>
      <c r="EX221" s="87">
        <f t="shared" si="1084"/>
        <v>0</v>
      </c>
      <c r="EY221" s="87">
        <f t="shared" si="1084"/>
        <v>0</v>
      </c>
      <c r="EZ221" s="87">
        <f t="shared" si="1084"/>
        <v>0</v>
      </c>
      <c r="FA221" s="87">
        <f t="shared" si="1084"/>
        <v>0</v>
      </c>
      <c r="FB221" s="87">
        <f t="shared" si="1084"/>
        <v>0</v>
      </c>
      <c r="FC221" s="87">
        <f t="shared" si="1084"/>
        <v>0</v>
      </c>
      <c r="FD221" s="87">
        <f t="shared" si="1084"/>
        <v>0</v>
      </c>
      <c r="FE221" s="87">
        <f t="shared" si="1084"/>
        <v>0</v>
      </c>
      <c r="FF221" s="87">
        <f t="shared" si="1084"/>
        <v>0</v>
      </c>
      <c r="FG221" s="87">
        <f t="shared" si="1084"/>
        <v>0</v>
      </c>
      <c r="FH221" s="87">
        <f t="shared" si="1084"/>
        <v>0</v>
      </c>
      <c r="FI221" s="87">
        <f t="shared" si="1084"/>
        <v>0</v>
      </c>
      <c r="FJ221" s="87">
        <f t="shared" si="1084"/>
        <v>0</v>
      </c>
      <c r="FK221" s="87">
        <f t="shared" si="1084"/>
        <v>0</v>
      </c>
      <c r="FL221" s="87">
        <f t="shared" si="1084"/>
        <v>0</v>
      </c>
      <c r="FM221" s="87">
        <f t="shared" si="1084"/>
        <v>0</v>
      </c>
      <c r="FN221" s="87">
        <f t="shared" si="1084"/>
        <v>0</v>
      </c>
      <c r="FO221" s="87">
        <f t="shared" si="1084"/>
        <v>0</v>
      </c>
      <c r="FP221" s="87">
        <f t="shared" si="1084"/>
        <v>0</v>
      </c>
      <c r="FQ221" s="87">
        <f t="shared" si="1084"/>
        <v>0</v>
      </c>
      <c r="FR221" s="87">
        <f t="shared" si="1084"/>
        <v>0</v>
      </c>
      <c r="FS221" s="87">
        <f t="shared" si="1084"/>
        <v>0</v>
      </c>
      <c r="FT221" s="87">
        <f t="shared" ref="FT221:GD221" si="1085">SUM(FT136:FT220)</f>
        <v>0</v>
      </c>
      <c r="FU221" s="87">
        <f t="shared" si="1085"/>
        <v>0</v>
      </c>
      <c r="FV221" s="87">
        <f t="shared" si="1085"/>
        <v>0</v>
      </c>
      <c r="FW221" s="87">
        <f t="shared" si="1085"/>
        <v>0</v>
      </c>
      <c r="FX221" s="87">
        <f t="shared" si="1085"/>
        <v>0</v>
      </c>
      <c r="FY221" s="87">
        <f t="shared" si="1085"/>
        <v>0</v>
      </c>
      <c r="FZ221" s="87">
        <f t="shared" si="1085"/>
        <v>0</v>
      </c>
      <c r="GA221" s="87">
        <f t="shared" si="1085"/>
        <v>0</v>
      </c>
      <c r="GB221" s="87">
        <f t="shared" si="1085"/>
        <v>0</v>
      </c>
      <c r="GC221" s="87">
        <f t="shared" si="1085"/>
        <v>16587403.546320401</v>
      </c>
      <c r="GD221" s="87">
        <f t="shared" si="1085"/>
        <v>16587403.546320401</v>
      </c>
      <c r="GE221" s="5"/>
      <c r="GF221" s="5"/>
      <c r="GG221" s="5"/>
    </row>
    <row r="222" spans="1:189" ht="16.5" customHeight="1" x14ac:dyDescent="0.25">
      <c r="A222" s="5"/>
      <c r="B222" s="24"/>
      <c r="C222" s="24"/>
      <c r="D222" s="24"/>
      <c r="E222" s="5"/>
      <c r="F222" s="17" t="s">
        <v>188</v>
      </c>
      <c r="G222" s="17" t="s">
        <v>141</v>
      </c>
      <c r="H222" s="41">
        <f t="shared" ref="H222:H237" si="1086">IF(G222="I",$K$2,IF(G222="II",$K$3,IF(G222="III",$K$4,IF(G222="IV",$K$5,IF(G222="V",$K$6,IF(G222="VI",$K$7,IF(G222="VII",$K$8,IF(G222="VIII",$K$9,IF(G222="IX",$K$10,IF(G222="T1",$K$11,IF(G222="t2",$K$12,IF(G222="t3",$K$13,IF(G222="T4",$K$14,IF(G222="T5",$K$15,IF(G222="T6",$K$16,IF(G222="t7",$K$17,0))))))))))))))))</f>
        <v>22693.550000000003</v>
      </c>
      <c r="I222" s="41">
        <f>H222*1.1</f>
        <v>24962.905000000006</v>
      </c>
      <c r="J222" s="41">
        <f t="shared" ref="J222:N222" si="1087">I222*1.1</f>
        <v>27459.195500000009</v>
      </c>
      <c r="K222" s="41">
        <f t="shared" si="1087"/>
        <v>30205.115050000011</v>
      </c>
      <c r="L222" s="41">
        <f t="shared" si="1087"/>
        <v>33225.626555000017</v>
      </c>
      <c r="M222" s="41">
        <f t="shared" si="1087"/>
        <v>36548.189210500022</v>
      </c>
      <c r="N222" s="41">
        <f t="shared" si="1087"/>
        <v>40203.008131550028</v>
      </c>
      <c r="O222" s="41"/>
      <c r="P222" s="88">
        <f t="shared" ref="P222:Y231" si="1088">SUMIF($G$136:$G$220,$G222,P$136:P$220)</f>
        <v>0</v>
      </c>
      <c r="Q222" s="88">
        <f t="shared" si="1088"/>
        <v>0</v>
      </c>
      <c r="R222" s="88">
        <f t="shared" si="1088"/>
        <v>0</v>
      </c>
      <c r="S222" s="88">
        <f t="shared" si="1088"/>
        <v>0</v>
      </c>
      <c r="T222" s="88">
        <f t="shared" si="1088"/>
        <v>0</v>
      </c>
      <c r="U222" s="88">
        <f t="shared" si="1088"/>
        <v>0</v>
      </c>
      <c r="V222" s="88">
        <f t="shared" si="1088"/>
        <v>0</v>
      </c>
      <c r="W222" s="88">
        <f t="shared" si="1088"/>
        <v>0</v>
      </c>
      <c r="X222" s="88">
        <f t="shared" si="1088"/>
        <v>0</v>
      </c>
      <c r="Y222" s="88">
        <f t="shared" si="1088"/>
        <v>0</v>
      </c>
      <c r="Z222" s="88">
        <f t="shared" ref="Z222:AI231" si="1089">SUMIF($G$136:$G$220,$G222,Z$136:Z$220)</f>
        <v>0</v>
      </c>
      <c r="AA222" s="88">
        <f t="shared" si="1089"/>
        <v>0</v>
      </c>
      <c r="AB222" s="88">
        <f t="shared" si="1089"/>
        <v>0</v>
      </c>
      <c r="AC222" s="88">
        <f t="shared" si="1089"/>
        <v>0</v>
      </c>
      <c r="AD222" s="88">
        <f t="shared" si="1089"/>
        <v>0</v>
      </c>
      <c r="AE222" s="88">
        <f t="shared" si="1089"/>
        <v>0</v>
      </c>
      <c r="AF222" s="88">
        <f t="shared" si="1089"/>
        <v>0</v>
      </c>
      <c r="AG222" s="88">
        <f t="shared" si="1089"/>
        <v>0</v>
      </c>
      <c r="AH222" s="88">
        <f t="shared" si="1089"/>
        <v>0</v>
      </c>
      <c r="AI222" s="88">
        <f t="shared" si="1089"/>
        <v>0</v>
      </c>
      <c r="AJ222" s="88">
        <f t="shared" ref="AJ222:AS231" si="1090">SUMIF($G$136:$G$220,$G222,AJ$136:AJ$220)</f>
        <v>0</v>
      </c>
      <c r="AK222" s="88">
        <f t="shared" si="1090"/>
        <v>0</v>
      </c>
      <c r="AL222" s="88">
        <f t="shared" si="1090"/>
        <v>0</v>
      </c>
      <c r="AM222" s="88">
        <f t="shared" si="1090"/>
        <v>0</v>
      </c>
      <c r="AN222" s="88">
        <f t="shared" si="1090"/>
        <v>0</v>
      </c>
      <c r="AO222" s="88">
        <f t="shared" si="1090"/>
        <v>0</v>
      </c>
      <c r="AP222" s="88">
        <f t="shared" si="1090"/>
        <v>0</v>
      </c>
      <c r="AQ222" s="88">
        <f t="shared" si="1090"/>
        <v>0</v>
      </c>
      <c r="AR222" s="88">
        <f t="shared" si="1090"/>
        <v>0</v>
      </c>
      <c r="AS222" s="88">
        <f t="shared" si="1090"/>
        <v>0</v>
      </c>
      <c r="AT222" s="88">
        <f t="shared" ref="AT222:BC231" si="1091">SUMIF($G$136:$G$220,$G222,AT$136:AT$220)</f>
        <v>0</v>
      </c>
      <c r="AU222" s="88">
        <f t="shared" si="1091"/>
        <v>0</v>
      </c>
      <c r="AV222" s="88">
        <f t="shared" si="1091"/>
        <v>0</v>
      </c>
      <c r="AW222" s="88">
        <f t="shared" si="1091"/>
        <v>0</v>
      </c>
      <c r="AX222" s="88">
        <f t="shared" si="1091"/>
        <v>0</v>
      </c>
      <c r="AY222" s="88">
        <f t="shared" si="1091"/>
        <v>0</v>
      </c>
      <c r="AZ222" s="88">
        <f t="shared" si="1091"/>
        <v>0</v>
      </c>
      <c r="BA222" s="88">
        <f t="shared" si="1091"/>
        <v>0</v>
      </c>
      <c r="BB222" s="88">
        <f t="shared" si="1091"/>
        <v>0</v>
      </c>
      <c r="BC222" s="88">
        <f t="shared" si="1091"/>
        <v>0</v>
      </c>
      <c r="BD222" s="88">
        <f t="shared" ref="BD222:BM231" si="1092">SUMIF($G$136:$G$220,$G222,BD$136:BD$220)</f>
        <v>0</v>
      </c>
      <c r="BE222" s="88">
        <f t="shared" si="1092"/>
        <v>0</v>
      </c>
      <c r="BF222" s="88">
        <f t="shared" si="1092"/>
        <v>0</v>
      </c>
      <c r="BG222" s="88">
        <f t="shared" si="1092"/>
        <v>0</v>
      </c>
      <c r="BH222" s="88">
        <f t="shared" si="1092"/>
        <v>0</v>
      </c>
      <c r="BI222" s="88">
        <f t="shared" si="1092"/>
        <v>0</v>
      </c>
      <c r="BJ222" s="88">
        <f t="shared" si="1092"/>
        <v>0</v>
      </c>
      <c r="BK222" s="88">
        <f t="shared" si="1092"/>
        <v>0</v>
      </c>
      <c r="BL222" s="88">
        <f t="shared" si="1092"/>
        <v>0</v>
      </c>
      <c r="BM222" s="88">
        <f t="shared" si="1092"/>
        <v>0</v>
      </c>
      <c r="BN222" s="88">
        <f t="shared" ref="BN222:BW231" si="1093">SUMIF($G$136:$G$220,$G222,BN$136:BN$220)</f>
        <v>0</v>
      </c>
      <c r="BO222" s="88">
        <f t="shared" si="1093"/>
        <v>0</v>
      </c>
      <c r="BP222" s="88">
        <f t="shared" si="1093"/>
        <v>0</v>
      </c>
      <c r="BQ222" s="88">
        <f t="shared" si="1093"/>
        <v>0</v>
      </c>
      <c r="BR222" s="88">
        <f t="shared" si="1093"/>
        <v>0</v>
      </c>
      <c r="BS222" s="88">
        <f t="shared" si="1093"/>
        <v>0</v>
      </c>
      <c r="BT222" s="88">
        <f t="shared" si="1093"/>
        <v>0</v>
      </c>
      <c r="BU222" s="88">
        <f t="shared" si="1093"/>
        <v>0</v>
      </c>
      <c r="BV222" s="88">
        <f t="shared" si="1093"/>
        <v>0</v>
      </c>
      <c r="BW222" s="88">
        <f t="shared" si="1093"/>
        <v>0</v>
      </c>
      <c r="BX222" s="88">
        <f t="shared" ref="BX222:CG231" si="1094">SUMIF($G$136:$G$220,$G222,BX$136:BX$220)</f>
        <v>0</v>
      </c>
      <c r="BY222" s="88">
        <f t="shared" si="1094"/>
        <v>0</v>
      </c>
      <c r="BZ222" s="88">
        <f t="shared" si="1094"/>
        <v>0</v>
      </c>
      <c r="CA222" s="88">
        <f t="shared" si="1094"/>
        <v>0</v>
      </c>
      <c r="CB222" s="88">
        <f t="shared" si="1094"/>
        <v>0</v>
      </c>
      <c r="CC222" s="88">
        <f t="shared" si="1094"/>
        <v>0</v>
      </c>
      <c r="CD222" s="88">
        <f t="shared" si="1094"/>
        <v>0</v>
      </c>
      <c r="CE222" s="88">
        <f t="shared" si="1094"/>
        <v>0</v>
      </c>
      <c r="CF222" s="88">
        <f t="shared" si="1094"/>
        <v>0</v>
      </c>
      <c r="CG222" s="88">
        <f t="shared" si="1094"/>
        <v>0</v>
      </c>
      <c r="CH222" s="88">
        <f t="shared" ref="CH222:CQ231" si="1095">SUMIF($G$136:$G$220,$G222,CH$136:CH$220)</f>
        <v>0</v>
      </c>
      <c r="CI222" s="88">
        <f t="shared" si="1095"/>
        <v>0</v>
      </c>
      <c r="CJ222" s="88">
        <f t="shared" si="1095"/>
        <v>0</v>
      </c>
      <c r="CK222" s="88">
        <f t="shared" si="1095"/>
        <v>0</v>
      </c>
      <c r="CL222" s="88">
        <f t="shared" si="1095"/>
        <v>0</v>
      </c>
      <c r="CM222" s="88">
        <f t="shared" si="1095"/>
        <v>0</v>
      </c>
      <c r="CN222" s="88">
        <f t="shared" si="1095"/>
        <v>0</v>
      </c>
      <c r="CO222" s="88">
        <f t="shared" si="1095"/>
        <v>0</v>
      </c>
      <c r="CP222" s="88">
        <f t="shared" si="1095"/>
        <v>0</v>
      </c>
      <c r="CQ222" s="88">
        <f t="shared" si="1095"/>
        <v>0</v>
      </c>
      <c r="CR222" s="88">
        <f t="shared" ref="CR222:DA231" si="1096">SUMIF($G$136:$G$220,$G222,CR$136:CR$220)</f>
        <v>0</v>
      </c>
      <c r="CS222" s="88">
        <f t="shared" si="1096"/>
        <v>0</v>
      </c>
      <c r="CT222" s="88">
        <f t="shared" si="1096"/>
        <v>0</v>
      </c>
      <c r="CU222" s="88">
        <f t="shared" si="1096"/>
        <v>25233.28446478126</v>
      </c>
      <c r="CV222" s="88">
        <f t="shared" si="1096"/>
        <v>25233.28446478126</v>
      </c>
      <c r="CW222" s="88">
        <f t="shared" si="1096"/>
        <v>33934.417038843763</v>
      </c>
      <c r="CX222" s="88">
        <f t="shared" si="1096"/>
        <v>33934.417038843763</v>
      </c>
      <c r="CY222" s="88">
        <f t="shared" si="1096"/>
        <v>33934.417038843763</v>
      </c>
      <c r="CZ222" s="88">
        <f t="shared" si="1096"/>
        <v>33934.417038843763</v>
      </c>
      <c r="DA222" s="88">
        <f t="shared" si="1096"/>
        <v>33934.417038843763</v>
      </c>
      <c r="DB222" s="88">
        <f t="shared" ref="DB222:DK231" si="1097">SUMIF($G$136:$G$220,$G222,DB$136:DB$220)</f>
        <v>33934.417038843763</v>
      </c>
      <c r="DC222" s="88">
        <f t="shared" si="1097"/>
        <v>33934.417038843763</v>
      </c>
      <c r="DD222" s="88">
        <f t="shared" si="1097"/>
        <v>33934.417038843763</v>
      </c>
      <c r="DE222" s="88">
        <f t="shared" si="1097"/>
        <v>33934.417038843763</v>
      </c>
      <c r="DF222" s="88">
        <f t="shared" si="1097"/>
        <v>33934.417038843763</v>
      </c>
      <c r="DG222" s="88">
        <f t="shared" si="1097"/>
        <v>33934.417038843763</v>
      </c>
      <c r="DH222" s="88">
        <f t="shared" si="1097"/>
        <v>33934.417038843763</v>
      </c>
      <c r="DI222" s="88">
        <f t="shared" si="1097"/>
        <v>37327.858742728145</v>
      </c>
      <c r="DJ222" s="88">
        <f t="shared" si="1097"/>
        <v>37327.858742728145</v>
      </c>
      <c r="DK222" s="88">
        <f t="shared" si="1097"/>
        <v>37327.858742728145</v>
      </c>
      <c r="DL222" s="88">
        <f t="shared" ref="DL222:DU231" si="1098">SUMIF($G$136:$G$220,$G222,DL$136:DL$220)</f>
        <v>37327.858742728145</v>
      </c>
      <c r="DM222" s="88">
        <f t="shared" si="1098"/>
        <v>37327.858742728145</v>
      </c>
      <c r="DN222" s="88">
        <f t="shared" si="1098"/>
        <v>37327.858742728145</v>
      </c>
      <c r="DO222" s="88">
        <f t="shared" si="1098"/>
        <v>37327.858742728145</v>
      </c>
      <c r="DP222" s="88">
        <f t="shared" si="1098"/>
        <v>37327.858742728145</v>
      </c>
      <c r="DQ222" s="88">
        <f t="shared" si="1098"/>
        <v>37327.858742728145</v>
      </c>
      <c r="DR222" s="88">
        <f t="shared" si="1098"/>
        <v>37327.858742728145</v>
      </c>
      <c r="DS222" s="88">
        <f t="shared" si="1098"/>
        <v>0</v>
      </c>
      <c r="DT222" s="88">
        <f t="shared" si="1098"/>
        <v>0</v>
      </c>
      <c r="DU222" s="88">
        <f t="shared" si="1098"/>
        <v>0</v>
      </c>
      <c r="DV222" s="88">
        <f t="shared" ref="DV222:EE231" si="1099">SUMIF($G$136:$G$220,$G222,DV$136:DV$220)</f>
        <v>0</v>
      </c>
      <c r="DW222" s="88">
        <f t="shared" si="1099"/>
        <v>0</v>
      </c>
      <c r="DX222" s="88">
        <f t="shared" si="1099"/>
        <v>0</v>
      </c>
      <c r="DY222" s="88">
        <f t="shared" si="1099"/>
        <v>0</v>
      </c>
      <c r="DZ222" s="88">
        <f t="shared" si="1099"/>
        <v>0</v>
      </c>
      <c r="EA222" s="88">
        <f t="shared" si="1099"/>
        <v>0</v>
      </c>
      <c r="EB222" s="88">
        <f t="shared" si="1099"/>
        <v>0</v>
      </c>
      <c r="EC222" s="88">
        <f t="shared" si="1099"/>
        <v>0</v>
      </c>
      <c r="ED222" s="88">
        <f t="shared" si="1099"/>
        <v>0</v>
      </c>
      <c r="EE222" s="88">
        <f t="shared" si="1099"/>
        <v>0</v>
      </c>
      <c r="EF222" s="88">
        <f t="shared" ref="EF222:EO231" si="1100">SUMIF($G$136:$G$220,$G222,EF$136:EF$220)</f>
        <v>0</v>
      </c>
      <c r="EG222" s="88">
        <f t="shared" si="1100"/>
        <v>0</v>
      </c>
      <c r="EH222" s="88">
        <f t="shared" si="1100"/>
        <v>0</v>
      </c>
      <c r="EI222" s="88">
        <f t="shared" si="1100"/>
        <v>0</v>
      </c>
      <c r="EJ222" s="88">
        <f t="shared" si="1100"/>
        <v>0</v>
      </c>
      <c r="EK222" s="88">
        <f t="shared" si="1100"/>
        <v>0</v>
      </c>
      <c r="EL222" s="88">
        <f t="shared" si="1100"/>
        <v>0</v>
      </c>
      <c r="EM222" s="88">
        <f t="shared" si="1100"/>
        <v>0</v>
      </c>
      <c r="EN222" s="88">
        <f t="shared" si="1100"/>
        <v>0</v>
      </c>
      <c r="EO222" s="88">
        <f t="shared" si="1100"/>
        <v>0</v>
      </c>
      <c r="EP222" s="88">
        <f t="shared" ref="EP222:EY231" si="1101">SUMIF($G$136:$G$220,$G222,EP$136:EP$220)</f>
        <v>0</v>
      </c>
      <c r="EQ222" s="88">
        <f t="shared" si="1101"/>
        <v>0</v>
      </c>
      <c r="ER222" s="88">
        <f t="shared" si="1101"/>
        <v>0</v>
      </c>
      <c r="ES222" s="88">
        <f t="shared" si="1101"/>
        <v>0</v>
      </c>
      <c r="ET222" s="88">
        <f t="shared" si="1101"/>
        <v>0</v>
      </c>
      <c r="EU222" s="88">
        <f t="shared" si="1101"/>
        <v>0</v>
      </c>
      <c r="EV222" s="88">
        <f t="shared" si="1101"/>
        <v>0</v>
      </c>
      <c r="EW222" s="88">
        <f t="shared" si="1101"/>
        <v>0</v>
      </c>
      <c r="EX222" s="88">
        <f t="shared" si="1101"/>
        <v>0</v>
      </c>
      <c r="EY222" s="88">
        <f t="shared" si="1101"/>
        <v>0</v>
      </c>
      <c r="EZ222" s="88">
        <f t="shared" ref="EZ222:FI231" si="1102">SUMIF($G$136:$G$220,$G222,EZ$136:EZ$220)</f>
        <v>0</v>
      </c>
      <c r="FA222" s="88">
        <f t="shared" si="1102"/>
        <v>0</v>
      </c>
      <c r="FB222" s="88">
        <f t="shared" si="1102"/>
        <v>0</v>
      </c>
      <c r="FC222" s="88">
        <f t="shared" si="1102"/>
        <v>0</v>
      </c>
      <c r="FD222" s="88">
        <f t="shared" si="1102"/>
        <v>0</v>
      </c>
      <c r="FE222" s="88">
        <f t="shared" si="1102"/>
        <v>0</v>
      </c>
      <c r="FF222" s="88">
        <f t="shared" si="1102"/>
        <v>0</v>
      </c>
      <c r="FG222" s="88">
        <f t="shared" si="1102"/>
        <v>0</v>
      </c>
      <c r="FH222" s="88">
        <f t="shared" si="1102"/>
        <v>0</v>
      </c>
      <c r="FI222" s="88">
        <f t="shared" si="1102"/>
        <v>0</v>
      </c>
      <c r="FJ222" s="88">
        <f t="shared" ref="FJ222:FS231" si="1103">SUMIF($G$136:$G$220,$G222,FJ$136:FJ$220)</f>
        <v>0</v>
      </c>
      <c r="FK222" s="88">
        <f t="shared" si="1103"/>
        <v>0</v>
      </c>
      <c r="FL222" s="88">
        <f t="shared" si="1103"/>
        <v>0</v>
      </c>
      <c r="FM222" s="88">
        <f t="shared" si="1103"/>
        <v>0</v>
      </c>
      <c r="FN222" s="88">
        <f t="shared" si="1103"/>
        <v>0</v>
      </c>
      <c r="FO222" s="88">
        <f t="shared" si="1103"/>
        <v>0</v>
      </c>
      <c r="FP222" s="88">
        <f t="shared" si="1103"/>
        <v>0</v>
      </c>
      <c r="FQ222" s="88">
        <f t="shared" si="1103"/>
        <v>0</v>
      </c>
      <c r="FR222" s="88">
        <f t="shared" si="1103"/>
        <v>0</v>
      </c>
      <c r="FS222" s="88">
        <f t="shared" si="1103"/>
        <v>0</v>
      </c>
      <c r="FT222" s="88">
        <f t="shared" ref="FT222:GB231" si="1104">SUMIF($G$136:$G$220,$G222,FT$136:FT$220)</f>
        <v>0</v>
      </c>
      <c r="FU222" s="88">
        <f t="shared" si="1104"/>
        <v>0</v>
      </c>
      <c r="FV222" s="88">
        <f t="shared" si="1104"/>
        <v>0</v>
      </c>
      <c r="FW222" s="88">
        <f t="shared" si="1104"/>
        <v>0</v>
      </c>
      <c r="FX222" s="88">
        <f t="shared" si="1104"/>
        <v>0</v>
      </c>
      <c r="FY222" s="88">
        <f t="shared" si="1104"/>
        <v>0</v>
      </c>
      <c r="FZ222" s="88">
        <f t="shared" si="1104"/>
        <v>0</v>
      </c>
      <c r="GA222" s="88">
        <f t="shared" si="1104"/>
        <v>0</v>
      </c>
      <c r="GB222" s="88">
        <f t="shared" si="1104"/>
        <v>0</v>
      </c>
      <c r="GC222" s="70">
        <f t="shared" ref="GC222" si="1105">SUM(P222:GB222)</f>
        <v>830958.16082296881</v>
      </c>
      <c r="GD222" s="70">
        <f t="shared" ref="GD222:GD239" si="1106">SUMIF($G$136:$G$220,$G222,GD$136:GD$220)</f>
        <v>830958.16082296881</v>
      </c>
      <c r="GE222" s="22">
        <f t="shared" ref="GE222:GE239" si="1107">GC222-GD222</f>
        <v>0</v>
      </c>
      <c r="GF222" s="5"/>
      <c r="GG222" s="5"/>
    </row>
    <row r="223" spans="1:189" ht="16.5" customHeight="1" x14ac:dyDescent="0.25">
      <c r="A223" s="5"/>
      <c r="B223" s="24"/>
      <c r="C223" s="24"/>
      <c r="D223" s="24"/>
      <c r="E223" s="5"/>
      <c r="F223" s="17" t="s">
        <v>189</v>
      </c>
      <c r="G223" s="17" t="s">
        <v>142</v>
      </c>
      <c r="H223" s="41">
        <f t="shared" si="1086"/>
        <v>35045.229999999996</v>
      </c>
      <c r="I223" s="41">
        <f t="shared" ref="I223:N223" si="1108">H223*1.1</f>
        <v>38549.752999999997</v>
      </c>
      <c r="J223" s="41">
        <f t="shared" si="1108"/>
        <v>42404.728300000002</v>
      </c>
      <c r="K223" s="41">
        <f t="shared" si="1108"/>
        <v>46645.201130000009</v>
      </c>
      <c r="L223" s="41">
        <f t="shared" si="1108"/>
        <v>51309.721243000015</v>
      </c>
      <c r="M223" s="41">
        <f t="shared" si="1108"/>
        <v>56440.693367300024</v>
      </c>
      <c r="N223" s="41">
        <f t="shared" si="1108"/>
        <v>62084.762704030029</v>
      </c>
      <c r="O223" s="41"/>
      <c r="P223" s="88">
        <f t="shared" si="1088"/>
        <v>0</v>
      </c>
      <c r="Q223" s="88">
        <f t="shared" si="1088"/>
        <v>0</v>
      </c>
      <c r="R223" s="88">
        <f t="shared" si="1088"/>
        <v>0</v>
      </c>
      <c r="S223" s="88">
        <f t="shared" si="1088"/>
        <v>0</v>
      </c>
      <c r="T223" s="88">
        <f t="shared" si="1088"/>
        <v>0</v>
      </c>
      <c r="U223" s="88">
        <f t="shared" si="1088"/>
        <v>0</v>
      </c>
      <c r="V223" s="88">
        <f t="shared" si="1088"/>
        <v>0</v>
      </c>
      <c r="W223" s="88">
        <f t="shared" si="1088"/>
        <v>0</v>
      </c>
      <c r="X223" s="88">
        <f t="shared" si="1088"/>
        <v>0</v>
      </c>
      <c r="Y223" s="88">
        <f t="shared" si="1088"/>
        <v>0</v>
      </c>
      <c r="Z223" s="88">
        <f t="shared" si="1089"/>
        <v>0</v>
      </c>
      <c r="AA223" s="88">
        <f t="shared" si="1089"/>
        <v>52567.844999999994</v>
      </c>
      <c r="AB223" s="88">
        <f t="shared" si="1089"/>
        <v>52567.844999999994</v>
      </c>
      <c r="AC223" s="88">
        <f t="shared" si="1089"/>
        <v>68395.943481249997</v>
      </c>
      <c r="AD223" s="88">
        <f t="shared" si="1089"/>
        <v>68395.943481249997</v>
      </c>
      <c r="AE223" s="88">
        <f t="shared" si="1089"/>
        <v>26248.080787499995</v>
      </c>
      <c r="AF223" s="88">
        <f t="shared" si="1089"/>
        <v>26248.080787499995</v>
      </c>
      <c r="AG223" s="88">
        <f t="shared" si="1089"/>
        <v>26248.080787499995</v>
      </c>
      <c r="AH223" s="88">
        <f t="shared" si="1089"/>
        <v>26248.080787499995</v>
      </c>
      <c r="AI223" s="88">
        <f t="shared" si="1089"/>
        <v>26248.080787499995</v>
      </c>
      <c r="AJ223" s="88">
        <f t="shared" si="1090"/>
        <v>26248.080787499995</v>
      </c>
      <c r="AK223" s="88">
        <f t="shared" si="1090"/>
        <v>26248.080787499995</v>
      </c>
      <c r="AL223" s="88">
        <f t="shared" si="1090"/>
        <v>26248.080787499995</v>
      </c>
      <c r="AM223" s="88">
        <f t="shared" si="1090"/>
        <v>26248.080787499995</v>
      </c>
      <c r="AN223" s="88">
        <f t="shared" si="1090"/>
        <v>26248.080787499995</v>
      </c>
      <c r="AO223" s="88">
        <f t="shared" si="1090"/>
        <v>34425.367494374994</v>
      </c>
      <c r="AP223" s="88">
        <f t="shared" si="1090"/>
        <v>34425.367494374994</v>
      </c>
      <c r="AQ223" s="88">
        <f t="shared" si="1090"/>
        <v>34425.367494374994</v>
      </c>
      <c r="AR223" s="88">
        <f t="shared" si="1090"/>
        <v>34425.367494374994</v>
      </c>
      <c r="AS223" s="88">
        <f t="shared" si="1090"/>
        <v>34425.367494374994</v>
      </c>
      <c r="AT223" s="88">
        <f t="shared" si="1091"/>
        <v>34425.367494374994</v>
      </c>
      <c r="AU223" s="88">
        <f t="shared" si="1091"/>
        <v>34425.367494374994</v>
      </c>
      <c r="AV223" s="88">
        <f t="shared" si="1091"/>
        <v>34425.367494374994</v>
      </c>
      <c r="AW223" s="88">
        <f t="shared" si="1091"/>
        <v>34425.367494374994</v>
      </c>
      <c r="AX223" s="88">
        <f t="shared" si="1091"/>
        <v>34425.367494374994</v>
      </c>
      <c r="AY223" s="88">
        <f t="shared" si="1091"/>
        <v>53303.794829999992</v>
      </c>
      <c r="AZ223" s="88">
        <f t="shared" si="1091"/>
        <v>53303.794829999992</v>
      </c>
      <c r="BA223" s="88">
        <f t="shared" si="1091"/>
        <v>53303.794829999992</v>
      </c>
      <c r="BB223" s="88">
        <f t="shared" si="1091"/>
        <v>53303.794829999992</v>
      </c>
      <c r="BC223" s="88">
        <f t="shared" si="1091"/>
        <v>53303.794829999992</v>
      </c>
      <c r="BD223" s="88">
        <f t="shared" si="1092"/>
        <v>53303.794829999992</v>
      </c>
      <c r="BE223" s="88">
        <f t="shared" si="1092"/>
        <v>53303.794829999992</v>
      </c>
      <c r="BF223" s="88">
        <f t="shared" si="1092"/>
        <v>53303.794829999992</v>
      </c>
      <c r="BG223" s="88">
        <f t="shared" si="1092"/>
        <v>53303.794829999992</v>
      </c>
      <c r="BH223" s="88">
        <f t="shared" si="1092"/>
        <v>53303.794829999992</v>
      </c>
      <c r="BI223" s="88">
        <f t="shared" si="1092"/>
        <v>53303.794829999992</v>
      </c>
      <c r="BJ223" s="88">
        <f t="shared" si="1092"/>
        <v>53303.794829999992</v>
      </c>
      <c r="BK223" s="88">
        <f t="shared" si="1092"/>
        <v>53303.794829999992</v>
      </c>
      <c r="BL223" s="88">
        <f t="shared" si="1092"/>
        <v>53303.794829999992</v>
      </c>
      <c r="BM223" s="88">
        <f t="shared" si="1092"/>
        <v>58634.174313000003</v>
      </c>
      <c r="BN223" s="88">
        <f t="shared" si="1093"/>
        <v>58634.174313000003</v>
      </c>
      <c r="BO223" s="88">
        <f t="shared" si="1093"/>
        <v>58634.174313000003</v>
      </c>
      <c r="BP223" s="88">
        <f t="shared" si="1093"/>
        <v>58634.174313000003</v>
      </c>
      <c r="BQ223" s="88">
        <f t="shared" si="1093"/>
        <v>58634.174313000003</v>
      </c>
      <c r="BR223" s="88">
        <f t="shared" si="1093"/>
        <v>58634.174313000003</v>
      </c>
      <c r="BS223" s="88">
        <f t="shared" si="1093"/>
        <v>58634.174313000003</v>
      </c>
      <c r="BT223" s="88">
        <f t="shared" si="1093"/>
        <v>58634.174313000003</v>
      </c>
      <c r="BU223" s="88">
        <f t="shared" si="1093"/>
        <v>58634.174313000003</v>
      </c>
      <c r="BV223" s="88">
        <f t="shared" si="1093"/>
        <v>58634.174313000003</v>
      </c>
      <c r="BW223" s="88">
        <f t="shared" si="1093"/>
        <v>58634.174313000003</v>
      </c>
      <c r="BX223" s="88">
        <f t="shared" si="1094"/>
        <v>58634.174313000003</v>
      </c>
      <c r="BY223" s="88">
        <f t="shared" si="1094"/>
        <v>58634.174313000003</v>
      </c>
      <c r="BZ223" s="88">
        <f t="shared" si="1094"/>
        <v>58634.174313000003</v>
      </c>
      <c r="CA223" s="88">
        <f t="shared" si="1094"/>
        <v>58634.174313000003</v>
      </c>
      <c r="CB223" s="88">
        <f t="shared" si="1094"/>
        <v>58634.174313000003</v>
      </c>
      <c r="CC223" s="88">
        <f t="shared" si="1094"/>
        <v>58634.174313000003</v>
      </c>
      <c r="CD223" s="88">
        <f t="shared" si="1094"/>
        <v>58634.174313000003</v>
      </c>
      <c r="CE223" s="88">
        <f t="shared" si="1094"/>
        <v>58634.174313000003</v>
      </c>
      <c r="CF223" s="88">
        <f t="shared" si="1094"/>
        <v>58634.174313000003</v>
      </c>
      <c r="CG223" s="88">
        <f t="shared" si="1094"/>
        <v>58634.174313000003</v>
      </c>
      <c r="CH223" s="88">
        <f t="shared" si="1095"/>
        <v>58634.174313000003</v>
      </c>
      <c r="CI223" s="88">
        <f t="shared" si="1095"/>
        <v>58634.174313000003</v>
      </c>
      <c r="CJ223" s="88">
        <f t="shared" si="1095"/>
        <v>58634.174313000003</v>
      </c>
      <c r="CK223" s="88">
        <f t="shared" si="1095"/>
        <v>64497.591744300007</v>
      </c>
      <c r="CL223" s="88">
        <f t="shared" si="1095"/>
        <v>64497.591744300007</v>
      </c>
      <c r="CM223" s="88">
        <f t="shared" si="1095"/>
        <v>64497.591744300007</v>
      </c>
      <c r="CN223" s="88">
        <f t="shared" si="1095"/>
        <v>64497.591744300007</v>
      </c>
      <c r="CO223" s="88">
        <f t="shared" si="1095"/>
        <v>64497.591744300007</v>
      </c>
      <c r="CP223" s="88">
        <f t="shared" si="1095"/>
        <v>64497.591744300007</v>
      </c>
      <c r="CQ223" s="88">
        <f t="shared" si="1095"/>
        <v>64497.591744300007</v>
      </c>
      <c r="CR223" s="88">
        <f t="shared" si="1096"/>
        <v>64497.591744300007</v>
      </c>
      <c r="CS223" s="88">
        <f t="shared" si="1096"/>
        <v>64497.591744300007</v>
      </c>
      <c r="CT223" s="88">
        <f t="shared" si="1096"/>
        <v>64497.591744300007</v>
      </c>
      <c r="CU223" s="88">
        <f t="shared" si="1096"/>
        <v>25530.296732118753</v>
      </c>
      <c r="CV223" s="88">
        <f t="shared" si="1096"/>
        <v>25530.296732118753</v>
      </c>
      <c r="CW223" s="88">
        <f t="shared" si="1096"/>
        <v>12093.298452056251</v>
      </c>
      <c r="CX223" s="88">
        <f t="shared" si="1096"/>
        <v>12093.298452056251</v>
      </c>
      <c r="CY223" s="88">
        <f t="shared" si="1096"/>
        <v>12093.298452056251</v>
      </c>
      <c r="CZ223" s="88">
        <f t="shared" si="1096"/>
        <v>12093.298452056251</v>
      </c>
      <c r="DA223" s="88">
        <f t="shared" si="1096"/>
        <v>12093.298452056251</v>
      </c>
      <c r="DB223" s="88">
        <f t="shared" si="1097"/>
        <v>12093.298452056251</v>
      </c>
      <c r="DC223" s="88">
        <f t="shared" si="1097"/>
        <v>12093.298452056251</v>
      </c>
      <c r="DD223" s="88">
        <f t="shared" si="1097"/>
        <v>12093.298452056251</v>
      </c>
      <c r="DE223" s="88">
        <f t="shared" si="1097"/>
        <v>12093.298452056251</v>
      </c>
      <c r="DF223" s="88">
        <f t="shared" si="1097"/>
        <v>12093.298452056251</v>
      </c>
      <c r="DG223" s="88">
        <f t="shared" si="1097"/>
        <v>12093.298452056251</v>
      </c>
      <c r="DH223" s="88">
        <f t="shared" si="1097"/>
        <v>12093.298452056251</v>
      </c>
      <c r="DI223" s="88">
        <f t="shared" si="1097"/>
        <v>13302.628297261879</v>
      </c>
      <c r="DJ223" s="88">
        <f t="shared" si="1097"/>
        <v>13302.628297261879</v>
      </c>
      <c r="DK223" s="88">
        <f t="shared" si="1097"/>
        <v>13302.628297261879</v>
      </c>
      <c r="DL223" s="88">
        <f t="shared" si="1098"/>
        <v>13302.628297261879</v>
      </c>
      <c r="DM223" s="88">
        <f t="shared" si="1098"/>
        <v>13302.628297261879</v>
      </c>
      <c r="DN223" s="88">
        <f t="shared" si="1098"/>
        <v>13302.628297261879</v>
      </c>
      <c r="DO223" s="88">
        <f t="shared" si="1098"/>
        <v>13302.628297261879</v>
      </c>
      <c r="DP223" s="88">
        <f t="shared" si="1098"/>
        <v>13302.628297261879</v>
      </c>
      <c r="DQ223" s="88">
        <f t="shared" si="1098"/>
        <v>13302.628297261879</v>
      </c>
      <c r="DR223" s="88">
        <f t="shared" si="1098"/>
        <v>13302.628297261879</v>
      </c>
      <c r="DS223" s="88">
        <f t="shared" si="1098"/>
        <v>0</v>
      </c>
      <c r="DT223" s="88">
        <f t="shared" si="1098"/>
        <v>0</v>
      </c>
      <c r="DU223" s="88">
        <f t="shared" si="1098"/>
        <v>0</v>
      </c>
      <c r="DV223" s="88">
        <f t="shared" si="1099"/>
        <v>0</v>
      </c>
      <c r="DW223" s="88">
        <f t="shared" si="1099"/>
        <v>0</v>
      </c>
      <c r="DX223" s="88">
        <f t="shared" si="1099"/>
        <v>0</v>
      </c>
      <c r="DY223" s="88">
        <f t="shared" si="1099"/>
        <v>0</v>
      </c>
      <c r="DZ223" s="88">
        <f t="shared" si="1099"/>
        <v>0</v>
      </c>
      <c r="EA223" s="88">
        <f t="shared" si="1099"/>
        <v>0</v>
      </c>
      <c r="EB223" s="88">
        <f t="shared" si="1099"/>
        <v>0</v>
      </c>
      <c r="EC223" s="88">
        <f t="shared" si="1099"/>
        <v>0</v>
      </c>
      <c r="ED223" s="88">
        <f t="shared" si="1099"/>
        <v>0</v>
      </c>
      <c r="EE223" s="88">
        <f t="shared" si="1099"/>
        <v>0</v>
      </c>
      <c r="EF223" s="88">
        <f t="shared" si="1100"/>
        <v>0</v>
      </c>
      <c r="EG223" s="88">
        <f t="shared" si="1100"/>
        <v>0</v>
      </c>
      <c r="EH223" s="88">
        <f t="shared" si="1100"/>
        <v>0</v>
      </c>
      <c r="EI223" s="88">
        <f t="shared" si="1100"/>
        <v>0</v>
      </c>
      <c r="EJ223" s="88">
        <f t="shared" si="1100"/>
        <v>0</v>
      </c>
      <c r="EK223" s="88">
        <f t="shared" si="1100"/>
        <v>0</v>
      </c>
      <c r="EL223" s="88">
        <f t="shared" si="1100"/>
        <v>0</v>
      </c>
      <c r="EM223" s="88">
        <f t="shared" si="1100"/>
        <v>0</v>
      </c>
      <c r="EN223" s="88">
        <f t="shared" si="1100"/>
        <v>0</v>
      </c>
      <c r="EO223" s="88">
        <f t="shared" si="1100"/>
        <v>0</v>
      </c>
      <c r="EP223" s="88">
        <f t="shared" si="1101"/>
        <v>0</v>
      </c>
      <c r="EQ223" s="88">
        <f t="shared" si="1101"/>
        <v>0</v>
      </c>
      <c r="ER223" s="88">
        <f t="shared" si="1101"/>
        <v>0</v>
      </c>
      <c r="ES223" s="88">
        <f t="shared" si="1101"/>
        <v>0</v>
      </c>
      <c r="ET223" s="88">
        <f t="shared" si="1101"/>
        <v>0</v>
      </c>
      <c r="EU223" s="88">
        <f t="shared" si="1101"/>
        <v>0</v>
      </c>
      <c r="EV223" s="88">
        <f t="shared" si="1101"/>
        <v>0</v>
      </c>
      <c r="EW223" s="88">
        <f t="shared" si="1101"/>
        <v>0</v>
      </c>
      <c r="EX223" s="88">
        <f t="shared" si="1101"/>
        <v>0</v>
      </c>
      <c r="EY223" s="88">
        <f t="shared" si="1101"/>
        <v>0</v>
      </c>
      <c r="EZ223" s="88">
        <f t="shared" si="1102"/>
        <v>0</v>
      </c>
      <c r="FA223" s="88">
        <f t="shared" si="1102"/>
        <v>0</v>
      </c>
      <c r="FB223" s="88">
        <f t="shared" si="1102"/>
        <v>0</v>
      </c>
      <c r="FC223" s="88">
        <f t="shared" si="1102"/>
        <v>0</v>
      </c>
      <c r="FD223" s="88">
        <f t="shared" si="1102"/>
        <v>0</v>
      </c>
      <c r="FE223" s="88">
        <f t="shared" si="1102"/>
        <v>0</v>
      </c>
      <c r="FF223" s="88">
        <f t="shared" si="1102"/>
        <v>0</v>
      </c>
      <c r="FG223" s="88">
        <f t="shared" si="1102"/>
        <v>0</v>
      </c>
      <c r="FH223" s="88">
        <f t="shared" si="1102"/>
        <v>0</v>
      </c>
      <c r="FI223" s="88">
        <f t="shared" si="1102"/>
        <v>0</v>
      </c>
      <c r="FJ223" s="88">
        <f t="shared" si="1103"/>
        <v>0</v>
      </c>
      <c r="FK223" s="88">
        <f t="shared" si="1103"/>
        <v>0</v>
      </c>
      <c r="FL223" s="88">
        <f t="shared" si="1103"/>
        <v>0</v>
      </c>
      <c r="FM223" s="88">
        <f t="shared" si="1103"/>
        <v>0</v>
      </c>
      <c r="FN223" s="88">
        <f t="shared" si="1103"/>
        <v>0</v>
      </c>
      <c r="FO223" s="88">
        <f t="shared" si="1103"/>
        <v>0</v>
      </c>
      <c r="FP223" s="88">
        <f t="shared" si="1103"/>
        <v>0</v>
      </c>
      <c r="FQ223" s="88">
        <f t="shared" si="1103"/>
        <v>0</v>
      </c>
      <c r="FR223" s="88">
        <f t="shared" si="1103"/>
        <v>0</v>
      </c>
      <c r="FS223" s="88">
        <f t="shared" si="1103"/>
        <v>0</v>
      </c>
      <c r="FT223" s="88">
        <f t="shared" si="1104"/>
        <v>0</v>
      </c>
      <c r="FU223" s="88">
        <f t="shared" si="1104"/>
        <v>0</v>
      </c>
      <c r="FV223" s="88">
        <f t="shared" si="1104"/>
        <v>0</v>
      </c>
      <c r="FW223" s="88">
        <f t="shared" si="1104"/>
        <v>0</v>
      </c>
      <c r="FX223" s="88">
        <f t="shared" si="1104"/>
        <v>0</v>
      </c>
      <c r="FY223" s="88">
        <f t="shared" si="1104"/>
        <v>0</v>
      </c>
      <c r="FZ223" s="88">
        <f t="shared" si="1104"/>
        <v>0</v>
      </c>
      <c r="GA223" s="88">
        <f t="shared" si="1104"/>
        <v>0</v>
      </c>
      <c r="GB223" s="88">
        <f t="shared" si="1104"/>
        <v>0</v>
      </c>
      <c r="GC223" s="70">
        <f t="shared" ref="GC223:GC239" si="1109">SUM(P223:GB223)</f>
        <v>3976317.7462177831</v>
      </c>
      <c r="GD223" s="70">
        <f t="shared" si="1106"/>
        <v>3976317.7462177803</v>
      </c>
      <c r="GE223" s="22">
        <f t="shared" si="1107"/>
        <v>0</v>
      </c>
      <c r="GF223" s="5"/>
      <c r="GG223" s="5"/>
    </row>
    <row r="224" spans="1:189" ht="16.5" customHeight="1" x14ac:dyDescent="0.25">
      <c r="A224" s="5"/>
      <c r="B224" s="24"/>
      <c r="C224" s="24"/>
      <c r="D224" s="24"/>
      <c r="E224" s="5"/>
      <c r="F224" s="17" t="s">
        <v>190</v>
      </c>
      <c r="G224" s="17" t="s">
        <v>143</v>
      </c>
      <c r="H224" s="41">
        <f t="shared" si="1086"/>
        <v>55662.420000000006</v>
      </c>
      <c r="I224" s="41">
        <f t="shared" ref="I224:N224" si="1110">H224*1.1</f>
        <v>61228.662000000011</v>
      </c>
      <c r="J224" s="41">
        <f t="shared" si="1110"/>
        <v>67351.528200000015</v>
      </c>
      <c r="K224" s="41">
        <f t="shared" si="1110"/>
        <v>74086.681020000018</v>
      </c>
      <c r="L224" s="41">
        <f t="shared" si="1110"/>
        <v>81495.349122000029</v>
      </c>
      <c r="M224" s="41">
        <f t="shared" si="1110"/>
        <v>89644.884034200033</v>
      </c>
      <c r="N224" s="41">
        <f t="shared" si="1110"/>
        <v>98609.372437620041</v>
      </c>
      <c r="O224" s="41"/>
      <c r="P224" s="88">
        <f t="shared" si="1088"/>
        <v>0</v>
      </c>
      <c r="Q224" s="88">
        <f t="shared" si="1088"/>
        <v>0</v>
      </c>
      <c r="R224" s="88">
        <f t="shared" si="1088"/>
        <v>0</v>
      </c>
      <c r="S224" s="88">
        <f t="shared" si="1088"/>
        <v>0</v>
      </c>
      <c r="T224" s="88">
        <f t="shared" si="1088"/>
        <v>0</v>
      </c>
      <c r="U224" s="88">
        <f t="shared" si="1088"/>
        <v>0</v>
      </c>
      <c r="V224" s="88">
        <f t="shared" si="1088"/>
        <v>0</v>
      </c>
      <c r="W224" s="88">
        <f t="shared" si="1088"/>
        <v>0</v>
      </c>
      <c r="X224" s="88">
        <f t="shared" si="1088"/>
        <v>0</v>
      </c>
      <c r="Y224" s="88">
        <f t="shared" si="1088"/>
        <v>0</v>
      </c>
      <c r="Z224" s="88">
        <f t="shared" si="1089"/>
        <v>0</v>
      </c>
      <c r="AA224" s="88">
        <f t="shared" si="1089"/>
        <v>139156.05000000002</v>
      </c>
      <c r="AB224" s="88">
        <f t="shared" si="1089"/>
        <v>139156.05000000002</v>
      </c>
      <c r="AC224" s="88">
        <f t="shared" si="1089"/>
        <v>86128.107037499998</v>
      </c>
      <c r="AD224" s="88">
        <f t="shared" si="1089"/>
        <v>86128.107037499998</v>
      </c>
      <c r="AE224" s="88">
        <f t="shared" si="1089"/>
        <v>35276.058675</v>
      </c>
      <c r="AF224" s="88">
        <f t="shared" si="1089"/>
        <v>35276.058675</v>
      </c>
      <c r="AG224" s="88">
        <f t="shared" si="1089"/>
        <v>35276.058675</v>
      </c>
      <c r="AH224" s="88">
        <f t="shared" si="1089"/>
        <v>35276.058675</v>
      </c>
      <c r="AI224" s="88">
        <f t="shared" si="1089"/>
        <v>63107.268675000007</v>
      </c>
      <c r="AJ224" s="88">
        <f t="shared" si="1090"/>
        <v>35276.058675</v>
      </c>
      <c r="AK224" s="88">
        <f t="shared" si="1090"/>
        <v>35276.058675</v>
      </c>
      <c r="AL224" s="88">
        <f t="shared" si="1090"/>
        <v>35276.058675</v>
      </c>
      <c r="AM224" s="88">
        <f t="shared" si="1090"/>
        <v>63107.268675000007</v>
      </c>
      <c r="AN224" s="88">
        <f t="shared" si="1090"/>
        <v>35276.058675</v>
      </c>
      <c r="AO224" s="88">
        <f t="shared" si="1090"/>
        <v>29984.649873750001</v>
      </c>
      <c r="AP224" s="88">
        <f t="shared" si="1090"/>
        <v>29984.649873750001</v>
      </c>
      <c r="AQ224" s="88">
        <f t="shared" si="1090"/>
        <v>29984.649873750001</v>
      </c>
      <c r="AR224" s="88">
        <f t="shared" si="1090"/>
        <v>75906.146373750002</v>
      </c>
      <c r="AS224" s="88">
        <f t="shared" si="1090"/>
        <v>29984.649873750001</v>
      </c>
      <c r="AT224" s="88">
        <f t="shared" si="1091"/>
        <v>29984.649873750001</v>
      </c>
      <c r="AU224" s="88">
        <f t="shared" si="1091"/>
        <v>29984.649873750001</v>
      </c>
      <c r="AV224" s="88">
        <f t="shared" si="1091"/>
        <v>75906.146373750002</v>
      </c>
      <c r="AW224" s="88">
        <f t="shared" si="1091"/>
        <v>29984.649873750001</v>
      </c>
      <c r="AX224" s="88">
        <f t="shared" si="1091"/>
        <v>29984.649873750001</v>
      </c>
      <c r="AY224" s="88">
        <f t="shared" si="1091"/>
        <v>0</v>
      </c>
      <c r="AZ224" s="88">
        <f t="shared" si="1091"/>
        <v>45921.496500000008</v>
      </c>
      <c r="BA224" s="88">
        <f t="shared" si="1091"/>
        <v>0</v>
      </c>
      <c r="BB224" s="88">
        <f t="shared" si="1091"/>
        <v>0</v>
      </c>
      <c r="BC224" s="88">
        <f t="shared" si="1091"/>
        <v>0</v>
      </c>
      <c r="BD224" s="88">
        <f t="shared" si="1092"/>
        <v>45921.496500000008</v>
      </c>
      <c r="BE224" s="88">
        <f t="shared" si="1092"/>
        <v>0</v>
      </c>
      <c r="BF224" s="88">
        <f t="shared" si="1092"/>
        <v>0</v>
      </c>
      <c r="BG224" s="88">
        <f t="shared" si="1092"/>
        <v>0</v>
      </c>
      <c r="BH224" s="88">
        <f t="shared" si="1092"/>
        <v>45921.496500000008</v>
      </c>
      <c r="BI224" s="88">
        <f t="shared" si="1092"/>
        <v>0</v>
      </c>
      <c r="BJ224" s="88">
        <f t="shared" si="1092"/>
        <v>0</v>
      </c>
      <c r="BK224" s="88">
        <f t="shared" si="1092"/>
        <v>0</v>
      </c>
      <c r="BL224" s="88">
        <f t="shared" si="1092"/>
        <v>45921.496500000008</v>
      </c>
      <c r="BM224" s="88">
        <f t="shared" si="1092"/>
        <v>0</v>
      </c>
      <c r="BN224" s="88">
        <f t="shared" si="1093"/>
        <v>0</v>
      </c>
      <c r="BO224" s="88">
        <f t="shared" si="1093"/>
        <v>50513.646150000015</v>
      </c>
      <c r="BP224" s="88">
        <f t="shared" si="1093"/>
        <v>0</v>
      </c>
      <c r="BQ224" s="88">
        <f t="shared" si="1093"/>
        <v>0</v>
      </c>
      <c r="BR224" s="88">
        <f t="shared" si="1093"/>
        <v>0</v>
      </c>
      <c r="BS224" s="88">
        <f t="shared" si="1093"/>
        <v>50513.646150000015</v>
      </c>
      <c r="BT224" s="88">
        <f t="shared" si="1093"/>
        <v>0</v>
      </c>
      <c r="BU224" s="88">
        <f t="shared" si="1093"/>
        <v>0</v>
      </c>
      <c r="BV224" s="88">
        <f t="shared" si="1093"/>
        <v>0</v>
      </c>
      <c r="BW224" s="88">
        <f t="shared" si="1093"/>
        <v>50513.646150000015</v>
      </c>
      <c r="BX224" s="88">
        <f t="shared" si="1094"/>
        <v>0</v>
      </c>
      <c r="BY224" s="88">
        <f t="shared" si="1094"/>
        <v>0</v>
      </c>
      <c r="BZ224" s="88">
        <f t="shared" si="1094"/>
        <v>50513.646150000015</v>
      </c>
      <c r="CA224" s="88">
        <f t="shared" si="1094"/>
        <v>0</v>
      </c>
      <c r="CB224" s="88">
        <f t="shared" si="1094"/>
        <v>0</v>
      </c>
      <c r="CC224" s="88">
        <f t="shared" si="1094"/>
        <v>0</v>
      </c>
      <c r="CD224" s="88">
        <f t="shared" si="1094"/>
        <v>0</v>
      </c>
      <c r="CE224" s="88">
        <f t="shared" si="1094"/>
        <v>0</v>
      </c>
      <c r="CF224" s="88">
        <f t="shared" si="1094"/>
        <v>50513.646150000015</v>
      </c>
      <c r="CG224" s="88">
        <f t="shared" si="1094"/>
        <v>0</v>
      </c>
      <c r="CH224" s="88">
        <f t="shared" si="1095"/>
        <v>0</v>
      </c>
      <c r="CI224" s="88">
        <f t="shared" si="1095"/>
        <v>0</v>
      </c>
      <c r="CJ224" s="88">
        <f t="shared" si="1095"/>
        <v>50513.646150000015</v>
      </c>
      <c r="CK224" s="88">
        <f t="shared" si="1095"/>
        <v>0</v>
      </c>
      <c r="CL224" s="88">
        <f t="shared" si="1095"/>
        <v>0</v>
      </c>
      <c r="CM224" s="88">
        <f t="shared" si="1095"/>
        <v>0</v>
      </c>
      <c r="CN224" s="88">
        <f t="shared" si="1095"/>
        <v>55565.010765000014</v>
      </c>
      <c r="CO224" s="88">
        <f t="shared" si="1095"/>
        <v>0</v>
      </c>
      <c r="CP224" s="88">
        <f t="shared" si="1095"/>
        <v>0</v>
      </c>
      <c r="CQ224" s="88">
        <f t="shared" si="1095"/>
        <v>0</v>
      </c>
      <c r="CR224" s="88">
        <f t="shared" si="1096"/>
        <v>55565.010765000014</v>
      </c>
      <c r="CS224" s="88">
        <f t="shared" si="1096"/>
        <v>0</v>
      </c>
      <c r="CT224" s="88">
        <f t="shared" si="1096"/>
        <v>0</v>
      </c>
      <c r="CU224" s="88">
        <f t="shared" si="1096"/>
        <v>0</v>
      </c>
      <c r="CV224" s="88">
        <f t="shared" si="1096"/>
        <v>55565.010765000014</v>
      </c>
      <c r="CW224" s="88">
        <f t="shared" si="1096"/>
        <v>0</v>
      </c>
      <c r="CX224" s="88">
        <f t="shared" si="1096"/>
        <v>0</v>
      </c>
      <c r="CY224" s="88">
        <f t="shared" si="1096"/>
        <v>0</v>
      </c>
      <c r="CZ224" s="88">
        <f t="shared" si="1096"/>
        <v>0</v>
      </c>
      <c r="DA224" s="88">
        <f t="shared" si="1096"/>
        <v>55565.010765000014</v>
      </c>
      <c r="DB224" s="88">
        <f t="shared" si="1097"/>
        <v>0</v>
      </c>
      <c r="DC224" s="88">
        <f t="shared" si="1097"/>
        <v>0</v>
      </c>
      <c r="DD224" s="88">
        <f t="shared" si="1097"/>
        <v>0</v>
      </c>
      <c r="DE224" s="88">
        <f t="shared" si="1097"/>
        <v>55565.010765000014</v>
      </c>
      <c r="DF224" s="88">
        <f t="shared" si="1097"/>
        <v>0</v>
      </c>
      <c r="DG224" s="88">
        <f t="shared" si="1097"/>
        <v>0</v>
      </c>
      <c r="DH224" s="88">
        <f t="shared" si="1097"/>
        <v>0</v>
      </c>
      <c r="DI224" s="88">
        <f t="shared" si="1097"/>
        <v>0</v>
      </c>
      <c r="DJ224" s="88">
        <f t="shared" si="1097"/>
        <v>61121.511841500018</v>
      </c>
      <c r="DK224" s="88">
        <f t="shared" si="1097"/>
        <v>0</v>
      </c>
      <c r="DL224" s="88">
        <f t="shared" si="1098"/>
        <v>0</v>
      </c>
      <c r="DM224" s="88">
        <f t="shared" si="1098"/>
        <v>61121.511841500018</v>
      </c>
      <c r="DN224" s="88">
        <f t="shared" si="1098"/>
        <v>0</v>
      </c>
      <c r="DO224" s="88">
        <f t="shared" si="1098"/>
        <v>0</v>
      </c>
      <c r="DP224" s="88">
        <f t="shared" si="1098"/>
        <v>61121.511841500018</v>
      </c>
      <c r="DQ224" s="88">
        <f t="shared" si="1098"/>
        <v>0</v>
      </c>
      <c r="DR224" s="88">
        <f t="shared" si="1098"/>
        <v>0</v>
      </c>
      <c r="DS224" s="88">
        <f t="shared" si="1098"/>
        <v>0</v>
      </c>
      <c r="DT224" s="88">
        <f t="shared" si="1098"/>
        <v>0</v>
      </c>
      <c r="DU224" s="88">
        <f t="shared" si="1098"/>
        <v>0</v>
      </c>
      <c r="DV224" s="88">
        <f t="shared" si="1099"/>
        <v>0</v>
      </c>
      <c r="DW224" s="88">
        <f t="shared" si="1099"/>
        <v>0</v>
      </c>
      <c r="DX224" s="88">
        <f t="shared" si="1099"/>
        <v>0</v>
      </c>
      <c r="DY224" s="88">
        <f t="shared" si="1099"/>
        <v>0</v>
      </c>
      <c r="DZ224" s="88">
        <f t="shared" si="1099"/>
        <v>0</v>
      </c>
      <c r="EA224" s="88">
        <f t="shared" si="1099"/>
        <v>0</v>
      </c>
      <c r="EB224" s="88">
        <f t="shared" si="1099"/>
        <v>0</v>
      </c>
      <c r="EC224" s="88">
        <f t="shared" si="1099"/>
        <v>0</v>
      </c>
      <c r="ED224" s="88">
        <f t="shared" si="1099"/>
        <v>0</v>
      </c>
      <c r="EE224" s="88">
        <f t="shared" si="1099"/>
        <v>0</v>
      </c>
      <c r="EF224" s="88">
        <f t="shared" si="1100"/>
        <v>0</v>
      </c>
      <c r="EG224" s="88">
        <f t="shared" si="1100"/>
        <v>0</v>
      </c>
      <c r="EH224" s="88">
        <f t="shared" si="1100"/>
        <v>0</v>
      </c>
      <c r="EI224" s="88">
        <f t="shared" si="1100"/>
        <v>0</v>
      </c>
      <c r="EJ224" s="88">
        <f t="shared" si="1100"/>
        <v>0</v>
      </c>
      <c r="EK224" s="88">
        <f t="shared" si="1100"/>
        <v>0</v>
      </c>
      <c r="EL224" s="88">
        <f t="shared" si="1100"/>
        <v>0</v>
      </c>
      <c r="EM224" s="88">
        <f t="shared" si="1100"/>
        <v>0</v>
      </c>
      <c r="EN224" s="88">
        <f t="shared" si="1100"/>
        <v>0</v>
      </c>
      <c r="EO224" s="88">
        <f t="shared" si="1100"/>
        <v>0</v>
      </c>
      <c r="EP224" s="88">
        <f t="shared" si="1101"/>
        <v>0</v>
      </c>
      <c r="EQ224" s="88">
        <f t="shared" si="1101"/>
        <v>0</v>
      </c>
      <c r="ER224" s="88">
        <f t="shared" si="1101"/>
        <v>0</v>
      </c>
      <c r="ES224" s="88">
        <f t="shared" si="1101"/>
        <v>0</v>
      </c>
      <c r="ET224" s="88">
        <f t="shared" si="1101"/>
        <v>0</v>
      </c>
      <c r="EU224" s="88">
        <f t="shared" si="1101"/>
        <v>0</v>
      </c>
      <c r="EV224" s="88">
        <f t="shared" si="1101"/>
        <v>0</v>
      </c>
      <c r="EW224" s="88">
        <f t="shared" si="1101"/>
        <v>0</v>
      </c>
      <c r="EX224" s="88">
        <f t="shared" si="1101"/>
        <v>0</v>
      </c>
      <c r="EY224" s="88">
        <f t="shared" si="1101"/>
        <v>0</v>
      </c>
      <c r="EZ224" s="88">
        <f t="shared" si="1102"/>
        <v>0</v>
      </c>
      <c r="FA224" s="88">
        <f t="shared" si="1102"/>
        <v>0</v>
      </c>
      <c r="FB224" s="88">
        <f t="shared" si="1102"/>
        <v>0</v>
      </c>
      <c r="FC224" s="88">
        <f t="shared" si="1102"/>
        <v>0</v>
      </c>
      <c r="FD224" s="88">
        <f t="shared" si="1102"/>
        <v>0</v>
      </c>
      <c r="FE224" s="88">
        <f t="shared" si="1102"/>
        <v>0</v>
      </c>
      <c r="FF224" s="88">
        <f t="shared" si="1102"/>
        <v>0</v>
      </c>
      <c r="FG224" s="88">
        <f t="shared" si="1102"/>
        <v>0</v>
      </c>
      <c r="FH224" s="88">
        <f t="shared" si="1102"/>
        <v>0</v>
      </c>
      <c r="FI224" s="88">
        <f t="shared" si="1102"/>
        <v>0</v>
      </c>
      <c r="FJ224" s="88">
        <f t="shared" si="1103"/>
        <v>0</v>
      </c>
      <c r="FK224" s="88">
        <f t="shared" si="1103"/>
        <v>0</v>
      </c>
      <c r="FL224" s="88">
        <f t="shared" si="1103"/>
        <v>0</v>
      </c>
      <c r="FM224" s="88">
        <f t="shared" si="1103"/>
        <v>0</v>
      </c>
      <c r="FN224" s="88">
        <f t="shared" si="1103"/>
        <v>0</v>
      </c>
      <c r="FO224" s="88">
        <f t="shared" si="1103"/>
        <v>0</v>
      </c>
      <c r="FP224" s="88">
        <f t="shared" si="1103"/>
        <v>0</v>
      </c>
      <c r="FQ224" s="88">
        <f t="shared" si="1103"/>
        <v>0</v>
      </c>
      <c r="FR224" s="88">
        <f t="shared" si="1103"/>
        <v>0</v>
      </c>
      <c r="FS224" s="88">
        <f t="shared" si="1103"/>
        <v>0</v>
      </c>
      <c r="FT224" s="88">
        <f t="shared" si="1104"/>
        <v>0</v>
      </c>
      <c r="FU224" s="88">
        <f t="shared" si="1104"/>
        <v>0</v>
      </c>
      <c r="FV224" s="88">
        <f t="shared" si="1104"/>
        <v>0</v>
      </c>
      <c r="FW224" s="88">
        <f t="shared" si="1104"/>
        <v>0</v>
      </c>
      <c r="FX224" s="88">
        <f t="shared" si="1104"/>
        <v>0</v>
      </c>
      <c r="FY224" s="88">
        <f t="shared" si="1104"/>
        <v>0</v>
      </c>
      <c r="FZ224" s="88">
        <f t="shared" si="1104"/>
        <v>0</v>
      </c>
      <c r="GA224" s="88">
        <f t="shared" si="1104"/>
        <v>0</v>
      </c>
      <c r="GB224" s="88">
        <f t="shared" si="1104"/>
        <v>0</v>
      </c>
      <c r="GC224" s="70">
        <f t="shared" si="1109"/>
        <v>2198638.2648120001</v>
      </c>
      <c r="GD224" s="70">
        <f t="shared" si="1106"/>
        <v>2198638.2648120006</v>
      </c>
      <c r="GE224" s="22">
        <f t="shared" si="1107"/>
        <v>0</v>
      </c>
      <c r="GF224" s="5"/>
      <c r="GG224" s="5"/>
    </row>
    <row r="225" spans="1:189" ht="16.5" customHeight="1" x14ac:dyDescent="0.25">
      <c r="A225" s="5"/>
      <c r="B225" s="24"/>
      <c r="C225" s="24"/>
      <c r="D225" s="24"/>
      <c r="E225" s="5"/>
      <c r="F225" s="17" t="s">
        <v>191</v>
      </c>
      <c r="G225" s="17" t="s">
        <v>144</v>
      </c>
      <c r="H225" s="41">
        <f t="shared" si="1086"/>
        <v>87113.95</v>
      </c>
      <c r="I225" s="41">
        <f t="shared" ref="I225:N225" si="1111">H225*1.1</f>
        <v>95825.345000000001</v>
      </c>
      <c r="J225" s="41">
        <f t="shared" si="1111"/>
        <v>105407.87950000001</v>
      </c>
      <c r="K225" s="41">
        <f t="shared" si="1111"/>
        <v>115948.66745000002</v>
      </c>
      <c r="L225" s="41">
        <f t="shared" si="1111"/>
        <v>127543.53419500003</v>
      </c>
      <c r="M225" s="41">
        <f t="shared" si="1111"/>
        <v>140297.88761450004</v>
      </c>
      <c r="N225" s="41">
        <f t="shared" si="1111"/>
        <v>154327.67637595005</v>
      </c>
      <c r="O225" s="41"/>
      <c r="P225" s="88">
        <f t="shared" si="1088"/>
        <v>0</v>
      </c>
      <c r="Q225" s="88">
        <f t="shared" si="1088"/>
        <v>0</v>
      </c>
      <c r="R225" s="88">
        <f t="shared" si="1088"/>
        <v>0</v>
      </c>
      <c r="S225" s="88">
        <f t="shared" si="1088"/>
        <v>0</v>
      </c>
      <c r="T225" s="88">
        <f t="shared" si="1088"/>
        <v>0</v>
      </c>
      <c r="U225" s="88">
        <f t="shared" si="1088"/>
        <v>0</v>
      </c>
      <c r="V225" s="88">
        <f t="shared" si="1088"/>
        <v>0</v>
      </c>
      <c r="W225" s="88">
        <f t="shared" si="1088"/>
        <v>0</v>
      </c>
      <c r="X225" s="88">
        <f t="shared" si="1088"/>
        <v>0</v>
      </c>
      <c r="Y225" s="88">
        <f t="shared" si="1088"/>
        <v>0</v>
      </c>
      <c r="Z225" s="88">
        <f t="shared" si="1089"/>
        <v>0</v>
      </c>
      <c r="AA225" s="88">
        <f t="shared" si="1089"/>
        <v>130670.92499999999</v>
      </c>
      <c r="AB225" s="88">
        <f t="shared" si="1089"/>
        <v>130670.92499999999</v>
      </c>
      <c r="AC225" s="88">
        <f t="shared" si="1089"/>
        <v>108892.4375</v>
      </c>
      <c r="AD225" s="88">
        <f t="shared" si="1089"/>
        <v>108892.4375</v>
      </c>
      <c r="AE225" s="88">
        <f t="shared" si="1089"/>
        <v>43556.974999999999</v>
      </c>
      <c r="AF225" s="88">
        <f t="shared" si="1089"/>
        <v>43556.974999999999</v>
      </c>
      <c r="AG225" s="88">
        <f t="shared" si="1089"/>
        <v>21778.487499999999</v>
      </c>
      <c r="AH225" s="88">
        <f t="shared" si="1089"/>
        <v>21778.487499999999</v>
      </c>
      <c r="AI225" s="88">
        <f t="shared" si="1089"/>
        <v>43556.974999999999</v>
      </c>
      <c r="AJ225" s="88">
        <f t="shared" si="1090"/>
        <v>21778.487499999999</v>
      </c>
      <c r="AK225" s="88">
        <f t="shared" si="1090"/>
        <v>21778.487499999999</v>
      </c>
      <c r="AL225" s="88">
        <f t="shared" si="1090"/>
        <v>21778.487499999999</v>
      </c>
      <c r="AM225" s="88">
        <f t="shared" si="1090"/>
        <v>43556.974999999999</v>
      </c>
      <c r="AN225" s="88">
        <f t="shared" si="1090"/>
        <v>21778.487499999999</v>
      </c>
      <c r="AO225" s="88">
        <f t="shared" si="1090"/>
        <v>23956.33625</v>
      </c>
      <c r="AP225" s="88">
        <f t="shared" si="1090"/>
        <v>23956.33625</v>
      </c>
      <c r="AQ225" s="88">
        <f t="shared" si="1090"/>
        <v>23956.33625</v>
      </c>
      <c r="AR225" s="88">
        <f t="shared" si="1090"/>
        <v>47912.672500000001</v>
      </c>
      <c r="AS225" s="88">
        <f t="shared" si="1090"/>
        <v>23956.33625</v>
      </c>
      <c r="AT225" s="88">
        <f t="shared" si="1091"/>
        <v>23956.33625</v>
      </c>
      <c r="AU225" s="88">
        <f t="shared" si="1091"/>
        <v>23956.33625</v>
      </c>
      <c r="AV225" s="88">
        <f t="shared" si="1091"/>
        <v>47912.672500000001</v>
      </c>
      <c r="AW225" s="88">
        <f t="shared" si="1091"/>
        <v>23956.33625</v>
      </c>
      <c r="AX225" s="88">
        <f t="shared" si="1091"/>
        <v>23956.33625</v>
      </c>
      <c r="AY225" s="88">
        <f t="shared" si="1091"/>
        <v>23956.33625</v>
      </c>
      <c r="AZ225" s="88">
        <f t="shared" si="1091"/>
        <v>47912.672500000001</v>
      </c>
      <c r="BA225" s="88">
        <f t="shared" si="1091"/>
        <v>23956.33625</v>
      </c>
      <c r="BB225" s="88">
        <f t="shared" si="1091"/>
        <v>23956.33625</v>
      </c>
      <c r="BC225" s="88">
        <f t="shared" si="1091"/>
        <v>19165.069</v>
      </c>
      <c r="BD225" s="88">
        <f t="shared" si="1092"/>
        <v>43121.405249999996</v>
      </c>
      <c r="BE225" s="88">
        <f t="shared" si="1092"/>
        <v>19165.069</v>
      </c>
      <c r="BF225" s="88">
        <f t="shared" si="1092"/>
        <v>19165.069</v>
      </c>
      <c r="BG225" s="88">
        <f t="shared" si="1092"/>
        <v>19165.069</v>
      </c>
      <c r="BH225" s="88">
        <f t="shared" si="1092"/>
        <v>43121.405249999996</v>
      </c>
      <c r="BI225" s="88">
        <f t="shared" si="1092"/>
        <v>19165.069</v>
      </c>
      <c r="BJ225" s="88">
        <f t="shared" si="1092"/>
        <v>19165.069</v>
      </c>
      <c r="BK225" s="88">
        <f t="shared" si="1092"/>
        <v>19165.069</v>
      </c>
      <c r="BL225" s="88">
        <f t="shared" si="1092"/>
        <v>43121.405249999996</v>
      </c>
      <c r="BM225" s="88">
        <f t="shared" si="1092"/>
        <v>15811.181925000001</v>
      </c>
      <c r="BN225" s="88">
        <f t="shared" si="1093"/>
        <v>15811.181925000001</v>
      </c>
      <c r="BO225" s="88">
        <f t="shared" si="1093"/>
        <v>42163.151800000007</v>
      </c>
      <c r="BP225" s="88">
        <f t="shared" si="1093"/>
        <v>15811.181925000001</v>
      </c>
      <c r="BQ225" s="88">
        <f t="shared" si="1093"/>
        <v>15811.181925000001</v>
      </c>
      <c r="BR225" s="88">
        <f t="shared" si="1093"/>
        <v>15811.181925000001</v>
      </c>
      <c r="BS225" s="88">
        <f t="shared" si="1093"/>
        <v>42163.151800000007</v>
      </c>
      <c r="BT225" s="88">
        <f t="shared" si="1093"/>
        <v>15811.181925000001</v>
      </c>
      <c r="BU225" s="88">
        <f t="shared" si="1093"/>
        <v>15811.181925000001</v>
      </c>
      <c r="BV225" s="88">
        <f t="shared" si="1093"/>
        <v>15811.181925000001</v>
      </c>
      <c r="BW225" s="88">
        <f t="shared" si="1093"/>
        <v>42163.151800000007</v>
      </c>
      <c r="BX225" s="88">
        <f t="shared" si="1094"/>
        <v>15811.181925000001</v>
      </c>
      <c r="BY225" s="88">
        <f t="shared" si="1094"/>
        <v>15811.181925000001</v>
      </c>
      <c r="BZ225" s="88">
        <f t="shared" si="1094"/>
        <v>42163.151800000007</v>
      </c>
      <c r="CA225" s="88">
        <f t="shared" si="1094"/>
        <v>15811.181925000001</v>
      </c>
      <c r="CB225" s="88">
        <f t="shared" si="1094"/>
        <v>15811.181925000001</v>
      </c>
      <c r="CC225" s="88">
        <f t="shared" si="1094"/>
        <v>15811.181925000001</v>
      </c>
      <c r="CD225" s="88">
        <f t="shared" si="1094"/>
        <v>15811.181925000001</v>
      </c>
      <c r="CE225" s="88">
        <f t="shared" si="1094"/>
        <v>15811.181925000001</v>
      </c>
      <c r="CF225" s="88">
        <f t="shared" si="1094"/>
        <v>42163.151800000007</v>
      </c>
      <c r="CG225" s="88">
        <f t="shared" si="1094"/>
        <v>15811.181925000001</v>
      </c>
      <c r="CH225" s="88">
        <f t="shared" si="1095"/>
        <v>15811.181925000001</v>
      </c>
      <c r="CI225" s="88">
        <f t="shared" si="1095"/>
        <v>15811.181925000001</v>
      </c>
      <c r="CJ225" s="88">
        <f t="shared" si="1095"/>
        <v>42163.151800000007</v>
      </c>
      <c r="CK225" s="88">
        <f t="shared" si="1095"/>
        <v>17392.300117500003</v>
      </c>
      <c r="CL225" s="88">
        <f t="shared" si="1095"/>
        <v>17392.300117500003</v>
      </c>
      <c r="CM225" s="88">
        <f t="shared" si="1095"/>
        <v>17392.300117500003</v>
      </c>
      <c r="CN225" s="88">
        <f t="shared" si="1095"/>
        <v>46379.466980000012</v>
      </c>
      <c r="CO225" s="88">
        <f t="shared" si="1095"/>
        <v>17392.300117500003</v>
      </c>
      <c r="CP225" s="88">
        <f t="shared" si="1095"/>
        <v>17392.300117500003</v>
      </c>
      <c r="CQ225" s="88">
        <f t="shared" si="1095"/>
        <v>17392.300117500003</v>
      </c>
      <c r="CR225" s="88">
        <f t="shared" si="1096"/>
        <v>46379.466980000012</v>
      </c>
      <c r="CS225" s="88">
        <f t="shared" si="1096"/>
        <v>17392.300117500003</v>
      </c>
      <c r="CT225" s="88">
        <f t="shared" si="1096"/>
        <v>17392.300117500003</v>
      </c>
      <c r="CU225" s="88">
        <f t="shared" si="1096"/>
        <v>17392.300117500003</v>
      </c>
      <c r="CV225" s="88">
        <f t="shared" si="1096"/>
        <v>46379.466980000012</v>
      </c>
      <c r="CW225" s="88">
        <f t="shared" si="1096"/>
        <v>17392.300117500003</v>
      </c>
      <c r="CX225" s="88">
        <f t="shared" si="1096"/>
        <v>17392.300117500003</v>
      </c>
      <c r="CY225" s="88">
        <f t="shared" si="1096"/>
        <v>17392.300117500003</v>
      </c>
      <c r="CZ225" s="88">
        <f t="shared" si="1096"/>
        <v>17392.300117500003</v>
      </c>
      <c r="DA225" s="88">
        <f t="shared" si="1096"/>
        <v>46379.466980000012</v>
      </c>
      <c r="DB225" s="88">
        <f t="shared" si="1097"/>
        <v>17392.300117500003</v>
      </c>
      <c r="DC225" s="88">
        <f t="shared" si="1097"/>
        <v>17392.300117500003</v>
      </c>
      <c r="DD225" s="88">
        <f t="shared" si="1097"/>
        <v>17392.300117500003</v>
      </c>
      <c r="DE225" s="88">
        <f t="shared" si="1097"/>
        <v>46379.466980000012</v>
      </c>
      <c r="DF225" s="88">
        <f t="shared" si="1097"/>
        <v>17392.300117500003</v>
      </c>
      <c r="DG225" s="88">
        <f t="shared" si="1097"/>
        <v>17392.300117500003</v>
      </c>
      <c r="DH225" s="88">
        <f t="shared" si="1097"/>
        <v>17392.300117500003</v>
      </c>
      <c r="DI225" s="88">
        <f t="shared" si="1097"/>
        <v>19131.530129250004</v>
      </c>
      <c r="DJ225" s="88">
        <f t="shared" si="1097"/>
        <v>51017.413678000012</v>
      </c>
      <c r="DK225" s="88">
        <f t="shared" si="1097"/>
        <v>19131.530129250004</v>
      </c>
      <c r="DL225" s="88">
        <f t="shared" si="1098"/>
        <v>19131.530129250004</v>
      </c>
      <c r="DM225" s="88">
        <f t="shared" si="1098"/>
        <v>51017.413678000012</v>
      </c>
      <c r="DN225" s="88">
        <f t="shared" si="1098"/>
        <v>19131.530129250004</v>
      </c>
      <c r="DO225" s="88">
        <f t="shared" si="1098"/>
        <v>19131.530129250004</v>
      </c>
      <c r="DP225" s="88">
        <f t="shared" si="1098"/>
        <v>51017.413678000012</v>
      </c>
      <c r="DQ225" s="88">
        <f t="shared" si="1098"/>
        <v>19131.530129250004</v>
      </c>
      <c r="DR225" s="88">
        <f t="shared" si="1098"/>
        <v>19131.530129250004</v>
      </c>
      <c r="DS225" s="88">
        <f t="shared" si="1098"/>
        <v>0</v>
      </c>
      <c r="DT225" s="88">
        <f t="shared" si="1098"/>
        <v>0</v>
      </c>
      <c r="DU225" s="88">
        <f t="shared" si="1098"/>
        <v>0</v>
      </c>
      <c r="DV225" s="88">
        <f t="shared" si="1099"/>
        <v>0</v>
      </c>
      <c r="DW225" s="88">
        <f t="shared" si="1099"/>
        <v>0</v>
      </c>
      <c r="DX225" s="88">
        <f t="shared" si="1099"/>
        <v>0</v>
      </c>
      <c r="DY225" s="88">
        <f t="shared" si="1099"/>
        <v>0</v>
      </c>
      <c r="DZ225" s="88">
        <f t="shared" si="1099"/>
        <v>0</v>
      </c>
      <c r="EA225" s="88">
        <f t="shared" si="1099"/>
        <v>0</v>
      </c>
      <c r="EB225" s="88">
        <f t="shared" si="1099"/>
        <v>0</v>
      </c>
      <c r="EC225" s="88">
        <f t="shared" si="1099"/>
        <v>0</v>
      </c>
      <c r="ED225" s="88">
        <f t="shared" si="1099"/>
        <v>0</v>
      </c>
      <c r="EE225" s="88">
        <f t="shared" si="1099"/>
        <v>0</v>
      </c>
      <c r="EF225" s="88">
        <f t="shared" si="1100"/>
        <v>0</v>
      </c>
      <c r="EG225" s="88">
        <f t="shared" si="1100"/>
        <v>0</v>
      </c>
      <c r="EH225" s="88">
        <f t="shared" si="1100"/>
        <v>0</v>
      </c>
      <c r="EI225" s="88">
        <f t="shared" si="1100"/>
        <v>0</v>
      </c>
      <c r="EJ225" s="88">
        <f t="shared" si="1100"/>
        <v>0</v>
      </c>
      <c r="EK225" s="88">
        <f t="shared" si="1100"/>
        <v>0</v>
      </c>
      <c r="EL225" s="88">
        <f t="shared" si="1100"/>
        <v>0</v>
      </c>
      <c r="EM225" s="88">
        <f t="shared" si="1100"/>
        <v>0</v>
      </c>
      <c r="EN225" s="88">
        <f t="shared" si="1100"/>
        <v>0</v>
      </c>
      <c r="EO225" s="88">
        <f t="shared" si="1100"/>
        <v>0</v>
      </c>
      <c r="EP225" s="88">
        <f t="shared" si="1101"/>
        <v>0</v>
      </c>
      <c r="EQ225" s="88">
        <f t="shared" si="1101"/>
        <v>0</v>
      </c>
      <c r="ER225" s="88">
        <f t="shared" si="1101"/>
        <v>0</v>
      </c>
      <c r="ES225" s="88">
        <f t="shared" si="1101"/>
        <v>0</v>
      </c>
      <c r="ET225" s="88">
        <f t="shared" si="1101"/>
        <v>0</v>
      </c>
      <c r="EU225" s="88">
        <f t="shared" si="1101"/>
        <v>0</v>
      </c>
      <c r="EV225" s="88">
        <f t="shared" si="1101"/>
        <v>0</v>
      </c>
      <c r="EW225" s="88">
        <f t="shared" si="1101"/>
        <v>0</v>
      </c>
      <c r="EX225" s="88">
        <f t="shared" si="1101"/>
        <v>0</v>
      </c>
      <c r="EY225" s="88">
        <f t="shared" si="1101"/>
        <v>0</v>
      </c>
      <c r="EZ225" s="88">
        <f t="shared" si="1102"/>
        <v>0</v>
      </c>
      <c r="FA225" s="88">
        <f t="shared" si="1102"/>
        <v>0</v>
      </c>
      <c r="FB225" s="88">
        <f t="shared" si="1102"/>
        <v>0</v>
      </c>
      <c r="FC225" s="88">
        <f t="shared" si="1102"/>
        <v>0</v>
      </c>
      <c r="FD225" s="88">
        <f t="shared" si="1102"/>
        <v>0</v>
      </c>
      <c r="FE225" s="88">
        <f t="shared" si="1102"/>
        <v>0</v>
      </c>
      <c r="FF225" s="88">
        <f t="shared" si="1102"/>
        <v>0</v>
      </c>
      <c r="FG225" s="88">
        <f t="shared" si="1102"/>
        <v>0</v>
      </c>
      <c r="FH225" s="88">
        <f t="shared" si="1102"/>
        <v>0</v>
      </c>
      <c r="FI225" s="88">
        <f t="shared" si="1102"/>
        <v>0</v>
      </c>
      <c r="FJ225" s="88">
        <f t="shared" si="1103"/>
        <v>0</v>
      </c>
      <c r="FK225" s="88">
        <f t="shared" si="1103"/>
        <v>0</v>
      </c>
      <c r="FL225" s="88">
        <f t="shared" si="1103"/>
        <v>0</v>
      </c>
      <c r="FM225" s="88">
        <f t="shared" si="1103"/>
        <v>0</v>
      </c>
      <c r="FN225" s="88">
        <f t="shared" si="1103"/>
        <v>0</v>
      </c>
      <c r="FO225" s="88">
        <f t="shared" si="1103"/>
        <v>0</v>
      </c>
      <c r="FP225" s="88">
        <f t="shared" si="1103"/>
        <v>0</v>
      </c>
      <c r="FQ225" s="88">
        <f t="shared" si="1103"/>
        <v>0</v>
      </c>
      <c r="FR225" s="88">
        <f t="shared" si="1103"/>
        <v>0</v>
      </c>
      <c r="FS225" s="88">
        <f t="shared" si="1103"/>
        <v>0</v>
      </c>
      <c r="FT225" s="88">
        <f t="shared" si="1104"/>
        <v>0</v>
      </c>
      <c r="FU225" s="88">
        <f t="shared" si="1104"/>
        <v>0</v>
      </c>
      <c r="FV225" s="88">
        <f t="shared" si="1104"/>
        <v>0</v>
      </c>
      <c r="FW225" s="88">
        <f t="shared" si="1104"/>
        <v>0</v>
      </c>
      <c r="FX225" s="88">
        <f t="shared" si="1104"/>
        <v>0</v>
      </c>
      <c r="FY225" s="88">
        <f t="shared" si="1104"/>
        <v>0</v>
      </c>
      <c r="FZ225" s="88">
        <f t="shared" si="1104"/>
        <v>0</v>
      </c>
      <c r="GA225" s="88">
        <f t="shared" si="1104"/>
        <v>0</v>
      </c>
      <c r="GB225" s="88">
        <f t="shared" si="1104"/>
        <v>0</v>
      </c>
      <c r="GC225" s="70">
        <f t="shared" si="1109"/>
        <v>2841707.1395212524</v>
      </c>
      <c r="GD225" s="70">
        <f t="shared" si="1106"/>
        <v>2841707.1395212454</v>
      </c>
      <c r="GE225" s="22">
        <f t="shared" si="1107"/>
        <v>6.9849193096160889E-9</v>
      </c>
      <c r="GF225" s="5"/>
      <c r="GG225" s="5"/>
    </row>
    <row r="226" spans="1:189" ht="16.5" customHeight="1" x14ac:dyDescent="0.25">
      <c r="A226" s="5"/>
      <c r="B226" s="24"/>
      <c r="C226" s="24"/>
      <c r="D226" s="24"/>
      <c r="E226" s="5"/>
      <c r="F226" s="17" t="s">
        <v>192</v>
      </c>
      <c r="G226" s="17" t="s">
        <v>145</v>
      </c>
      <c r="H226" s="41">
        <f t="shared" si="1086"/>
        <v>106426.76</v>
      </c>
      <c r="I226" s="41">
        <f t="shared" ref="I226:N226" si="1112">H226*1.1</f>
        <v>117069.436</v>
      </c>
      <c r="J226" s="41">
        <f t="shared" si="1112"/>
        <v>128776.37960000001</v>
      </c>
      <c r="K226" s="41">
        <f t="shared" si="1112"/>
        <v>141654.01756000004</v>
      </c>
      <c r="L226" s="41">
        <f t="shared" si="1112"/>
        <v>155819.41931600004</v>
      </c>
      <c r="M226" s="41">
        <f t="shared" si="1112"/>
        <v>171401.36124760006</v>
      </c>
      <c r="N226" s="41">
        <f t="shared" si="1112"/>
        <v>188541.49737236009</v>
      </c>
      <c r="O226" s="41"/>
      <c r="P226" s="88">
        <f t="shared" si="1088"/>
        <v>0</v>
      </c>
      <c r="Q226" s="88">
        <f t="shared" si="1088"/>
        <v>0</v>
      </c>
      <c r="R226" s="88">
        <f t="shared" si="1088"/>
        <v>0</v>
      </c>
      <c r="S226" s="88">
        <f t="shared" si="1088"/>
        <v>0</v>
      </c>
      <c r="T226" s="88">
        <f t="shared" si="1088"/>
        <v>0</v>
      </c>
      <c r="U226" s="88">
        <f t="shared" si="1088"/>
        <v>0</v>
      </c>
      <c r="V226" s="88">
        <f t="shared" si="1088"/>
        <v>0</v>
      </c>
      <c r="W226" s="88">
        <f t="shared" si="1088"/>
        <v>0</v>
      </c>
      <c r="X226" s="88">
        <f t="shared" si="1088"/>
        <v>0</v>
      </c>
      <c r="Y226" s="88">
        <f t="shared" si="1088"/>
        <v>0</v>
      </c>
      <c r="Z226" s="88">
        <f t="shared" si="1089"/>
        <v>0</v>
      </c>
      <c r="AA226" s="88">
        <f t="shared" si="1089"/>
        <v>0</v>
      </c>
      <c r="AB226" s="88">
        <f t="shared" si="1089"/>
        <v>0</v>
      </c>
      <c r="AC226" s="88">
        <f t="shared" si="1089"/>
        <v>0</v>
      </c>
      <c r="AD226" s="88">
        <f t="shared" si="1089"/>
        <v>0</v>
      </c>
      <c r="AE226" s="88">
        <f t="shared" si="1089"/>
        <v>0</v>
      </c>
      <c r="AF226" s="88">
        <f t="shared" si="1089"/>
        <v>0</v>
      </c>
      <c r="AG226" s="88">
        <f t="shared" si="1089"/>
        <v>0</v>
      </c>
      <c r="AH226" s="88">
        <f t="shared" si="1089"/>
        <v>0</v>
      </c>
      <c r="AI226" s="88">
        <f t="shared" si="1089"/>
        <v>0</v>
      </c>
      <c r="AJ226" s="88">
        <f t="shared" si="1090"/>
        <v>0</v>
      </c>
      <c r="AK226" s="88">
        <f t="shared" si="1090"/>
        <v>0</v>
      </c>
      <c r="AL226" s="88">
        <f t="shared" si="1090"/>
        <v>0</v>
      </c>
      <c r="AM226" s="88">
        <f t="shared" si="1090"/>
        <v>0</v>
      </c>
      <c r="AN226" s="88">
        <f t="shared" si="1090"/>
        <v>0</v>
      </c>
      <c r="AO226" s="88">
        <f t="shared" si="1090"/>
        <v>0</v>
      </c>
      <c r="AP226" s="88">
        <f t="shared" si="1090"/>
        <v>0</v>
      </c>
      <c r="AQ226" s="88">
        <f t="shared" si="1090"/>
        <v>0</v>
      </c>
      <c r="AR226" s="88">
        <f t="shared" si="1090"/>
        <v>0</v>
      </c>
      <c r="AS226" s="88">
        <f t="shared" si="1090"/>
        <v>0</v>
      </c>
      <c r="AT226" s="88">
        <f t="shared" si="1091"/>
        <v>0</v>
      </c>
      <c r="AU226" s="88">
        <f t="shared" si="1091"/>
        <v>0</v>
      </c>
      <c r="AV226" s="88">
        <f t="shared" si="1091"/>
        <v>0</v>
      </c>
      <c r="AW226" s="88">
        <f t="shared" si="1091"/>
        <v>0</v>
      </c>
      <c r="AX226" s="88">
        <f t="shared" si="1091"/>
        <v>0</v>
      </c>
      <c r="AY226" s="88">
        <f t="shared" si="1091"/>
        <v>0</v>
      </c>
      <c r="AZ226" s="88">
        <f t="shared" si="1091"/>
        <v>0</v>
      </c>
      <c r="BA226" s="88">
        <f t="shared" si="1091"/>
        <v>0</v>
      </c>
      <c r="BB226" s="88">
        <f t="shared" si="1091"/>
        <v>0</v>
      </c>
      <c r="BC226" s="88">
        <f t="shared" si="1091"/>
        <v>0</v>
      </c>
      <c r="BD226" s="88">
        <f t="shared" si="1092"/>
        <v>0</v>
      </c>
      <c r="BE226" s="88">
        <f t="shared" si="1092"/>
        <v>0</v>
      </c>
      <c r="BF226" s="88">
        <f t="shared" si="1092"/>
        <v>0</v>
      </c>
      <c r="BG226" s="88">
        <f t="shared" si="1092"/>
        <v>0</v>
      </c>
      <c r="BH226" s="88">
        <f t="shared" si="1092"/>
        <v>0</v>
      </c>
      <c r="BI226" s="88">
        <f t="shared" si="1092"/>
        <v>0</v>
      </c>
      <c r="BJ226" s="88">
        <f t="shared" si="1092"/>
        <v>0</v>
      </c>
      <c r="BK226" s="88">
        <f t="shared" si="1092"/>
        <v>0</v>
      </c>
      <c r="BL226" s="88">
        <f t="shared" si="1092"/>
        <v>0</v>
      </c>
      <c r="BM226" s="88">
        <f t="shared" si="1092"/>
        <v>0</v>
      </c>
      <c r="BN226" s="88">
        <f t="shared" si="1093"/>
        <v>0</v>
      </c>
      <c r="BO226" s="88">
        <f t="shared" si="1093"/>
        <v>0</v>
      </c>
      <c r="BP226" s="88">
        <f t="shared" si="1093"/>
        <v>0</v>
      </c>
      <c r="BQ226" s="88">
        <f t="shared" si="1093"/>
        <v>0</v>
      </c>
      <c r="BR226" s="88">
        <f t="shared" si="1093"/>
        <v>0</v>
      </c>
      <c r="BS226" s="88">
        <f t="shared" si="1093"/>
        <v>0</v>
      </c>
      <c r="BT226" s="88">
        <f t="shared" si="1093"/>
        <v>0</v>
      </c>
      <c r="BU226" s="88">
        <f t="shared" si="1093"/>
        <v>0</v>
      </c>
      <c r="BV226" s="88">
        <f t="shared" si="1093"/>
        <v>0</v>
      </c>
      <c r="BW226" s="88">
        <f t="shared" si="1093"/>
        <v>0</v>
      </c>
      <c r="BX226" s="88">
        <f t="shared" si="1094"/>
        <v>0</v>
      </c>
      <c r="BY226" s="88">
        <f t="shared" si="1094"/>
        <v>0</v>
      </c>
      <c r="BZ226" s="88">
        <f t="shared" si="1094"/>
        <v>0</v>
      </c>
      <c r="CA226" s="88">
        <f t="shared" si="1094"/>
        <v>0</v>
      </c>
      <c r="CB226" s="88">
        <f t="shared" si="1094"/>
        <v>0</v>
      </c>
      <c r="CC226" s="88">
        <f t="shared" si="1094"/>
        <v>0</v>
      </c>
      <c r="CD226" s="88">
        <f t="shared" si="1094"/>
        <v>0</v>
      </c>
      <c r="CE226" s="88">
        <f t="shared" si="1094"/>
        <v>0</v>
      </c>
      <c r="CF226" s="88">
        <f t="shared" si="1094"/>
        <v>0</v>
      </c>
      <c r="CG226" s="88">
        <f t="shared" si="1094"/>
        <v>0</v>
      </c>
      <c r="CH226" s="88">
        <f t="shared" si="1095"/>
        <v>0</v>
      </c>
      <c r="CI226" s="88">
        <f t="shared" si="1095"/>
        <v>0</v>
      </c>
      <c r="CJ226" s="88">
        <f t="shared" si="1095"/>
        <v>0</v>
      </c>
      <c r="CK226" s="88">
        <f t="shared" si="1095"/>
        <v>0</v>
      </c>
      <c r="CL226" s="88">
        <f t="shared" si="1095"/>
        <v>0</v>
      </c>
      <c r="CM226" s="88">
        <f t="shared" si="1095"/>
        <v>0</v>
      </c>
      <c r="CN226" s="88">
        <f t="shared" si="1095"/>
        <v>0</v>
      </c>
      <c r="CO226" s="88">
        <f t="shared" si="1095"/>
        <v>0</v>
      </c>
      <c r="CP226" s="88">
        <f t="shared" si="1095"/>
        <v>0</v>
      </c>
      <c r="CQ226" s="88">
        <f t="shared" si="1095"/>
        <v>0</v>
      </c>
      <c r="CR226" s="88">
        <f t="shared" si="1096"/>
        <v>0</v>
      </c>
      <c r="CS226" s="88">
        <f t="shared" si="1096"/>
        <v>0</v>
      </c>
      <c r="CT226" s="88">
        <f t="shared" si="1096"/>
        <v>0</v>
      </c>
      <c r="CU226" s="88">
        <f t="shared" si="1096"/>
        <v>0</v>
      </c>
      <c r="CV226" s="88">
        <f t="shared" si="1096"/>
        <v>0</v>
      </c>
      <c r="CW226" s="88">
        <f t="shared" si="1096"/>
        <v>0</v>
      </c>
      <c r="CX226" s="88">
        <f t="shared" si="1096"/>
        <v>0</v>
      </c>
      <c r="CY226" s="88">
        <f t="shared" si="1096"/>
        <v>0</v>
      </c>
      <c r="CZ226" s="88">
        <f t="shared" si="1096"/>
        <v>0</v>
      </c>
      <c r="DA226" s="88">
        <f t="shared" si="1096"/>
        <v>0</v>
      </c>
      <c r="DB226" s="88">
        <f t="shared" si="1097"/>
        <v>0</v>
      </c>
      <c r="DC226" s="88">
        <f t="shared" si="1097"/>
        <v>0</v>
      </c>
      <c r="DD226" s="88">
        <f t="shared" si="1097"/>
        <v>0</v>
      </c>
      <c r="DE226" s="88">
        <f t="shared" si="1097"/>
        <v>0</v>
      </c>
      <c r="DF226" s="88">
        <f t="shared" si="1097"/>
        <v>0</v>
      </c>
      <c r="DG226" s="88">
        <f t="shared" si="1097"/>
        <v>0</v>
      </c>
      <c r="DH226" s="88">
        <f t="shared" si="1097"/>
        <v>0</v>
      </c>
      <c r="DI226" s="88">
        <f t="shared" si="1097"/>
        <v>0</v>
      </c>
      <c r="DJ226" s="88">
        <f t="shared" si="1097"/>
        <v>0</v>
      </c>
      <c r="DK226" s="88">
        <f t="shared" si="1097"/>
        <v>0</v>
      </c>
      <c r="DL226" s="88">
        <f t="shared" si="1098"/>
        <v>0</v>
      </c>
      <c r="DM226" s="88">
        <f t="shared" si="1098"/>
        <v>0</v>
      </c>
      <c r="DN226" s="88">
        <f t="shared" si="1098"/>
        <v>0</v>
      </c>
      <c r="DO226" s="88">
        <f t="shared" si="1098"/>
        <v>0</v>
      </c>
      <c r="DP226" s="88">
        <f t="shared" si="1098"/>
        <v>0</v>
      </c>
      <c r="DQ226" s="88">
        <f t="shared" si="1098"/>
        <v>0</v>
      </c>
      <c r="DR226" s="88">
        <f t="shared" si="1098"/>
        <v>0</v>
      </c>
      <c r="DS226" s="88">
        <f t="shared" si="1098"/>
        <v>0</v>
      </c>
      <c r="DT226" s="88">
        <f t="shared" si="1098"/>
        <v>0</v>
      </c>
      <c r="DU226" s="88">
        <f t="shared" si="1098"/>
        <v>0</v>
      </c>
      <c r="DV226" s="88">
        <f t="shared" si="1099"/>
        <v>0</v>
      </c>
      <c r="DW226" s="88">
        <f t="shared" si="1099"/>
        <v>0</v>
      </c>
      <c r="DX226" s="88">
        <f t="shared" si="1099"/>
        <v>0</v>
      </c>
      <c r="DY226" s="88">
        <f t="shared" si="1099"/>
        <v>0</v>
      </c>
      <c r="DZ226" s="88">
        <f t="shared" si="1099"/>
        <v>0</v>
      </c>
      <c r="EA226" s="88">
        <f t="shared" si="1099"/>
        <v>0</v>
      </c>
      <c r="EB226" s="88">
        <f t="shared" si="1099"/>
        <v>0</v>
      </c>
      <c r="EC226" s="88">
        <f t="shared" si="1099"/>
        <v>0</v>
      </c>
      <c r="ED226" s="88">
        <f t="shared" si="1099"/>
        <v>0</v>
      </c>
      <c r="EE226" s="88">
        <f t="shared" si="1099"/>
        <v>0</v>
      </c>
      <c r="EF226" s="88">
        <f t="shared" si="1100"/>
        <v>0</v>
      </c>
      <c r="EG226" s="88">
        <f t="shared" si="1100"/>
        <v>0</v>
      </c>
      <c r="EH226" s="88">
        <f t="shared" si="1100"/>
        <v>0</v>
      </c>
      <c r="EI226" s="88">
        <f t="shared" si="1100"/>
        <v>0</v>
      </c>
      <c r="EJ226" s="88">
        <f t="shared" si="1100"/>
        <v>0</v>
      </c>
      <c r="EK226" s="88">
        <f t="shared" si="1100"/>
        <v>0</v>
      </c>
      <c r="EL226" s="88">
        <f t="shared" si="1100"/>
        <v>0</v>
      </c>
      <c r="EM226" s="88">
        <f t="shared" si="1100"/>
        <v>0</v>
      </c>
      <c r="EN226" s="88">
        <f t="shared" si="1100"/>
        <v>0</v>
      </c>
      <c r="EO226" s="88">
        <f t="shared" si="1100"/>
        <v>0</v>
      </c>
      <c r="EP226" s="88">
        <f t="shared" si="1101"/>
        <v>0</v>
      </c>
      <c r="EQ226" s="88">
        <f t="shared" si="1101"/>
        <v>0</v>
      </c>
      <c r="ER226" s="88">
        <f t="shared" si="1101"/>
        <v>0</v>
      </c>
      <c r="ES226" s="88">
        <f t="shared" si="1101"/>
        <v>0</v>
      </c>
      <c r="ET226" s="88">
        <f t="shared" si="1101"/>
        <v>0</v>
      </c>
      <c r="EU226" s="88">
        <f t="shared" si="1101"/>
        <v>0</v>
      </c>
      <c r="EV226" s="88">
        <f t="shared" si="1101"/>
        <v>0</v>
      </c>
      <c r="EW226" s="88">
        <f t="shared" si="1101"/>
        <v>0</v>
      </c>
      <c r="EX226" s="88">
        <f t="shared" si="1101"/>
        <v>0</v>
      </c>
      <c r="EY226" s="88">
        <f t="shared" si="1101"/>
        <v>0</v>
      </c>
      <c r="EZ226" s="88">
        <f t="shared" si="1102"/>
        <v>0</v>
      </c>
      <c r="FA226" s="88">
        <f t="shared" si="1102"/>
        <v>0</v>
      </c>
      <c r="FB226" s="88">
        <f t="shared" si="1102"/>
        <v>0</v>
      </c>
      <c r="FC226" s="88">
        <f t="shared" si="1102"/>
        <v>0</v>
      </c>
      <c r="FD226" s="88">
        <f t="shared" si="1102"/>
        <v>0</v>
      </c>
      <c r="FE226" s="88">
        <f t="shared" si="1102"/>
        <v>0</v>
      </c>
      <c r="FF226" s="88">
        <f t="shared" si="1102"/>
        <v>0</v>
      </c>
      <c r="FG226" s="88">
        <f t="shared" si="1102"/>
        <v>0</v>
      </c>
      <c r="FH226" s="88">
        <f t="shared" si="1102"/>
        <v>0</v>
      </c>
      <c r="FI226" s="88">
        <f t="shared" si="1102"/>
        <v>0</v>
      </c>
      <c r="FJ226" s="88">
        <f t="shared" si="1103"/>
        <v>0</v>
      </c>
      <c r="FK226" s="88">
        <f t="shared" si="1103"/>
        <v>0</v>
      </c>
      <c r="FL226" s="88">
        <f t="shared" si="1103"/>
        <v>0</v>
      </c>
      <c r="FM226" s="88">
        <f t="shared" si="1103"/>
        <v>0</v>
      </c>
      <c r="FN226" s="88">
        <f t="shared" si="1103"/>
        <v>0</v>
      </c>
      <c r="FO226" s="88">
        <f t="shared" si="1103"/>
        <v>0</v>
      </c>
      <c r="FP226" s="88">
        <f t="shared" si="1103"/>
        <v>0</v>
      </c>
      <c r="FQ226" s="88">
        <f t="shared" si="1103"/>
        <v>0</v>
      </c>
      <c r="FR226" s="88">
        <f t="shared" si="1103"/>
        <v>0</v>
      </c>
      <c r="FS226" s="88">
        <f t="shared" si="1103"/>
        <v>0</v>
      </c>
      <c r="FT226" s="88">
        <f t="shared" si="1104"/>
        <v>0</v>
      </c>
      <c r="FU226" s="88">
        <f t="shared" si="1104"/>
        <v>0</v>
      </c>
      <c r="FV226" s="88">
        <f t="shared" si="1104"/>
        <v>0</v>
      </c>
      <c r="FW226" s="88">
        <f t="shared" si="1104"/>
        <v>0</v>
      </c>
      <c r="FX226" s="88">
        <f t="shared" si="1104"/>
        <v>0</v>
      </c>
      <c r="FY226" s="88">
        <f t="shared" si="1104"/>
        <v>0</v>
      </c>
      <c r="FZ226" s="88">
        <f t="shared" si="1104"/>
        <v>0</v>
      </c>
      <c r="GA226" s="88">
        <f t="shared" si="1104"/>
        <v>0</v>
      </c>
      <c r="GB226" s="88">
        <f t="shared" si="1104"/>
        <v>0</v>
      </c>
      <c r="GC226" s="70">
        <f t="shared" si="1109"/>
        <v>0</v>
      </c>
      <c r="GD226" s="70">
        <f t="shared" si="1106"/>
        <v>0</v>
      </c>
      <c r="GE226" s="22">
        <f t="shared" si="1107"/>
        <v>0</v>
      </c>
      <c r="GF226" s="5"/>
      <c r="GG226" s="5"/>
    </row>
    <row r="227" spans="1:189" ht="16.5" customHeight="1" x14ac:dyDescent="0.25">
      <c r="A227" s="5"/>
      <c r="B227" s="24"/>
      <c r="C227" s="24"/>
      <c r="D227" s="24"/>
      <c r="E227" s="5"/>
      <c r="F227" s="17" t="s">
        <v>193</v>
      </c>
      <c r="G227" s="17" t="s">
        <v>146</v>
      </c>
      <c r="H227" s="41">
        <f t="shared" si="1086"/>
        <v>143907.72</v>
      </c>
      <c r="I227" s="41">
        <f t="shared" ref="I227:N227" si="1113">H227*1.1</f>
        <v>158298.49200000003</v>
      </c>
      <c r="J227" s="41">
        <f t="shared" si="1113"/>
        <v>174128.34120000005</v>
      </c>
      <c r="K227" s="41">
        <f t="shared" si="1113"/>
        <v>191541.17532000007</v>
      </c>
      <c r="L227" s="41">
        <f t="shared" si="1113"/>
        <v>210695.2928520001</v>
      </c>
      <c r="M227" s="41">
        <f t="shared" si="1113"/>
        <v>231764.82213720013</v>
      </c>
      <c r="N227" s="41">
        <f t="shared" si="1113"/>
        <v>254941.30435092017</v>
      </c>
      <c r="O227" s="41"/>
      <c r="P227" s="88">
        <f t="shared" si="1088"/>
        <v>0</v>
      </c>
      <c r="Q227" s="88">
        <f t="shared" si="1088"/>
        <v>0</v>
      </c>
      <c r="R227" s="88">
        <f t="shared" si="1088"/>
        <v>0</v>
      </c>
      <c r="S227" s="88">
        <f t="shared" si="1088"/>
        <v>0</v>
      </c>
      <c r="T227" s="88">
        <f t="shared" si="1088"/>
        <v>0</v>
      </c>
      <c r="U227" s="88">
        <f t="shared" si="1088"/>
        <v>0</v>
      </c>
      <c r="V227" s="88">
        <f t="shared" si="1088"/>
        <v>0</v>
      </c>
      <c r="W227" s="88">
        <f t="shared" si="1088"/>
        <v>0</v>
      </c>
      <c r="X227" s="88">
        <f t="shared" si="1088"/>
        <v>0</v>
      </c>
      <c r="Y227" s="88">
        <f t="shared" si="1088"/>
        <v>0</v>
      </c>
      <c r="Z227" s="88">
        <f t="shared" si="1089"/>
        <v>0</v>
      </c>
      <c r="AA227" s="88">
        <f t="shared" si="1089"/>
        <v>0</v>
      </c>
      <c r="AB227" s="88">
        <f t="shared" si="1089"/>
        <v>0</v>
      </c>
      <c r="AC227" s="88">
        <f t="shared" si="1089"/>
        <v>0</v>
      </c>
      <c r="AD227" s="88">
        <f t="shared" si="1089"/>
        <v>0</v>
      </c>
      <c r="AE227" s="88">
        <f t="shared" si="1089"/>
        <v>0</v>
      </c>
      <c r="AF227" s="88">
        <f t="shared" si="1089"/>
        <v>0</v>
      </c>
      <c r="AG227" s="88">
        <f t="shared" si="1089"/>
        <v>0</v>
      </c>
      <c r="AH227" s="88">
        <f t="shared" si="1089"/>
        <v>0</v>
      </c>
      <c r="AI227" s="88">
        <f t="shared" si="1089"/>
        <v>0</v>
      </c>
      <c r="AJ227" s="88">
        <f t="shared" si="1090"/>
        <v>0</v>
      </c>
      <c r="AK227" s="88">
        <f t="shared" si="1090"/>
        <v>0</v>
      </c>
      <c r="AL227" s="88">
        <f t="shared" si="1090"/>
        <v>0</v>
      </c>
      <c r="AM227" s="88">
        <f t="shared" si="1090"/>
        <v>0</v>
      </c>
      <c r="AN227" s="88">
        <f t="shared" si="1090"/>
        <v>0</v>
      </c>
      <c r="AO227" s="88">
        <f t="shared" si="1090"/>
        <v>0</v>
      </c>
      <c r="AP227" s="88">
        <f t="shared" si="1090"/>
        <v>0</v>
      </c>
      <c r="AQ227" s="88">
        <f t="shared" si="1090"/>
        <v>0</v>
      </c>
      <c r="AR227" s="88">
        <f t="shared" si="1090"/>
        <v>0</v>
      </c>
      <c r="AS227" s="88">
        <f t="shared" si="1090"/>
        <v>0</v>
      </c>
      <c r="AT227" s="88">
        <f t="shared" si="1091"/>
        <v>0</v>
      </c>
      <c r="AU227" s="88">
        <f t="shared" si="1091"/>
        <v>0</v>
      </c>
      <c r="AV227" s="88">
        <f t="shared" si="1091"/>
        <v>0</v>
      </c>
      <c r="AW227" s="88">
        <f t="shared" si="1091"/>
        <v>0</v>
      </c>
      <c r="AX227" s="88">
        <f t="shared" si="1091"/>
        <v>0</v>
      </c>
      <c r="AY227" s="88">
        <f t="shared" si="1091"/>
        <v>0</v>
      </c>
      <c r="AZ227" s="88">
        <f t="shared" si="1091"/>
        <v>0</v>
      </c>
      <c r="BA227" s="88">
        <f t="shared" si="1091"/>
        <v>0</v>
      </c>
      <c r="BB227" s="88">
        <f t="shared" si="1091"/>
        <v>0</v>
      </c>
      <c r="BC227" s="88">
        <f t="shared" si="1091"/>
        <v>0</v>
      </c>
      <c r="BD227" s="88">
        <f t="shared" si="1092"/>
        <v>0</v>
      </c>
      <c r="BE227" s="88">
        <f t="shared" si="1092"/>
        <v>0</v>
      </c>
      <c r="BF227" s="88">
        <f t="shared" si="1092"/>
        <v>0</v>
      </c>
      <c r="BG227" s="88">
        <f t="shared" si="1092"/>
        <v>0</v>
      </c>
      <c r="BH227" s="88">
        <f t="shared" si="1092"/>
        <v>0</v>
      </c>
      <c r="BI227" s="88">
        <f t="shared" si="1092"/>
        <v>0</v>
      </c>
      <c r="BJ227" s="88">
        <f t="shared" si="1092"/>
        <v>0</v>
      </c>
      <c r="BK227" s="88">
        <f t="shared" si="1092"/>
        <v>0</v>
      </c>
      <c r="BL227" s="88">
        <f t="shared" si="1092"/>
        <v>0</v>
      </c>
      <c r="BM227" s="88">
        <f t="shared" si="1092"/>
        <v>0</v>
      </c>
      <c r="BN227" s="88">
        <f t="shared" si="1093"/>
        <v>0</v>
      </c>
      <c r="BO227" s="88">
        <f t="shared" si="1093"/>
        <v>0</v>
      </c>
      <c r="BP227" s="88">
        <f t="shared" si="1093"/>
        <v>0</v>
      </c>
      <c r="BQ227" s="88">
        <f t="shared" si="1093"/>
        <v>0</v>
      </c>
      <c r="BR227" s="88">
        <f t="shared" si="1093"/>
        <v>0</v>
      </c>
      <c r="BS227" s="88">
        <f t="shared" si="1093"/>
        <v>0</v>
      </c>
      <c r="BT227" s="88">
        <f t="shared" si="1093"/>
        <v>0</v>
      </c>
      <c r="BU227" s="88">
        <f t="shared" si="1093"/>
        <v>0</v>
      </c>
      <c r="BV227" s="88">
        <f t="shared" si="1093"/>
        <v>0</v>
      </c>
      <c r="BW227" s="88">
        <f t="shared" si="1093"/>
        <v>0</v>
      </c>
      <c r="BX227" s="88">
        <f t="shared" si="1094"/>
        <v>0</v>
      </c>
      <c r="BY227" s="88">
        <f t="shared" si="1094"/>
        <v>0</v>
      </c>
      <c r="BZ227" s="88">
        <f t="shared" si="1094"/>
        <v>0</v>
      </c>
      <c r="CA227" s="88">
        <f t="shared" si="1094"/>
        <v>0</v>
      </c>
      <c r="CB227" s="88">
        <f t="shared" si="1094"/>
        <v>0</v>
      </c>
      <c r="CC227" s="88">
        <f t="shared" si="1094"/>
        <v>0</v>
      </c>
      <c r="CD227" s="88">
        <f t="shared" si="1094"/>
        <v>0</v>
      </c>
      <c r="CE227" s="88">
        <f t="shared" si="1094"/>
        <v>0</v>
      </c>
      <c r="CF227" s="88">
        <f t="shared" si="1094"/>
        <v>0</v>
      </c>
      <c r="CG227" s="88">
        <f t="shared" si="1094"/>
        <v>0</v>
      </c>
      <c r="CH227" s="88">
        <f t="shared" si="1095"/>
        <v>0</v>
      </c>
      <c r="CI227" s="88">
        <f t="shared" si="1095"/>
        <v>0</v>
      </c>
      <c r="CJ227" s="88">
        <f t="shared" si="1095"/>
        <v>0</v>
      </c>
      <c r="CK227" s="88">
        <f t="shared" si="1095"/>
        <v>0</v>
      </c>
      <c r="CL227" s="88">
        <f t="shared" si="1095"/>
        <v>0</v>
      </c>
      <c r="CM227" s="88">
        <f t="shared" si="1095"/>
        <v>0</v>
      </c>
      <c r="CN227" s="88">
        <f t="shared" si="1095"/>
        <v>0</v>
      </c>
      <c r="CO227" s="88">
        <f t="shared" si="1095"/>
        <v>0</v>
      </c>
      <c r="CP227" s="88">
        <f t="shared" si="1095"/>
        <v>0</v>
      </c>
      <c r="CQ227" s="88">
        <f t="shared" si="1095"/>
        <v>0</v>
      </c>
      <c r="CR227" s="88">
        <f t="shared" si="1096"/>
        <v>0</v>
      </c>
      <c r="CS227" s="88">
        <f t="shared" si="1096"/>
        <v>0</v>
      </c>
      <c r="CT227" s="88">
        <f t="shared" si="1096"/>
        <v>0</v>
      </c>
      <c r="CU227" s="88">
        <f t="shared" si="1096"/>
        <v>0</v>
      </c>
      <c r="CV227" s="88">
        <f t="shared" si="1096"/>
        <v>0</v>
      </c>
      <c r="CW227" s="88">
        <f t="shared" si="1096"/>
        <v>0</v>
      </c>
      <c r="CX227" s="88">
        <f t="shared" si="1096"/>
        <v>0</v>
      </c>
      <c r="CY227" s="88">
        <f t="shared" si="1096"/>
        <v>0</v>
      </c>
      <c r="CZ227" s="88">
        <f t="shared" si="1096"/>
        <v>0</v>
      </c>
      <c r="DA227" s="88">
        <f t="shared" si="1096"/>
        <v>0</v>
      </c>
      <c r="DB227" s="88">
        <f t="shared" si="1097"/>
        <v>0</v>
      </c>
      <c r="DC227" s="88">
        <f t="shared" si="1097"/>
        <v>0</v>
      </c>
      <c r="DD227" s="88">
        <f t="shared" si="1097"/>
        <v>0</v>
      </c>
      <c r="DE227" s="88">
        <f t="shared" si="1097"/>
        <v>0</v>
      </c>
      <c r="DF227" s="88">
        <f t="shared" si="1097"/>
        <v>0</v>
      </c>
      <c r="DG227" s="88">
        <f t="shared" si="1097"/>
        <v>0</v>
      </c>
      <c r="DH227" s="88">
        <f t="shared" si="1097"/>
        <v>0</v>
      </c>
      <c r="DI227" s="88">
        <f t="shared" si="1097"/>
        <v>0</v>
      </c>
      <c r="DJ227" s="88">
        <f t="shared" si="1097"/>
        <v>0</v>
      </c>
      <c r="DK227" s="88">
        <f t="shared" si="1097"/>
        <v>0</v>
      </c>
      <c r="DL227" s="88">
        <f t="shared" si="1098"/>
        <v>0</v>
      </c>
      <c r="DM227" s="88">
        <f t="shared" si="1098"/>
        <v>0</v>
      </c>
      <c r="DN227" s="88">
        <f t="shared" si="1098"/>
        <v>0</v>
      </c>
      <c r="DO227" s="88">
        <f t="shared" si="1098"/>
        <v>0</v>
      </c>
      <c r="DP227" s="88">
        <f t="shared" si="1098"/>
        <v>0</v>
      </c>
      <c r="DQ227" s="88">
        <f t="shared" si="1098"/>
        <v>0</v>
      </c>
      <c r="DR227" s="88">
        <f t="shared" si="1098"/>
        <v>0</v>
      </c>
      <c r="DS227" s="88">
        <f t="shared" si="1098"/>
        <v>0</v>
      </c>
      <c r="DT227" s="88">
        <f t="shared" si="1098"/>
        <v>0</v>
      </c>
      <c r="DU227" s="88">
        <f t="shared" si="1098"/>
        <v>0</v>
      </c>
      <c r="DV227" s="88">
        <f t="shared" si="1099"/>
        <v>0</v>
      </c>
      <c r="DW227" s="88">
        <f t="shared" si="1099"/>
        <v>0</v>
      </c>
      <c r="DX227" s="88">
        <f t="shared" si="1099"/>
        <v>0</v>
      </c>
      <c r="DY227" s="88">
        <f t="shared" si="1099"/>
        <v>0</v>
      </c>
      <c r="DZ227" s="88">
        <f t="shared" si="1099"/>
        <v>0</v>
      </c>
      <c r="EA227" s="88">
        <f t="shared" si="1099"/>
        <v>0</v>
      </c>
      <c r="EB227" s="88">
        <f t="shared" si="1099"/>
        <v>0</v>
      </c>
      <c r="EC227" s="88">
        <f t="shared" si="1099"/>
        <v>0</v>
      </c>
      <c r="ED227" s="88">
        <f t="shared" si="1099"/>
        <v>0</v>
      </c>
      <c r="EE227" s="88">
        <f t="shared" si="1099"/>
        <v>0</v>
      </c>
      <c r="EF227" s="88">
        <f t="shared" si="1100"/>
        <v>0</v>
      </c>
      <c r="EG227" s="88">
        <f t="shared" si="1100"/>
        <v>0</v>
      </c>
      <c r="EH227" s="88">
        <f t="shared" si="1100"/>
        <v>0</v>
      </c>
      <c r="EI227" s="88">
        <f t="shared" si="1100"/>
        <v>0</v>
      </c>
      <c r="EJ227" s="88">
        <f t="shared" si="1100"/>
        <v>0</v>
      </c>
      <c r="EK227" s="88">
        <f t="shared" si="1100"/>
        <v>0</v>
      </c>
      <c r="EL227" s="88">
        <f t="shared" si="1100"/>
        <v>0</v>
      </c>
      <c r="EM227" s="88">
        <f t="shared" si="1100"/>
        <v>0</v>
      </c>
      <c r="EN227" s="88">
        <f t="shared" si="1100"/>
        <v>0</v>
      </c>
      <c r="EO227" s="88">
        <f t="shared" si="1100"/>
        <v>0</v>
      </c>
      <c r="EP227" s="88">
        <f t="shared" si="1101"/>
        <v>0</v>
      </c>
      <c r="EQ227" s="88">
        <f t="shared" si="1101"/>
        <v>0</v>
      </c>
      <c r="ER227" s="88">
        <f t="shared" si="1101"/>
        <v>0</v>
      </c>
      <c r="ES227" s="88">
        <f t="shared" si="1101"/>
        <v>0</v>
      </c>
      <c r="ET227" s="88">
        <f t="shared" si="1101"/>
        <v>0</v>
      </c>
      <c r="EU227" s="88">
        <f t="shared" si="1101"/>
        <v>0</v>
      </c>
      <c r="EV227" s="88">
        <f t="shared" si="1101"/>
        <v>0</v>
      </c>
      <c r="EW227" s="88">
        <f t="shared" si="1101"/>
        <v>0</v>
      </c>
      <c r="EX227" s="88">
        <f t="shared" si="1101"/>
        <v>0</v>
      </c>
      <c r="EY227" s="88">
        <f t="shared" si="1101"/>
        <v>0</v>
      </c>
      <c r="EZ227" s="88">
        <f t="shared" si="1102"/>
        <v>0</v>
      </c>
      <c r="FA227" s="88">
        <f t="shared" si="1102"/>
        <v>0</v>
      </c>
      <c r="FB227" s="88">
        <f t="shared" si="1102"/>
        <v>0</v>
      </c>
      <c r="FC227" s="88">
        <f t="shared" si="1102"/>
        <v>0</v>
      </c>
      <c r="FD227" s="88">
        <f t="shared" si="1102"/>
        <v>0</v>
      </c>
      <c r="FE227" s="88">
        <f t="shared" si="1102"/>
        <v>0</v>
      </c>
      <c r="FF227" s="88">
        <f t="shared" si="1102"/>
        <v>0</v>
      </c>
      <c r="FG227" s="88">
        <f t="shared" si="1102"/>
        <v>0</v>
      </c>
      <c r="FH227" s="88">
        <f t="shared" si="1102"/>
        <v>0</v>
      </c>
      <c r="FI227" s="88">
        <f t="shared" si="1102"/>
        <v>0</v>
      </c>
      <c r="FJ227" s="88">
        <f t="shared" si="1103"/>
        <v>0</v>
      </c>
      <c r="FK227" s="88">
        <f t="shared" si="1103"/>
        <v>0</v>
      </c>
      <c r="FL227" s="88">
        <f t="shared" si="1103"/>
        <v>0</v>
      </c>
      <c r="FM227" s="88">
        <f t="shared" si="1103"/>
        <v>0</v>
      </c>
      <c r="FN227" s="88">
        <f t="shared" si="1103"/>
        <v>0</v>
      </c>
      <c r="FO227" s="88">
        <f t="shared" si="1103"/>
        <v>0</v>
      </c>
      <c r="FP227" s="88">
        <f t="shared" si="1103"/>
        <v>0</v>
      </c>
      <c r="FQ227" s="88">
        <f t="shared" si="1103"/>
        <v>0</v>
      </c>
      <c r="FR227" s="88">
        <f t="shared" si="1103"/>
        <v>0</v>
      </c>
      <c r="FS227" s="88">
        <f t="shared" si="1103"/>
        <v>0</v>
      </c>
      <c r="FT227" s="88">
        <f t="shared" si="1104"/>
        <v>0</v>
      </c>
      <c r="FU227" s="88">
        <f t="shared" si="1104"/>
        <v>0</v>
      </c>
      <c r="FV227" s="88">
        <f t="shared" si="1104"/>
        <v>0</v>
      </c>
      <c r="FW227" s="88">
        <f t="shared" si="1104"/>
        <v>0</v>
      </c>
      <c r="FX227" s="88">
        <f t="shared" si="1104"/>
        <v>0</v>
      </c>
      <c r="FY227" s="88">
        <f t="shared" si="1104"/>
        <v>0</v>
      </c>
      <c r="FZ227" s="88">
        <f t="shared" si="1104"/>
        <v>0</v>
      </c>
      <c r="GA227" s="88">
        <f t="shared" si="1104"/>
        <v>0</v>
      </c>
      <c r="GB227" s="88">
        <f t="shared" si="1104"/>
        <v>0</v>
      </c>
      <c r="GC227" s="70">
        <f t="shared" si="1109"/>
        <v>0</v>
      </c>
      <c r="GD227" s="70">
        <f t="shared" si="1106"/>
        <v>0</v>
      </c>
      <c r="GE227" s="22">
        <f t="shared" si="1107"/>
        <v>0</v>
      </c>
      <c r="GF227" s="5"/>
      <c r="GG227" s="5"/>
    </row>
    <row r="228" spans="1:189" ht="16.5" customHeight="1" x14ac:dyDescent="0.25">
      <c r="A228" s="5"/>
      <c r="B228" s="24"/>
      <c r="C228" s="24"/>
      <c r="D228" s="24"/>
      <c r="E228" s="5"/>
      <c r="F228" s="17" t="s">
        <v>194</v>
      </c>
      <c r="G228" s="17" t="s">
        <v>147</v>
      </c>
      <c r="H228" s="41">
        <f t="shared" si="1086"/>
        <v>216300.81</v>
      </c>
      <c r="I228" s="41">
        <f t="shared" ref="I228:N228" si="1114">H228*1.1</f>
        <v>237930.891</v>
      </c>
      <c r="J228" s="41">
        <f t="shared" si="1114"/>
        <v>261723.98010000002</v>
      </c>
      <c r="K228" s="41">
        <f t="shared" si="1114"/>
        <v>287896.37811000005</v>
      </c>
      <c r="L228" s="41">
        <f t="shared" si="1114"/>
        <v>316686.0159210001</v>
      </c>
      <c r="M228" s="41">
        <f t="shared" si="1114"/>
        <v>348354.61751310015</v>
      </c>
      <c r="N228" s="41">
        <f t="shared" si="1114"/>
        <v>383190.07926441019</v>
      </c>
      <c r="O228" s="41"/>
      <c r="P228" s="88">
        <f t="shared" si="1088"/>
        <v>0</v>
      </c>
      <c r="Q228" s="88">
        <f t="shared" si="1088"/>
        <v>0</v>
      </c>
      <c r="R228" s="88">
        <f t="shared" si="1088"/>
        <v>0</v>
      </c>
      <c r="S228" s="88">
        <f t="shared" si="1088"/>
        <v>0</v>
      </c>
      <c r="T228" s="88">
        <f t="shared" si="1088"/>
        <v>0</v>
      </c>
      <c r="U228" s="88">
        <f t="shared" si="1088"/>
        <v>0</v>
      </c>
      <c r="V228" s="88">
        <f t="shared" si="1088"/>
        <v>0</v>
      </c>
      <c r="W228" s="88">
        <f t="shared" si="1088"/>
        <v>0</v>
      </c>
      <c r="X228" s="88">
        <f t="shared" si="1088"/>
        <v>0</v>
      </c>
      <c r="Y228" s="88">
        <f t="shared" si="1088"/>
        <v>0</v>
      </c>
      <c r="Z228" s="88">
        <f t="shared" si="1089"/>
        <v>0</v>
      </c>
      <c r="AA228" s="88">
        <f t="shared" si="1089"/>
        <v>0</v>
      </c>
      <c r="AB228" s="88">
        <f t="shared" si="1089"/>
        <v>0</v>
      </c>
      <c r="AC228" s="88">
        <f t="shared" si="1089"/>
        <v>0</v>
      </c>
      <c r="AD228" s="88">
        <f t="shared" si="1089"/>
        <v>0</v>
      </c>
      <c r="AE228" s="88">
        <f t="shared" si="1089"/>
        <v>0</v>
      </c>
      <c r="AF228" s="88">
        <f t="shared" si="1089"/>
        <v>0</v>
      </c>
      <c r="AG228" s="88">
        <f t="shared" si="1089"/>
        <v>0</v>
      </c>
      <c r="AH228" s="88">
        <f t="shared" si="1089"/>
        <v>0</v>
      </c>
      <c r="AI228" s="88">
        <f t="shared" si="1089"/>
        <v>0</v>
      </c>
      <c r="AJ228" s="88">
        <f t="shared" si="1090"/>
        <v>0</v>
      </c>
      <c r="AK228" s="88">
        <f t="shared" si="1090"/>
        <v>0</v>
      </c>
      <c r="AL228" s="88">
        <f t="shared" si="1090"/>
        <v>0</v>
      </c>
      <c r="AM228" s="88">
        <f t="shared" si="1090"/>
        <v>0</v>
      </c>
      <c r="AN228" s="88">
        <f t="shared" si="1090"/>
        <v>0</v>
      </c>
      <c r="AO228" s="88">
        <f t="shared" si="1090"/>
        <v>0</v>
      </c>
      <c r="AP228" s="88">
        <f t="shared" si="1090"/>
        <v>0</v>
      </c>
      <c r="AQ228" s="88">
        <f t="shared" si="1090"/>
        <v>0</v>
      </c>
      <c r="AR228" s="88">
        <f t="shared" si="1090"/>
        <v>0</v>
      </c>
      <c r="AS228" s="88">
        <f t="shared" si="1090"/>
        <v>0</v>
      </c>
      <c r="AT228" s="88">
        <f t="shared" si="1091"/>
        <v>0</v>
      </c>
      <c r="AU228" s="88">
        <f t="shared" si="1091"/>
        <v>0</v>
      </c>
      <c r="AV228" s="88">
        <f t="shared" si="1091"/>
        <v>0</v>
      </c>
      <c r="AW228" s="88">
        <f t="shared" si="1091"/>
        <v>0</v>
      </c>
      <c r="AX228" s="88">
        <f t="shared" si="1091"/>
        <v>0</v>
      </c>
      <c r="AY228" s="88">
        <f t="shared" si="1091"/>
        <v>0</v>
      </c>
      <c r="AZ228" s="88">
        <f t="shared" si="1091"/>
        <v>0</v>
      </c>
      <c r="BA228" s="88">
        <f t="shared" si="1091"/>
        <v>0</v>
      </c>
      <c r="BB228" s="88">
        <f t="shared" si="1091"/>
        <v>0</v>
      </c>
      <c r="BC228" s="88">
        <f t="shared" si="1091"/>
        <v>0</v>
      </c>
      <c r="BD228" s="88">
        <f t="shared" si="1092"/>
        <v>0</v>
      </c>
      <c r="BE228" s="88">
        <f t="shared" si="1092"/>
        <v>0</v>
      </c>
      <c r="BF228" s="88">
        <f t="shared" si="1092"/>
        <v>0</v>
      </c>
      <c r="BG228" s="88">
        <f t="shared" si="1092"/>
        <v>0</v>
      </c>
      <c r="BH228" s="88">
        <f t="shared" si="1092"/>
        <v>0</v>
      </c>
      <c r="BI228" s="88">
        <f t="shared" si="1092"/>
        <v>0</v>
      </c>
      <c r="BJ228" s="88">
        <f t="shared" si="1092"/>
        <v>0</v>
      </c>
      <c r="BK228" s="88">
        <f t="shared" si="1092"/>
        <v>0</v>
      </c>
      <c r="BL228" s="88">
        <f t="shared" si="1092"/>
        <v>0</v>
      </c>
      <c r="BM228" s="88">
        <f t="shared" si="1092"/>
        <v>0</v>
      </c>
      <c r="BN228" s="88">
        <f t="shared" si="1093"/>
        <v>0</v>
      </c>
      <c r="BO228" s="88">
        <f t="shared" si="1093"/>
        <v>0</v>
      </c>
      <c r="BP228" s="88">
        <f t="shared" si="1093"/>
        <v>0</v>
      </c>
      <c r="BQ228" s="88">
        <f t="shared" si="1093"/>
        <v>0</v>
      </c>
      <c r="BR228" s="88">
        <f t="shared" si="1093"/>
        <v>0</v>
      </c>
      <c r="BS228" s="88">
        <f t="shared" si="1093"/>
        <v>0</v>
      </c>
      <c r="BT228" s="88">
        <f t="shared" si="1093"/>
        <v>0</v>
      </c>
      <c r="BU228" s="88">
        <f t="shared" si="1093"/>
        <v>0</v>
      </c>
      <c r="BV228" s="88">
        <f t="shared" si="1093"/>
        <v>0</v>
      </c>
      <c r="BW228" s="88">
        <f t="shared" si="1093"/>
        <v>0</v>
      </c>
      <c r="BX228" s="88">
        <f t="shared" si="1094"/>
        <v>0</v>
      </c>
      <c r="BY228" s="88">
        <f t="shared" si="1094"/>
        <v>0</v>
      </c>
      <c r="BZ228" s="88">
        <f t="shared" si="1094"/>
        <v>0</v>
      </c>
      <c r="CA228" s="88">
        <f t="shared" si="1094"/>
        <v>0</v>
      </c>
      <c r="CB228" s="88">
        <f t="shared" si="1094"/>
        <v>0</v>
      </c>
      <c r="CC228" s="88">
        <f t="shared" si="1094"/>
        <v>0</v>
      </c>
      <c r="CD228" s="88">
        <f t="shared" si="1094"/>
        <v>0</v>
      </c>
      <c r="CE228" s="88">
        <f t="shared" si="1094"/>
        <v>0</v>
      </c>
      <c r="CF228" s="88">
        <f t="shared" si="1094"/>
        <v>0</v>
      </c>
      <c r="CG228" s="88">
        <f t="shared" si="1094"/>
        <v>0</v>
      </c>
      <c r="CH228" s="88">
        <f t="shared" si="1095"/>
        <v>0</v>
      </c>
      <c r="CI228" s="88">
        <f t="shared" si="1095"/>
        <v>0</v>
      </c>
      <c r="CJ228" s="88">
        <f t="shared" si="1095"/>
        <v>0</v>
      </c>
      <c r="CK228" s="88">
        <f t="shared" si="1095"/>
        <v>0</v>
      </c>
      <c r="CL228" s="88">
        <f t="shared" si="1095"/>
        <v>0</v>
      </c>
      <c r="CM228" s="88">
        <f t="shared" si="1095"/>
        <v>0</v>
      </c>
      <c r="CN228" s="88">
        <f t="shared" si="1095"/>
        <v>0</v>
      </c>
      <c r="CO228" s="88">
        <f t="shared" si="1095"/>
        <v>0</v>
      </c>
      <c r="CP228" s="88">
        <f t="shared" si="1095"/>
        <v>0</v>
      </c>
      <c r="CQ228" s="88">
        <f t="shared" si="1095"/>
        <v>0</v>
      </c>
      <c r="CR228" s="88">
        <f t="shared" si="1096"/>
        <v>0</v>
      </c>
      <c r="CS228" s="88">
        <f t="shared" si="1096"/>
        <v>0</v>
      </c>
      <c r="CT228" s="88">
        <f t="shared" si="1096"/>
        <v>0</v>
      </c>
      <c r="CU228" s="88">
        <f t="shared" si="1096"/>
        <v>0</v>
      </c>
      <c r="CV228" s="88">
        <f t="shared" si="1096"/>
        <v>0</v>
      </c>
      <c r="CW228" s="88">
        <f t="shared" si="1096"/>
        <v>0</v>
      </c>
      <c r="CX228" s="88">
        <f t="shared" si="1096"/>
        <v>0</v>
      </c>
      <c r="CY228" s="88">
        <f t="shared" si="1096"/>
        <v>0</v>
      </c>
      <c r="CZ228" s="88">
        <f t="shared" si="1096"/>
        <v>0</v>
      </c>
      <c r="DA228" s="88">
        <f t="shared" si="1096"/>
        <v>0</v>
      </c>
      <c r="DB228" s="88">
        <f t="shared" si="1097"/>
        <v>0</v>
      </c>
      <c r="DC228" s="88">
        <f t="shared" si="1097"/>
        <v>0</v>
      </c>
      <c r="DD228" s="88">
        <f t="shared" si="1097"/>
        <v>0</v>
      </c>
      <c r="DE228" s="88">
        <f t="shared" si="1097"/>
        <v>0</v>
      </c>
      <c r="DF228" s="88">
        <f t="shared" si="1097"/>
        <v>0</v>
      </c>
      <c r="DG228" s="88">
        <f t="shared" si="1097"/>
        <v>0</v>
      </c>
      <c r="DH228" s="88">
        <f t="shared" si="1097"/>
        <v>0</v>
      </c>
      <c r="DI228" s="88">
        <f t="shared" si="1097"/>
        <v>0</v>
      </c>
      <c r="DJ228" s="88">
        <f t="shared" si="1097"/>
        <v>0</v>
      </c>
      <c r="DK228" s="88">
        <f t="shared" si="1097"/>
        <v>0</v>
      </c>
      <c r="DL228" s="88">
        <f t="shared" si="1098"/>
        <v>0</v>
      </c>
      <c r="DM228" s="88">
        <f t="shared" si="1098"/>
        <v>0</v>
      </c>
      <c r="DN228" s="88">
        <f t="shared" si="1098"/>
        <v>0</v>
      </c>
      <c r="DO228" s="88">
        <f t="shared" si="1098"/>
        <v>0</v>
      </c>
      <c r="DP228" s="88">
        <f t="shared" si="1098"/>
        <v>0</v>
      </c>
      <c r="DQ228" s="88">
        <f t="shared" si="1098"/>
        <v>0</v>
      </c>
      <c r="DR228" s="88">
        <f t="shared" si="1098"/>
        <v>0</v>
      </c>
      <c r="DS228" s="88">
        <f t="shared" si="1098"/>
        <v>0</v>
      </c>
      <c r="DT228" s="88">
        <f t="shared" si="1098"/>
        <v>0</v>
      </c>
      <c r="DU228" s="88">
        <f t="shared" si="1098"/>
        <v>0</v>
      </c>
      <c r="DV228" s="88">
        <f t="shared" si="1099"/>
        <v>0</v>
      </c>
      <c r="DW228" s="88">
        <f t="shared" si="1099"/>
        <v>0</v>
      </c>
      <c r="DX228" s="88">
        <f t="shared" si="1099"/>
        <v>0</v>
      </c>
      <c r="DY228" s="88">
        <f t="shared" si="1099"/>
        <v>0</v>
      </c>
      <c r="DZ228" s="88">
        <f t="shared" si="1099"/>
        <v>0</v>
      </c>
      <c r="EA228" s="88">
        <f t="shared" si="1099"/>
        <v>0</v>
      </c>
      <c r="EB228" s="88">
        <f t="shared" si="1099"/>
        <v>0</v>
      </c>
      <c r="EC228" s="88">
        <f t="shared" si="1099"/>
        <v>0</v>
      </c>
      <c r="ED228" s="88">
        <f t="shared" si="1099"/>
        <v>0</v>
      </c>
      <c r="EE228" s="88">
        <f t="shared" si="1099"/>
        <v>0</v>
      </c>
      <c r="EF228" s="88">
        <f t="shared" si="1100"/>
        <v>0</v>
      </c>
      <c r="EG228" s="88">
        <f t="shared" si="1100"/>
        <v>0</v>
      </c>
      <c r="EH228" s="88">
        <f t="shared" si="1100"/>
        <v>0</v>
      </c>
      <c r="EI228" s="88">
        <f t="shared" si="1100"/>
        <v>0</v>
      </c>
      <c r="EJ228" s="88">
        <f t="shared" si="1100"/>
        <v>0</v>
      </c>
      <c r="EK228" s="88">
        <f t="shared" si="1100"/>
        <v>0</v>
      </c>
      <c r="EL228" s="88">
        <f t="shared" si="1100"/>
        <v>0</v>
      </c>
      <c r="EM228" s="88">
        <f t="shared" si="1100"/>
        <v>0</v>
      </c>
      <c r="EN228" s="88">
        <f t="shared" si="1100"/>
        <v>0</v>
      </c>
      <c r="EO228" s="88">
        <f t="shared" si="1100"/>
        <v>0</v>
      </c>
      <c r="EP228" s="88">
        <f t="shared" si="1101"/>
        <v>0</v>
      </c>
      <c r="EQ228" s="88">
        <f t="shared" si="1101"/>
        <v>0</v>
      </c>
      <c r="ER228" s="88">
        <f t="shared" si="1101"/>
        <v>0</v>
      </c>
      <c r="ES228" s="88">
        <f t="shared" si="1101"/>
        <v>0</v>
      </c>
      <c r="ET228" s="88">
        <f t="shared" si="1101"/>
        <v>0</v>
      </c>
      <c r="EU228" s="88">
        <f t="shared" si="1101"/>
        <v>0</v>
      </c>
      <c r="EV228" s="88">
        <f t="shared" si="1101"/>
        <v>0</v>
      </c>
      <c r="EW228" s="88">
        <f t="shared" si="1101"/>
        <v>0</v>
      </c>
      <c r="EX228" s="88">
        <f t="shared" si="1101"/>
        <v>0</v>
      </c>
      <c r="EY228" s="88">
        <f t="shared" si="1101"/>
        <v>0</v>
      </c>
      <c r="EZ228" s="88">
        <f t="shared" si="1102"/>
        <v>0</v>
      </c>
      <c r="FA228" s="88">
        <f t="shared" si="1102"/>
        <v>0</v>
      </c>
      <c r="FB228" s="88">
        <f t="shared" si="1102"/>
        <v>0</v>
      </c>
      <c r="FC228" s="88">
        <f t="shared" si="1102"/>
        <v>0</v>
      </c>
      <c r="FD228" s="88">
        <f t="shared" si="1102"/>
        <v>0</v>
      </c>
      <c r="FE228" s="88">
        <f t="shared" si="1102"/>
        <v>0</v>
      </c>
      <c r="FF228" s="88">
        <f t="shared" si="1102"/>
        <v>0</v>
      </c>
      <c r="FG228" s="88">
        <f t="shared" si="1102"/>
        <v>0</v>
      </c>
      <c r="FH228" s="88">
        <f t="shared" si="1102"/>
        <v>0</v>
      </c>
      <c r="FI228" s="88">
        <f t="shared" si="1102"/>
        <v>0</v>
      </c>
      <c r="FJ228" s="88">
        <f t="shared" si="1103"/>
        <v>0</v>
      </c>
      <c r="FK228" s="88">
        <f t="shared" si="1103"/>
        <v>0</v>
      </c>
      <c r="FL228" s="88">
        <f t="shared" si="1103"/>
        <v>0</v>
      </c>
      <c r="FM228" s="88">
        <f t="shared" si="1103"/>
        <v>0</v>
      </c>
      <c r="FN228" s="88">
        <f t="shared" si="1103"/>
        <v>0</v>
      </c>
      <c r="FO228" s="88">
        <f t="shared" si="1103"/>
        <v>0</v>
      </c>
      <c r="FP228" s="88">
        <f t="shared" si="1103"/>
        <v>0</v>
      </c>
      <c r="FQ228" s="88">
        <f t="shared" si="1103"/>
        <v>0</v>
      </c>
      <c r="FR228" s="88">
        <f t="shared" si="1103"/>
        <v>0</v>
      </c>
      <c r="FS228" s="88">
        <f t="shared" si="1103"/>
        <v>0</v>
      </c>
      <c r="FT228" s="88">
        <f t="shared" si="1104"/>
        <v>0</v>
      </c>
      <c r="FU228" s="88">
        <f t="shared" si="1104"/>
        <v>0</v>
      </c>
      <c r="FV228" s="88">
        <f t="shared" si="1104"/>
        <v>0</v>
      </c>
      <c r="FW228" s="88">
        <f t="shared" si="1104"/>
        <v>0</v>
      </c>
      <c r="FX228" s="88">
        <f t="shared" si="1104"/>
        <v>0</v>
      </c>
      <c r="FY228" s="88">
        <f t="shared" si="1104"/>
        <v>0</v>
      </c>
      <c r="FZ228" s="88">
        <f t="shared" si="1104"/>
        <v>0</v>
      </c>
      <c r="GA228" s="88">
        <f t="shared" si="1104"/>
        <v>0</v>
      </c>
      <c r="GB228" s="88">
        <f t="shared" si="1104"/>
        <v>0</v>
      </c>
      <c r="GC228" s="70">
        <f t="shared" si="1109"/>
        <v>0</v>
      </c>
      <c r="GD228" s="70">
        <f t="shared" si="1106"/>
        <v>0</v>
      </c>
      <c r="GE228" s="22">
        <f t="shared" si="1107"/>
        <v>0</v>
      </c>
      <c r="GF228" s="5"/>
      <c r="GG228" s="5"/>
    </row>
    <row r="229" spans="1:189" ht="16.5" customHeight="1" x14ac:dyDescent="0.25">
      <c r="A229" s="5"/>
      <c r="B229" s="24"/>
      <c r="C229" s="24"/>
      <c r="D229" s="24"/>
      <c r="E229" s="5"/>
      <c r="F229" s="17" t="s">
        <v>195</v>
      </c>
      <c r="G229" s="17" t="s">
        <v>148</v>
      </c>
      <c r="H229" s="41">
        <f t="shared" si="1086"/>
        <v>210000</v>
      </c>
      <c r="I229" s="41">
        <f t="shared" ref="I229:N229" si="1115">H229*1.1</f>
        <v>231000.00000000003</v>
      </c>
      <c r="J229" s="41">
        <f t="shared" si="1115"/>
        <v>254100.00000000006</v>
      </c>
      <c r="K229" s="41">
        <f t="shared" si="1115"/>
        <v>279510.00000000006</v>
      </c>
      <c r="L229" s="41">
        <f t="shared" si="1115"/>
        <v>307461.00000000012</v>
      </c>
      <c r="M229" s="41">
        <f t="shared" si="1115"/>
        <v>338207.10000000015</v>
      </c>
      <c r="N229" s="41">
        <f t="shared" si="1115"/>
        <v>372027.81000000017</v>
      </c>
      <c r="O229" s="41"/>
      <c r="P229" s="88">
        <f t="shared" si="1088"/>
        <v>0</v>
      </c>
      <c r="Q229" s="88">
        <f t="shared" si="1088"/>
        <v>0</v>
      </c>
      <c r="R229" s="88">
        <f t="shared" si="1088"/>
        <v>0</v>
      </c>
      <c r="S229" s="88">
        <f t="shared" si="1088"/>
        <v>0</v>
      </c>
      <c r="T229" s="88">
        <f t="shared" si="1088"/>
        <v>0</v>
      </c>
      <c r="U229" s="88">
        <f t="shared" si="1088"/>
        <v>0</v>
      </c>
      <c r="V229" s="88">
        <f t="shared" si="1088"/>
        <v>0</v>
      </c>
      <c r="W229" s="88">
        <f t="shared" si="1088"/>
        <v>0</v>
      </c>
      <c r="X229" s="88">
        <f t="shared" si="1088"/>
        <v>0</v>
      </c>
      <c r="Y229" s="88">
        <f t="shared" si="1088"/>
        <v>0</v>
      </c>
      <c r="Z229" s="88">
        <f t="shared" si="1089"/>
        <v>0</v>
      </c>
      <c r="AA229" s="88">
        <f t="shared" si="1089"/>
        <v>0</v>
      </c>
      <c r="AB229" s="88">
        <f t="shared" si="1089"/>
        <v>0</v>
      </c>
      <c r="AC229" s="88">
        <f t="shared" si="1089"/>
        <v>0</v>
      </c>
      <c r="AD229" s="88">
        <f t="shared" si="1089"/>
        <v>0</v>
      </c>
      <c r="AE229" s="88">
        <f t="shared" si="1089"/>
        <v>0</v>
      </c>
      <c r="AF229" s="88">
        <f t="shared" si="1089"/>
        <v>0</v>
      </c>
      <c r="AG229" s="88">
        <f t="shared" si="1089"/>
        <v>0</v>
      </c>
      <c r="AH229" s="88">
        <f t="shared" si="1089"/>
        <v>0</v>
      </c>
      <c r="AI229" s="88">
        <f t="shared" si="1089"/>
        <v>0</v>
      </c>
      <c r="AJ229" s="88">
        <f t="shared" si="1090"/>
        <v>0</v>
      </c>
      <c r="AK229" s="88">
        <f t="shared" si="1090"/>
        <v>0</v>
      </c>
      <c r="AL229" s="88">
        <f t="shared" si="1090"/>
        <v>0</v>
      </c>
      <c r="AM229" s="88">
        <f t="shared" si="1090"/>
        <v>0</v>
      </c>
      <c r="AN229" s="88">
        <f t="shared" si="1090"/>
        <v>0</v>
      </c>
      <c r="AO229" s="88">
        <f t="shared" si="1090"/>
        <v>0</v>
      </c>
      <c r="AP229" s="88">
        <f t="shared" si="1090"/>
        <v>0</v>
      </c>
      <c r="AQ229" s="88">
        <f t="shared" si="1090"/>
        <v>0</v>
      </c>
      <c r="AR229" s="88">
        <f t="shared" si="1090"/>
        <v>0</v>
      </c>
      <c r="AS229" s="88">
        <f t="shared" si="1090"/>
        <v>0</v>
      </c>
      <c r="AT229" s="88">
        <f t="shared" si="1091"/>
        <v>0</v>
      </c>
      <c r="AU229" s="88">
        <f t="shared" si="1091"/>
        <v>0</v>
      </c>
      <c r="AV229" s="88">
        <f t="shared" si="1091"/>
        <v>0</v>
      </c>
      <c r="AW229" s="88">
        <f t="shared" si="1091"/>
        <v>0</v>
      </c>
      <c r="AX229" s="88">
        <f t="shared" si="1091"/>
        <v>0</v>
      </c>
      <c r="AY229" s="88">
        <f t="shared" si="1091"/>
        <v>0</v>
      </c>
      <c r="AZ229" s="88">
        <f t="shared" si="1091"/>
        <v>0</v>
      </c>
      <c r="BA229" s="88">
        <f t="shared" si="1091"/>
        <v>0</v>
      </c>
      <c r="BB229" s="88">
        <f t="shared" si="1091"/>
        <v>0</v>
      </c>
      <c r="BC229" s="88">
        <f t="shared" si="1091"/>
        <v>0</v>
      </c>
      <c r="BD229" s="88">
        <f t="shared" si="1092"/>
        <v>0</v>
      </c>
      <c r="BE229" s="88">
        <f t="shared" si="1092"/>
        <v>0</v>
      </c>
      <c r="BF229" s="88">
        <f t="shared" si="1092"/>
        <v>0</v>
      </c>
      <c r="BG229" s="88">
        <f t="shared" si="1092"/>
        <v>0</v>
      </c>
      <c r="BH229" s="88">
        <f t="shared" si="1092"/>
        <v>0</v>
      </c>
      <c r="BI229" s="88">
        <f t="shared" si="1092"/>
        <v>0</v>
      </c>
      <c r="BJ229" s="88">
        <f t="shared" si="1092"/>
        <v>0</v>
      </c>
      <c r="BK229" s="88">
        <f t="shared" si="1092"/>
        <v>0</v>
      </c>
      <c r="BL229" s="88">
        <f t="shared" si="1092"/>
        <v>0</v>
      </c>
      <c r="BM229" s="88">
        <f t="shared" si="1092"/>
        <v>0</v>
      </c>
      <c r="BN229" s="88">
        <f t="shared" si="1093"/>
        <v>0</v>
      </c>
      <c r="BO229" s="88">
        <f t="shared" si="1093"/>
        <v>0</v>
      </c>
      <c r="BP229" s="88">
        <f t="shared" si="1093"/>
        <v>0</v>
      </c>
      <c r="BQ229" s="88">
        <f t="shared" si="1093"/>
        <v>0</v>
      </c>
      <c r="BR229" s="88">
        <f t="shared" si="1093"/>
        <v>0</v>
      </c>
      <c r="BS229" s="88">
        <f t="shared" si="1093"/>
        <v>0</v>
      </c>
      <c r="BT229" s="88">
        <f t="shared" si="1093"/>
        <v>0</v>
      </c>
      <c r="BU229" s="88">
        <f t="shared" si="1093"/>
        <v>0</v>
      </c>
      <c r="BV229" s="88">
        <f t="shared" si="1093"/>
        <v>0</v>
      </c>
      <c r="BW229" s="88">
        <f t="shared" si="1093"/>
        <v>0</v>
      </c>
      <c r="BX229" s="88">
        <f t="shared" si="1094"/>
        <v>0</v>
      </c>
      <c r="BY229" s="88">
        <f t="shared" si="1094"/>
        <v>0</v>
      </c>
      <c r="BZ229" s="88">
        <f t="shared" si="1094"/>
        <v>0</v>
      </c>
      <c r="CA229" s="88">
        <f t="shared" si="1094"/>
        <v>0</v>
      </c>
      <c r="CB229" s="88">
        <f t="shared" si="1094"/>
        <v>0</v>
      </c>
      <c r="CC229" s="88">
        <f t="shared" si="1094"/>
        <v>0</v>
      </c>
      <c r="CD229" s="88">
        <f t="shared" si="1094"/>
        <v>0</v>
      </c>
      <c r="CE229" s="88">
        <f t="shared" si="1094"/>
        <v>0</v>
      </c>
      <c r="CF229" s="88">
        <f t="shared" si="1094"/>
        <v>0</v>
      </c>
      <c r="CG229" s="88">
        <f t="shared" si="1094"/>
        <v>0</v>
      </c>
      <c r="CH229" s="88">
        <f t="shared" si="1095"/>
        <v>0</v>
      </c>
      <c r="CI229" s="88">
        <f t="shared" si="1095"/>
        <v>0</v>
      </c>
      <c r="CJ229" s="88">
        <f t="shared" si="1095"/>
        <v>0</v>
      </c>
      <c r="CK229" s="88">
        <f t="shared" si="1095"/>
        <v>0</v>
      </c>
      <c r="CL229" s="88">
        <f t="shared" si="1095"/>
        <v>0</v>
      </c>
      <c r="CM229" s="88">
        <f t="shared" si="1095"/>
        <v>0</v>
      </c>
      <c r="CN229" s="88">
        <f t="shared" si="1095"/>
        <v>0</v>
      </c>
      <c r="CO229" s="88">
        <f t="shared" si="1095"/>
        <v>0</v>
      </c>
      <c r="CP229" s="88">
        <f t="shared" si="1095"/>
        <v>0</v>
      </c>
      <c r="CQ229" s="88">
        <f t="shared" si="1095"/>
        <v>0</v>
      </c>
      <c r="CR229" s="88">
        <f t="shared" si="1096"/>
        <v>0</v>
      </c>
      <c r="CS229" s="88">
        <f t="shared" si="1096"/>
        <v>0</v>
      </c>
      <c r="CT229" s="88">
        <f t="shared" si="1096"/>
        <v>0</v>
      </c>
      <c r="CU229" s="88">
        <f t="shared" si="1096"/>
        <v>0</v>
      </c>
      <c r="CV229" s="88">
        <f t="shared" si="1096"/>
        <v>0</v>
      </c>
      <c r="CW229" s="88">
        <f t="shared" si="1096"/>
        <v>0</v>
      </c>
      <c r="CX229" s="88">
        <f t="shared" si="1096"/>
        <v>0</v>
      </c>
      <c r="CY229" s="88">
        <f t="shared" si="1096"/>
        <v>0</v>
      </c>
      <c r="CZ229" s="88">
        <f t="shared" si="1096"/>
        <v>0</v>
      </c>
      <c r="DA229" s="88">
        <f t="shared" si="1096"/>
        <v>0</v>
      </c>
      <c r="DB229" s="88">
        <f t="shared" si="1097"/>
        <v>0</v>
      </c>
      <c r="DC229" s="88">
        <f t="shared" si="1097"/>
        <v>0</v>
      </c>
      <c r="DD229" s="88">
        <f t="shared" si="1097"/>
        <v>0</v>
      </c>
      <c r="DE229" s="88">
        <f t="shared" si="1097"/>
        <v>0</v>
      </c>
      <c r="DF229" s="88">
        <f t="shared" si="1097"/>
        <v>0</v>
      </c>
      <c r="DG229" s="88">
        <f t="shared" si="1097"/>
        <v>0</v>
      </c>
      <c r="DH229" s="88">
        <f t="shared" si="1097"/>
        <v>0</v>
      </c>
      <c r="DI229" s="88">
        <f t="shared" si="1097"/>
        <v>0</v>
      </c>
      <c r="DJ229" s="88">
        <f t="shared" si="1097"/>
        <v>0</v>
      </c>
      <c r="DK229" s="88">
        <f t="shared" si="1097"/>
        <v>0</v>
      </c>
      <c r="DL229" s="88">
        <f t="shared" si="1098"/>
        <v>0</v>
      </c>
      <c r="DM229" s="88">
        <f t="shared" si="1098"/>
        <v>0</v>
      </c>
      <c r="DN229" s="88">
        <f t="shared" si="1098"/>
        <v>0</v>
      </c>
      <c r="DO229" s="88">
        <f t="shared" si="1098"/>
        <v>0</v>
      </c>
      <c r="DP229" s="88">
        <f t="shared" si="1098"/>
        <v>0</v>
      </c>
      <c r="DQ229" s="88">
        <f t="shared" si="1098"/>
        <v>0</v>
      </c>
      <c r="DR229" s="88">
        <f t="shared" si="1098"/>
        <v>0</v>
      </c>
      <c r="DS229" s="88">
        <f t="shared" si="1098"/>
        <v>0</v>
      </c>
      <c r="DT229" s="88">
        <f t="shared" si="1098"/>
        <v>0</v>
      </c>
      <c r="DU229" s="88">
        <f t="shared" si="1098"/>
        <v>0</v>
      </c>
      <c r="DV229" s="88">
        <f t="shared" si="1099"/>
        <v>0</v>
      </c>
      <c r="DW229" s="88">
        <f t="shared" si="1099"/>
        <v>0</v>
      </c>
      <c r="DX229" s="88">
        <f t="shared" si="1099"/>
        <v>0</v>
      </c>
      <c r="DY229" s="88">
        <f t="shared" si="1099"/>
        <v>0</v>
      </c>
      <c r="DZ229" s="88">
        <f t="shared" si="1099"/>
        <v>0</v>
      </c>
      <c r="EA229" s="88">
        <f t="shared" si="1099"/>
        <v>0</v>
      </c>
      <c r="EB229" s="88">
        <f t="shared" si="1099"/>
        <v>0</v>
      </c>
      <c r="EC229" s="88">
        <f t="shared" si="1099"/>
        <v>0</v>
      </c>
      <c r="ED229" s="88">
        <f t="shared" si="1099"/>
        <v>0</v>
      </c>
      <c r="EE229" s="88">
        <f t="shared" si="1099"/>
        <v>0</v>
      </c>
      <c r="EF229" s="88">
        <f t="shared" si="1100"/>
        <v>0</v>
      </c>
      <c r="EG229" s="88">
        <f t="shared" si="1100"/>
        <v>0</v>
      </c>
      <c r="EH229" s="88">
        <f t="shared" si="1100"/>
        <v>0</v>
      </c>
      <c r="EI229" s="88">
        <f t="shared" si="1100"/>
        <v>0</v>
      </c>
      <c r="EJ229" s="88">
        <f t="shared" si="1100"/>
        <v>0</v>
      </c>
      <c r="EK229" s="88">
        <f t="shared" si="1100"/>
        <v>0</v>
      </c>
      <c r="EL229" s="88">
        <f t="shared" si="1100"/>
        <v>0</v>
      </c>
      <c r="EM229" s="88">
        <f t="shared" si="1100"/>
        <v>0</v>
      </c>
      <c r="EN229" s="88">
        <f t="shared" si="1100"/>
        <v>0</v>
      </c>
      <c r="EO229" s="88">
        <f t="shared" si="1100"/>
        <v>0</v>
      </c>
      <c r="EP229" s="88">
        <f t="shared" si="1101"/>
        <v>0</v>
      </c>
      <c r="EQ229" s="88">
        <f t="shared" si="1101"/>
        <v>0</v>
      </c>
      <c r="ER229" s="88">
        <f t="shared" si="1101"/>
        <v>0</v>
      </c>
      <c r="ES229" s="88">
        <f t="shared" si="1101"/>
        <v>0</v>
      </c>
      <c r="ET229" s="88">
        <f t="shared" si="1101"/>
        <v>0</v>
      </c>
      <c r="EU229" s="88">
        <f t="shared" si="1101"/>
        <v>0</v>
      </c>
      <c r="EV229" s="88">
        <f t="shared" si="1101"/>
        <v>0</v>
      </c>
      <c r="EW229" s="88">
        <f t="shared" si="1101"/>
        <v>0</v>
      </c>
      <c r="EX229" s="88">
        <f t="shared" si="1101"/>
        <v>0</v>
      </c>
      <c r="EY229" s="88">
        <f t="shared" si="1101"/>
        <v>0</v>
      </c>
      <c r="EZ229" s="88">
        <f t="shared" si="1102"/>
        <v>0</v>
      </c>
      <c r="FA229" s="88">
        <f t="shared" si="1102"/>
        <v>0</v>
      </c>
      <c r="FB229" s="88">
        <f t="shared" si="1102"/>
        <v>0</v>
      </c>
      <c r="FC229" s="88">
        <f t="shared" si="1102"/>
        <v>0</v>
      </c>
      <c r="FD229" s="88">
        <f t="shared" si="1102"/>
        <v>0</v>
      </c>
      <c r="FE229" s="88">
        <f t="shared" si="1102"/>
        <v>0</v>
      </c>
      <c r="FF229" s="88">
        <f t="shared" si="1102"/>
        <v>0</v>
      </c>
      <c r="FG229" s="88">
        <f t="shared" si="1102"/>
        <v>0</v>
      </c>
      <c r="FH229" s="88">
        <f t="shared" si="1102"/>
        <v>0</v>
      </c>
      <c r="FI229" s="88">
        <f t="shared" si="1102"/>
        <v>0</v>
      </c>
      <c r="FJ229" s="88">
        <f t="shared" si="1103"/>
        <v>0</v>
      </c>
      <c r="FK229" s="88">
        <f t="shared" si="1103"/>
        <v>0</v>
      </c>
      <c r="FL229" s="88">
        <f t="shared" si="1103"/>
        <v>0</v>
      </c>
      <c r="FM229" s="88">
        <f t="shared" si="1103"/>
        <v>0</v>
      </c>
      <c r="FN229" s="88">
        <f t="shared" si="1103"/>
        <v>0</v>
      </c>
      <c r="FO229" s="88">
        <f t="shared" si="1103"/>
        <v>0</v>
      </c>
      <c r="FP229" s="88">
        <f t="shared" si="1103"/>
        <v>0</v>
      </c>
      <c r="FQ229" s="88">
        <f t="shared" si="1103"/>
        <v>0</v>
      </c>
      <c r="FR229" s="88">
        <f t="shared" si="1103"/>
        <v>0</v>
      </c>
      <c r="FS229" s="88">
        <f t="shared" si="1103"/>
        <v>0</v>
      </c>
      <c r="FT229" s="88">
        <f t="shared" si="1104"/>
        <v>0</v>
      </c>
      <c r="FU229" s="88">
        <f t="shared" si="1104"/>
        <v>0</v>
      </c>
      <c r="FV229" s="88">
        <f t="shared" si="1104"/>
        <v>0</v>
      </c>
      <c r="FW229" s="88">
        <f t="shared" si="1104"/>
        <v>0</v>
      </c>
      <c r="FX229" s="88">
        <f t="shared" si="1104"/>
        <v>0</v>
      </c>
      <c r="FY229" s="88">
        <f t="shared" si="1104"/>
        <v>0</v>
      </c>
      <c r="FZ229" s="88">
        <f t="shared" si="1104"/>
        <v>0</v>
      </c>
      <c r="GA229" s="88">
        <f t="shared" si="1104"/>
        <v>0</v>
      </c>
      <c r="GB229" s="88">
        <f t="shared" si="1104"/>
        <v>0</v>
      </c>
      <c r="GC229" s="70">
        <f t="shared" si="1109"/>
        <v>0</v>
      </c>
      <c r="GD229" s="70">
        <f t="shared" si="1106"/>
        <v>0</v>
      </c>
      <c r="GE229" s="22">
        <f t="shared" si="1107"/>
        <v>0</v>
      </c>
      <c r="GF229" s="5"/>
      <c r="GG229" s="5"/>
    </row>
    <row r="230" spans="1:189" ht="16.5" customHeight="1" x14ac:dyDescent="0.25">
      <c r="A230" s="5"/>
      <c r="B230" s="24"/>
      <c r="C230" s="24"/>
      <c r="D230" s="24"/>
      <c r="E230" s="5"/>
      <c r="F230" s="17" t="s">
        <v>196</v>
      </c>
      <c r="G230" s="17" t="s">
        <v>197</v>
      </c>
      <c r="H230" s="41">
        <f t="shared" si="1086"/>
        <v>270000</v>
      </c>
      <c r="I230" s="41">
        <f t="shared" ref="I230:N230" si="1116">H230*1.1</f>
        <v>297000</v>
      </c>
      <c r="J230" s="41">
        <f t="shared" si="1116"/>
        <v>326700</v>
      </c>
      <c r="K230" s="41">
        <f t="shared" si="1116"/>
        <v>359370</v>
      </c>
      <c r="L230" s="41">
        <f t="shared" si="1116"/>
        <v>395307.00000000006</v>
      </c>
      <c r="M230" s="41">
        <f t="shared" si="1116"/>
        <v>434837.70000000013</v>
      </c>
      <c r="N230" s="41">
        <f t="shared" si="1116"/>
        <v>478321.4700000002</v>
      </c>
      <c r="O230" s="41"/>
      <c r="P230" s="88">
        <f t="shared" si="1088"/>
        <v>0</v>
      </c>
      <c r="Q230" s="88">
        <f t="shared" si="1088"/>
        <v>0</v>
      </c>
      <c r="R230" s="88">
        <f t="shared" si="1088"/>
        <v>0</v>
      </c>
      <c r="S230" s="88">
        <f t="shared" si="1088"/>
        <v>0</v>
      </c>
      <c r="T230" s="88">
        <f t="shared" si="1088"/>
        <v>0</v>
      </c>
      <c r="U230" s="88">
        <f t="shared" si="1088"/>
        <v>0</v>
      </c>
      <c r="V230" s="88">
        <f t="shared" si="1088"/>
        <v>0</v>
      </c>
      <c r="W230" s="88">
        <f t="shared" si="1088"/>
        <v>0</v>
      </c>
      <c r="X230" s="88">
        <f t="shared" si="1088"/>
        <v>0</v>
      </c>
      <c r="Y230" s="88">
        <f t="shared" si="1088"/>
        <v>0</v>
      </c>
      <c r="Z230" s="88">
        <f t="shared" si="1089"/>
        <v>0</v>
      </c>
      <c r="AA230" s="88">
        <f t="shared" si="1089"/>
        <v>0</v>
      </c>
      <c r="AB230" s="88">
        <f t="shared" si="1089"/>
        <v>0</v>
      </c>
      <c r="AC230" s="88">
        <f t="shared" si="1089"/>
        <v>0</v>
      </c>
      <c r="AD230" s="88">
        <f t="shared" si="1089"/>
        <v>0</v>
      </c>
      <c r="AE230" s="88">
        <f t="shared" si="1089"/>
        <v>0</v>
      </c>
      <c r="AF230" s="88">
        <f t="shared" si="1089"/>
        <v>0</v>
      </c>
      <c r="AG230" s="88">
        <f t="shared" si="1089"/>
        <v>0</v>
      </c>
      <c r="AH230" s="88">
        <f t="shared" si="1089"/>
        <v>0</v>
      </c>
      <c r="AI230" s="88">
        <f t="shared" si="1089"/>
        <v>0</v>
      </c>
      <c r="AJ230" s="88">
        <f t="shared" si="1090"/>
        <v>0</v>
      </c>
      <c r="AK230" s="88">
        <f t="shared" si="1090"/>
        <v>0</v>
      </c>
      <c r="AL230" s="88">
        <f t="shared" si="1090"/>
        <v>0</v>
      </c>
      <c r="AM230" s="88">
        <f t="shared" si="1090"/>
        <v>0</v>
      </c>
      <c r="AN230" s="88">
        <f t="shared" si="1090"/>
        <v>0</v>
      </c>
      <c r="AO230" s="88">
        <f t="shared" si="1090"/>
        <v>0</v>
      </c>
      <c r="AP230" s="88">
        <f t="shared" si="1090"/>
        <v>0</v>
      </c>
      <c r="AQ230" s="88">
        <f t="shared" si="1090"/>
        <v>0</v>
      </c>
      <c r="AR230" s="88">
        <f t="shared" si="1090"/>
        <v>0</v>
      </c>
      <c r="AS230" s="88">
        <f t="shared" si="1090"/>
        <v>0</v>
      </c>
      <c r="AT230" s="88">
        <f t="shared" si="1091"/>
        <v>0</v>
      </c>
      <c r="AU230" s="88">
        <f t="shared" si="1091"/>
        <v>0</v>
      </c>
      <c r="AV230" s="88">
        <f t="shared" si="1091"/>
        <v>0</v>
      </c>
      <c r="AW230" s="88">
        <f t="shared" si="1091"/>
        <v>0</v>
      </c>
      <c r="AX230" s="88">
        <f t="shared" si="1091"/>
        <v>0</v>
      </c>
      <c r="AY230" s="88">
        <f t="shared" si="1091"/>
        <v>0</v>
      </c>
      <c r="AZ230" s="88">
        <f t="shared" si="1091"/>
        <v>0</v>
      </c>
      <c r="BA230" s="88">
        <f t="shared" si="1091"/>
        <v>0</v>
      </c>
      <c r="BB230" s="88">
        <f t="shared" si="1091"/>
        <v>0</v>
      </c>
      <c r="BC230" s="88">
        <f t="shared" si="1091"/>
        <v>0</v>
      </c>
      <c r="BD230" s="88">
        <f t="shared" si="1092"/>
        <v>0</v>
      </c>
      <c r="BE230" s="88">
        <f t="shared" si="1092"/>
        <v>0</v>
      </c>
      <c r="BF230" s="88">
        <f t="shared" si="1092"/>
        <v>0</v>
      </c>
      <c r="BG230" s="88">
        <f t="shared" si="1092"/>
        <v>0</v>
      </c>
      <c r="BH230" s="88">
        <f t="shared" si="1092"/>
        <v>0</v>
      </c>
      <c r="BI230" s="88">
        <f t="shared" si="1092"/>
        <v>0</v>
      </c>
      <c r="BJ230" s="88">
        <f t="shared" si="1092"/>
        <v>0</v>
      </c>
      <c r="BK230" s="88">
        <f t="shared" si="1092"/>
        <v>0</v>
      </c>
      <c r="BL230" s="88">
        <f t="shared" si="1092"/>
        <v>0</v>
      </c>
      <c r="BM230" s="88">
        <f t="shared" si="1092"/>
        <v>0</v>
      </c>
      <c r="BN230" s="88">
        <f t="shared" si="1093"/>
        <v>0</v>
      </c>
      <c r="BO230" s="88">
        <f t="shared" si="1093"/>
        <v>0</v>
      </c>
      <c r="BP230" s="88">
        <f t="shared" si="1093"/>
        <v>0</v>
      </c>
      <c r="BQ230" s="88">
        <f t="shared" si="1093"/>
        <v>0</v>
      </c>
      <c r="BR230" s="88">
        <f t="shared" si="1093"/>
        <v>0</v>
      </c>
      <c r="BS230" s="88">
        <f t="shared" si="1093"/>
        <v>0</v>
      </c>
      <c r="BT230" s="88">
        <f t="shared" si="1093"/>
        <v>0</v>
      </c>
      <c r="BU230" s="88">
        <f t="shared" si="1093"/>
        <v>0</v>
      </c>
      <c r="BV230" s="88">
        <f t="shared" si="1093"/>
        <v>0</v>
      </c>
      <c r="BW230" s="88">
        <f t="shared" si="1093"/>
        <v>0</v>
      </c>
      <c r="BX230" s="88">
        <f t="shared" si="1094"/>
        <v>0</v>
      </c>
      <c r="BY230" s="88">
        <f t="shared" si="1094"/>
        <v>0</v>
      </c>
      <c r="BZ230" s="88">
        <f t="shared" si="1094"/>
        <v>0</v>
      </c>
      <c r="CA230" s="88">
        <f t="shared" si="1094"/>
        <v>0</v>
      </c>
      <c r="CB230" s="88">
        <f t="shared" si="1094"/>
        <v>0</v>
      </c>
      <c r="CC230" s="88">
        <f t="shared" si="1094"/>
        <v>0</v>
      </c>
      <c r="CD230" s="88">
        <f t="shared" si="1094"/>
        <v>0</v>
      </c>
      <c r="CE230" s="88">
        <f t="shared" si="1094"/>
        <v>0</v>
      </c>
      <c r="CF230" s="88">
        <f t="shared" si="1094"/>
        <v>0</v>
      </c>
      <c r="CG230" s="88">
        <f t="shared" si="1094"/>
        <v>0</v>
      </c>
      <c r="CH230" s="88">
        <f t="shared" si="1095"/>
        <v>0</v>
      </c>
      <c r="CI230" s="88">
        <f t="shared" si="1095"/>
        <v>0</v>
      </c>
      <c r="CJ230" s="88">
        <f t="shared" si="1095"/>
        <v>0</v>
      </c>
      <c r="CK230" s="88">
        <f t="shared" si="1095"/>
        <v>0</v>
      </c>
      <c r="CL230" s="88">
        <f t="shared" si="1095"/>
        <v>0</v>
      </c>
      <c r="CM230" s="88">
        <f t="shared" si="1095"/>
        <v>0</v>
      </c>
      <c r="CN230" s="88">
        <f t="shared" si="1095"/>
        <v>0</v>
      </c>
      <c r="CO230" s="88">
        <f t="shared" si="1095"/>
        <v>0</v>
      </c>
      <c r="CP230" s="88">
        <f t="shared" si="1095"/>
        <v>0</v>
      </c>
      <c r="CQ230" s="88">
        <f t="shared" si="1095"/>
        <v>0</v>
      </c>
      <c r="CR230" s="88">
        <f t="shared" si="1096"/>
        <v>0</v>
      </c>
      <c r="CS230" s="88">
        <f t="shared" si="1096"/>
        <v>0</v>
      </c>
      <c r="CT230" s="88">
        <f t="shared" si="1096"/>
        <v>0</v>
      </c>
      <c r="CU230" s="88">
        <f t="shared" si="1096"/>
        <v>0</v>
      </c>
      <c r="CV230" s="88">
        <f t="shared" si="1096"/>
        <v>0</v>
      </c>
      <c r="CW230" s="88">
        <f t="shared" si="1096"/>
        <v>0</v>
      </c>
      <c r="CX230" s="88">
        <f t="shared" si="1096"/>
        <v>0</v>
      </c>
      <c r="CY230" s="88">
        <f t="shared" si="1096"/>
        <v>0</v>
      </c>
      <c r="CZ230" s="88">
        <f t="shared" si="1096"/>
        <v>0</v>
      </c>
      <c r="DA230" s="88">
        <f t="shared" si="1096"/>
        <v>0</v>
      </c>
      <c r="DB230" s="88">
        <f t="shared" si="1097"/>
        <v>0</v>
      </c>
      <c r="DC230" s="88">
        <f t="shared" si="1097"/>
        <v>0</v>
      </c>
      <c r="DD230" s="88">
        <f t="shared" si="1097"/>
        <v>0</v>
      </c>
      <c r="DE230" s="88">
        <f t="shared" si="1097"/>
        <v>0</v>
      </c>
      <c r="DF230" s="88">
        <f t="shared" si="1097"/>
        <v>0</v>
      </c>
      <c r="DG230" s="88">
        <f t="shared" si="1097"/>
        <v>0</v>
      </c>
      <c r="DH230" s="88">
        <f t="shared" si="1097"/>
        <v>0</v>
      </c>
      <c r="DI230" s="88">
        <f t="shared" si="1097"/>
        <v>0</v>
      </c>
      <c r="DJ230" s="88">
        <f t="shared" si="1097"/>
        <v>0</v>
      </c>
      <c r="DK230" s="88">
        <f t="shared" si="1097"/>
        <v>0</v>
      </c>
      <c r="DL230" s="88">
        <f t="shared" si="1098"/>
        <v>0</v>
      </c>
      <c r="DM230" s="88">
        <f t="shared" si="1098"/>
        <v>0</v>
      </c>
      <c r="DN230" s="88">
        <f t="shared" si="1098"/>
        <v>0</v>
      </c>
      <c r="DO230" s="88">
        <f t="shared" si="1098"/>
        <v>0</v>
      </c>
      <c r="DP230" s="88">
        <f t="shared" si="1098"/>
        <v>0</v>
      </c>
      <c r="DQ230" s="88">
        <f t="shared" si="1098"/>
        <v>0</v>
      </c>
      <c r="DR230" s="88">
        <f t="shared" si="1098"/>
        <v>0</v>
      </c>
      <c r="DS230" s="88">
        <f t="shared" si="1098"/>
        <v>0</v>
      </c>
      <c r="DT230" s="88">
        <f t="shared" si="1098"/>
        <v>0</v>
      </c>
      <c r="DU230" s="88">
        <f t="shared" si="1098"/>
        <v>0</v>
      </c>
      <c r="DV230" s="88">
        <f t="shared" si="1099"/>
        <v>0</v>
      </c>
      <c r="DW230" s="88">
        <f t="shared" si="1099"/>
        <v>0</v>
      </c>
      <c r="DX230" s="88">
        <f t="shared" si="1099"/>
        <v>0</v>
      </c>
      <c r="DY230" s="88">
        <f t="shared" si="1099"/>
        <v>0</v>
      </c>
      <c r="DZ230" s="88">
        <f t="shared" si="1099"/>
        <v>0</v>
      </c>
      <c r="EA230" s="88">
        <f t="shared" si="1099"/>
        <v>0</v>
      </c>
      <c r="EB230" s="88">
        <f t="shared" si="1099"/>
        <v>0</v>
      </c>
      <c r="EC230" s="88">
        <f t="shared" si="1099"/>
        <v>0</v>
      </c>
      <c r="ED230" s="88">
        <f t="shared" si="1099"/>
        <v>0</v>
      </c>
      <c r="EE230" s="88">
        <f t="shared" si="1099"/>
        <v>0</v>
      </c>
      <c r="EF230" s="88">
        <f t="shared" si="1100"/>
        <v>0</v>
      </c>
      <c r="EG230" s="88">
        <f t="shared" si="1100"/>
        <v>0</v>
      </c>
      <c r="EH230" s="88">
        <f t="shared" si="1100"/>
        <v>0</v>
      </c>
      <c r="EI230" s="88">
        <f t="shared" si="1100"/>
        <v>0</v>
      </c>
      <c r="EJ230" s="88">
        <f t="shared" si="1100"/>
        <v>0</v>
      </c>
      <c r="EK230" s="88">
        <f t="shared" si="1100"/>
        <v>0</v>
      </c>
      <c r="EL230" s="88">
        <f t="shared" si="1100"/>
        <v>0</v>
      </c>
      <c r="EM230" s="88">
        <f t="shared" si="1100"/>
        <v>0</v>
      </c>
      <c r="EN230" s="88">
        <f t="shared" si="1100"/>
        <v>0</v>
      </c>
      <c r="EO230" s="88">
        <f t="shared" si="1100"/>
        <v>0</v>
      </c>
      <c r="EP230" s="88">
        <f t="shared" si="1101"/>
        <v>0</v>
      </c>
      <c r="EQ230" s="88">
        <f t="shared" si="1101"/>
        <v>0</v>
      </c>
      <c r="ER230" s="88">
        <f t="shared" si="1101"/>
        <v>0</v>
      </c>
      <c r="ES230" s="88">
        <f t="shared" si="1101"/>
        <v>0</v>
      </c>
      <c r="ET230" s="88">
        <f t="shared" si="1101"/>
        <v>0</v>
      </c>
      <c r="EU230" s="88">
        <f t="shared" si="1101"/>
        <v>0</v>
      </c>
      <c r="EV230" s="88">
        <f t="shared" si="1101"/>
        <v>0</v>
      </c>
      <c r="EW230" s="88">
        <f t="shared" si="1101"/>
        <v>0</v>
      </c>
      <c r="EX230" s="88">
        <f t="shared" si="1101"/>
        <v>0</v>
      </c>
      <c r="EY230" s="88">
        <f t="shared" si="1101"/>
        <v>0</v>
      </c>
      <c r="EZ230" s="88">
        <f t="shared" si="1102"/>
        <v>0</v>
      </c>
      <c r="FA230" s="88">
        <f t="shared" si="1102"/>
        <v>0</v>
      </c>
      <c r="FB230" s="88">
        <f t="shared" si="1102"/>
        <v>0</v>
      </c>
      <c r="FC230" s="88">
        <f t="shared" si="1102"/>
        <v>0</v>
      </c>
      <c r="FD230" s="88">
        <f t="shared" si="1102"/>
        <v>0</v>
      </c>
      <c r="FE230" s="88">
        <f t="shared" si="1102"/>
        <v>0</v>
      </c>
      <c r="FF230" s="88">
        <f t="shared" si="1102"/>
        <v>0</v>
      </c>
      <c r="FG230" s="88">
        <f t="shared" si="1102"/>
        <v>0</v>
      </c>
      <c r="FH230" s="88">
        <f t="shared" si="1102"/>
        <v>0</v>
      </c>
      <c r="FI230" s="88">
        <f t="shared" si="1102"/>
        <v>0</v>
      </c>
      <c r="FJ230" s="88">
        <f t="shared" si="1103"/>
        <v>0</v>
      </c>
      <c r="FK230" s="88">
        <f t="shared" si="1103"/>
        <v>0</v>
      </c>
      <c r="FL230" s="88">
        <f t="shared" si="1103"/>
        <v>0</v>
      </c>
      <c r="FM230" s="88">
        <f t="shared" si="1103"/>
        <v>0</v>
      </c>
      <c r="FN230" s="88">
        <f t="shared" si="1103"/>
        <v>0</v>
      </c>
      <c r="FO230" s="88">
        <f t="shared" si="1103"/>
        <v>0</v>
      </c>
      <c r="FP230" s="88">
        <f t="shared" si="1103"/>
        <v>0</v>
      </c>
      <c r="FQ230" s="88">
        <f t="shared" si="1103"/>
        <v>0</v>
      </c>
      <c r="FR230" s="88">
        <f t="shared" si="1103"/>
        <v>0</v>
      </c>
      <c r="FS230" s="88">
        <f t="shared" si="1103"/>
        <v>0</v>
      </c>
      <c r="FT230" s="88">
        <f t="shared" si="1104"/>
        <v>0</v>
      </c>
      <c r="FU230" s="88">
        <f t="shared" si="1104"/>
        <v>0</v>
      </c>
      <c r="FV230" s="88">
        <f t="shared" si="1104"/>
        <v>0</v>
      </c>
      <c r="FW230" s="88">
        <f t="shared" si="1104"/>
        <v>0</v>
      </c>
      <c r="FX230" s="88">
        <f t="shared" si="1104"/>
        <v>0</v>
      </c>
      <c r="FY230" s="88">
        <f t="shared" si="1104"/>
        <v>0</v>
      </c>
      <c r="FZ230" s="88">
        <f t="shared" si="1104"/>
        <v>0</v>
      </c>
      <c r="GA230" s="88">
        <f t="shared" si="1104"/>
        <v>0</v>
      </c>
      <c r="GB230" s="88">
        <f t="shared" si="1104"/>
        <v>0</v>
      </c>
      <c r="GC230" s="70">
        <f t="shared" si="1109"/>
        <v>0</v>
      </c>
      <c r="GD230" s="70">
        <f t="shared" si="1106"/>
        <v>0</v>
      </c>
      <c r="GE230" s="22">
        <f t="shared" si="1107"/>
        <v>0</v>
      </c>
      <c r="GF230" s="5"/>
      <c r="GG230" s="5"/>
    </row>
    <row r="231" spans="1:189" ht="16.5" customHeight="1" x14ac:dyDescent="0.25">
      <c r="A231" s="5"/>
      <c r="B231" s="24"/>
      <c r="C231" s="24"/>
      <c r="D231" s="24"/>
      <c r="E231" s="5"/>
      <c r="F231" s="17" t="s">
        <v>198</v>
      </c>
      <c r="G231" s="17" t="s">
        <v>150</v>
      </c>
      <c r="H231" s="41">
        <f t="shared" si="1086"/>
        <v>21176.210000000003</v>
      </c>
      <c r="I231" s="41">
        <f t="shared" ref="I231:N231" si="1117">H231*1.1</f>
        <v>23293.831000000006</v>
      </c>
      <c r="J231" s="41">
        <f t="shared" si="1117"/>
        <v>25623.214100000008</v>
      </c>
      <c r="K231" s="41">
        <f t="shared" si="1117"/>
        <v>28185.535510000012</v>
      </c>
      <c r="L231" s="41">
        <f t="shared" si="1117"/>
        <v>31004.089061000017</v>
      </c>
      <c r="M231" s="41">
        <f t="shared" si="1117"/>
        <v>34104.497967100018</v>
      </c>
      <c r="N231" s="41">
        <f t="shared" si="1117"/>
        <v>37514.947763810022</v>
      </c>
      <c r="O231" s="41"/>
      <c r="P231" s="88">
        <f t="shared" si="1088"/>
        <v>0</v>
      </c>
      <c r="Q231" s="88">
        <f t="shared" si="1088"/>
        <v>0</v>
      </c>
      <c r="R231" s="88">
        <f t="shared" si="1088"/>
        <v>0</v>
      </c>
      <c r="S231" s="88">
        <f t="shared" si="1088"/>
        <v>0</v>
      </c>
      <c r="T231" s="88">
        <f t="shared" si="1088"/>
        <v>0</v>
      </c>
      <c r="U231" s="88">
        <f t="shared" si="1088"/>
        <v>0</v>
      </c>
      <c r="V231" s="88">
        <f t="shared" si="1088"/>
        <v>0</v>
      </c>
      <c r="W231" s="88">
        <f t="shared" si="1088"/>
        <v>0</v>
      </c>
      <c r="X231" s="88">
        <f t="shared" si="1088"/>
        <v>0</v>
      </c>
      <c r="Y231" s="88">
        <f t="shared" si="1088"/>
        <v>0</v>
      </c>
      <c r="Z231" s="88">
        <f t="shared" si="1089"/>
        <v>0</v>
      </c>
      <c r="AA231" s="88">
        <f t="shared" si="1089"/>
        <v>0</v>
      </c>
      <c r="AB231" s="88">
        <f t="shared" si="1089"/>
        <v>0</v>
      </c>
      <c r="AC231" s="88">
        <f t="shared" si="1089"/>
        <v>0</v>
      </c>
      <c r="AD231" s="88">
        <f t="shared" si="1089"/>
        <v>0</v>
      </c>
      <c r="AE231" s="88">
        <f t="shared" si="1089"/>
        <v>0</v>
      </c>
      <c r="AF231" s="88">
        <f t="shared" si="1089"/>
        <v>0</v>
      </c>
      <c r="AG231" s="88">
        <f t="shared" si="1089"/>
        <v>0</v>
      </c>
      <c r="AH231" s="88">
        <f t="shared" si="1089"/>
        <v>0</v>
      </c>
      <c r="AI231" s="88">
        <f t="shared" si="1089"/>
        <v>0</v>
      </c>
      <c r="AJ231" s="88">
        <f t="shared" si="1090"/>
        <v>0</v>
      </c>
      <c r="AK231" s="88">
        <f t="shared" si="1090"/>
        <v>0</v>
      </c>
      <c r="AL231" s="88">
        <f t="shared" si="1090"/>
        <v>0</v>
      </c>
      <c r="AM231" s="88">
        <f t="shared" si="1090"/>
        <v>0</v>
      </c>
      <c r="AN231" s="88">
        <f t="shared" si="1090"/>
        <v>0</v>
      </c>
      <c r="AO231" s="88">
        <f t="shared" si="1090"/>
        <v>0</v>
      </c>
      <c r="AP231" s="88">
        <f t="shared" si="1090"/>
        <v>0</v>
      </c>
      <c r="AQ231" s="88">
        <f t="shared" si="1090"/>
        <v>0</v>
      </c>
      <c r="AR231" s="88">
        <f t="shared" si="1090"/>
        <v>0</v>
      </c>
      <c r="AS231" s="88">
        <f t="shared" si="1090"/>
        <v>0</v>
      </c>
      <c r="AT231" s="88">
        <f t="shared" si="1091"/>
        <v>0</v>
      </c>
      <c r="AU231" s="88">
        <f t="shared" si="1091"/>
        <v>0</v>
      </c>
      <c r="AV231" s="88">
        <f t="shared" si="1091"/>
        <v>0</v>
      </c>
      <c r="AW231" s="88">
        <f t="shared" si="1091"/>
        <v>0</v>
      </c>
      <c r="AX231" s="88">
        <f t="shared" si="1091"/>
        <v>0</v>
      </c>
      <c r="AY231" s="88">
        <f t="shared" si="1091"/>
        <v>0</v>
      </c>
      <c r="AZ231" s="88">
        <f t="shared" si="1091"/>
        <v>0</v>
      </c>
      <c r="BA231" s="88">
        <f t="shared" si="1091"/>
        <v>0</v>
      </c>
      <c r="BB231" s="88">
        <f t="shared" si="1091"/>
        <v>0</v>
      </c>
      <c r="BC231" s="88">
        <f t="shared" si="1091"/>
        <v>0</v>
      </c>
      <c r="BD231" s="88">
        <f t="shared" si="1092"/>
        <v>0</v>
      </c>
      <c r="BE231" s="88">
        <f t="shared" si="1092"/>
        <v>0</v>
      </c>
      <c r="BF231" s="88">
        <f t="shared" si="1092"/>
        <v>0</v>
      </c>
      <c r="BG231" s="88">
        <f t="shared" si="1092"/>
        <v>0</v>
      </c>
      <c r="BH231" s="88">
        <f t="shared" si="1092"/>
        <v>0</v>
      </c>
      <c r="BI231" s="88">
        <f t="shared" si="1092"/>
        <v>0</v>
      </c>
      <c r="BJ231" s="88">
        <f t="shared" si="1092"/>
        <v>0</v>
      </c>
      <c r="BK231" s="88">
        <f t="shared" si="1092"/>
        <v>0</v>
      </c>
      <c r="BL231" s="88">
        <f t="shared" si="1092"/>
        <v>0</v>
      </c>
      <c r="BM231" s="88">
        <f t="shared" si="1092"/>
        <v>0</v>
      </c>
      <c r="BN231" s="88">
        <f t="shared" si="1093"/>
        <v>0</v>
      </c>
      <c r="BO231" s="88">
        <f t="shared" si="1093"/>
        <v>0</v>
      </c>
      <c r="BP231" s="88">
        <f t="shared" si="1093"/>
        <v>0</v>
      </c>
      <c r="BQ231" s="88">
        <f t="shared" si="1093"/>
        <v>0</v>
      </c>
      <c r="BR231" s="88">
        <f t="shared" si="1093"/>
        <v>0</v>
      </c>
      <c r="BS231" s="88">
        <f t="shared" si="1093"/>
        <v>0</v>
      </c>
      <c r="BT231" s="88">
        <f t="shared" si="1093"/>
        <v>0</v>
      </c>
      <c r="BU231" s="88">
        <f t="shared" si="1093"/>
        <v>0</v>
      </c>
      <c r="BV231" s="88">
        <f t="shared" si="1093"/>
        <v>0</v>
      </c>
      <c r="BW231" s="88">
        <f t="shared" si="1093"/>
        <v>0</v>
      </c>
      <c r="BX231" s="88">
        <f t="shared" si="1094"/>
        <v>0</v>
      </c>
      <c r="BY231" s="88">
        <f t="shared" si="1094"/>
        <v>7381.2326981250017</v>
      </c>
      <c r="BZ231" s="88">
        <f t="shared" si="1094"/>
        <v>7381.2326981250017</v>
      </c>
      <c r="CA231" s="88">
        <f t="shared" si="1094"/>
        <v>7381.2326981250017</v>
      </c>
      <c r="CB231" s="88">
        <f t="shared" si="1094"/>
        <v>7381.2326981250017</v>
      </c>
      <c r="CC231" s="88">
        <f t="shared" si="1094"/>
        <v>7381.2326981250017</v>
      </c>
      <c r="CD231" s="88">
        <f t="shared" si="1094"/>
        <v>7381.2326981250017</v>
      </c>
      <c r="CE231" s="88">
        <f t="shared" si="1094"/>
        <v>7381.2326981250017</v>
      </c>
      <c r="CF231" s="88">
        <f t="shared" si="1094"/>
        <v>7381.2326981250017</v>
      </c>
      <c r="CG231" s="88">
        <f t="shared" si="1094"/>
        <v>7381.2326981250017</v>
      </c>
      <c r="CH231" s="88">
        <f t="shared" si="1095"/>
        <v>7381.2326981250017</v>
      </c>
      <c r="CI231" s="88">
        <f t="shared" si="1095"/>
        <v>7381.2326981250017</v>
      </c>
      <c r="CJ231" s="88">
        <f t="shared" si="1095"/>
        <v>7381.2326981250017</v>
      </c>
      <c r="CK231" s="88">
        <f t="shared" si="1095"/>
        <v>8119.3559679375021</v>
      </c>
      <c r="CL231" s="88">
        <f t="shared" si="1095"/>
        <v>8119.3559679375021</v>
      </c>
      <c r="CM231" s="88">
        <f t="shared" si="1095"/>
        <v>8119.3559679375021</v>
      </c>
      <c r="CN231" s="88">
        <f t="shared" si="1095"/>
        <v>8119.3559679375021</v>
      </c>
      <c r="CO231" s="88">
        <f t="shared" si="1095"/>
        <v>8119.3559679375021</v>
      </c>
      <c r="CP231" s="88">
        <f t="shared" si="1095"/>
        <v>8119.3559679375021</v>
      </c>
      <c r="CQ231" s="88">
        <f t="shared" si="1095"/>
        <v>8119.3559679375021</v>
      </c>
      <c r="CR231" s="88">
        <f t="shared" si="1096"/>
        <v>8119.3559679375021</v>
      </c>
      <c r="CS231" s="88">
        <f t="shared" si="1096"/>
        <v>8119.3559679375021</v>
      </c>
      <c r="CT231" s="88">
        <f t="shared" si="1096"/>
        <v>8119.3559679375021</v>
      </c>
      <c r="CU231" s="88">
        <f t="shared" si="1096"/>
        <v>50293.564925656283</v>
      </c>
      <c r="CV231" s="88">
        <f t="shared" si="1096"/>
        <v>50293.564925656283</v>
      </c>
      <c r="CW231" s="88">
        <f t="shared" si="1096"/>
        <v>50293.564925656283</v>
      </c>
      <c r="CX231" s="88">
        <f t="shared" si="1096"/>
        <v>50293.564925656283</v>
      </c>
      <c r="CY231" s="88">
        <f t="shared" si="1096"/>
        <v>50293.564925656283</v>
      </c>
      <c r="CZ231" s="88">
        <f t="shared" si="1096"/>
        <v>50293.564925656283</v>
      </c>
      <c r="DA231" s="88">
        <f t="shared" si="1096"/>
        <v>50293.564925656283</v>
      </c>
      <c r="DB231" s="88">
        <f t="shared" si="1097"/>
        <v>50293.564925656283</v>
      </c>
      <c r="DC231" s="88">
        <f t="shared" si="1097"/>
        <v>50293.564925656283</v>
      </c>
      <c r="DD231" s="88">
        <f t="shared" si="1097"/>
        <v>50293.564925656283</v>
      </c>
      <c r="DE231" s="88">
        <f t="shared" si="1097"/>
        <v>50293.564925656283</v>
      </c>
      <c r="DF231" s="88">
        <f t="shared" si="1097"/>
        <v>50293.564925656283</v>
      </c>
      <c r="DG231" s="88">
        <f t="shared" si="1097"/>
        <v>50293.564925656283</v>
      </c>
      <c r="DH231" s="88">
        <f t="shared" si="1097"/>
        <v>50293.564925656283</v>
      </c>
      <c r="DI231" s="88">
        <f t="shared" si="1097"/>
        <v>55322.921418221915</v>
      </c>
      <c r="DJ231" s="88">
        <f t="shared" si="1097"/>
        <v>55322.921418221915</v>
      </c>
      <c r="DK231" s="88">
        <f t="shared" si="1097"/>
        <v>55322.921418221915</v>
      </c>
      <c r="DL231" s="88">
        <f t="shared" si="1098"/>
        <v>55322.921418221915</v>
      </c>
      <c r="DM231" s="88">
        <f t="shared" si="1098"/>
        <v>55322.921418221915</v>
      </c>
      <c r="DN231" s="88">
        <f t="shared" si="1098"/>
        <v>55322.921418221915</v>
      </c>
      <c r="DO231" s="88">
        <f t="shared" si="1098"/>
        <v>55322.921418221915</v>
      </c>
      <c r="DP231" s="88">
        <f t="shared" si="1098"/>
        <v>55322.921418221915</v>
      </c>
      <c r="DQ231" s="88">
        <f t="shared" si="1098"/>
        <v>55322.921418221915</v>
      </c>
      <c r="DR231" s="88">
        <f t="shared" si="1098"/>
        <v>55322.921418221915</v>
      </c>
      <c r="DS231" s="88">
        <f t="shared" si="1098"/>
        <v>0</v>
      </c>
      <c r="DT231" s="88">
        <f t="shared" si="1098"/>
        <v>0</v>
      </c>
      <c r="DU231" s="88">
        <f t="shared" si="1098"/>
        <v>0</v>
      </c>
      <c r="DV231" s="88">
        <f t="shared" si="1099"/>
        <v>0</v>
      </c>
      <c r="DW231" s="88">
        <f t="shared" si="1099"/>
        <v>0</v>
      </c>
      <c r="DX231" s="88">
        <f t="shared" si="1099"/>
        <v>0</v>
      </c>
      <c r="DY231" s="88">
        <f t="shared" si="1099"/>
        <v>0</v>
      </c>
      <c r="DZ231" s="88">
        <f t="shared" si="1099"/>
        <v>0</v>
      </c>
      <c r="EA231" s="88">
        <f t="shared" si="1099"/>
        <v>0</v>
      </c>
      <c r="EB231" s="88">
        <f t="shared" si="1099"/>
        <v>0</v>
      </c>
      <c r="EC231" s="88">
        <f t="shared" si="1099"/>
        <v>0</v>
      </c>
      <c r="ED231" s="88">
        <f t="shared" si="1099"/>
        <v>0</v>
      </c>
      <c r="EE231" s="88">
        <f t="shared" si="1099"/>
        <v>0</v>
      </c>
      <c r="EF231" s="88">
        <f t="shared" si="1100"/>
        <v>0</v>
      </c>
      <c r="EG231" s="88">
        <f t="shared" si="1100"/>
        <v>0</v>
      </c>
      <c r="EH231" s="88">
        <f t="shared" si="1100"/>
        <v>0</v>
      </c>
      <c r="EI231" s="88">
        <f t="shared" si="1100"/>
        <v>0</v>
      </c>
      <c r="EJ231" s="88">
        <f t="shared" si="1100"/>
        <v>0</v>
      </c>
      <c r="EK231" s="88">
        <f t="shared" si="1100"/>
        <v>0</v>
      </c>
      <c r="EL231" s="88">
        <f t="shared" si="1100"/>
        <v>0</v>
      </c>
      <c r="EM231" s="88">
        <f t="shared" si="1100"/>
        <v>0</v>
      </c>
      <c r="EN231" s="88">
        <f t="shared" si="1100"/>
        <v>0</v>
      </c>
      <c r="EO231" s="88">
        <f t="shared" si="1100"/>
        <v>0</v>
      </c>
      <c r="EP231" s="88">
        <f t="shared" si="1101"/>
        <v>0</v>
      </c>
      <c r="EQ231" s="88">
        <f t="shared" si="1101"/>
        <v>0</v>
      </c>
      <c r="ER231" s="88">
        <f t="shared" si="1101"/>
        <v>0</v>
      </c>
      <c r="ES231" s="88">
        <f t="shared" si="1101"/>
        <v>0</v>
      </c>
      <c r="ET231" s="88">
        <f t="shared" si="1101"/>
        <v>0</v>
      </c>
      <c r="EU231" s="88">
        <f t="shared" si="1101"/>
        <v>0</v>
      </c>
      <c r="EV231" s="88">
        <f t="shared" si="1101"/>
        <v>0</v>
      </c>
      <c r="EW231" s="88">
        <f t="shared" si="1101"/>
        <v>0</v>
      </c>
      <c r="EX231" s="88">
        <f t="shared" si="1101"/>
        <v>0</v>
      </c>
      <c r="EY231" s="88">
        <f t="shared" si="1101"/>
        <v>0</v>
      </c>
      <c r="EZ231" s="88">
        <f t="shared" si="1102"/>
        <v>0</v>
      </c>
      <c r="FA231" s="88">
        <f t="shared" si="1102"/>
        <v>0</v>
      </c>
      <c r="FB231" s="88">
        <f t="shared" si="1102"/>
        <v>0</v>
      </c>
      <c r="FC231" s="88">
        <f t="shared" si="1102"/>
        <v>0</v>
      </c>
      <c r="FD231" s="88">
        <f t="shared" si="1102"/>
        <v>0</v>
      </c>
      <c r="FE231" s="88">
        <f t="shared" si="1102"/>
        <v>0</v>
      </c>
      <c r="FF231" s="88">
        <f t="shared" si="1102"/>
        <v>0</v>
      </c>
      <c r="FG231" s="88">
        <f t="shared" si="1102"/>
        <v>0</v>
      </c>
      <c r="FH231" s="88">
        <f t="shared" si="1102"/>
        <v>0</v>
      </c>
      <c r="FI231" s="88">
        <f t="shared" si="1102"/>
        <v>0</v>
      </c>
      <c r="FJ231" s="88">
        <f t="shared" si="1103"/>
        <v>0</v>
      </c>
      <c r="FK231" s="88">
        <f t="shared" si="1103"/>
        <v>0</v>
      </c>
      <c r="FL231" s="88">
        <f t="shared" si="1103"/>
        <v>0</v>
      </c>
      <c r="FM231" s="88">
        <f t="shared" si="1103"/>
        <v>0</v>
      </c>
      <c r="FN231" s="88">
        <f t="shared" si="1103"/>
        <v>0</v>
      </c>
      <c r="FO231" s="88">
        <f t="shared" si="1103"/>
        <v>0</v>
      </c>
      <c r="FP231" s="88">
        <f t="shared" si="1103"/>
        <v>0</v>
      </c>
      <c r="FQ231" s="88">
        <f t="shared" si="1103"/>
        <v>0</v>
      </c>
      <c r="FR231" s="88">
        <f t="shared" si="1103"/>
        <v>0</v>
      </c>
      <c r="FS231" s="88">
        <f t="shared" si="1103"/>
        <v>0</v>
      </c>
      <c r="FT231" s="88">
        <f t="shared" si="1104"/>
        <v>0</v>
      </c>
      <c r="FU231" s="88">
        <f t="shared" si="1104"/>
        <v>0</v>
      </c>
      <c r="FV231" s="88">
        <f t="shared" si="1104"/>
        <v>0</v>
      </c>
      <c r="FW231" s="88">
        <f t="shared" si="1104"/>
        <v>0</v>
      </c>
      <c r="FX231" s="88">
        <f t="shared" si="1104"/>
        <v>0</v>
      </c>
      <c r="FY231" s="88">
        <f t="shared" si="1104"/>
        <v>0</v>
      </c>
      <c r="FZ231" s="88">
        <f t="shared" si="1104"/>
        <v>0</v>
      </c>
      <c r="GA231" s="88">
        <f t="shared" si="1104"/>
        <v>0</v>
      </c>
      <c r="GB231" s="88">
        <f t="shared" si="1104"/>
        <v>0</v>
      </c>
      <c r="GC231" s="70">
        <f>SUM(AA231:DT231)</f>
        <v>1427107.4751982824</v>
      </c>
      <c r="GD231" s="70">
        <f t="shared" si="1106"/>
        <v>1427107.4751982819</v>
      </c>
      <c r="GE231" s="22">
        <f t="shared" si="1107"/>
        <v>0</v>
      </c>
      <c r="GF231" s="5"/>
      <c r="GG231" s="5"/>
    </row>
    <row r="232" spans="1:189" ht="16.5" customHeight="1" x14ac:dyDescent="0.25">
      <c r="A232" s="5"/>
      <c r="B232" s="24"/>
      <c r="C232" s="24"/>
      <c r="D232" s="24"/>
      <c r="E232" s="5"/>
      <c r="F232" s="17" t="s">
        <v>199</v>
      </c>
      <c r="G232" s="17" t="s">
        <v>151</v>
      </c>
      <c r="H232" s="41">
        <f t="shared" si="1086"/>
        <v>35910.379999999997</v>
      </c>
      <c r="I232" s="41">
        <f t="shared" ref="I232:N232" si="1118">H232*1.1</f>
        <v>39501.417999999998</v>
      </c>
      <c r="J232" s="41">
        <f t="shared" si="1118"/>
        <v>43451.559800000003</v>
      </c>
      <c r="K232" s="41">
        <f t="shared" si="1118"/>
        <v>47796.715780000006</v>
      </c>
      <c r="L232" s="41">
        <f t="shared" si="1118"/>
        <v>52576.387358000007</v>
      </c>
      <c r="M232" s="41">
        <f t="shared" si="1118"/>
        <v>57834.026093800014</v>
      </c>
      <c r="N232" s="41">
        <f t="shared" si="1118"/>
        <v>63617.42870318002</v>
      </c>
      <c r="O232" s="41"/>
      <c r="P232" s="88">
        <f t="shared" ref="P232:Y239" si="1119">SUMIF($G$136:$G$220,$G232,P$136:P$220)</f>
        <v>0</v>
      </c>
      <c r="Q232" s="88">
        <f t="shared" si="1119"/>
        <v>0</v>
      </c>
      <c r="R232" s="88">
        <f t="shared" si="1119"/>
        <v>0</v>
      </c>
      <c r="S232" s="88">
        <f t="shared" si="1119"/>
        <v>0</v>
      </c>
      <c r="T232" s="88">
        <f t="shared" si="1119"/>
        <v>0</v>
      </c>
      <c r="U232" s="88">
        <f t="shared" si="1119"/>
        <v>0</v>
      </c>
      <c r="V232" s="88">
        <f t="shared" si="1119"/>
        <v>0</v>
      </c>
      <c r="W232" s="88">
        <f t="shared" si="1119"/>
        <v>0</v>
      </c>
      <c r="X232" s="88">
        <f t="shared" si="1119"/>
        <v>0</v>
      </c>
      <c r="Y232" s="88">
        <f t="shared" si="1119"/>
        <v>0</v>
      </c>
      <c r="Z232" s="88">
        <f t="shared" ref="Z232:AI239" si="1120">SUMIF($G$136:$G$220,$G232,Z$136:Z$220)</f>
        <v>0</v>
      </c>
      <c r="AA232" s="88">
        <f t="shared" si="1120"/>
        <v>138614.06679999997</v>
      </c>
      <c r="AB232" s="88">
        <f t="shared" si="1120"/>
        <v>138614.06679999997</v>
      </c>
      <c r="AC232" s="88">
        <f t="shared" si="1120"/>
        <v>138614.06679999997</v>
      </c>
      <c r="AD232" s="88">
        <f t="shared" si="1120"/>
        <v>138614.06679999997</v>
      </c>
      <c r="AE232" s="88">
        <f t="shared" si="1120"/>
        <v>64077.584312499996</v>
      </c>
      <c r="AF232" s="88">
        <f t="shared" si="1120"/>
        <v>64077.584312499996</v>
      </c>
      <c r="AG232" s="88">
        <f t="shared" si="1120"/>
        <v>64077.584312499996</v>
      </c>
      <c r="AH232" s="88">
        <f t="shared" si="1120"/>
        <v>64077.584312499996</v>
      </c>
      <c r="AI232" s="88">
        <f t="shared" si="1120"/>
        <v>64077.584312499996</v>
      </c>
      <c r="AJ232" s="88">
        <f t="shared" ref="AJ232:AS239" si="1121">SUMIF($G$136:$G$220,$G232,AJ$136:AJ$220)</f>
        <v>64077.584312499996</v>
      </c>
      <c r="AK232" s="88">
        <f t="shared" si="1121"/>
        <v>64077.584312499996</v>
      </c>
      <c r="AL232" s="88">
        <f t="shared" si="1121"/>
        <v>64077.584312499996</v>
      </c>
      <c r="AM232" s="88">
        <f t="shared" si="1121"/>
        <v>64077.584312499996</v>
      </c>
      <c r="AN232" s="88">
        <f t="shared" si="1121"/>
        <v>64077.584312499996</v>
      </c>
      <c r="AO232" s="88">
        <f t="shared" si="1121"/>
        <v>70485.342743750007</v>
      </c>
      <c r="AP232" s="88">
        <f t="shared" si="1121"/>
        <v>70485.342743750007</v>
      </c>
      <c r="AQ232" s="88">
        <f t="shared" si="1121"/>
        <v>70485.342743750007</v>
      </c>
      <c r="AR232" s="88">
        <f t="shared" si="1121"/>
        <v>70485.342743750007</v>
      </c>
      <c r="AS232" s="88">
        <f t="shared" si="1121"/>
        <v>70485.342743750007</v>
      </c>
      <c r="AT232" s="88">
        <f t="shared" ref="AT232:BC239" si="1122">SUMIF($G$136:$G$220,$G232,AT$136:AT$220)</f>
        <v>70485.342743750007</v>
      </c>
      <c r="AU232" s="88">
        <f t="shared" si="1122"/>
        <v>70485.342743750007</v>
      </c>
      <c r="AV232" s="88">
        <f t="shared" si="1122"/>
        <v>70485.342743750007</v>
      </c>
      <c r="AW232" s="88">
        <f t="shared" si="1122"/>
        <v>70485.342743750007</v>
      </c>
      <c r="AX232" s="88">
        <f t="shared" si="1122"/>
        <v>70485.342743750007</v>
      </c>
      <c r="AY232" s="88">
        <f t="shared" si="1122"/>
        <v>70485.342743750007</v>
      </c>
      <c r="AZ232" s="88">
        <f t="shared" si="1122"/>
        <v>70485.342743750007</v>
      </c>
      <c r="BA232" s="88">
        <f t="shared" si="1122"/>
        <v>70485.342743750007</v>
      </c>
      <c r="BB232" s="88">
        <f t="shared" si="1122"/>
        <v>70485.342743750007</v>
      </c>
      <c r="BC232" s="88">
        <f t="shared" si="1122"/>
        <v>70485.342743750007</v>
      </c>
      <c r="BD232" s="88">
        <f t="shared" ref="BD232:BM239" si="1123">SUMIF($G$136:$G$220,$G232,BD$136:BD$220)</f>
        <v>70485.342743750007</v>
      </c>
      <c r="BE232" s="88">
        <f t="shared" si="1123"/>
        <v>70485.342743750007</v>
      </c>
      <c r="BF232" s="88">
        <f t="shared" si="1123"/>
        <v>70485.342743750007</v>
      </c>
      <c r="BG232" s="88">
        <f t="shared" si="1123"/>
        <v>70485.342743750007</v>
      </c>
      <c r="BH232" s="88">
        <f t="shared" si="1123"/>
        <v>70485.342743750007</v>
      </c>
      <c r="BI232" s="88">
        <f t="shared" si="1123"/>
        <v>70485.342743750007</v>
      </c>
      <c r="BJ232" s="88">
        <f t="shared" si="1123"/>
        <v>70485.342743750007</v>
      </c>
      <c r="BK232" s="88">
        <f t="shared" si="1123"/>
        <v>70485.342743750007</v>
      </c>
      <c r="BL232" s="88">
        <f t="shared" si="1123"/>
        <v>70485.342743750007</v>
      </c>
      <c r="BM232" s="88">
        <f t="shared" si="1123"/>
        <v>77533.877018125</v>
      </c>
      <c r="BN232" s="88">
        <f t="shared" ref="BN232:BW239" si="1124">SUMIF($G$136:$G$220,$G232,BN$136:BN$220)</f>
        <v>77533.877018125</v>
      </c>
      <c r="BO232" s="88">
        <f t="shared" si="1124"/>
        <v>77533.877018125</v>
      </c>
      <c r="BP232" s="88">
        <f t="shared" si="1124"/>
        <v>77533.877018125</v>
      </c>
      <c r="BQ232" s="88">
        <f t="shared" si="1124"/>
        <v>77533.877018125</v>
      </c>
      <c r="BR232" s="88">
        <f t="shared" si="1124"/>
        <v>77533.877018125</v>
      </c>
      <c r="BS232" s="88">
        <f t="shared" si="1124"/>
        <v>77533.877018125</v>
      </c>
      <c r="BT232" s="88">
        <f t="shared" si="1124"/>
        <v>77533.877018125</v>
      </c>
      <c r="BU232" s="88">
        <f t="shared" si="1124"/>
        <v>77533.877018125</v>
      </c>
      <c r="BV232" s="88">
        <f t="shared" si="1124"/>
        <v>77533.877018125</v>
      </c>
      <c r="BW232" s="88">
        <f t="shared" si="1124"/>
        <v>77533.877018125</v>
      </c>
      <c r="BX232" s="88">
        <f t="shared" ref="BX232:CG239" si="1125">SUMIF($G$136:$G$220,$G232,BX$136:BX$220)</f>
        <v>77533.877018125</v>
      </c>
      <c r="BY232" s="88">
        <f t="shared" si="1125"/>
        <v>65016.865189375021</v>
      </c>
      <c r="BZ232" s="88">
        <f t="shared" si="1125"/>
        <v>65016.865189375021</v>
      </c>
      <c r="CA232" s="88">
        <f t="shared" si="1125"/>
        <v>65016.865189375021</v>
      </c>
      <c r="CB232" s="88">
        <f t="shared" si="1125"/>
        <v>65016.865189375021</v>
      </c>
      <c r="CC232" s="88">
        <f t="shared" si="1125"/>
        <v>65016.865189375021</v>
      </c>
      <c r="CD232" s="88">
        <f t="shared" si="1125"/>
        <v>65016.865189375021</v>
      </c>
      <c r="CE232" s="88">
        <f t="shared" si="1125"/>
        <v>65016.865189375021</v>
      </c>
      <c r="CF232" s="88">
        <f t="shared" si="1125"/>
        <v>65016.865189375021</v>
      </c>
      <c r="CG232" s="88">
        <f t="shared" si="1125"/>
        <v>65016.865189375021</v>
      </c>
      <c r="CH232" s="88">
        <f t="shared" ref="CH232:CQ239" si="1126">SUMIF($G$136:$G$220,$G232,CH$136:CH$220)</f>
        <v>65016.865189375021</v>
      </c>
      <c r="CI232" s="88">
        <f t="shared" si="1126"/>
        <v>65016.865189375021</v>
      </c>
      <c r="CJ232" s="88">
        <f t="shared" si="1126"/>
        <v>65016.865189375021</v>
      </c>
      <c r="CK232" s="88">
        <f t="shared" si="1126"/>
        <v>71518.551708312501</v>
      </c>
      <c r="CL232" s="88">
        <f t="shared" si="1126"/>
        <v>71518.551708312501</v>
      </c>
      <c r="CM232" s="88">
        <f t="shared" si="1126"/>
        <v>71518.551708312501</v>
      </c>
      <c r="CN232" s="88">
        <f t="shared" si="1126"/>
        <v>71518.551708312501</v>
      </c>
      <c r="CO232" s="88">
        <f t="shared" si="1126"/>
        <v>71518.551708312501</v>
      </c>
      <c r="CP232" s="88">
        <f t="shared" si="1126"/>
        <v>71518.551708312501</v>
      </c>
      <c r="CQ232" s="88">
        <f t="shared" si="1126"/>
        <v>71518.551708312501</v>
      </c>
      <c r="CR232" s="88">
        <f t="shared" ref="CR232:DA239" si="1127">SUMIF($G$136:$G$220,$G232,CR$136:CR$220)</f>
        <v>71518.551708312501</v>
      </c>
      <c r="CS232" s="88">
        <f t="shared" si="1127"/>
        <v>71518.551708312501</v>
      </c>
      <c r="CT232" s="88">
        <f t="shared" si="1127"/>
        <v>71518.551708312501</v>
      </c>
      <c r="CU232" s="88">
        <f t="shared" si="1127"/>
        <v>0</v>
      </c>
      <c r="CV232" s="88">
        <f t="shared" si="1127"/>
        <v>0</v>
      </c>
      <c r="CW232" s="88">
        <f t="shared" si="1127"/>
        <v>0</v>
      </c>
      <c r="CX232" s="88">
        <f t="shared" si="1127"/>
        <v>0</v>
      </c>
      <c r="CY232" s="88">
        <f t="shared" si="1127"/>
        <v>0</v>
      </c>
      <c r="CZ232" s="88">
        <f t="shared" si="1127"/>
        <v>0</v>
      </c>
      <c r="DA232" s="88">
        <f t="shared" si="1127"/>
        <v>0</v>
      </c>
      <c r="DB232" s="88">
        <f t="shared" ref="DB232:DK239" si="1128">SUMIF($G$136:$G$220,$G232,DB$136:DB$220)</f>
        <v>0</v>
      </c>
      <c r="DC232" s="88">
        <f t="shared" si="1128"/>
        <v>0</v>
      </c>
      <c r="DD232" s="88">
        <f t="shared" si="1128"/>
        <v>0</v>
      </c>
      <c r="DE232" s="88">
        <f t="shared" si="1128"/>
        <v>0</v>
      </c>
      <c r="DF232" s="88">
        <f t="shared" si="1128"/>
        <v>0</v>
      </c>
      <c r="DG232" s="88">
        <f t="shared" si="1128"/>
        <v>0</v>
      </c>
      <c r="DH232" s="88">
        <f t="shared" si="1128"/>
        <v>0</v>
      </c>
      <c r="DI232" s="88">
        <f t="shared" si="1128"/>
        <v>0</v>
      </c>
      <c r="DJ232" s="88">
        <f t="shared" si="1128"/>
        <v>0</v>
      </c>
      <c r="DK232" s="88">
        <f t="shared" si="1128"/>
        <v>0</v>
      </c>
      <c r="DL232" s="88">
        <f t="shared" ref="DL232:DU239" si="1129">SUMIF($G$136:$G$220,$G232,DL$136:DL$220)</f>
        <v>0</v>
      </c>
      <c r="DM232" s="88">
        <f t="shared" si="1129"/>
        <v>0</v>
      </c>
      <c r="DN232" s="88">
        <f t="shared" si="1129"/>
        <v>0</v>
      </c>
      <c r="DO232" s="88">
        <f t="shared" si="1129"/>
        <v>0</v>
      </c>
      <c r="DP232" s="88">
        <f t="shared" si="1129"/>
        <v>0</v>
      </c>
      <c r="DQ232" s="88">
        <f t="shared" si="1129"/>
        <v>0</v>
      </c>
      <c r="DR232" s="88">
        <f t="shared" si="1129"/>
        <v>0</v>
      </c>
      <c r="DS232" s="88">
        <f t="shared" si="1129"/>
        <v>0</v>
      </c>
      <c r="DT232" s="88">
        <f t="shared" si="1129"/>
        <v>0</v>
      </c>
      <c r="DU232" s="88">
        <f t="shared" si="1129"/>
        <v>0</v>
      </c>
      <c r="DV232" s="88">
        <f t="shared" ref="DV232:EE239" si="1130">SUMIF($G$136:$G$220,$G232,DV$136:DV$220)</f>
        <v>0</v>
      </c>
      <c r="DW232" s="88">
        <f t="shared" si="1130"/>
        <v>0</v>
      </c>
      <c r="DX232" s="88">
        <f t="shared" si="1130"/>
        <v>0</v>
      </c>
      <c r="DY232" s="88">
        <f t="shared" si="1130"/>
        <v>0</v>
      </c>
      <c r="DZ232" s="88">
        <f t="shared" si="1130"/>
        <v>0</v>
      </c>
      <c r="EA232" s="88">
        <f t="shared" si="1130"/>
        <v>0</v>
      </c>
      <c r="EB232" s="88">
        <f t="shared" si="1130"/>
        <v>0</v>
      </c>
      <c r="EC232" s="88">
        <f t="shared" si="1130"/>
        <v>0</v>
      </c>
      <c r="ED232" s="88">
        <f t="shared" si="1130"/>
        <v>0</v>
      </c>
      <c r="EE232" s="88">
        <f t="shared" si="1130"/>
        <v>0</v>
      </c>
      <c r="EF232" s="88">
        <f t="shared" ref="EF232:EO239" si="1131">SUMIF($G$136:$G$220,$G232,EF$136:EF$220)</f>
        <v>0</v>
      </c>
      <c r="EG232" s="88">
        <f t="shared" si="1131"/>
        <v>0</v>
      </c>
      <c r="EH232" s="88">
        <f t="shared" si="1131"/>
        <v>0</v>
      </c>
      <c r="EI232" s="88">
        <f t="shared" si="1131"/>
        <v>0</v>
      </c>
      <c r="EJ232" s="88">
        <f t="shared" si="1131"/>
        <v>0</v>
      </c>
      <c r="EK232" s="88">
        <f t="shared" si="1131"/>
        <v>0</v>
      </c>
      <c r="EL232" s="88">
        <f t="shared" si="1131"/>
        <v>0</v>
      </c>
      <c r="EM232" s="88">
        <f t="shared" si="1131"/>
        <v>0</v>
      </c>
      <c r="EN232" s="88">
        <f t="shared" si="1131"/>
        <v>0</v>
      </c>
      <c r="EO232" s="88">
        <f t="shared" si="1131"/>
        <v>0</v>
      </c>
      <c r="EP232" s="88">
        <f t="shared" ref="EP232:EY239" si="1132">SUMIF($G$136:$G$220,$G232,EP$136:EP$220)</f>
        <v>0</v>
      </c>
      <c r="EQ232" s="88">
        <f t="shared" si="1132"/>
        <v>0</v>
      </c>
      <c r="ER232" s="88">
        <f t="shared" si="1132"/>
        <v>0</v>
      </c>
      <c r="ES232" s="88">
        <f t="shared" si="1132"/>
        <v>0</v>
      </c>
      <c r="ET232" s="88">
        <f t="shared" si="1132"/>
        <v>0</v>
      </c>
      <c r="EU232" s="88">
        <f t="shared" si="1132"/>
        <v>0</v>
      </c>
      <c r="EV232" s="88">
        <f t="shared" si="1132"/>
        <v>0</v>
      </c>
      <c r="EW232" s="88">
        <f t="shared" si="1132"/>
        <v>0</v>
      </c>
      <c r="EX232" s="88">
        <f t="shared" si="1132"/>
        <v>0</v>
      </c>
      <c r="EY232" s="88">
        <f t="shared" si="1132"/>
        <v>0</v>
      </c>
      <c r="EZ232" s="88">
        <f t="shared" ref="EZ232:FI239" si="1133">SUMIF($G$136:$G$220,$G232,EZ$136:EZ$220)</f>
        <v>0</v>
      </c>
      <c r="FA232" s="88">
        <f t="shared" si="1133"/>
        <v>0</v>
      </c>
      <c r="FB232" s="88">
        <f t="shared" si="1133"/>
        <v>0</v>
      </c>
      <c r="FC232" s="88">
        <f t="shared" si="1133"/>
        <v>0</v>
      </c>
      <c r="FD232" s="88">
        <f t="shared" si="1133"/>
        <v>0</v>
      </c>
      <c r="FE232" s="88">
        <f t="shared" si="1133"/>
        <v>0</v>
      </c>
      <c r="FF232" s="88">
        <f t="shared" si="1133"/>
        <v>0</v>
      </c>
      <c r="FG232" s="88">
        <f t="shared" si="1133"/>
        <v>0</v>
      </c>
      <c r="FH232" s="88">
        <f t="shared" si="1133"/>
        <v>0</v>
      </c>
      <c r="FI232" s="88">
        <f t="shared" si="1133"/>
        <v>0</v>
      </c>
      <c r="FJ232" s="88">
        <f t="shared" ref="FJ232:FS239" si="1134">SUMIF($G$136:$G$220,$G232,FJ$136:FJ$220)</f>
        <v>0</v>
      </c>
      <c r="FK232" s="88">
        <f t="shared" si="1134"/>
        <v>0</v>
      </c>
      <c r="FL232" s="88">
        <f t="shared" si="1134"/>
        <v>0</v>
      </c>
      <c r="FM232" s="88">
        <f t="shared" si="1134"/>
        <v>0</v>
      </c>
      <c r="FN232" s="88">
        <f t="shared" si="1134"/>
        <v>0</v>
      </c>
      <c r="FO232" s="88">
        <f t="shared" si="1134"/>
        <v>0</v>
      </c>
      <c r="FP232" s="88">
        <f t="shared" si="1134"/>
        <v>0</v>
      </c>
      <c r="FQ232" s="88">
        <f t="shared" si="1134"/>
        <v>0</v>
      </c>
      <c r="FR232" s="88">
        <f t="shared" si="1134"/>
        <v>0</v>
      </c>
      <c r="FS232" s="88">
        <f t="shared" si="1134"/>
        <v>0</v>
      </c>
      <c r="FT232" s="88">
        <f t="shared" ref="FT232:GB239" si="1135">SUMIF($G$136:$G$220,$G232,FT$136:FT$220)</f>
        <v>0</v>
      </c>
      <c r="FU232" s="88">
        <f t="shared" si="1135"/>
        <v>0</v>
      </c>
      <c r="FV232" s="88">
        <f t="shared" si="1135"/>
        <v>0</v>
      </c>
      <c r="FW232" s="88">
        <f t="shared" si="1135"/>
        <v>0</v>
      </c>
      <c r="FX232" s="88">
        <f t="shared" si="1135"/>
        <v>0</v>
      </c>
      <c r="FY232" s="88">
        <f t="shared" si="1135"/>
        <v>0</v>
      </c>
      <c r="FZ232" s="88">
        <f t="shared" si="1135"/>
        <v>0</v>
      </c>
      <c r="GA232" s="88">
        <f t="shared" si="1135"/>
        <v>0</v>
      </c>
      <c r="GB232" s="88">
        <f t="shared" si="1135"/>
        <v>0</v>
      </c>
      <c r="GC232" s="70">
        <f t="shared" si="1109"/>
        <v>5312674.7597481273</v>
      </c>
      <c r="GD232" s="70">
        <f t="shared" si="1106"/>
        <v>5312674.7597481254</v>
      </c>
      <c r="GE232" s="22">
        <f t="shared" si="1107"/>
        <v>0</v>
      </c>
      <c r="GF232" s="5"/>
      <c r="GG232" s="5"/>
    </row>
    <row r="233" spans="1:189" ht="16.5" customHeight="1" x14ac:dyDescent="0.25">
      <c r="A233" s="5"/>
      <c r="B233" s="24"/>
      <c r="C233" s="24"/>
      <c r="D233" s="24"/>
      <c r="E233" s="5"/>
      <c r="F233" s="17" t="s">
        <v>200</v>
      </c>
      <c r="G233" s="17" t="s">
        <v>152</v>
      </c>
      <c r="H233" s="41">
        <f t="shared" si="1086"/>
        <v>49073.97</v>
      </c>
      <c r="I233" s="41">
        <f t="shared" ref="I233:N233" si="1136">H233*1.1</f>
        <v>53981.367000000006</v>
      </c>
      <c r="J233" s="41">
        <f t="shared" si="1136"/>
        <v>59379.503700000008</v>
      </c>
      <c r="K233" s="41">
        <f t="shared" si="1136"/>
        <v>65317.454070000014</v>
      </c>
      <c r="L233" s="41">
        <f t="shared" si="1136"/>
        <v>71849.199477000016</v>
      </c>
      <c r="M233" s="41">
        <f t="shared" si="1136"/>
        <v>79034.119424700024</v>
      </c>
      <c r="N233" s="41">
        <f t="shared" si="1136"/>
        <v>86937.531367170028</v>
      </c>
      <c r="O233" s="41"/>
      <c r="P233" s="88">
        <f t="shared" si="1119"/>
        <v>0</v>
      </c>
      <c r="Q233" s="88">
        <f t="shared" si="1119"/>
        <v>0</v>
      </c>
      <c r="R233" s="88">
        <f t="shared" si="1119"/>
        <v>0</v>
      </c>
      <c r="S233" s="88">
        <f t="shared" si="1119"/>
        <v>0</v>
      </c>
      <c r="T233" s="88">
        <f t="shared" si="1119"/>
        <v>0</v>
      </c>
      <c r="U233" s="88">
        <f t="shared" si="1119"/>
        <v>0</v>
      </c>
      <c r="V233" s="88">
        <f t="shared" si="1119"/>
        <v>0</v>
      </c>
      <c r="W233" s="88">
        <f t="shared" si="1119"/>
        <v>0</v>
      </c>
      <c r="X233" s="88">
        <f t="shared" si="1119"/>
        <v>0</v>
      </c>
      <c r="Y233" s="88">
        <f t="shared" si="1119"/>
        <v>0</v>
      </c>
      <c r="Z233" s="88">
        <f t="shared" si="1120"/>
        <v>0</v>
      </c>
      <c r="AA233" s="88">
        <f t="shared" si="1120"/>
        <v>0</v>
      </c>
      <c r="AB233" s="88">
        <f t="shared" si="1120"/>
        <v>0</v>
      </c>
      <c r="AC233" s="88">
        <f t="shared" si="1120"/>
        <v>0</v>
      </c>
      <c r="AD233" s="88">
        <f t="shared" si="1120"/>
        <v>0</v>
      </c>
      <c r="AE233" s="88">
        <f t="shared" si="1120"/>
        <v>0</v>
      </c>
      <c r="AF233" s="88">
        <f t="shared" si="1120"/>
        <v>0</v>
      </c>
      <c r="AG233" s="88">
        <f t="shared" si="1120"/>
        <v>0</v>
      </c>
      <c r="AH233" s="88">
        <f t="shared" si="1120"/>
        <v>0</v>
      </c>
      <c r="AI233" s="88">
        <f t="shared" si="1120"/>
        <v>0</v>
      </c>
      <c r="AJ233" s="88">
        <f t="shared" si="1121"/>
        <v>0</v>
      </c>
      <c r="AK233" s="88">
        <f t="shared" si="1121"/>
        <v>0</v>
      </c>
      <c r="AL233" s="88">
        <f t="shared" si="1121"/>
        <v>0</v>
      </c>
      <c r="AM233" s="88">
        <f t="shared" si="1121"/>
        <v>0</v>
      </c>
      <c r="AN233" s="88">
        <f t="shared" si="1121"/>
        <v>0</v>
      </c>
      <c r="AO233" s="88">
        <f t="shared" si="1121"/>
        <v>0</v>
      </c>
      <c r="AP233" s="88">
        <f t="shared" si="1121"/>
        <v>0</v>
      </c>
      <c r="AQ233" s="88">
        <f t="shared" si="1121"/>
        <v>0</v>
      </c>
      <c r="AR233" s="88">
        <f t="shared" si="1121"/>
        <v>0</v>
      </c>
      <c r="AS233" s="88">
        <f t="shared" si="1121"/>
        <v>0</v>
      </c>
      <c r="AT233" s="88">
        <f t="shared" si="1122"/>
        <v>0</v>
      </c>
      <c r="AU233" s="88">
        <f t="shared" si="1122"/>
        <v>0</v>
      </c>
      <c r="AV233" s="88">
        <f t="shared" si="1122"/>
        <v>0</v>
      </c>
      <c r="AW233" s="88">
        <f t="shared" si="1122"/>
        <v>0</v>
      </c>
      <c r="AX233" s="88">
        <f t="shared" si="1122"/>
        <v>0</v>
      </c>
      <c r="AY233" s="88">
        <f t="shared" si="1122"/>
        <v>0</v>
      </c>
      <c r="AZ233" s="88">
        <f t="shared" si="1122"/>
        <v>0</v>
      </c>
      <c r="BA233" s="88">
        <f t="shared" si="1122"/>
        <v>0</v>
      </c>
      <c r="BB233" s="88">
        <f t="shared" si="1122"/>
        <v>0</v>
      </c>
      <c r="BC233" s="88">
        <f t="shared" si="1122"/>
        <v>0</v>
      </c>
      <c r="BD233" s="88">
        <f t="shared" si="1123"/>
        <v>0</v>
      </c>
      <c r="BE233" s="88">
        <f t="shared" si="1123"/>
        <v>0</v>
      </c>
      <c r="BF233" s="88">
        <f t="shared" si="1123"/>
        <v>0</v>
      </c>
      <c r="BG233" s="88">
        <f t="shared" si="1123"/>
        <v>0</v>
      </c>
      <c r="BH233" s="88">
        <f t="shared" si="1123"/>
        <v>0</v>
      </c>
      <c r="BI233" s="88">
        <f t="shared" si="1123"/>
        <v>0</v>
      </c>
      <c r="BJ233" s="88">
        <f t="shared" si="1123"/>
        <v>0</v>
      </c>
      <c r="BK233" s="88">
        <f t="shared" si="1123"/>
        <v>0</v>
      </c>
      <c r="BL233" s="88">
        <f t="shared" si="1123"/>
        <v>0</v>
      </c>
      <c r="BM233" s="88">
        <f t="shared" si="1123"/>
        <v>0</v>
      </c>
      <c r="BN233" s="88">
        <f t="shared" si="1124"/>
        <v>0</v>
      </c>
      <c r="BO233" s="88">
        <f t="shared" si="1124"/>
        <v>0</v>
      </c>
      <c r="BP233" s="88">
        <f t="shared" si="1124"/>
        <v>0</v>
      </c>
      <c r="BQ233" s="88">
        <f t="shared" si="1124"/>
        <v>0</v>
      </c>
      <c r="BR233" s="88">
        <f t="shared" si="1124"/>
        <v>0</v>
      </c>
      <c r="BS233" s="88">
        <f t="shared" si="1124"/>
        <v>0</v>
      </c>
      <c r="BT233" s="88">
        <f t="shared" si="1124"/>
        <v>0</v>
      </c>
      <c r="BU233" s="88">
        <f t="shared" si="1124"/>
        <v>0</v>
      </c>
      <c r="BV233" s="88">
        <f t="shared" si="1124"/>
        <v>0</v>
      </c>
      <c r="BW233" s="88">
        <f t="shared" si="1124"/>
        <v>0</v>
      </c>
      <c r="BX233" s="88">
        <f t="shared" si="1125"/>
        <v>0</v>
      </c>
      <c r="BY233" s="88">
        <f t="shared" si="1125"/>
        <v>0</v>
      </c>
      <c r="BZ233" s="88">
        <f t="shared" si="1125"/>
        <v>0</v>
      </c>
      <c r="CA233" s="88">
        <f t="shared" si="1125"/>
        <v>0</v>
      </c>
      <c r="CB233" s="88">
        <f t="shared" si="1125"/>
        <v>0</v>
      </c>
      <c r="CC233" s="88">
        <f t="shared" si="1125"/>
        <v>0</v>
      </c>
      <c r="CD233" s="88">
        <f t="shared" si="1125"/>
        <v>0</v>
      </c>
      <c r="CE233" s="88">
        <f t="shared" si="1125"/>
        <v>0</v>
      </c>
      <c r="CF233" s="88">
        <f t="shared" si="1125"/>
        <v>0</v>
      </c>
      <c r="CG233" s="88">
        <f t="shared" si="1125"/>
        <v>0</v>
      </c>
      <c r="CH233" s="88">
        <f t="shared" si="1126"/>
        <v>0</v>
      </c>
      <c r="CI233" s="88">
        <f t="shared" si="1126"/>
        <v>0</v>
      </c>
      <c r="CJ233" s="88">
        <f t="shared" si="1126"/>
        <v>0</v>
      </c>
      <c r="CK233" s="88">
        <f t="shared" si="1126"/>
        <v>0</v>
      </c>
      <c r="CL233" s="88">
        <f t="shared" si="1126"/>
        <v>0</v>
      </c>
      <c r="CM233" s="88">
        <f t="shared" si="1126"/>
        <v>0</v>
      </c>
      <c r="CN233" s="88">
        <f t="shared" si="1126"/>
        <v>0</v>
      </c>
      <c r="CO233" s="88">
        <f t="shared" si="1126"/>
        <v>0</v>
      </c>
      <c r="CP233" s="88">
        <f t="shared" si="1126"/>
        <v>0</v>
      </c>
      <c r="CQ233" s="88">
        <f t="shared" si="1126"/>
        <v>0</v>
      </c>
      <c r="CR233" s="88">
        <f t="shared" si="1127"/>
        <v>0</v>
      </c>
      <c r="CS233" s="88">
        <f t="shared" si="1127"/>
        <v>0</v>
      </c>
      <c r="CT233" s="88">
        <f t="shared" si="1127"/>
        <v>0</v>
      </c>
      <c r="CU233" s="88">
        <f t="shared" si="1127"/>
        <v>0</v>
      </c>
      <c r="CV233" s="88">
        <f t="shared" si="1127"/>
        <v>0</v>
      </c>
      <c r="CW233" s="88">
        <f t="shared" si="1127"/>
        <v>0</v>
      </c>
      <c r="CX233" s="88">
        <f t="shared" si="1127"/>
        <v>0</v>
      </c>
      <c r="CY233" s="88">
        <f t="shared" si="1127"/>
        <v>0</v>
      </c>
      <c r="CZ233" s="88">
        <f t="shared" si="1127"/>
        <v>0</v>
      </c>
      <c r="DA233" s="88">
        <f t="shared" si="1127"/>
        <v>0</v>
      </c>
      <c r="DB233" s="88">
        <f t="shared" si="1128"/>
        <v>0</v>
      </c>
      <c r="DC233" s="88">
        <f t="shared" si="1128"/>
        <v>0</v>
      </c>
      <c r="DD233" s="88">
        <f t="shared" si="1128"/>
        <v>0</v>
      </c>
      <c r="DE233" s="88">
        <f t="shared" si="1128"/>
        <v>0</v>
      </c>
      <c r="DF233" s="88">
        <f t="shared" si="1128"/>
        <v>0</v>
      </c>
      <c r="DG233" s="88">
        <f t="shared" si="1128"/>
        <v>0</v>
      </c>
      <c r="DH233" s="88">
        <f t="shared" si="1128"/>
        <v>0</v>
      </c>
      <c r="DI233" s="88">
        <f t="shared" si="1128"/>
        <v>0</v>
      </c>
      <c r="DJ233" s="88">
        <f t="shared" si="1128"/>
        <v>0</v>
      </c>
      <c r="DK233" s="88">
        <f t="shared" si="1128"/>
        <v>0</v>
      </c>
      <c r="DL233" s="88">
        <f t="shared" si="1129"/>
        <v>0</v>
      </c>
      <c r="DM233" s="88">
        <f t="shared" si="1129"/>
        <v>0</v>
      </c>
      <c r="DN233" s="88">
        <f t="shared" si="1129"/>
        <v>0</v>
      </c>
      <c r="DO233" s="88">
        <f t="shared" si="1129"/>
        <v>0</v>
      </c>
      <c r="DP233" s="88">
        <f t="shared" si="1129"/>
        <v>0</v>
      </c>
      <c r="DQ233" s="88">
        <f t="shared" si="1129"/>
        <v>0</v>
      </c>
      <c r="DR233" s="88">
        <f t="shared" si="1129"/>
        <v>0</v>
      </c>
      <c r="DS233" s="88">
        <f t="shared" si="1129"/>
        <v>0</v>
      </c>
      <c r="DT233" s="88">
        <f t="shared" si="1129"/>
        <v>0</v>
      </c>
      <c r="DU233" s="88">
        <f t="shared" si="1129"/>
        <v>0</v>
      </c>
      <c r="DV233" s="88">
        <f t="shared" si="1130"/>
        <v>0</v>
      </c>
      <c r="DW233" s="88">
        <f t="shared" si="1130"/>
        <v>0</v>
      </c>
      <c r="DX233" s="88">
        <f t="shared" si="1130"/>
        <v>0</v>
      </c>
      <c r="DY233" s="88">
        <f t="shared" si="1130"/>
        <v>0</v>
      </c>
      <c r="DZ233" s="88">
        <f t="shared" si="1130"/>
        <v>0</v>
      </c>
      <c r="EA233" s="88">
        <f t="shared" si="1130"/>
        <v>0</v>
      </c>
      <c r="EB233" s="88">
        <f t="shared" si="1130"/>
        <v>0</v>
      </c>
      <c r="EC233" s="88">
        <f t="shared" si="1130"/>
        <v>0</v>
      </c>
      <c r="ED233" s="88">
        <f t="shared" si="1130"/>
        <v>0</v>
      </c>
      <c r="EE233" s="88">
        <f t="shared" si="1130"/>
        <v>0</v>
      </c>
      <c r="EF233" s="88">
        <f t="shared" si="1131"/>
        <v>0</v>
      </c>
      <c r="EG233" s="88">
        <f t="shared" si="1131"/>
        <v>0</v>
      </c>
      <c r="EH233" s="88">
        <f t="shared" si="1131"/>
        <v>0</v>
      </c>
      <c r="EI233" s="88">
        <f t="shared" si="1131"/>
        <v>0</v>
      </c>
      <c r="EJ233" s="88">
        <f t="shared" si="1131"/>
        <v>0</v>
      </c>
      <c r="EK233" s="88">
        <f t="shared" si="1131"/>
        <v>0</v>
      </c>
      <c r="EL233" s="88">
        <f t="shared" si="1131"/>
        <v>0</v>
      </c>
      <c r="EM233" s="88">
        <f t="shared" si="1131"/>
        <v>0</v>
      </c>
      <c r="EN233" s="88">
        <f t="shared" si="1131"/>
        <v>0</v>
      </c>
      <c r="EO233" s="88">
        <f t="shared" si="1131"/>
        <v>0</v>
      </c>
      <c r="EP233" s="88">
        <f t="shared" si="1132"/>
        <v>0</v>
      </c>
      <c r="EQ233" s="88">
        <f t="shared" si="1132"/>
        <v>0</v>
      </c>
      <c r="ER233" s="88">
        <f t="shared" si="1132"/>
        <v>0</v>
      </c>
      <c r="ES233" s="88">
        <f t="shared" si="1132"/>
        <v>0</v>
      </c>
      <c r="ET233" s="88">
        <f t="shared" si="1132"/>
        <v>0</v>
      </c>
      <c r="EU233" s="88">
        <f t="shared" si="1132"/>
        <v>0</v>
      </c>
      <c r="EV233" s="88">
        <f t="shared" si="1132"/>
        <v>0</v>
      </c>
      <c r="EW233" s="88">
        <f t="shared" si="1132"/>
        <v>0</v>
      </c>
      <c r="EX233" s="88">
        <f t="shared" si="1132"/>
        <v>0</v>
      </c>
      <c r="EY233" s="88">
        <f t="shared" si="1132"/>
        <v>0</v>
      </c>
      <c r="EZ233" s="88">
        <f t="shared" si="1133"/>
        <v>0</v>
      </c>
      <c r="FA233" s="88">
        <f t="shared" si="1133"/>
        <v>0</v>
      </c>
      <c r="FB233" s="88">
        <f t="shared" si="1133"/>
        <v>0</v>
      </c>
      <c r="FC233" s="88">
        <f t="shared" si="1133"/>
        <v>0</v>
      </c>
      <c r="FD233" s="88">
        <f t="shared" si="1133"/>
        <v>0</v>
      </c>
      <c r="FE233" s="88">
        <f t="shared" si="1133"/>
        <v>0</v>
      </c>
      <c r="FF233" s="88">
        <f t="shared" si="1133"/>
        <v>0</v>
      </c>
      <c r="FG233" s="88">
        <f t="shared" si="1133"/>
        <v>0</v>
      </c>
      <c r="FH233" s="88">
        <f t="shared" si="1133"/>
        <v>0</v>
      </c>
      <c r="FI233" s="88">
        <f t="shared" si="1133"/>
        <v>0</v>
      </c>
      <c r="FJ233" s="88">
        <f t="shared" si="1134"/>
        <v>0</v>
      </c>
      <c r="FK233" s="88">
        <f t="shared" si="1134"/>
        <v>0</v>
      </c>
      <c r="FL233" s="88">
        <f t="shared" si="1134"/>
        <v>0</v>
      </c>
      <c r="FM233" s="88">
        <f t="shared" si="1134"/>
        <v>0</v>
      </c>
      <c r="FN233" s="88">
        <f t="shared" si="1134"/>
        <v>0</v>
      </c>
      <c r="FO233" s="88">
        <f t="shared" si="1134"/>
        <v>0</v>
      </c>
      <c r="FP233" s="88">
        <f t="shared" si="1134"/>
        <v>0</v>
      </c>
      <c r="FQ233" s="88">
        <f t="shared" si="1134"/>
        <v>0</v>
      </c>
      <c r="FR233" s="88">
        <f t="shared" si="1134"/>
        <v>0</v>
      </c>
      <c r="FS233" s="88">
        <f t="shared" si="1134"/>
        <v>0</v>
      </c>
      <c r="FT233" s="88">
        <f t="shared" si="1135"/>
        <v>0</v>
      </c>
      <c r="FU233" s="88">
        <f t="shared" si="1135"/>
        <v>0</v>
      </c>
      <c r="FV233" s="88">
        <f t="shared" si="1135"/>
        <v>0</v>
      </c>
      <c r="FW233" s="88">
        <f t="shared" si="1135"/>
        <v>0</v>
      </c>
      <c r="FX233" s="88">
        <f t="shared" si="1135"/>
        <v>0</v>
      </c>
      <c r="FY233" s="88">
        <f t="shared" si="1135"/>
        <v>0</v>
      </c>
      <c r="FZ233" s="88">
        <f t="shared" si="1135"/>
        <v>0</v>
      </c>
      <c r="GA233" s="88">
        <f t="shared" si="1135"/>
        <v>0</v>
      </c>
      <c r="GB233" s="88">
        <f t="shared" si="1135"/>
        <v>0</v>
      </c>
      <c r="GC233" s="70">
        <f t="shared" si="1109"/>
        <v>0</v>
      </c>
      <c r="GD233" s="70">
        <f t="shared" si="1106"/>
        <v>0</v>
      </c>
      <c r="GE233" s="22">
        <f t="shared" si="1107"/>
        <v>0</v>
      </c>
      <c r="GF233" s="5"/>
      <c r="GG233" s="5"/>
    </row>
    <row r="234" spans="1:189" ht="16.5" customHeight="1" x14ac:dyDescent="0.25">
      <c r="A234" s="5"/>
      <c r="B234" s="24"/>
      <c r="C234" s="24"/>
      <c r="D234" s="24"/>
      <c r="E234" s="5"/>
      <c r="F234" s="17" t="s">
        <v>201</v>
      </c>
      <c r="G234" s="17" t="s">
        <v>153</v>
      </c>
      <c r="H234" s="41">
        <f t="shared" si="1086"/>
        <v>65658.23000000001</v>
      </c>
      <c r="I234" s="41">
        <f t="shared" ref="I234:N234" si="1137">H234*1.1</f>
        <v>72224.053000000014</v>
      </c>
      <c r="J234" s="41">
        <f t="shared" si="1137"/>
        <v>79446.458300000028</v>
      </c>
      <c r="K234" s="41">
        <f t="shared" si="1137"/>
        <v>87391.104130000036</v>
      </c>
      <c r="L234" s="41">
        <f t="shared" si="1137"/>
        <v>96130.214543000053</v>
      </c>
      <c r="M234" s="41">
        <f t="shared" si="1137"/>
        <v>105743.23599730007</v>
      </c>
      <c r="N234" s="41">
        <f t="shared" si="1137"/>
        <v>116317.55959703009</v>
      </c>
      <c r="O234" s="41"/>
      <c r="P234" s="88">
        <f t="shared" si="1119"/>
        <v>0</v>
      </c>
      <c r="Q234" s="88">
        <f t="shared" si="1119"/>
        <v>0</v>
      </c>
      <c r="R234" s="88">
        <f t="shared" si="1119"/>
        <v>0</v>
      </c>
      <c r="S234" s="88">
        <f t="shared" si="1119"/>
        <v>0</v>
      </c>
      <c r="T234" s="88">
        <f t="shared" si="1119"/>
        <v>0</v>
      </c>
      <c r="U234" s="88">
        <f t="shared" si="1119"/>
        <v>0</v>
      </c>
      <c r="V234" s="88">
        <f t="shared" si="1119"/>
        <v>0</v>
      </c>
      <c r="W234" s="88">
        <f t="shared" si="1119"/>
        <v>0</v>
      </c>
      <c r="X234" s="88">
        <f t="shared" si="1119"/>
        <v>0</v>
      </c>
      <c r="Y234" s="88">
        <f t="shared" si="1119"/>
        <v>0</v>
      </c>
      <c r="Z234" s="88">
        <f t="shared" si="1120"/>
        <v>0</v>
      </c>
      <c r="AA234" s="88">
        <f t="shared" si="1120"/>
        <v>0</v>
      </c>
      <c r="AB234" s="88">
        <f t="shared" si="1120"/>
        <v>0</v>
      </c>
      <c r="AC234" s="88">
        <f t="shared" si="1120"/>
        <v>0</v>
      </c>
      <c r="AD234" s="88">
        <f t="shared" si="1120"/>
        <v>0</v>
      </c>
      <c r="AE234" s="88">
        <f t="shared" si="1120"/>
        <v>0</v>
      </c>
      <c r="AF234" s="88">
        <f t="shared" si="1120"/>
        <v>0</v>
      </c>
      <c r="AG234" s="88">
        <f t="shared" si="1120"/>
        <v>0</v>
      </c>
      <c r="AH234" s="88">
        <f t="shared" si="1120"/>
        <v>0</v>
      </c>
      <c r="AI234" s="88">
        <f t="shared" si="1120"/>
        <v>0</v>
      </c>
      <c r="AJ234" s="88">
        <f t="shared" si="1121"/>
        <v>0</v>
      </c>
      <c r="AK234" s="88">
        <f t="shared" si="1121"/>
        <v>0</v>
      </c>
      <c r="AL234" s="88">
        <f t="shared" si="1121"/>
        <v>0</v>
      </c>
      <c r="AM234" s="88">
        <f t="shared" si="1121"/>
        <v>0</v>
      </c>
      <c r="AN234" s="88">
        <f t="shared" si="1121"/>
        <v>0</v>
      </c>
      <c r="AO234" s="88">
        <f t="shared" si="1121"/>
        <v>0</v>
      </c>
      <c r="AP234" s="88">
        <f t="shared" si="1121"/>
        <v>0</v>
      </c>
      <c r="AQ234" s="88">
        <f t="shared" si="1121"/>
        <v>0</v>
      </c>
      <c r="AR234" s="88">
        <f t="shared" si="1121"/>
        <v>0</v>
      </c>
      <c r="AS234" s="88">
        <f t="shared" si="1121"/>
        <v>0</v>
      </c>
      <c r="AT234" s="88">
        <f t="shared" si="1122"/>
        <v>0</v>
      </c>
      <c r="AU234" s="88">
        <f t="shared" si="1122"/>
        <v>0</v>
      </c>
      <c r="AV234" s="88">
        <f t="shared" si="1122"/>
        <v>0</v>
      </c>
      <c r="AW234" s="88">
        <f t="shared" si="1122"/>
        <v>0</v>
      </c>
      <c r="AX234" s="88">
        <f t="shared" si="1122"/>
        <v>0</v>
      </c>
      <c r="AY234" s="88">
        <f t="shared" si="1122"/>
        <v>0</v>
      </c>
      <c r="AZ234" s="88">
        <f t="shared" si="1122"/>
        <v>0</v>
      </c>
      <c r="BA234" s="88">
        <f t="shared" si="1122"/>
        <v>0</v>
      </c>
      <c r="BB234" s="88">
        <f t="shared" si="1122"/>
        <v>0</v>
      </c>
      <c r="BC234" s="88">
        <f t="shared" si="1122"/>
        <v>0</v>
      </c>
      <c r="BD234" s="88">
        <f t="shared" si="1123"/>
        <v>0</v>
      </c>
      <c r="BE234" s="88">
        <f t="shared" si="1123"/>
        <v>0</v>
      </c>
      <c r="BF234" s="88">
        <f t="shared" si="1123"/>
        <v>0</v>
      </c>
      <c r="BG234" s="88">
        <f t="shared" si="1123"/>
        <v>0</v>
      </c>
      <c r="BH234" s="88">
        <f t="shared" si="1123"/>
        <v>0</v>
      </c>
      <c r="BI234" s="88">
        <f t="shared" si="1123"/>
        <v>0</v>
      </c>
      <c r="BJ234" s="88">
        <f t="shared" si="1123"/>
        <v>0</v>
      </c>
      <c r="BK234" s="88">
        <f t="shared" si="1123"/>
        <v>0</v>
      </c>
      <c r="BL234" s="88">
        <f t="shared" si="1123"/>
        <v>0</v>
      </c>
      <c r="BM234" s="88">
        <f t="shared" si="1123"/>
        <v>0</v>
      </c>
      <c r="BN234" s="88">
        <f t="shared" si="1124"/>
        <v>0</v>
      </c>
      <c r="BO234" s="88">
        <f t="shared" si="1124"/>
        <v>0</v>
      </c>
      <c r="BP234" s="88">
        <f t="shared" si="1124"/>
        <v>0</v>
      </c>
      <c r="BQ234" s="88">
        <f t="shared" si="1124"/>
        <v>0</v>
      </c>
      <c r="BR234" s="88">
        <f t="shared" si="1124"/>
        <v>0</v>
      </c>
      <c r="BS234" s="88">
        <f t="shared" si="1124"/>
        <v>0</v>
      </c>
      <c r="BT234" s="88">
        <f t="shared" si="1124"/>
        <v>0</v>
      </c>
      <c r="BU234" s="88">
        <f t="shared" si="1124"/>
        <v>0</v>
      </c>
      <c r="BV234" s="88">
        <f t="shared" si="1124"/>
        <v>0</v>
      </c>
      <c r="BW234" s="88">
        <f t="shared" si="1124"/>
        <v>0</v>
      </c>
      <c r="BX234" s="88">
        <f t="shared" si="1125"/>
        <v>0</v>
      </c>
      <c r="BY234" s="88">
        <f t="shared" si="1125"/>
        <v>0</v>
      </c>
      <c r="BZ234" s="88">
        <f t="shared" si="1125"/>
        <v>0</v>
      </c>
      <c r="CA234" s="88">
        <f t="shared" si="1125"/>
        <v>0</v>
      </c>
      <c r="CB234" s="88">
        <f t="shared" si="1125"/>
        <v>0</v>
      </c>
      <c r="CC234" s="88">
        <f t="shared" si="1125"/>
        <v>0</v>
      </c>
      <c r="CD234" s="88">
        <f t="shared" si="1125"/>
        <v>0</v>
      </c>
      <c r="CE234" s="88">
        <f t="shared" si="1125"/>
        <v>0</v>
      </c>
      <c r="CF234" s="88">
        <f t="shared" si="1125"/>
        <v>0</v>
      </c>
      <c r="CG234" s="88">
        <f t="shared" si="1125"/>
        <v>0</v>
      </c>
      <c r="CH234" s="88">
        <f t="shared" si="1126"/>
        <v>0</v>
      </c>
      <c r="CI234" s="88">
        <f t="shared" si="1126"/>
        <v>0</v>
      </c>
      <c r="CJ234" s="88">
        <f t="shared" si="1126"/>
        <v>0</v>
      </c>
      <c r="CK234" s="88">
        <f t="shared" si="1126"/>
        <v>0</v>
      </c>
      <c r="CL234" s="88">
        <f t="shared" si="1126"/>
        <v>0</v>
      </c>
      <c r="CM234" s="88">
        <f t="shared" si="1126"/>
        <v>0</v>
      </c>
      <c r="CN234" s="88">
        <f t="shared" si="1126"/>
        <v>0</v>
      </c>
      <c r="CO234" s="88">
        <f t="shared" si="1126"/>
        <v>0</v>
      </c>
      <c r="CP234" s="88">
        <f t="shared" si="1126"/>
        <v>0</v>
      </c>
      <c r="CQ234" s="88">
        <f t="shared" si="1126"/>
        <v>0</v>
      </c>
      <c r="CR234" s="88">
        <f t="shared" si="1127"/>
        <v>0</v>
      </c>
      <c r="CS234" s="88">
        <f t="shared" si="1127"/>
        <v>0</v>
      </c>
      <c r="CT234" s="88">
        <f t="shared" si="1127"/>
        <v>0</v>
      </c>
      <c r="CU234" s="88">
        <f t="shared" si="1127"/>
        <v>0</v>
      </c>
      <c r="CV234" s="88">
        <f t="shared" si="1127"/>
        <v>0</v>
      </c>
      <c r="CW234" s="88">
        <f t="shared" si="1127"/>
        <v>0</v>
      </c>
      <c r="CX234" s="88">
        <f t="shared" si="1127"/>
        <v>0</v>
      </c>
      <c r="CY234" s="88">
        <f t="shared" si="1127"/>
        <v>0</v>
      </c>
      <c r="CZ234" s="88">
        <f t="shared" si="1127"/>
        <v>0</v>
      </c>
      <c r="DA234" s="88">
        <f t="shared" si="1127"/>
        <v>0</v>
      </c>
      <c r="DB234" s="88">
        <f t="shared" si="1128"/>
        <v>0</v>
      </c>
      <c r="DC234" s="88">
        <f t="shared" si="1128"/>
        <v>0</v>
      </c>
      <c r="DD234" s="88">
        <f t="shared" si="1128"/>
        <v>0</v>
      </c>
      <c r="DE234" s="88">
        <f t="shared" si="1128"/>
        <v>0</v>
      </c>
      <c r="DF234" s="88">
        <f t="shared" si="1128"/>
        <v>0</v>
      </c>
      <c r="DG234" s="88">
        <f t="shared" si="1128"/>
        <v>0</v>
      </c>
      <c r="DH234" s="88">
        <f t="shared" si="1128"/>
        <v>0</v>
      </c>
      <c r="DI234" s="88">
        <f t="shared" si="1128"/>
        <v>0</v>
      </c>
      <c r="DJ234" s="88">
        <f t="shared" si="1128"/>
        <v>0</v>
      </c>
      <c r="DK234" s="88">
        <f t="shared" si="1128"/>
        <v>0</v>
      </c>
      <c r="DL234" s="88">
        <f t="shared" si="1129"/>
        <v>0</v>
      </c>
      <c r="DM234" s="88">
        <f t="shared" si="1129"/>
        <v>0</v>
      </c>
      <c r="DN234" s="88">
        <f t="shared" si="1129"/>
        <v>0</v>
      </c>
      <c r="DO234" s="88">
        <f t="shared" si="1129"/>
        <v>0</v>
      </c>
      <c r="DP234" s="88">
        <f t="shared" si="1129"/>
        <v>0</v>
      </c>
      <c r="DQ234" s="88">
        <f t="shared" si="1129"/>
        <v>0</v>
      </c>
      <c r="DR234" s="88">
        <f t="shared" si="1129"/>
        <v>0</v>
      </c>
      <c r="DS234" s="88">
        <f t="shared" si="1129"/>
        <v>0</v>
      </c>
      <c r="DT234" s="88">
        <f t="shared" si="1129"/>
        <v>0</v>
      </c>
      <c r="DU234" s="88">
        <f t="shared" si="1129"/>
        <v>0</v>
      </c>
      <c r="DV234" s="88">
        <f t="shared" si="1130"/>
        <v>0</v>
      </c>
      <c r="DW234" s="88">
        <f t="shared" si="1130"/>
        <v>0</v>
      </c>
      <c r="DX234" s="88">
        <f t="shared" si="1130"/>
        <v>0</v>
      </c>
      <c r="DY234" s="88">
        <f t="shared" si="1130"/>
        <v>0</v>
      </c>
      <c r="DZ234" s="88">
        <f t="shared" si="1130"/>
        <v>0</v>
      </c>
      <c r="EA234" s="88">
        <f t="shared" si="1130"/>
        <v>0</v>
      </c>
      <c r="EB234" s="88">
        <f t="shared" si="1130"/>
        <v>0</v>
      </c>
      <c r="EC234" s="88">
        <f t="shared" si="1130"/>
        <v>0</v>
      </c>
      <c r="ED234" s="88">
        <f t="shared" si="1130"/>
        <v>0</v>
      </c>
      <c r="EE234" s="88">
        <f t="shared" si="1130"/>
        <v>0</v>
      </c>
      <c r="EF234" s="88">
        <f t="shared" si="1131"/>
        <v>0</v>
      </c>
      <c r="EG234" s="88">
        <f t="shared" si="1131"/>
        <v>0</v>
      </c>
      <c r="EH234" s="88">
        <f t="shared" si="1131"/>
        <v>0</v>
      </c>
      <c r="EI234" s="88">
        <f t="shared" si="1131"/>
        <v>0</v>
      </c>
      <c r="EJ234" s="88">
        <f t="shared" si="1131"/>
        <v>0</v>
      </c>
      <c r="EK234" s="88">
        <f t="shared" si="1131"/>
        <v>0</v>
      </c>
      <c r="EL234" s="88">
        <f t="shared" si="1131"/>
        <v>0</v>
      </c>
      <c r="EM234" s="88">
        <f t="shared" si="1131"/>
        <v>0</v>
      </c>
      <c r="EN234" s="88">
        <f t="shared" si="1131"/>
        <v>0</v>
      </c>
      <c r="EO234" s="88">
        <f t="shared" si="1131"/>
        <v>0</v>
      </c>
      <c r="EP234" s="88">
        <f t="shared" si="1132"/>
        <v>0</v>
      </c>
      <c r="EQ234" s="88">
        <f t="shared" si="1132"/>
        <v>0</v>
      </c>
      <c r="ER234" s="88">
        <f t="shared" si="1132"/>
        <v>0</v>
      </c>
      <c r="ES234" s="88">
        <f t="shared" si="1132"/>
        <v>0</v>
      </c>
      <c r="ET234" s="88">
        <f t="shared" si="1132"/>
        <v>0</v>
      </c>
      <c r="EU234" s="88">
        <f t="shared" si="1132"/>
        <v>0</v>
      </c>
      <c r="EV234" s="88">
        <f t="shared" si="1132"/>
        <v>0</v>
      </c>
      <c r="EW234" s="88">
        <f t="shared" si="1132"/>
        <v>0</v>
      </c>
      <c r="EX234" s="88">
        <f t="shared" si="1132"/>
        <v>0</v>
      </c>
      <c r="EY234" s="88">
        <f t="shared" si="1132"/>
        <v>0</v>
      </c>
      <c r="EZ234" s="88">
        <f t="shared" si="1133"/>
        <v>0</v>
      </c>
      <c r="FA234" s="88">
        <f t="shared" si="1133"/>
        <v>0</v>
      </c>
      <c r="FB234" s="88">
        <f t="shared" si="1133"/>
        <v>0</v>
      </c>
      <c r="FC234" s="88">
        <f t="shared" si="1133"/>
        <v>0</v>
      </c>
      <c r="FD234" s="88">
        <f t="shared" si="1133"/>
        <v>0</v>
      </c>
      <c r="FE234" s="88">
        <f t="shared" si="1133"/>
        <v>0</v>
      </c>
      <c r="FF234" s="88">
        <f t="shared" si="1133"/>
        <v>0</v>
      </c>
      <c r="FG234" s="88">
        <f t="shared" si="1133"/>
        <v>0</v>
      </c>
      <c r="FH234" s="88">
        <f t="shared" si="1133"/>
        <v>0</v>
      </c>
      <c r="FI234" s="88">
        <f t="shared" si="1133"/>
        <v>0</v>
      </c>
      <c r="FJ234" s="88">
        <f t="shared" si="1134"/>
        <v>0</v>
      </c>
      <c r="FK234" s="88">
        <f t="shared" si="1134"/>
        <v>0</v>
      </c>
      <c r="FL234" s="88">
        <f t="shared" si="1134"/>
        <v>0</v>
      </c>
      <c r="FM234" s="88">
        <f t="shared" si="1134"/>
        <v>0</v>
      </c>
      <c r="FN234" s="88">
        <f t="shared" si="1134"/>
        <v>0</v>
      </c>
      <c r="FO234" s="88">
        <f t="shared" si="1134"/>
        <v>0</v>
      </c>
      <c r="FP234" s="88">
        <f t="shared" si="1134"/>
        <v>0</v>
      </c>
      <c r="FQ234" s="88">
        <f t="shared" si="1134"/>
        <v>0</v>
      </c>
      <c r="FR234" s="88">
        <f t="shared" si="1134"/>
        <v>0</v>
      </c>
      <c r="FS234" s="88">
        <f t="shared" si="1134"/>
        <v>0</v>
      </c>
      <c r="FT234" s="88">
        <f t="shared" si="1135"/>
        <v>0</v>
      </c>
      <c r="FU234" s="88">
        <f t="shared" si="1135"/>
        <v>0</v>
      </c>
      <c r="FV234" s="88">
        <f t="shared" si="1135"/>
        <v>0</v>
      </c>
      <c r="FW234" s="88">
        <f t="shared" si="1135"/>
        <v>0</v>
      </c>
      <c r="FX234" s="88">
        <f t="shared" si="1135"/>
        <v>0</v>
      </c>
      <c r="FY234" s="88">
        <f t="shared" si="1135"/>
        <v>0</v>
      </c>
      <c r="FZ234" s="88">
        <f t="shared" si="1135"/>
        <v>0</v>
      </c>
      <c r="GA234" s="88">
        <f t="shared" si="1135"/>
        <v>0</v>
      </c>
      <c r="GB234" s="88">
        <f t="shared" si="1135"/>
        <v>0</v>
      </c>
      <c r="GC234" s="70">
        <f t="shared" si="1109"/>
        <v>0</v>
      </c>
      <c r="GD234" s="70">
        <f t="shared" si="1106"/>
        <v>0</v>
      </c>
      <c r="GE234" s="22">
        <f t="shared" si="1107"/>
        <v>0</v>
      </c>
      <c r="GF234" s="5"/>
      <c r="GG234" s="5"/>
    </row>
    <row r="235" spans="1:189" ht="16.5" customHeight="1" x14ac:dyDescent="0.25">
      <c r="A235" s="5"/>
      <c r="B235" s="24"/>
      <c r="C235" s="24"/>
      <c r="D235" s="24"/>
      <c r="E235" s="5"/>
      <c r="F235" s="17" t="s">
        <v>202</v>
      </c>
      <c r="G235" s="17" t="s">
        <v>154</v>
      </c>
      <c r="H235" s="41">
        <f t="shared" si="1086"/>
        <v>117820.12</v>
      </c>
      <c r="I235" s="41">
        <f t="shared" ref="I235:N235" si="1138">H235*1.1</f>
        <v>129602.13200000001</v>
      </c>
      <c r="J235" s="41">
        <f t="shared" si="1138"/>
        <v>142562.34520000001</v>
      </c>
      <c r="K235" s="41">
        <f t="shared" si="1138"/>
        <v>156818.57972000004</v>
      </c>
      <c r="L235" s="41">
        <f t="shared" si="1138"/>
        <v>172500.43769200006</v>
      </c>
      <c r="M235" s="41">
        <f t="shared" si="1138"/>
        <v>189750.48146120008</v>
      </c>
      <c r="N235" s="41">
        <f t="shared" si="1138"/>
        <v>208725.52960732009</v>
      </c>
      <c r="O235" s="41"/>
      <c r="P235" s="88">
        <f t="shared" si="1119"/>
        <v>0</v>
      </c>
      <c r="Q235" s="88">
        <f t="shared" si="1119"/>
        <v>0</v>
      </c>
      <c r="R235" s="88">
        <f t="shared" si="1119"/>
        <v>0</v>
      </c>
      <c r="S235" s="88">
        <f t="shared" si="1119"/>
        <v>0</v>
      </c>
      <c r="T235" s="88">
        <f t="shared" si="1119"/>
        <v>0</v>
      </c>
      <c r="U235" s="88">
        <f t="shared" si="1119"/>
        <v>0</v>
      </c>
      <c r="V235" s="88">
        <f t="shared" si="1119"/>
        <v>0</v>
      </c>
      <c r="W235" s="88">
        <f t="shared" si="1119"/>
        <v>0</v>
      </c>
      <c r="X235" s="88">
        <f t="shared" si="1119"/>
        <v>0</v>
      </c>
      <c r="Y235" s="88">
        <f t="shared" si="1119"/>
        <v>0</v>
      </c>
      <c r="Z235" s="88">
        <f t="shared" si="1120"/>
        <v>0</v>
      </c>
      <c r="AA235" s="88">
        <f t="shared" si="1120"/>
        <v>0</v>
      </c>
      <c r="AB235" s="88">
        <f t="shared" si="1120"/>
        <v>0</v>
      </c>
      <c r="AC235" s="88">
        <f t="shared" si="1120"/>
        <v>0</v>
      </c>
      <c r="AD235" s="88">
        <f t="shared" si="1120"/>
        <v>0</v>
      </c>
      <c r="AE235" s="88">
        <f t="shared" si="1120"/>
        <v>0</v>
      </c>
      <c r="AF235" s="88">
        <f t="shared" si="1120"/>
        <v>0</v>
      </c>
      <c r="AG235" s="88">
        <f t="shared" si="1120"/>
        <v>0</v>
      </c>
      <c r="AH235" s="88">
        <f t="shared" si="1120"/>
        <v>0</v>
      </c>
      <c r="AI235" s="88">
        <f t="shared" si="1120"/>
        <v>0</v>
      </c>
      <c r="AJ235" s="88">
        <f t="shared" si="1121"/>
        <v>0</v>
      </c>
      <c r="AK235" s="88">
        <f t="shared" si="1121"/>
        <v>0</v>
      </c>
      <c r="AL235" s="88">
        <f t="shared" si="1121"/>
        <v>0</v>
      </c>
      <c r="AM235" s="88">
        <f t="shared" si="1121"/>
        <v>0</v>
      </c>
      <c r="AN235" s="88">
        <f t="shared" si="1121"/>
        <v>0</v>
      </c>
      <c r="AO235" s="88">
        <f t="shared" si="1121"/>
        <v>0</v>
      </c>
      <c r="AP235" s="88">
        <f t="shared" si="1121"/>
        <v>0</v>
      </c>
      <c r="AQ235" s="88">
        <f t="shared" si="1121"/>
        <v>0</v>
      </c>
      <c r="AR235" s="88">
        <f t="shared" si="1121"/>
        <v>0</v>
      </c>
      <c r="AS235" s="88">
        <f t="shared" si="1121"/>
        <v>0</v>
      </c>
      <c r="AT235" s="88">
        <f t="shared" si="1122"/>
        <v>0</v>
      </c>
      <c r="AU235" s="88">
        <f t="shared" si="1122"/>
        <v>0</v>
      </c>
      <c r="AV235" s="88">
        <f t="shared" si="1122"/>
        <v>0</v>
      </c>
      <c r="AW235" s="88">
        <f t="shared" si="1122"/>
        <v>0</v>
      </c>
      <c r="AX235" s="88">
        <f t="shared" si="1122"/>
        <v>0</v>
      </c>
      <c r="AY235" s="88">
        <f t="shared" si="1122"/>
        <v>0</v>
      </c>
      <c r="AZ235" s="88">
        <f t="shared" si="1122"/>
        <v>0</v>
      </c>
      <c r="BA235" s="88">
        <f t="shared" si="1122"/>
        <v>0</v>
      </c>
      <c r="BB235" s="88">
        <f t="shared" si="1122"/>
        <v>0</v>
      </c>
      <c r="BC235" s="88">
        <f t="shared" si="1122"/>
        <v>0</v>
      </c>
      <c r="BD235" s="88">
        <f t="shared" si="1123"/>
        <v>0</v>
      </c>
      <c r="BE235" s="88">
        <f t="shared" si="1123"/>
        <v>0</v>
      </c>
      <c r="BF235" s="88">
        <f t="shared" si="1123"/>
        <v>0</v>
      </c>
      <c r="BG235" s="88">
        <f t="shared" si="1123"/>
        <v>0</v>
      </c>
      <c r="BH235" s="88">
        <f t="shared" si="1123"/>
        <v>0</v>
      </c>
      <c r="BI235" s="88">
        <f t="shared" si="1123"/>
        <v>0</v>
      </c>
      <c r="BJ235" s="88">
        <f t="shared" si="1123"/>
        <v>0</v>
      </c>
      <c r="BK235" s="88">
        <f t="shared" si="1123"/>
        <v>0</v>
      </c>
      <c r="BL235" s="88">
        <f t="shared" si="1123"/>
        <v>0</v>
      </c>
      <c r="BM235" s="88">
        <f t="shared" si="1123"/>
        <v>0</v>
      </c>
      <c r="BN235" s="88">
        <f t="shared" si="1124"/>
        <v>0</v>
      </c>
      <c r="BO235" s="88">
        <f t="shared" si="1124"/>
        <v>0</v>
      </c>
      <c r="BP235" s="88">
        <f t="shared" si="1124"/>
        <v>0</v>
      </c>
      <c r="BQ235" s="88">
        <f t="shared" si="1124"/>
        <v>0</v>
      </c>
      <c r="BR235" s="88">
        <f t="shared" si="1124"/>
        <v>0</v>
      </c>
      <c r="BS235" s="88">
        <f t="shared" si="1124"/>
        <v>0</v>
      </c>
      <c r="BT235" s="88">
        <f t="shared" si="1124"/>
        <v>0</v>
      </c>
      <c r="BU235" s="88">
        <f t="shared" si="1124"/>
        <v>0</v>
      </c>
      <c r="BV235" s="88">
        <f t="shared" si="1124"/>
        <v>0</v>
      </c>
      <c r="BW235" s="88">
        <f t="shared" si="1124"/>
        <v>0</v>
      </c>
      <c r="BX235" s="88">
        <f t="shared" si="1125"/>
        <v>0</v>
      </c>
      <c r="BY235" s="88">
        <f t="shared" si="1125"/>
        <v>0</v>
      </c>
      <c r="BZ235" s="88">
        <f t="shared" si="1125"/>
        <v>0</v>
      </c>
      <c r="CA235" s="88">
        <f t="shared" si="1125"/>
        <v>0</v>
      </c>
      <c r="CB235" s="88">
        <f t="shared" si="1125"/>
        <v>0</v>
      </c>
      <c r="CC235" s="88">
        <f t="shared" si="1125"/>
        <v>0</v>
      </c>
      <c r="CD235" s="88">
        <f t="shared" si="1125"/>
        <v>0</v>
      </c>
      <c r="CE235" s="88">
        <f t="shared" si="1125"/>
        <v>0</v>
      </c>
      <c r="CF235" s="88">
        <f t="shared" si="1125"/>
        <v>0</v>
      </c>
      <c r="CG235" s="88">
        <f t="shared" si="1125"/>
        <v>0</v>
      </c>
      <c r="CH235" s="88">
        <f t="shared" si="1126"/>
        <v>0</v>
      </c>
      <c r="CI235" s="88">
        <f t="shared" si="1126"/>
        <v>0</v>
      </c>
      <c r="CJ235" s="88">
        <f t="shared" si="1126"/>
        <v>0</v>
      </c>
      <c r="CK235" s="88">
        <f t="shared" si="1126"/>
        <v>0</v>
      </c>
      <c r="CL235" s="88">
        <f t="shared" si="1126"/>
        <v>0</v>
      </c>
      <c r="CM235" s="88">
        <f t="shared" si="1126"/>
        <v>0</v>
      </c>
      <c r="CN235" s="88">
        <f t="shared" si="1126"/>
        <v>0</v>
      </c>
      <c r="CO235" s="88">
        <f t="shared" si="1126"/>
        <v>0</v>
      </c>
      <c r="CP235" s="88">
        <f t="shared" si="1126"/>
        <v>0</v>
      </c>
      <c r="CQ235" s="88">
        <f t="shared" si="1126"/>
        <v>0</v>
      </c>
      <c r="CR235" s="88">
        <f t="shared" si="1127"/>
        <v>0</v>
      </c>
      <c r="CS235" s="88">
        <f t="shared" si="1127"/>
        <v>0</v>
      </c>
      <c r="CT235" s="88">
        <f t="shared" si="1127"/>
        <v>0</v>
      </c>
      <c r="CU235" s="88">
        <f t="shared" si="1127"/>
        <v>0</v>
      </c>
      <c r="CV235" s="88">
        <f t="shared" si="1127"/>
        <v>0</v>
      </c>
      <c r="CW235" s="88">
        <f t="shared" si="1127"/>
        <v>0</v>
      </c>
      <c r="CX235" s="88">
        <f t="shared" si="1127"/>
        <v>0</v>
      </c>
      <c r="CY235" s="88">
        <f t="shared" si="1127"/>
        <v>0</v>
      </c>
      <c r="CZ235" s="88">
        <f t="shared" si="1127"/>
        <v>0</v>
      </c>
      <c r="DA235" s="88">
        <f t="shared" si="1127"/>
        <v>0</v>
      </c>
      <c r="DB235" s="88">
        <f t="shared" si="1128"/>
        <v>0</v>
      </c>
      <c r="DC235" s="88">
        <f t="shared" si="1128"/>
        <v>0</v>
      </c>
      <c r="DD235" s="88">
        <f t="shared" si="1128"/>
        <v>0</v>
      </c>
      <c r="DE235" s="88">
        <f t="shared" si="1128"/>
        <v>0</v>
      </c>
      <c r="DF235" s="88">
        <f t="shared" si="1128"/>
        <v>0</v>
      </c>
      <c r="DG235" s="88">
        <f t="shared" si="1128"/>
        <v>0</v>
      </c>
      <c r="DH235" s="88">
        <f t="shared" si="1128"/>
        <v>0</v>
      </c>
      <c r="DI235" s="88">
        <f t="shared" si="1128"/>
        <v>0</v>
      </c>
      <c r="DJ235" s="88">
        <f t="shared" si="1128"/>
        <v>0</v>
      </c>
      <c r="DK235" s="88">
        <f t="shared" si="1128"/>
        <v>0</v>
      </c>
      <c r="DL235" s="88">
        <f t="shared" si="1129"/>
        <v>0</v>
      </c>
      <c r="DM235" s="88">
        <f t="shared" si="1129"/>
        <v>0</v>
      </c>
      <c r="DN235" s="88">
        <f t="shared" si="1129"/>
        <v>0</v>
      </c>
      <c r="DO235" s="88">
        <f t="shared" si="1129"/>
        <v>0</v>
      </c>
      <c r="DP235" s="88">
        <f t="shared" si="1129"/>
        <v>0</v>
      </c>
      <c r="DQ235" s="88">
        <f t="shared" si="1129"/>
        <v>0</v>
      </c>
      <c r="DR235" s="88">
        <f t="shared" si="1129"/>
        <v>0</v>
      </c>
      <c r="DS235" s="88">
        <f t="shared" si="1129"/>
        <v>0</v>
      </c>
      <c r="DT235" s="88">
        <f t="shared" si="1129"/>
        <v>0</v>
      </c>
      <c r="DU235" s="88">
        <f t="shared" si="1129"/>
        <v>0</v>
      </c>
      <c r="DV235" s="88">
        <f t="shared" si="1130"/>
        <v>0</v>
      </c>
      <c r="DW235" s="88">
        <f t="shared" si="1130"/>
        <v>0</v>
      </c>
      <c r="DX235" s="88">
        <f t="shared" si="1130"/>
        <v>0</v>
      </c>
      <c r="DY235" s="88">
        <f t="shared" si="1130"/>
        <v>0</v>
      </c>
      <c r="DZ235" s="88">
        <f t="shared" si="1130"/>
        <v>0</v>
      </c>
      <c r="EA235" s="88">
        <f t="shared" si="1130"/>
        <v>0</v>
      </c>
      <c r="EB235" s="88">
        <f t="shared" si="1130"/>
        <v>0</v>
      </c>
      <c r="EC235" s="88">
        <f t="shared" si="1130"/>
        <v>0</v>
      </c>
      <c r="ED235" s="88">
        <f t="shared" si="1130"/>
        <v>0</v>
      </c>
      <c r="EE235" s="88">
        <f t="shared" si="1130"/>
        <v>0</v>
      </c>
      <c r="EF235" s="88">
        <f t="shared" si="1131"/>
        <v>0</v>
      </c>
      <c r="EG235" s="88">
        <f t="shared" si="1131"/>
        <v>0</v>
      </c>
      <c r="EH235" s="88">
        <f t="shared" si="1131"/>
        <v>0</v>
      </c>
      <c r="EI235" s="88">
        <f t="shared" si="1131"/>
        <v>0</v>
      </c>
      <c r="EJ235" s="88">
        <f t="shared" si="1131"/>
        <v>0</v>
      </c>
      <c r="EK235" s="88">
        <f t="shared" si="1131"/>
        <v>0</v>
      </c>
      <c r="EL235" s="88">
        <f t="shared" si="1131"/>
        <v>0</v>
      </c>
      <c r="EM235" s="88">
        <f t="shared" si="1131"/>
        <v>0</v>
      </c>
      <c r="EN235" s="88">
        <f t="shared" si="1131"/>
        <v>0</v>
      </c>
      <c r="EO235" s="88">
        <f t="shared" si="1131"/>
        <v>0</v>
      </c>
      <c r="EP235" s="88">
        <f t="shared" si="1132"/>
        <v>0</v>
      </c>
      <c r="EQ235" s="88">
        <f t="shared" si="1132"/>
        <v>0</v>
      </c>
      <c r="ER235" s="88">
        <f t="shared" si="1132"/>
        <v>0</v>
      </c>
      <c r="ES235" s="88">
        <f t="shared" si="1132"/>
        <v>0</v>
      </c>
      <c r="ET235" s="88">
        <f t="shared" si="1132"/>
        <v>0</v>
      </c>
      <c r="EU235" s="88">
        <f t="shared" si="1132"/>
        <v>0</v>
      </c>
      <c r="EV235" s="88">
        <f t="shared" si="1132"/>
        <v>0</v>
      </c>
      <c r="EW235" s="88">
        <f t="shared" si="1132"/>
        <v>0</v>
      </c>
      <c r="EX235" s="88">
        <f t="shared" si="1132"/>
        <v>0</v>
      </c>
      <c r="EY235" s="88">
        <f t="shared" si="1132"/>
        <v>0</v>
      </c>
      <c r="EZ235" s="88">
        <f t="shared" si="1133"/>
        <v>0</v>
      </c>
      <c r="FA235" s="88">
        <f t="shared" si="1133"/>
        <v>0</v>
      </c>
      <c r="FB235" s="88">
        <f t="shared" si="1133"/>
        <v>0</v>
      </c>
      <c r="FC235" s="88">
        <f t="shared" si="1133"/>
        <v>0</v>
      </c>
      <c r="FD235" s="88">
        <f t="shared" si="1133"/>
        <v>0</v>
      </c>
      <c r="FE235" s="88">
        <f t="shared" si="1133"/>
        <v>0</v>
      </c>
      <c r="FF235" s="88">
        <f t="shared" si="1133"/>
        <v>0</v>
      </c>
      <c r="FG235" s="88">
        <f t="shared" si="1133"/>
        <v>0</v>
      </c>
      <c r="FH235" s="88">
        <f t="shared" si="1133"/>
        <v>0</v>
      </c>
      <c r="FI235" s="88">
        <f t="shared" si="1133"/>
        <v>0</v>
      </c>
      <c r="FJ235" s="88">
        <f t="shared" si="1134"/>
        <v>0</v>
      </c>
      <c r="FK235" s="88">
        <f t="shared" si="1134"/>
        <v>0</v>
      </c>
      <c r="FL235" s="88">
        <f t="shared" si="1134"/>
        <v>0</v>
      </c>
      <c r="FM235" s="88">
        <f t="shared" si="1134"/>
        <v>0</v>
      </c>
      <c r="FN235" s="88">
        <f t="shared" si="1134"/>
        <v>0</v>
      </c>
      <c r="FO235" s="88">
        <f t="shared" si="1134"/>
        <v>0</v>
      </c>
      <c r="FP235" s="88">
        <f t="shared" si="1134"/>
        <v>0</v>
      </c>
      <c r="FQ235" s="88">
        <f t="shared" si="1134"/>
        <v>0</v>
      </c>
      <c r="FR235" s="88">
        <f t="shared" si="1134"/>
        <v>0</v>
      </c>
      <c r="FS235" s="88">
        <f t="shared" si="1134"/>
        <v>0</v>
      </c>
      <c r="FT235" s="88">
        <f t="shared" si="1135"/>
        <v>0</v>
      </c>
      <c r="FU235" s="88">
        <f t="shared" si="1135"/>
        <v>0</v>
      </c>
      <c r="FV235" s="88">
        <f t="shared" si="1135"/>
        <v>0</v>
      </c>
      <c r="FW235" s="88">
        <f t="shared" si="1135"/>
        <v>0</v>
      </c>
      <c r="FX235" s="88">
        <f t="shared" si="1135"/>
        <v>0</v>
      </c>
      <c r="FY235" s="88">
        <f t="shared" si="1135"/>
        <v>0</v>
      </c>
      <c r="FZ235" s="88">
        <f t="shared" si="1135"/>
        <v>0</v>
      </c>
      <c r="GA235" s="88">
        <f t="shared" si="1135"/>
        <v>0</v>
      </c>
      <c r="GB235" s="88">
        <f t="shared" si="1135"/>
        <v>0</v>
      </c>
      <c r="GC235" s="70">
        <f t="shared" si="1109"/>
        <v>0</v>
      </c>
      <c r="GD235" s="70">
        <f t="shared" si="1106"/>
        <v>0</v>
      </c>
      <c r="GE235" s="22">
        <f t="shared" si="1107"/>
        <v>0</v>
      </c>
      <c r="GF235" s="5"/>
      <c r="GG235" s="5"/>
    </row>
    <row r="236" spans="1:189" ht="16.5" customHeight="1" x14ac:dyDescent="0.25">
      <c r="A236" s="5"/>
      <c r="B236" s="24"/>
      <c r="C236" s="24"/>
      <c r="D236" s="24"/>
      <c r="E236" s="5"/>
      <c r="F236" s="17" t="s">
        <v>203</v>
      </c>
      <c r="G236" s="17" t="s">
        <v>155</v>
      </c>
      <c r="H236" s="41">
        <f t="shared" si="1086"/>
        <v>135043.26</v>
      </c>
      <c r="I236" s="41">
        <f t="shared" ref="I236:N236" si="1139">H236*1.1</f>
        <v>148547.58600000001</v>
      </c>
      <c r="J236" s="41">
        <f t="shared" si="1139"/>
        <v>163402.34460000001</v>
      </c>
      <c r="K236" s="41">
        <f t="shared" si="1139"/>
        <v>179742.57906000002</v>
      </c>
      <c r="L236" s="41">
        <f t="shared" si="1139"/>
        <v>197716.83696600003</v>
      </c>
      <c r="M236" s="41">
        <f t="shared" si="1139"/>
        <v>217488.52066260006</v>
      </c>
      <c r="N236" s="41">
        <f t="shared" si="1139"/>
        <v>239237.37272886009</v>
      </c>
      <c r="O236" s="41"/>
      <c r="P236" s="88">
        <f t="shared" si="1119"/>
        <v>0</v>
      </c>
      <c r="Q236" s="88">
        <f t="shared" si="1119"/>
        <v>0</v>
      </c>
      <c r="R236" s="88">
        <f t="shared" si="1119"/>
        <v>0</v>
      </c>
      <c r="S236" s="88">
        <f t="shared" si="1119"/>
        <v>0</v>
      </c>
      <c r="T236" s="88">
        <f t="shared" si="1119"/>
        <v>0</v>
      </c>
      <c r="U236" s="88">
        <f t="shared" si="1119"/>
        <v>0</v>
      </c>
      <c r="V236" s="88">
        <f t="shared" si="1119"/>
        <v>0</v>
      </c>
      <c r="W236" s="88">
        <f t="shared" si="1119"/>
        <v>0</v>
      </c>
      <c r="X236" s="88">
        <f t="shared" si="1119"/>
        <v>0</v>
      </c>
      <c r="Y236" s="88">
        <f t="shared" si="1119"/>
        <v>0</v>
      </c>
      <c r="Z236" s="88">
        <f t="shared" si="1120"/>
        <v>0</v>
      </c>
      <c r="AA236" s="88">
        <f t="shared" si="1120"/>
        <v>0</v>
      </c>
      <c r="AB236" s="88">
        <f t="shared" si="1120"/>
        <v>0</v>
      </c>
      <c r="AC236" s="88">
        <f t="shared" si="1120"/>
        <v>0</v>
      </c>
      <c r="AD236" s="88">
        <f t="shared" si="1120"/>
        <v>0</v>
      </c>
      <c r="AE236" s="88">
        <f t="shared" si="1120"/>
        <v>0</v>
      </c>
      <c r="AF236" s="88">
        <f t="shared" si="1120"/>
        <v>0</v>
      </c>
      <c r="AG236" s="88">
        <f t="shared" si="1120"/>
        <v>0</v>
      </c>
      <c r="AH236" s="88">
        <f t="shared" si="1120"/>
        <v>0</v>
      </c>
      <c r="AI236" s="88">
        <f t="shared" si="1120"/>
        <v>0</v>
      </c>
      <c r="AJ236" s="88">
        <f t="shared" si="1121"/>
        <v>0</v>
      </c>
      <c r="AK236" s="88">
        <f t="shared" si="1121"/>
        <v>0</v>
      </c>
      <c r="AL236" s="88">
        <f t="shared" si="1121"/>
        <v>0</v>
      </c>
      <c r="AM236" s="88">
        <f t="shared" si="1121"/>
        <v>0</v>
      </c>
      <c r="AN236" s="88">
        <f t="shared" si="1121"/>
        <v>0</v>
      </c>
      <c r="AO236" s="88">
        <f t="shared" si="1121"/>
        <v>0</v>
      </c>
      <c r="AP236" s="88">
        <f t="shared" si="1121"/>
        <v>0</v>
      </c>
      <c r="AQ236" s="88">
        <f t="shared" si="1121"/>
        <v>0</v>
      </c>
      <c r="AR236" s="88">
        <f t="shared" si="1121"/>
        <v>0</v>
      </c>
      <c r="AS236" s="88">
        <f t="shared" si="1121"/>
        <v>0</v>
      </c>
      <c r="AT236" s="88">
        <f t="shared" si="1122"/>
        <v>0</v>
      </c>
      <c r="AU236" s="88">
        <f t="shared" si="1122"/>
        <v>0</v>
      </c>
      <c r="AV236" s="88">
        <f t="shared" si="1122"/>
        <v>0</v>
      </c>
      <c r="AW236" s="88">
        <f t="shared" si="1122"/>
        <v>0</v>
      </c>
      <c r="AX236" s="88">
        <f t="shared" si="1122"/>
        <v>0</v>
      </c>
      <c r="AY236" s="88">
        <f t="shared" si="1122"/>
        <v>0</v>
      </c>
      <c r="AZ236" s="88">
        <f t="shared" si="1122"/>
        <v>0</v>
      </c>
      <c r="BA236" s="88">
        <f t="shared" si="1122"/>
        <v>0</v>
      </c>
      <c r="BB236" s="88">
        <f t="shared" si="1122"/>
        <v>0</v>
      </c>
      <c r="BC236" s="88">
        <f t="shared" si="1122"/>
        <v>0</v>
      </c>
      <c r="BD236" s="88">
        <f t="shared" si="1123"/>
        <v>0</v>
      </c>
      <c r="BE236" s="88">
        <f t="shared" si="1123"/>
        <v>0</v>
      </c>
      <c r="BF236" s="88">
        <f t="shared" si="1123"/>
        <v>0</v>
      </c>
      <c r="BG236" s="88">
        <f t="shared" si="1123"/>
        <v>0</v>
      </c>
      <c r="BH236" s="88">
        <f t="shared" si="1123"/>
        <v>0</v>
      </c>
      <c r="BI236" s="88">
        <f t="shared" si="1123"/>
        <v>0</v>
      </c>
      <c r="BJ236" s="88">
        <f t="shared" si="1123"/>
        <v>0</v>
      </c>
      <c r="BK236" s="88">
        <f t="shared" si="1123"/>
        <v>0</v>
      </c>
      <c r="BL236" s="88">
        <f t="shared" si="1123"/>
        <v>0</v>
      </c>
      <c r="BM236" s="88">
        <f t="shared" si="1123"/>
        <v>0</v>
      </c>
      <c r="BN236" s="88">
        <f t="shared" si="1124"/>
        <v>0</v>
      </c>
      <c r="BO236" s="88">
        <f t="shared" si="1124"/>
        <v>0</v>
      </c>
      <c r="BP236" s="88">
        <f t="shared" si="1124"/>
        <v>0</v>
      </c>
      <c r="BQ236" s="88">
        <f t="shared" si="1124"/>
        <v>0</v>
      </c>
      <c r="BR236" s="88">
        <f t="shared" si="1124"/>
        <v>0</v>
      </c>
      <c r="BS236" s="88">
        <f t="shared" si="1124"/>
        <v>0</v>
      </c>
      <c r="BT236" s="88">
        <f t="shared" si="1124"/>
        <v>0</v>
      </c>
      <c r="BU236" s="88">
        <f t="shared" si="1124"/>
        <v>0</v>
      </c>
      <c r="BV236" s="88">
        <f t="shared" si="1124"/>
        <v>0</v>
      </c>
      <c r="BW236" s="88">
        <f t="shared" si="1124"/>
        <v>0</v>
      </c>
      <c r="BX236" s="88">
        <f t="shared" si="1125"/>
        <v>0</v>
      </c>
      <c r="BY236" s="88">
        <f t="shared" si="1125"/>
        <v>0</v>
      </c>
      <c r="BZ236" s="88">
        <f t="shared" si="1125"/>
        <v>0</v>
      </c>
      <c r="CA236" s="88">
        <f t="shared" si="1125"/>
        <v>0</v>
      </c>
      <c r="CB236" s="88">
        <f t="shared" si="1125"/>
        <v>0</v>
      </c>
      <c r="CC236" s="88">
        <f t="shared" si="1125"/>
        <v>0</v>
      </c>
      <c r="CD236" s="88">
        <f t="shared" si="1125"/>
        <v>0</v>
      </c>
      <c r="CE236" s="88">
        <f t="shared" si="1125"/>
        <v>0</v>
      </c>
      <c r="CF236" s="88">
        <f t="shared" si="1125"/>
        <v>0</v>
      </c>
      <c r="CG236" s="88">
        <f t="shared" si="1125"/>
        <v>0</v>
      </c>
      <c r="CH236" s="88">
        <f t="shared" si="1126"/>
        <v>0</v>
      </c>
      <c r="CI236" s="88">
        <f t="shared" si="1126"/>
        <v>0</v>
      </c>
      <c r="CJ236" s="88">
        <f t="shared" si="1126"/>
        <v>0</v>
      </c>
      <c r="CK236" s="88">
        <f t="shared" si="1126"/>
        <v>0</v>
      </c>
      <c r="CL236" s="88">
        <f t="shared" si="1126"/>
        <v>0</v>
      </c>
      <c r="CM236" s="88">
        <f t="shared" si="1126"/>
        <v>0</v>
      </c>
      <c r="CN236" s="88">
        <f t="shared" si="1126"/>
        <v>0</v>
      </c>
      <c r="CO236" s="88">
        <f t="shared" si="1126"/>
        <v>0</v>
      </c>
      <c r="CP236" s="88">
        <f t="shared" si="1126"/>
        <v>0</v>
      </c>
      <c r="CQ236" s="88">
        <f t="shared" si="1126"/>
        <v>0</v>
      </c>
      <c r="CR236" s="88">
        <f t="shared" si="1127"/>
        <v>0</v>
      </c>
      <c r="CS236" s="88">
        <f t="shared" si="1127"/>
        <v>0</v>
      </c>
      <c r="CT236" s="88">
        <f t="shared" si="1127"/>
        <v>0</v>
      </c>
      <c r="CU236" s="88">
        <f t="shared" si="1127"/>
        <v>0</v>
      </c>
      <c r="CV236" s="88">
        <f t="shared" si="1127"/>
        <v>0</v>
      </c>
      <c r="CW236" s="88">
        <f t="shared" si="1127"/>
        <v>0</v>
      </c>
      <c r="CX236" s="88">
        <f t="shared" si="1127"/>
        <v>0</v>
      </c>
      <c r="CY236" s="88">
        <f t="shared" si="1127"/>
        <v>0</v>
      </c>
      <c r="CZ236" s="88">
        <f t="shared" si="1127"/>
        <v>0</v>
      </c>
      <c r="DA236" s="88">
        <f t="shared" si="1127"/>
        <v>0</v>
      </c>
      <c r="DB236" s="88">
        <f t="shared" si="1128"/>
        <v>0</v>
      </c>
      <c r="DC236" s="88">
        <f t="shared" si="1128"/>
        <v>0</v>
      </c>
      <c r="DD236" s="88">
        <f t="shared" si="1128"/>
        <v>0</v>
      </c>
      <c r="DE236" s="88">
        <f t="shared" si="1128"/>
        <v>0</v>
      </c>
      <c r="DF236" s="88">
        <f t="shared" si="1128"/>
        <v>0</v>
      </c>
      <c r="DG236" s="88">
        <f t="shared" si="1128"/>
        <v>0</v>
      </c>
      <c r="DH236" s="88">
        <f t="shared" si="1128"/>
        <v>0</v>
      </c>
      <c r="DI236" s="88">
        <f t="shared" si="1128"/>
        <v>0</v>
      </c>
      <c r="DJ236" s="88">
        <f t="shared" si="1128"/>
        <v>0</v>
      </c>
      <c r="DK236" s="88">
        <f t="shared" si="1128"/>
        <v>0</v>
      </c>
      <c r="DL236" s="88">
        <f t="shared" si="1129"/>
        <v>0</v>
      </c>
      <c r="DM236" s="88">
        <f t="shared" si="1129"/>
        <v>0</v>
      </c>
      <c r="DN236" s="88">
        <f t="shared" si="1129"/>
        <v>0</v>
      </c>
      <c r="DO236" s="88">
        <f t="shared" si="1129"/>
        <v>0</v>
      </c>
      <c r="DP236" s="88">
        <f t="shared" si="1129"/>
        <v>0</v>
      </c>
      <c r="DQ236" s="88">
        <f t="shared" si="1129"/>
        <v>0</v>
      </c>
      <c r="DR236" s="88">
        <f t="shared" si="1129"/>
        <v>0</v>
      </c>
      <c r="DS236" s="88">
        <f t="shared" si="1129"/>
        <v>0</v>
      </c>
      <c r="DT236" s="88">
        <f t="shared" si="1129"/>
        <v>0</v>
      </c>
      <c r="DU236" s="88">
        <f t="shared" si="1129"/>
        <v>0</v>
      </c>
      <c r="DV236" s="88">
        <f t="shared" si="1130"/>
        <v>0</v>
      </c>
      <c r="DW236" s="88">
        <f t="shared" si="1130"/>
        <v>0</v>
      </c>
      <c r="DX236" s="88">
        <f t="shared" si="1130"/>
        <v>0</v>
      </c>
      <c r="DY236" s="88">
        <f t="shared" si="1130"/>
        <v>0</v>
      </c>
      <c r="DZ236" s="88">
        <f t="shared" si="1130"/>
        <v>0</v>
      </c>
      <c r="EA236" s="88">
        <f t="shared" si="1130"/>
        <v>0</v>
      </c>
      <c r="EB236" s="88">
        <f t="shared" si="1130"/>
        <v>0</v>
      </c>
      <c r="EC236" s="88">
        <f t="shared" si="1130"/>
        <v>0</v>
      </c>
      <c r="ED236" s="88">
        <f t="shared" si="1130"/>
        <v>0</v>
      </c>
      <c r="EE236" s="88">
        <f t="shared" si="1130"/>
        <v>0</v>
      </c>
      <c r="EF236" s="88">
        <f t="shared" si="1131"/>
        <v>0</v>
      </c>
      <c r="EG236" s="88">
        <f t="shared" si="1131"/>
        <v>0</v>
      </c>
      <c r="EH236" s="88">
        <f t="shared" si="1131"/>
        <v>0</v>
      </c>
      <c r="EI236" s="88">
        <f t="shared" si="1131"/>
        <v>0</v>
      </c>
      <c r="EJ236" s="88">
        <f t="shared" si="1131"/>
        <v>0</v>
      </c>
      <c r="EK236" s="88">
        <f t="shared" si="1131"/>
        <v>0</v>
      </c>
      <c r="EL236" s="88">
        <f t="shared" si="1131"/>
        <v>0</v>
      </c>
      <c r="EM236" s="88">
        <f t="shared" si="1131"/>
        <v>0</v>
      </c>
      <c r="EN236" s="88">
        <f t="shared" si="1131"/>
        <v>0</v>
      </c>
      <c r="EO236" s="88">
        <f t="shared" si="1131"/>
        <v>0</v>
      </c>
      <c r="EP236" s="88">
        <f t="shared" si="1132"/>
        <v>0</v>
      </c>
      <c r="EQ236" s="88">
        <f t="shared" si="1132"/>
        <v>0</v>
      </c>
      <c r="ER236" s="88">
        <f t="shared" si="1132"/>
        <v>0</v>
      </c>
      <c r="ES236" s="88">
        <f t="shared" si="1132"/>
        <v>0</v>
      </c>
      <c r="ET236" s="88">
        <f t="shared" si="1132"/>
        <v>0</v>
      </c>
      <c r="EU236" s="88">
        <f t="shared" si="1132"/>
        <v>0</v>
      </c>
      <c r="EV236" s="88">
        <f t="shared" si="1132"/>
        <v>0</v>
      </c>
      <c r="EW236" s="88">
        <f t="shared" si="1132"/>
        <v>0</v>
      </c>
      <c r="EX236" s="88">
        <f t="shared" si="1132"/>
        <v>0</v>
      </c>
      <c r="EY236" s="88">
        <f t="shared" si="1132"/>
        <v>0</v>
      </c>
      <c r="EZ236" s="88">
        <f t="shared" si="1133"/>
        <v>0</v>
      </c>
      <c r="FA236" s="88">
        <f t="shared" si="1133"/>
        <v>0</v>
      </c>
      <c r="FB236" s="88">
        <f t="shared" si="1133"/>
        <v>0</v>
      </c>
      <c r="FC236" s="88">
        <f t="shared" si="1133"/>
        <v>0</v>
      </c>
      <c r="FD236" s="88">
        <f t="shared" si="1133"/>
        <v>0</v>
      </c>
      <c r="FE236" s="88">
        <f t="shared" si="1133"/>
        <v>0</v>
      </c>
      <c r="FF236" s="88">
        <f t="shared" si="1133"/>
        <v>0</v>
      </c>
      <c r="FG236" s="88">
        <f t="shared" si="1133"/>
        <v>0</v>
      </c>
      <c r="FH236" s="88">
        <f t="shared" si="1133"/>
        <v>0</v>
      </c>
      <c r="FI236" s="88">
        <f t="shared" si="1133"/>
        <v>0</v>
      </c>
      <c r="FJ236" s="88">
        <f t="shared" si="1134"/>
        <v>0</v>
      </c>
      <c r="FK236" s="88">
        <f t="shared" si="1134"/>
        <v>0</v>
      </c>
      <c r="FL236" s="88">
        <f t="shared" si="1134"/>
        <v>0</v>
      </c>
      <c r="FM236" s="88">
        <f t="shared" si="1134"/>
        <v>0</v>
      </c>
      <c r="FN236" s="88">
        <f t="shared" si="1134"/>
        <v>0</v>
      </c>
      <c r="FO236" s="88">
        <f t="shared" si="1134"/>
        <v>0</v>
      </c>
      <c r="FP236" s="88">
        <f t="shared" si="1134"/>
        <v>0</v>
      </c>
      <c r="FQ236" s="88">
        <f t="shared" si="1134"/>
        <v>0</v>
      </c>
      <c r="FR236" s="88">
        <f t="shared" si="1134"/>
        <v>0</v>
      </c>
      <c r="FS236" s="88">
        <f t="shared" si="1134"/>
        <v>0</v>
      </c>
      <c r="FT236" s="88">
        <f t="shared" si="1135"/>
        <v>0</v>
      </c>
      <c r="FU236" s="88">
        <f t="shared" si="1135"/>
        <v>0</v>
      </c>
      <c r="FV236" s="88">
        <f t="shared" si="1135"/>
        <v>0</v>
      </c>
      <c r="FW236" s="88">
        <f t="shared" si="1135"/>
        <v>0</v>
      </c>
      <c r="FX236" s="88">
        <f t="shared" si="1135"/>
        <v>0</v>
      </c>
      <c r="FY236" s="88">
        <f t="shared" si="1135"/>
        <v>0</v>
      </c>
      <c r="FZ236" s="88">
        <f t="shared" si="1135"/>
        <v>0</v>
      </c>
      <c r="GA236" s="88">
        <f t="shared" si="1135"/>
        <v>0</v>
      </c>
      <c r="GB236" s="88">
        <f t="shared" si="1135"/>
        <v>0</v>
      </c>
      <c r="GC236" s="70">
        <f t="shared" si="1109"/>
        <v>0</v>
      </c>
      <c r="GD236" s="70">
        <f t="shared" si="1106"/>
        <v>0</v>
      </c>
      <c r="GE236" s="22">
        <f t="shared" si="1107"/>
        <v>0</v>
      </c>
      <c r="GF236" s="5"/>
      <c r="GG236" s="5"/>
    </row>
    <row r="237" spans="1:189" ht="16.5" customHeight="1" x14ac:dyDescent="0.25">
      <c r="A237" s="5"/>
      <c r="B237" s="24"/>
      <c r="C237" s="24"/>
      <c r="D237" s="24"/>
      <c r="E237" s="5"/>
      <c r="F237" s="17" t="s">
        <v>204</v>
      </c>
      <c r="G237" s="17" t="s">
        <v>156</v>
      </c>
      <c r="H237" s="41">
        <f t="shared" si="1086"/>
        <v>216300.81</v>
      </c>
      <c r="I237" s="41">
        <f t="shared" ref="I237:N237" si="1140">H237*1.1</f>
        <v>237930.891</v>
      </c>
      <c r="J237" s="41">
        <f t="shared" si="1140"/>
        <v>261723.98010000002</v>
      </c>
      <c r="K237" s="41">
        <f t="shared" si="1140"/>
        <v>287896.37811000005</v>
      </c>
      <c r="L237" s="41">
        <f t="shared" si="1140"/>
        <v>316686.0159210001</v>
      </c>
      <c r="M237" s="41">
        <f t="shared" si="1140"/>
        <v>348354.61751310015</v>
      </c>
      <c r="N237" s="41">
        <f t="shared" si="1140"/>
        <v>383190.07926441019</v>
      </c>
      <c r="O237" s="41"/>
      <c r="P237" s="88">
        <f t="shared" si="1119"/>
        <v>0</v>
      </c>
      <c r="Q237" s="88">
        <f t="shared" si="1119"/>
        <v>0</v>
      </c>
      <c r="R237" s="88">
        <f t="shared" si="1119"/>
        <v>0</v>
      </c>
      <c r="S237" s="88">
        <f t="shared" si="1119"/>
        <v>0</v>
      </c>
      <c r="T237" s="88">
        <f t="shared" si="1119"/>
        <v>0</v>
      </c>
      <c r="U237" s="88">
        <f t="shared" si="1119"/>
        <v>0</v>
      </c>
      <c r="V237" s="88">
        <f t="shared" si="1119"/>
        <v>0</v>
      </c>
      <c r="W237" s="88">
        <f t="shared" si="1119"/>
        <v>0</v>
      </c>
      <c r="X237" s="88">
        <f t="shared" si="1119"/>
        <v>0</v>
      </c>
      <c r="Y237" s="88">
        <f t="shared" si="1119"/>
        <v>0</v>
      </c>
      <c r="Z237" s="88">
        <f t="shared" si="1120"/>
        <v>0</v>
      </c>
      <c r="AA237" s="88">
        <f t="shared" si="1120"/>
        <v>0</v>
      </c>
      <c r="AB237" s="88">
        <f t="shared" si="1120"/>
        <v>0</v>
      </c>
      <c r="AC237" s="88">
        <f t="shared" si="1120"/>
        <v>0</v>
      </c>
      <c r="AD237" s="88">
        <f t="shared" si="1120"/>
        <v>0</v>
      </c>
      <c r="AE237" s="88">
        <f t="shared" si="1120"/>
        <v>0</v>
      </c>
      <c r="AF237" s="88">
        <f t="shared" si="1120"/>
        <v>0</v>
      </c>
      <c r="AG237" s="88">
        <f t="shared" si="1120"/>
        <v>0</v>
      </c>
      <c r="AH237" s="88">
        <f t="shared" si="1120"/>
        <v>0</v>
      </c>
      <c r="AI237" s="88">
        <f t="shared" si="1120"/>
        <v>0</v>
      </c>
      <c r="AJ237" s="88">
        <f t="shared" si="1121"/>
        <v>0</v>
      </c>
      <c r="AK237" s="88">
        <f t="shared" si="1121"/>
        <v>0</v>
      </c>
      <c r="AL237" s="88">
        <f t="shared" si="1121"/>
        <v>0</v>
      </c>
      <c r="AM237" s="88">
        <f t="shared" si="1121"/>
        <v>0</v>
      </c>
      <c r="AN237" s="88">
        <f t="shared" si="1121"/>
        <v>0</v>
      </c>
      <c r="AO237" s="88">
        <f t="shared" si="1121"/>
        <v>0</v>
      </c>
      <c r="AP237" s="88">
        <f t="shared" si="1121"/>
        <v>0</v>
      </c>
      <c r="AQ237" s="88">
        <f t="shared" si="1121"/>
        <v>0</v>
      </c>
      <c r="AR237" s="88">
        <f t="shared" si="1121"/>
        <v>0</v>
      </c>
      <c r="AS237" s="88">
        <f t="shared" si="1121"/>
        <v>0</v>
      </c>
      <c r="AT237" s="88">
        <f t="shared" si="1122"/>
        <v>0</v>
      </c>
      <c r="AU237" s="88">
        <f t="shared" si="1122"/>
        <v>0</v>
      </c>
      <c r="AV237" s="88">
        <f t="shared" si="1122"/>
        <v>0</v>
      </c>
      <c r="AW237" s="88">
        <f t="shared" si="1122"/>
        <v>0</v>
      </c>
      <c r="AX237" s="88">
        <f t="shared" si="1122"/>
        <v>0</v>
      </c>
      <c r="AY237" s="88">
        <f t="shared" si="1122"/>
        <v>0</v>
      </c>
      <c r="AZ237" s="88">
        <f t="shared" si="1122"/>
        <v>0</v>
      </c>
      <c r="BA237" s="88">
        <f t="shared" si="1122"/>
        <v>0</v>
      </c>
      <c r="BB237" s="88">
        <f t="shared" si="1122"/>
        <v>0</v>
      </c>
      <c r="BC237" s="88">
        <f t="shared" si="1122"/>
        <v>0</v>
      </c>
      <c r="BD237" s="88">
        <f t="shared" si="1123"/>
        <v>0</v>
      </c>
      <c r="BE237" s="88">
        <f t="shared" si="1123"/>
        <v>0</v>
      </c>
      <c r="BF237" s="88">
        <f t="shared" si="1123"/>
        <v>0</v>
      </c>
      <c r="BG237" s="88">
        <f t="shared" si="1123"/>
        <v>0</v>
      </c>
      <c r="BH237" s="88">
        <f t="shared" si="1123"/>
        <v>0</v>
      </c>
      <c r="BI237" s="88">
        <f t="shared" si="1123"/>
        <v>0</v>
      </c>
      <c r="BJ237" s="88">
        <f t="shared" si="1123"/>
        <v>0</v>
      </c>
      <c r="BK237" s="88">
        <f t="shared" si="1123"/>
        <v>0</v>
      </c>
      <c r="BL237" s="88">
        <f t="shared" si="1123"/>
        <v>0</v>
      </c>
      <c r="BM237" s="88">
        <f t="shared" si="1123"/>
        <v>0</v>
      </c>
      <c r="BN237" s="88">
        <f t="shared" si="1124"/>
        <v>0</v>
      </c>
      <c r="BO237" s="88">
        <f t="shared" si="1124"/>
        <v>0</v>
      </c>
      <c r="BP237" s="88">
        <f t="shared" si="1124"/>
        <v>0</v>
      </c>
      <c r="BQ237" s="88">
        <f t="shared" si="1124"/>
        <v>0</v>
      </c>
      <c r="BR237" s="88">
        <f t="shared" si="1124"/>
        <v>0</v>
      </c>
      <c r="BS237" s="88">
        <f t="shared" si="1124"/>
        <v>0</v>
      </c>
      <c r="BT237" s="88">
        <f t="shared" si="1124"/>
        <v>0</v>
      </c>
      <c r="BU237" s="88">
        <f t="shared" si="1124"/>
        <v>0</v>
      </c>
      <c r="BV237" s="88">
        <f t="shared" si="1124"/>
        <v>0</v>
      </c>
      <c r="BW237" s="88">
        <f t="shared" si="1124"/>
        <v>0</v>
      </c>
      <c r="BX237" s="88">
        <f t="shared" si="1125"/>
        <v>0</v>
      </c>
      <c r="BY237" s="88">
        <f t="shared" si="1125"/>
        <v>0</v>
      </c>
      <c r="BZ237" s="88">
        <f t="shared" si="1125"/>
        <v>0</v>
      </c>
      <c r="CA237" s="88">
        <f t="shared" si="1125"/>
        <v>0</v>
      </c>
      <c r="CB237" s="88">
        <f t="shared" si="1125"/>
        <v>0</v>
      </c>
      <c r="CC237" s="88">
        <f t="shared" si="1125"/>
        <v>0</v>
      </c>
      <c r="CD237" s="88">
        <f t="shared" si="1125"/>
        <v>0</v>
      </c>
      <c r="CE237" s="88">
        <f t="shared" si="1125"/>
        <v>0</v>
      </c>
      <c r="CF237" s="88">
        <f t="shared" si="1125"/>
        <v>0</v>
      </c>
      <c r="CG237" s="88">
        <f t="shared" si="1125"/>
        <v>0</v>
      </c>
      <c r="CH237" s="88">
        <f t="shared" si="1126"/>
        <v>0</v>
      </c>
      <c r="CI237" s="88">
        <f t="shared" si="1126"/>
        <v>0</v>
      </c>
      <c r="CJ237" s="88">
        <f t="shared" si="1126"/>
        <v>0</v>
      </c>
      <c r="CK237" s="88">
        <f t="shared" si="1126"/>
        <v>0</v>
      </c>
      <c r="CL237" s="88">
        <f t="shared" si="1126"/>
        <v>0</v>
      </c>
      <c r="CM237" s="88">
        <f t="shared" si="1126"/>
        <v>0</v>
      </c>
      <c r="CN237" s="88">
        <f t="shared" si="1126"/>
        <v>0</v>
      </c>
      <c r="CO237" s="88">
        <f t="shared" si="1126"/>
        <v>0</v>
      </c>
      <c r="CP237" s="88">
        <f t="shared" si="1126"/>
        <v>0</v>
      </c>
      <c r="CQ237" s="88">
        <f t="shared" si="1126"/>
        <v>0</v>
      </c>
      <c r="CR237" s="88">
        <f t="shared" si="1127"/>
        <v>0</v>
      </c>
      <c r="CS237" s="88">
        <f t="shared" si="1127"/>
        <v>0</v>
      </c>
      <c r="CT237" s="88">
        <f t="shared" si="1127"/>
        <v>0</v>
      </c>
      <c r="CU237" s="88">
        <f t="shared" si="1127"/>
        <v>0</v>
      </c>
      <c r="CV237" s="88">
        <f t="shared" si="1127"/>
        <v>0</v>
      </c>
      <c r="CW237" s="88">
        <f t="shared" si="1127"/>
        <v>0</v>
      </c>
      <c r="CX237" s="88">
        <f t="shared" si="1127"/>
        <v>0</v>
      </c>
      <c r="CY237" s="88">
        <f t="shared" si="1127"/>
        <v>0</v>
      </c>
      <c r="CZ237" s="88">
        <f t="shared" si="1127"/>
        <v>0</v>
      </c>
      <c r="DA237" s="88">
        <f t="shared" si="1127"/>
        <v>0</v>
      </c>
      <c r="DB237" s="88">
        <f t="shared" si="1128"/>
        <v>0</v>
      </c>
      <c r="DC237" s="88">
        <f t="shared" si="1128"/>
        <v>0</v>
      </c>
      <c r="DD237" s="88">
        <f t="shared" si="1128"/>
        <v>0</v>
      </c>
      <c r="DE237" s="88">
        <f t="shared" si="1128"/>
        <v>0</v>
      </c>
      <c r="DF237" s="88">
        <f t="shared" si="1128"/>
        <v>0</v>
      </c>
      <c r="DG237" s="88">
        <f t="shared" si="1128"/>
        <v>0</v>
      </c>
      <c r="DH237" s="88">
        <f t="shared" si="1128"/>
        <v>0</v>
      </c>
      <c r="DI237" s="88">
        <f t="shared" si="1128"/>
        <v>0</v>
      </c>
      <c r="DJ237" s="88">
        <f t="shared" si="1128"/>
        <v>0</v>
      </c>
      <c r="DK237" s="88">
        <f t="shared" si="1128"/>
        <v>0</v>
      </c>
      <c r="DL237" s="88">
        <f t="shared" si="1129"/>
        <v>0</v>
      </c>
      <c r="DM237" s="88">
        <f t="shared" si="1129"/>
        <v>0</v>
      </c>
      <c r="DN237" s="88">
        <f t="shared" si="1129"/>
        <v>0</v>
      </c>
      <c r="DO237" s="88">
        <f t="shared" si="1129"/>
        <v>0</v>
      </c>
      <c r="DP237" s="88">
        <f t="shared" si="1129"/>
        <v>0</v>
      </c>
      <c r="DQ237" s="88">
        <f t="shared" si="1129"/>
        <v>0</v>
      </c>
      <c r="DR237" s="88">
        <f t="shared" si="1129"/>
        <v>0</v>
      </c>
      <c r="DS237" s="88">
        <f t="shared" si="1129"/>
        <v>0</v>
      </c>
      <c r="DT237" s="88">
        <f t="shared" si="1129"/>
        <v>0</v>
      </c>
      <c r="DU237" s="88">
        <f t="shared" si="1129"/>
        <v>0</v>
      </c>
      <c r="DV237" s="88">
        <f t="shared" si="1130"/>
        <v>0</v>
      </c>
      <c r="DW237" s="88">
        <f t="shared" si="1130"/>
        <v>0</v>
      </c>
      <c r="DX237" s="88">
        <f t="shared" si="1130"/>
        <v>0</v>
      </c>
      <c r="DY237" s="88">
        <f t="shared" si="1130"/>
        <v>0</v>
      </c>
      <c r="DZ237" s="88">
        <f t="shared" si="1130"/>
        <v>0</v>
      </c>
      <c r="EA237" s="88">
        <f t="shared" si="1130"/>
        <v>0</v>
      </c>
      <c r="EB237" s="88">
        <f t="shared" si="1130"/>
        <v>0</v>
      </c>
      <c r="EC237" s="88">
        <f t="shared" si="1130"/>
        <v>0</v>
      </c>
      <c r="ED237" s="88">
        <f t="shared" si="1130"/>
        <v>0</v>
      </c>
      <c r="EE237" s="88">
        <f t="shared" si="1130"/>
        <v>0</v>
      </c>
      <c r="EF237" s="88">
        <f t="shared" si="1131"/>
        <v>0</v>
      </c>
      <c r="EG237" s="88">
        <f t="shared" si="1131"/>
        <v>0</v>
      </c>
      <c r="EH237" s="88">
        <f t="shared" si="1131"/>
        <v>0</v>
      </c>
      <c r="EI237" s="88">
        <f t="shared" si="1131"/>
        <v>0</v>
      </c>
      <c r="EJ237" s="88">
        <f t="shared" si="1131"/>
        <v>0</v>
      </c>
      <c r="EK237" s="88">
        <f t="shared" si="1131"/>
        <v>0</v>
      </c>
      <c r="EL237" s="88">
        <f t="shared" si="1131"/>
        <v>0</v>
      </c>
      <c r="EM237" s="88">
        <f t="shared" si="1131"/>
        <v>0</v>
      </c>
      <c r="EN237" s="88">
        <f t="shared" si="1131"/>
        <v>0</v>
      </c>
      <c r="EO237" s="88">
        <f t="shared" si="1131"/>
        <v>0</v>
      </c>
      <c r="EP237" s="88">
        <f t="shared" si="1132"/>
        <v>0</v>
      </c>
      <c r="EQ237" s="88">
        <f t="shared" si="1132"/>
        <v>0</v>
      </c>
      <c r="ER237" s="88">
        <f t="shared" si="1132"/>
        <v>0</v>
      </c>
      <c r="ES237" s="88">
        <f t="shared" si="1132"/>
        <v>0</v>
      </c>
      <c r="ET237" s="88">
        <f t="shared" si="1132"/>
        <v>0</v>
      </c>
      <c r="EU237" s="88">
        <f t="shared" si="1132"/>
        <v>0</v>
      </c>
      <c r="EV237" s="88">
        <f t="shared" si="1132"/>
        <v>0</v>
      </c>
      <c r="EW237" s="88">
        <f t="shared" si="1132"/>
        <v>0</v>
      </c>
      <c r="EX237" s="88">
        <f t="shared" si="1132"/>
        <v>0</v>
      </c>
      <c r="EY237" s="88">
        <f t="shared" si="1132"/>
        <v>0</v>
      </c>
      <c r="EZ237" s="88">
        <f t="shared" si="1133"/>
        <v>0</v>
      </c>
      <c r="FA237" s="88">
        <f t="shared" si="1133"/>
        <v>0</v>
      </c>
      <c r="FB237" s="88">
        <f t="shared" si="1133"/>
        <v>0</v>
      </c>
      <c r="FC237" s="88">
        <f t="shared" si="1133"/>
        <v>0</v>
      </c>
      <c r="FD237" s="88">
        <f t="shared" si="1133"/>
        <v>0</v>
      </c>
      <c r="FE237" s="88">
        <f t="shared" si="1133"/>
        <v>0</v>
      </c>
      <c r="FF237" s="88">
        <f t="shared" si="1133"/>
        <v>0</v>
      </c>
      <c r="FG237" s="88">
        <f t="shared" si="1133"/>
        <v>0</v>
      </c>
      <c r="FH237" s="88">
        <f t="shared" si="1133"/>
        <v>0</v>
      </c>
      <c r="FI237" s="88">
        <f t="shared" si="1133"/>
        <v>0</v>
      </c>
      <c r="FJ237" s="88">
        <f t="shared" si="1134"/>
        <v>0</v>
      </c>
      <c r="FK237" s="88">
        <f t="shared" si="1134"/>
        <v>0</v>
      </c>
      <c r="FL237" s="88">
        <f t="shared" si="1134"/>
        <v>0</v>
      </c>
      <c r="FM237" s="88">
        <f t="shared" si="1134"/>
        <v>0</v>
      </c>
      <c r="FN237" s="88">
        <f t="shared" si="1134"/>
        <v>0</v>
      </c>
      <c r="FO237" s="88">
        <f t="shared" si="1134"/>
        <v>0</v>
      </c>
      <c r="FP237" s="88">
        <f t="shared" si="1134"/>
        <v>0</v>
      </c>
      <c r="FQ237" s="88">
        <f t="shared" si="1134"/>
        <v>0</v>
      </c>
      <c r="FR237" s="88">
        <f t="shared" si="1134"/>
        <v>0</v>
      </c>
      <c r="FS237" s="88">
        <f t="shared" si="1134"/>
        <v>0</v>
      </c>
      <c r="FT237" s="88">
        <f t="shared" si="1135"/>
        <v>0</v>
      </c>
      <c r="FU237" s="88">
        <f t="shared" si="1135"/>
        <v>0</v>
      </c>
      <c r="FV237" s="88">
        <f t="shared" si="1135"/>
        <v>0</v>
      </c>
      <c r="FW237" s="88">
        <f t="shared" si="1135"/>
        <v>0</v>
      </c>
      <c r="FX237" s="88">
        <f t="shared" si="1135"/>
        <v>0</v>
      </c>
      <c r="FY237" s="88">
        <f t="shared" si="1135"/>
        <v>0</v>
      </c>
      <c r="FZ237" s="88">
        <f t="shared" si="1135"/>
        <v>0</v>
      </c>
      <c r="GA237" s="88">
        <f t="shared" si="1135"/>
        <v>0</v>
      </c>
      <c r="GB237" s="88">
        <f t="shared" si="1135"/>
        <v>0</v>
      </c>
      <c r="GC237" s="70">
        <f t="shared" si="1109"/>
        <v>0</v>
      </c>
      <c r="GD237" s="70">
        <f t="shared" si="1106"/>
        <v>0</v>
      </c>
      <c r="GE237" s="22">
        <f t="shared" si="1107"/>
        <v>0</v>
      </c>
      <c r="GF237" s="5"/>
      <c r="GG237" s="5"/>
    </row>
    <row r="238" spans="1:189" ht="16.5" customHeight="1" x14ac:dyDescent="0.25">
      <c r="A238" s="5"/>
      <c r="B238" s="24"/>
      <c r="C238" s="24"/>
      <c r="D238" s="24"/>
      <c r="E238" s="5"/>
      <c r="F238" s="17"/>
      <c r="G238" s="17"/>
      <c r="H238" s="41"/>
      <c r="I238" s="41"/>
      <c r="J238" s="41"/>
      <c r="K238" s="41"/>
      <c r="L238" s="41"/>
      <c r="M238" s="41"/>
      <c r="N238" s="41"/>
      <c r="O238" s="41"/>
      <c r="P238" s="88">
        <f t="shared" si="1119"/>
        <v>0</v>
      </c>
      <c r="Q238" s="88">
        <f t="shared" si="1119"/>
        <v>0</v>
      </c>
      <c r="R238" s="88">
        <f t="shared" si="1119"/>
        <v>0</v>
      </c>
      <c r="S238" s="88">
        <f t="shared" si="1119"/>
        <v>0</v>
      </c>
      <c r="T238" s="88">
        <f t="shared" si="1119"/>
        <v>0</v>
      </c>
      <c r="U238" s="88">
        <f t="shared" si="1119"/>
        <v>0</v>
      </c>
      <c r="V238" s="88">
        <f t="shared" si="1119"/>
        <v>0</v>
      </c>
      <c r="W238" s="88">
        <f t="shared" si="1119"/>
        <v>0</v>
      </c>
      <c r="X238" s="88">
        <f t="shared" si="1119"/>
        <v>0</v>
      </c>
      <c r="Y238" s="88">
        <f t="shared" si="1119"/>
        <v>0</v>
      </c>
      <c r="Z238" s="88">
        <f t="shared" si="1120"/>
        <v>0</v>
      </c>
      <c r="AA238" s="88">
        <f t="shared" si="1120"/>
        <v>0</v>
      </c>
      <c r="AB238" s="88">
        <f t="shared" si="1120"/>
        <v>0</v>
      </c>
      <c r="AC238" s="88">
        <f t="shared" si="1120"/>
        <v>0</v>
      </c>
      <c r="AD238" s="88">
        <f t="shared" si="1120"/>
        <v>0</v>
      </c>
      <c r="AE238" s="88">
        <f t="shared" si="1120"/>
        <v>0</v>
      </c>
      <c r="AF238" s="88">
        <f t="shared" si="1120"/>
        <v>0</v>
      </c>
      <c r="AG238" s="88">
        <f t="shared" si="1120"/>
        <v>0</v>
      </c>
      <c r="AH238" s="88">
        <f t="shared" si="1120"/>
        <v>0</v>
      </c>
      <c r="AI238" s="88">
        <f t="shared" si="1120"/>
        <v>0</v>
      </c>
      <c r="AJ238" s="88">
        <f t="shared" si="1121"/>
        <v>0</v>
      </c>
      <c r="AK238" s="88">
        <f t="shared" si="1121"/>
        <v>0</v>
      </c>
      <c r="AL238" s="88">
        <f t="shared" si="1121"/>
        <v>0</v>
      </c>
      <c r="AM238" s="88">
        <f t="shared" si="1121"/>
        <v>0</v>
      </c>
      <c r="AN238" s="88">
        <f t="shared" si="1121"/>
        <v>0</v>
      </c>
      <c r="AO238" s="88">
        <f t="shared" si="1121"/>
        <v>0</v>
      </c>
      <c r="AP238" s="88">
        <f t="shared" si="1121"/>
        <v>0</v>
      </c>
      <c r="AQ238" s="88">
        <f t="shared" si="1121"/>
        <v>0</v>
      </c>
      <c r="AR238" s="88">
        <f t="shared" si="1121"/>
        <v>0</v>
      </c>
      <c r="AS238" s="88">
        <f t="shared" si="1121"/>
        <v>0</v>
      </c>
      <c r="AT238" s="88">
        <f t="shared" si="1122"/>
        <v>0</v>
      </c>
      <c r="AU238" s="88">
        <f t="shared" si="1122"/>
        <v>0</v>
      </c>
      <c r="AV238" s="88">
        <f t="shared" si="1122"/>
        <v>0</v>
      </c>
      <c r="AW238" s="88">
        <f t="shared" si="1122"/>
        <v>0</v>
      </c>
      <c r="AX238" s="88">
        <f t="shared" si="1122"/>
        <v>0</v>
      </c>
      <c r="AY238" s="88">
        <f t="shared" si="1122"/>
        <v>0</v>
      </c>
      <c r="AZ238" s="88">
        <f t="shared" si="1122"/>
        <v>0</v>
      </c>
      <c r="BA238" s="88">
        <f t="shared" si="1122"/>
        <v>0</v>
      </c>
      <c r="BB238" s="88">
        <f t="shared" si="1122"/>
        <v>0</v>
      </c>
      <c r="BC238" s="88">
        <f t="shared" si="1122"/>
        <v>0</v>
      </c>
      <c r="BD238" s="88">
        <f t="shared" si="1123"/>
        <v>0</v>
      </c>
      <c r="BE238" s="88">
        <f t="shared" si="1123"/>
        <v>0</v>
      </c>
      <c r="BF238" s="88">
        <f t="shared" si="1123"/>
        <v>0</v>
      </c>
      <c r="BG238" s="88">
        <f t="shared" si="1123"/>
        <v>0</v>
      </c>
      <c r="BH238" s="88">
        <f t="shared" si="1123"/>
        <v>0</v>
      </c>
      <c r="BI238" s="88">
        <f t="shared" si="1123"/>
        <v>0</v>
      </c>
      <c r="BJ238" s="88">
        <f t="shared" si="1123"/>
        <v>0</v>
      </c>
      <c r="BK238" s="88">
        <f t="shared" si="1123"/>
        <v>0</v>
      </c>
      <c r="BL238" s="88">
        <f t="shared" si="1123"/>
        <v>0</v>
      </c>
      <c r="BM238" s="88">
        <f t="shared" si="1123"/>
        <v>0</v>
      </c>
      <c r="BN238" s="88">
        <f t="shared" si="1124"/>
        <v>0</v>
      </c>
      <c r="BO238" s="88">
        <f t="shared" si="1124"/>
        <v>0</v>
      </c>
      <c r="BP238" s="88">
        <f t="shared" si="1124"/>
        <v>0</v>
      </c>
      <c r="BQ238" s="88">
        <f t="shared" si="1124"/>
        <v>0</v>
      </c>
      <c r="BR238" s="88">
        <f t="shared" si="1124"/>
        <v>0</v>
      </c>
      <c r="BS238" s="88">
        <f t="shared" si="1124"/>
        <v>0</v>
      </c>
      <c r="BT238" s="88">
        <f t="shared" si="1124"/>
        <v>0</v>
      </c>
      <c r="BU238" s="88">
        <f t="shared" si="1124"/>
        <v>0</v>
      </c>
      <c r="BV238" s="88">
        <f t="shared" si="1124"/>
        <v>0</v>
      </c>
      <c r="BW238" s="88">
        <f t="shared" si="1124"/>
        <v>0</v>
      </c>
      <c r="BX238" s="88">
        <f t="shared" si="1125"/>
        <v>0</v>
      </c>
      <c r="BY238" s="88">
        <f t="shared" si="1125"/>
        <v>0</v>
      </c>
      <c r="BZ238" s="88">
        <f t="shared" si="1125"/>
        <v>0</v>
      </c>
      <c r="CA238" s="88">
        <f t="shared" si="1125"/>
        <v>0</v>
      </c>
      <c r="CB238" s="88">
        <f t="shared" si="1125"/>
        <v>0</v>
      </c>
      <c r="CC238" s="88">
        <f t="shared" si="1125"/>
        <v>0</v>
      </c>
      <c r="CD238" s="88">
        <f t="shared" si="1125"/>
        <v>0</v>
      </c>
      <c r="CE238" s="88">
        <f t="shared" si="1125"/>
        <v>0</v>
      </c>
      <c r="CF238" s="88">
        <f t="shared" si="1125"/>
        <v>0</v>
      </c>
      <c r="CG238" s="88">
        <f t="shared" si="1125"/>
        <v>0</v>
      </c>
      <c r="CH238" s="88">
        <f t="shared" si="1126"/>
        <v>0</v>
      </c>
      <c r="CI238" s="88">
        <f t="shared" si="1126"/>
        <v>0</v>
      </c>
      <c r="CJ238" s="88">
        <f t="shared" si="1126"/>
        <v>0</v>
      </c>
      <c r="CK238" s="88">
        <f t="shared" si="1126"/>
        <v>0</v>
      </c>
      <c r="CL238" s="88">
        <f t="shared" si="1126"/>
        <v>0</v>
      </c>
      <c r="CM238" s="88">
        <f t="shared" si="1126"/>
        <v>0</v>
      </c>
      <c r="CN238" s="88">
        <f t="shared" si="1126"/>
        <v>0</v>
      </c>
      <c r="CO238" s="88">
        <f t="shared" si="1126"/>
        <v>0</v>
      </c>
      <c r="CP238" s="88">
        <f t="shared" si="1126"/>
        <v>0</v>
      </c>
      <c r="CQ238" s="88">
        <f t="shared" si="1126"/>
        <v>0</v>
      </c>
      <c r="CR238" s="88">
        <f t="shared" si="1127"/>
        <v>0</v>
      </c>
      <c r="CS238" s="88">
        <f t="shared" si="1127"/>
        <v>0</v>
      </c>
      <c r="CT238" s="88">
        <f t="shared" si="1127"/>
        <v>0</v>
      </c>
      <c r="CU238" s="88">
        <f t="shared" si="1127"/>
        <v>0</v>
      </c>
      <c r="CV238" s="88">
        <f t="shared" si="1127"/>
        <v>0</v>
      </c>
      <c r="CW238" s="88">
        <f t="shared" si="1127"/>
        <v>0</v>
      </c>
      <c r="CX238" s="88">
        <f t="shared" si="1127"/>
        <v>0</v>
      </c>
      <c r="CY238" s="88">
        <f t="shared" si="1127"/>
        <v>0</v>
      </c>
      <c r="CZ238" s="88">
        <f t="shared" si="1127"/>
        <v>0</v>
      </c>
      <c r="DA238" s="88">
        <f t="shared" si="1127"/>
        <v>0</v>
      </c>
      <c r="DB238" s="88">
        <f t="shared" si="1128"/>
        <v>0</v>
      </c>
      <c r="DC238" s="88">
        <f t="shared" si="1128"/>
        <v>0</v>
      </c>
      <c r="DD238" s="88">
        <f t="shared" si="1128"/>
        <v>0</v>
      </c>
      <c r="DE238" s="88">
        <f t="shared" si="1128"/>
        <v>0</v>
      </c>
      <c r="DF238" s="88">
        <f t="shared" si="1128"/>
        <v>0</v>
      </c>
      <c r="DG238" s="88">
        <f t="shared" si="1128"/>
        <v>0</v>
      </c>
      <c r="DH238" s="88">
        <f t="shared" si="1128"/>
        <v>0</v>
      </c>
      <c r="DI238" s="88">
        <f t="shared" si="1128"/>
        <v>0</v>
      </c>
      <c r="DJ238" s="88">
        <f t="shared" si="1128"/>
        <v>0</v>
      </c>
      <c r="DK238" s="88">
        <f t="shared" si="1128"/>
        <v>0</v>
      </c>
      <c r="DL238" s="88">
        <f t="shared" si="1129"/>
        <v>0</v>
      </c>
      <c r="DM238" s="88">
        <f t="shared" si="1129"/>
        <v>0</v>
      </c>
      <c r="DN238" s="88">
        <f t="shared" si="1129"/>
        <v>0</v>
      </c>
      <c r="DO238" s="88">
        <f t="shared" si="1129"/>
        <v>0</v>
      </c>
      <c r="DP238" s="88">
        <f t="shared" si="1129"/>
        <v>0</v>
      </c>
      <c r="DQ238" s="88">
        <f t="shared" si="1129"/>
        <v>0</v>
      </c>
      <c r="DR238" s="88">
        <f t="shared" si="1129"/>
        <v>0</v>
      </c>
      <c r="DS238" s="88">
        <f t="shared" si="1129"/>
        <v>0</v>
      </c>
      <c r="DT238" s="88">
        <f t="shared" si="1129"/>
        <v>0</v>
      </c>
      <c r="DU238" s="88">
        <f t="shared" si="1129"/>
        <v>0</v>
      </c>
      <c r="DV238" s="88">
        <f t="shared" si="1130"/>
        <v>0</v>
      </c>
      <c r="DW238" s="88">
        <f t="shared" si="1130"/>
        <v>0</v>
      </c>
      <c r="DX238" s="88">
        <f t="shared" si="1130"/>
        <v>0</v>
      </c>
      <c r="DY238" s="88">
        <f t="shared" si="1130"/>
        <v>0</v>
      </c>
      <c r="DZ238" s="88">
        <f t="shared" si="1130"/>
        <v>0</v>
      </c>
      <c r="EA238" s="88">
        <f t="shared" si="1130"/>
        <v>0</v>
      </c>
      <c r="EB238" s="88">
        <f t="shared" si="1130"/>
        <v>0</v>
      </c>
      <c r="EC238" s="88">
        <f t="shared" si="1130"/>
        <v>0</v>
      </c>
      <c r="ED238" s="88">
        <f t="shared" si="1130"/>
        <v>0</v>
      </c>
      <c r="EE238" s="88">
        <f t="shared" si="1130"/>
        <v>0</v>
      </c>
      <c r="EF238" s="88">
        <f t="shared" si="1131"/>
        <v>0</v>
      </c>
      <c r="EG238" s="88">
        <f t="shared" si="1131"/>
        <v>0</v>
      </c>
      <c r="EH238" s="88">
        <f t="shared" si="1131"/>
        <v>0</v>
      </c>
      <c r="EI238" s="88">
        <f t="shared" si="1131"/>
        <v>0</v>
      </c>
      <c r="EJ238" s="88">
        <f t="shared" si="1131"/>
        <v>0</v>
      </c>
      <c r="EK238" s="88">
        <f t="shared" si="1131"/>
        <v>0</v>
      </c>
      <c r="EL238" s="88">
        <f t="shared" si="1131"/>
        <v>0</v>
      </c>
      <c r="EM238" s="88">
        <f t="shared" si="1131"/>
        <v>0</v>
      </c>
      <c r="EN238" s="88">
        <f t="shared" si="1131"/>
        <v>0</v>
      </c>
      <c r="EO238" s="88">
        <f t="shared" si="1131"/>
        <v>0</v>
      </c>
      <c r="EP238" s="88">
        <f t="shared" si="1132"/>
        <v>0</v>
      </c>
      <c r="EQ238" s="88">
        <f t="shared" si="1132"/>
        <v>0</v>
      </c>
      <c r="ER238" s="88">
        <f t="shared" si="1132"/>
        <v>0</v>
      </c>
      <c r="ES238" s="88">
        <f t="shared" si="1132"/>
        <v>0</v>
      </c>
      <c r="ET238" s="88">
        <f t="shared" si="1132"/>
        <v>0</v>
      </c>
      <c r="EU238" s="88">
        <f t="shared" si="1132"/>
        <v>0</v>
      </c>
      <c r="EV238" s="88">
        <f t="shared" si="1132"/>
        <v>0</v>
      </c>
      <c r="EW238" s="88">
        <f t="shared" si="1132"/>
        <v>0</v>
      </c>
      <c r="EX238" s="88">
        <f t="shared" si="1132"/>
        <v>0</v>
      </c>
      <c r="EY238" s="88">
        <f t="shared" si="1132"/>
        <v>0</v>
      </c>
      <c r="EZ238" s="88">
        <f t="shared" si="1133"/>
        <v>0</v>
      </c>
      <c r="FA238" s="88">
        <f t="shared" si="1133"/>
        <v>0</v>
      </c>
      <c r="FB238" s="88">
        <f t="shared" si="1133"/>
        <v>0</v>
      </c>
      <c r="FC238" s="88">
        <f t="shared" si="1133"/>
        <v>0</v>
      </c>
      <c r="FD238" s="88">
        <f t="shared" si="1133"/>
        <v>0</v>
      </c>
      <c r="FE238" s="88">
        <f t="shared" si="1133"/>
        <v>0</v>
      </c>
      <c r="FF238" s="88">
        <f t="shared" si="1133"/>
        <v>0</v>
      </c>
      <c r="FG238" s="88">
        <f t="shared" si="1133"/>
        <v>0</v>
      </c>
      <c r="FH238" s="88">
        <f t="shared" si="1133"/>
        <v>0</v>
      </c>
      <c r="FI238" s="88">
        <f t="shared" si="1133"/>
        <v>0</v>
      </c>
      <c r="FJ238" s="88">
        <f t="shared" si="1134"/>
        <v>0</v>
      </c>
      <c r="FK238" s="88">
        <f t="shared" si="1134"/>
        <v>0</v>
      </c>
      <c r="FL238" s="88">
        <f t="shared" si="1134"/>
        <v>0</v>
      </c>
      <c r="FM238" s="88">
        <f t="shared" si="1134"/>
        <v>0</v>
      </c>
      <c r="FN238" s="88">
        <f t="shared" si="1134"/>
        <v>0</v>
      </c>
      <c r="FO238" s="88">
        <f t="shared" si="1134"/>
        <v>0</v>
      </c>
      <c r="FP238" s="88">
        <f t="shared" si="1134"/>
        <v>0</v>
      </c>
      <c r="FQ238" s="88">
        <f t="shared" si="1134"/>
        <v>0</v>
      </c>
      <c r="FR238" s="88">
        <f t="shared" si="1134"/>
        <v>0</v>
      </c>
      <c r="FS238" s="88">
        <f t="shared" si="1134"/>
        <v>0</v>
      </c>
      <c r="FT238" s="88">
        <f t="shared" si="1135"/>
        <v>0</v>
      </c>
      <c r="FU238" s="88">
        <f t="shared" si="1135"/>
        <v>0</v>
      </c>
      <c r="FV238" s="88">
        <f t="shared" si="1135"/>
        <v>0</v>
      </c>
      <c r="FW238" s="88">
        <f t="shared" si="1135"/>
        <v>0</v>
      </c>
      <c r="FX238" s="88">
        <f t="shared" si="1135"/>
        <v>0</v>
      </c>
      <c r="FY238" s="88">
        <f t="shared" si="1135"/>
        <v>0</v>
      </c>
      <c r="FZ238" s="88">
        <f t="shared" si="1135"/>
        <v>0</v>
      </c>
      <c r="GA238" s="88">
        <f t="shared" si="1135"/>
        <v>0</v>
      </c>
      <c r="GB238" s="88">
        <f t="shared" si="1135"/>
        <v>0</v>
      </c>
      <c r="GC238" s="70">
        <f t="shared" si="1109"/>
        <v>0</v>
      </c>
      <c r="GD238" s="70">
        <f t="shared" si="1106"/>
        <v>0</v>
      </c>
      <c r="GE238" s="22">
        <f t="shared" si="1107"/>
        <v>0</v>
      </c>
      <c r="GF238" s="5"/>
      <c r="GG238" s="5"/>
    </row>
    <row r="239" spans="1:189" ht="16.5" customHeight="1" x14ac:dyDescent="0.25">
      <c r="A239" s="5"/>
      <c r="B239" s="24"/>
      <c r="C239" s="24"/>
      <c r="D239" s="24"/>
      <c r="E239" s="5"/>
      <c r="F239" s="17"/>
      <c r="G239" s="17"/>
      <c r="H239" s="41"/>
      <c r="I239" s="41"/>
      <c r="J239" s="41"/>
      <c r="K239" s="41"/>
      <c r="L239" s="41"/>
      <c r="M239" s="41"/>
      <c r="N239" s="41"/>
      <c r="O239" s="41"/>
      <c r="P239" s="88">
        <f t="shared" si="1119"/>
        <v>0</v>
      </c>
      <c r="Q239" s="88">
        <f t="shared" si="1119"/>
        <v>0</v>
      </c>
      <c r="R239" s="88">
        <f t="shared" si="1119"/>
        <v>0</v>
      </c>
      <c r="S239" s="88">
        <f t="shared" si="1119"/>
        <v>0</v>
      </c>
      <c r="T239" s="88">
        <f t="shared" si="1119"/>
        <v>0</v>
      </c>
      <c r="U239" s="88">
        <f t="shared" si="1119"/>
        <v>0</v>
      </c>
      <c r="V239" s="88">
        <f t="shared" si="1119"/>
        <v>0</v>
      </c>
      <c r="W239" s="88">
        <f t="shared" si="1119"/>
        <v>0</v>
      </c>
      <c r="X239" s="88">
        <f t="shared" si="1119"/>
        <v>0</v>
      </c>
      <c r="Y239" s="88">
        <f t="shared" si="1119"/>
        <v>0</v>
      </c>
      <c r="Z239" s="88">
        <f t="shared" si="1120"/>
        <v>0</v>
      </c>
      <c r="AA239" s="88">
        <f t="shared" si="1120"/>
        <v>0</v>
      </c>
      <c r="AB239" s="88">
        <f t="shared" si="1120"/>
        <v>0</v>
      </c>
      <c r="AC239" s="88">
        <f t="shared" si="1120"/>
        <v>0</v>
      </c>
      <c r="AD239" s="88">
        <f t="shared" si="1120"/>
        <v>0</v>
      </c>
      <c r="AE239" s="88">
        <f t="shared" si="1120"/>
        <v>0</v>
      </c>
      <c r="AF239" s="88">
        <f t="shared" si="1120"/>
        <v>0</v>
      </c>
      <c r="AG239" s="88">
        <f t="shared" si="1120"/>
        <v>0</v>
      </c>
      <c r="AH239" s="88">
        <f t="shared" si="1120"/>
        <v>0</v>
      </c>
      <c r="AI239" s="88">
        <f t="shared" si="1120"/>
        <v>0</v>
      </c>
      <c r="AJ239" s="88">
        <f t="shared" si="1121"/>
        <v>0</v>
      </c>
      <c r="AK239" s="88">
        <f t="shared" si="1121"/>
        <v>0</v>
      </c>
      <c r="AL239" s="88">
        <f t="shared" si="1121"/>
        <v>0</v>
      </c>
      <c r="AM239" s="88">
        <f t="shared" si="1121"/>
        <v>0</v>
      </c>
      <c r="AN239" s="88">
        <f t="shared" si="1121"/>
        <v>0</v>
      </c>
      <c r="AO239" s="88">
        <f t="shared" si="1121"/>
        <v>0</v>
      </c>
      <c r="AP239" s="88">
        <f t="shared" si="1121"/>
        <v>0</v>
      </c>
      <c r="AQ239" s="88">
        <f t="shared" si="1121"/>
        <v>0</v>
      </c>
      <c r="AR239" s="88">
        <f t="shared" si="1121"/>
        <v>0</v>
      </c>
      <c r="AS239" s="88">
        <f t="shared" si="1121"/>
        <v>0</v>
      </c>
      <c r="AT239" s="88">
        <f t="shared" si="1122"/>
        <v>0</v>
      </c>
      <c r="AU239" s="88">
        <f t="shared" si="1122"/>
        <v>0</v>
      </c>
      <c r="AV239" s="88">
        <f t="shared" si="1122"/>
        <v>0</v>
      </c>
      <c r="AW239" s="88">
        <f t="shared" si="1122"/>
        <v>0</v>
      </c>
      <c r="AX239" s="88">
        <f t="shared" si="1122"/>
        <v>0</v>
      </c>
      <c r="AY239" s="88">
        <f t="shared" si="1122"/>
        <v>0</v>
      </c>
      <c r="AZ239" s="88">
        <f t="shared" si="1122"/>
        <v>0</v>
      </c>
      <c r="BA239" s="88">
        <f t="shared" si="1122"/>
        <v>0</v>
      </c>
      <c r="BB239" s="88">
        <f t="shared" si="1122"/>
        <v>0</v>
      </c>
      <c r="BC239" s="88">
        <f t="shared" si="1122"/>
        <v>0</v>
      </c>
      <c r="BD239" s="88">
        <f t="shared" si="1123"/>
        <v>0</v>
      </c>
      <c r="BE239" s="88">
        <f t="shared" si="1123"/>
        <v>0</v>
      </c>
      <c r="BF239" s="88">
        <f t="shared" si="1123"/>
        <v>0</v>
      </c>
      <c r="BG239" s="88">
        <f t="shared" si="1123"/>
        <v>0</v>
      </c>
      <c r="BH239" s="88">
        <f t="shared" si="1123"/>
        <v>0</v>
      </c>
      <c r="BI239" s="88">
        <f t="shared" si="1123"/>
        <v>0</v>
      </c>
      <c r="BJ239" s="88">
        <f t="shared" si="1123"/>
        <v>0</v>
      </c>
      <c r="BK239" s="88">
        <f t="shared" si="1123"/>
        <v>0</v>
      </c>
      <c r="BL239" s="88">
        <f t="shared" si="1123"/>
        <v>0</v>
      </c>
      <c r="BM239" s="88">
        <f t="shared" si="1123"/>
        <v>0</v>
      </c>
      <c r="BN239" s="88">
        <f t="shared" si="1124"/>
        <v>0</v>
      </c>
      <c r="BO239" s="88">
        <f t="shared" si="1124"/>
        <v>0</v>
      </c>
      <c r="BP239" s="88">
        <f t="shared" si="1124"/>
        <v>0</v>
      </c>
      <c r="BQ239" s="88">
        <f t="shared" si="1124"/>
        <v>0</v>
      </c>
      <c r="BR239" s="88">
        <f t="shared" si="1124"/>
        <v>0</v>
      </c>
      <c r="BS239" s="88">
        <f t="shared" si="1124"/>
        <v>0</v>
      </c>
      <c r="BT239" s="88">
        <f t="shared" si="1124"/>
        <v>0</v>
      </c>
      <c r="BU239" s="88">
        <f t="shared" si="1124"/>
        <v>0</v>
      </c>
      <c r="BV239" s="88">
        <f t="shared" si="1124"/>
        <v>0</v>
      </c>
      <c r="BW239" s="88">
        <f t="shared" si="1124"/>
        <v>0</v>
      </c>
      <c r="BX239" s="88">
        <f t="shared" si="1125"/>
        <v>0</v>
      </c>
      <c r="BY239" s="88">
        <f t="shared" si="1125"/>
        <v>0</v>
      </c>
      <c r="BZ239" s="88">
        <f t="shared" si="1125"/>
        <v>0</v>
      </c>
      <c r="CA239" s="88">
        <f t="shared" si="1125"/>
        <v>0</v>
      </c>
      <c r="CB239" s="88">
        <f t="shared" si="1125"/>
        <v>0</v>
      </c>
      <c r="CC239" s="88">
        <f t="shared" si="1125"/>
        <v>0</v>
      </c>
      <c r="CD239" s="88">
        <f t="shared" si="1125"/>
        <v>0</v>
      </c>
      <c r="CE239" s="88">
        <f t="shared" si="1125"/>
        <v>0</v>
      </c>
      <c r="CF239" s="88">
        <f t="shared" si="1125"/>
        <v>0</v>
      </c>
      <c r="CG239" s="88">
        <f t="shared" si="1125"/>
        <v>0</v>
      </c>
      <c r="CH239" s="88">
        <f t="shared" si="1126"/>
        <v>0</v>
      </c>
      <c r="CI239" s="88">
        <f t="shared" si="1126"/>
        <v>0</v>
      </c>
      <c r="CJ239" s="88">
        <f t="shared" si="1126"/>
        <v>0</v>
      </c>
      <c r="CK239" s="88">
        <f t="shared" si="1126"/>
        <v>0</v>
      </c>
      <c r="CL239" s="88">
        <f t="shared" si="1126"/>
        <v>0</v>
      </c>
      <c r="CM239" s="88">
        <f t="shared" si="1126"/>
        <v>0</v>
      </c>
      <c r="CN239" s="88">
        <f t="shared" si="1126"/>
        <v>0</v>
      </c>
      <c r="CO239" s="88">
        <f t="shared" si="1126"/>
        <v>0</v>
      </c>
      <c r="CP239" s="88">
        <f t="shared" si="1126"/>
        <v>0</v>
      </c>
      <c r="CQ239" s="88">
        <f t="shared" si="1126"/>
        <v>0</v>
      </c>
      <c r="CR239" s="88">
        <f t="shared" si="1127"/>
        <v>0</v>
      </c>
      <c r="CS239" s="88">
        <f t="shared" si="1127"/>
        <v>0</v>
      </c>
      <c r="CT239" s="88">
        <f t="shared" si="1127"/>
        <v>0</v>
      </c>
      <c r="CU239" s="88">
        <f t="shared" si="1127"/>
        <v>0</v>
      </c>
      <c r="CV239" s="88">
        <f t="shared" si="1127"/>
        <v>0</v>
      </c>
      <c r="CW239" s="88">
        <f t="shared" si="1127"/>
        <v>0</v>
      </c>
      <c r="CX239" s="88">
        <f t="shared" si="1127"/>
        <v>0</v>
      </c>
      <c r="CY239" s="88">
        <f t="shared" si="1127"/>
        <v>0</v>
      </c>
      <c r="CZ239" s="88">
        <f t="shared" si="1127"/>
        <v>0</v>
      </c>
      <c r="DA239" s="88">
        <f t="shared" si="1127"/>
        <v>0</v>
      </c>
      <c r="DB239" s="88">
        <f t="shared" si="1128"/>
        <v>0</v>
      </c>
      <c r="DC239" s="88">
        <f t="shared" si="1128"/>
        <v>0</v>
      </c>
      <c r="DD239" s="88">
        <f t="shared" si="1128"/>
        <v>0</v>
      </c>
      <c r="DE239" s="88">
        <f t="shared" si="1128"/>
        <v>0</v>
      </c>
      <c r="DF239" s="88">
        <f t="shared" si="1128"/>
        <v>0</v>
      </c>
      <c r="DG239" s="88">
        <f t="shared" si="1128"/>
        <v>0</v>
      </c>
      <c r="DH239" s="88">
        <f t="shared" si="1128"/>
        <v>0</v>
      </c>
      <c r="DI239" s="88">
        <f t="shared" si="1128"/>
        <v>0</v>
      </c>
      <c r="DJ239" s="88">
        <f t="shared" si="1128"/>
        <v>0</v>
      </c>
      <c r="DK239" s="88">
        <f t="shared" si="1128"/>
        <v>0</v>
      </c>
      <c r="DL239" s="88">
        <f t="shared" si="1129"/>
        <v>0</v>
      </c>
      <c r="DM239" s="88">
        <f t="shared" si="1129"/>
        <v>0</v>
      </c>
      <c r="DN239" s="88">
        <f t="shared" si="1129"/>
        <v>0</v>
      </c>
      <c r="DO239" s="88">
        <f t="shared" si="1129"/>
        <v>0</v>
      </c>
      <c r="DP239" s="88">
        <f t="shared" si="1129"/>
        <v>0</v>
      </c>
      <c r="DQ239" s="88">
        <f t="shared" si="1129"/>
        <v>0</v>
      </c>
      <c r="DR239" s="88">
        <f t="shared" si="1129"/>
        <v>0</v>
      </c>
      <c r="DS239" s="88">
        <f t="shared" si="1129"/>
        <v>0</v>
      </c>
      <c r="DT239" s="88">
        <f t="shared" si="1129"/>
        <v>0</v>
      </c>
      <c r="DU239" s="88">
        <f t="shared" si="1129"/>
        <v>0</v>
      </c>
      <c r="DV239" s="88">
        <f t="shared" si="1130"/>
        <v>0</v>
      </c>
      <c r="DW239" s="88">
        <f t="shared" si="1130"/>
        <v>0</v>
      </c>
      <c r="DX239" s="88">
        <f t="shared" si="1130"/>
        <v>0</v>
      </c>
      <c r="DY239" s="88">
        <f t="shared" si="1130"/>
        <v>0</v>
      </c>
      <c r="DZ239" s="88">
        <f t="shared" si="1130"/>
        <v>0</v>
      </c>
      <c r="EA239" s="88">
        <f t="shared" si="1130"/>
        <v>0</v>
      </c>
      <c r="EB239" s="88">
        <f t="shared" si="1130"/>
        <v>0</v>
      </c>
      <c r="EC239" s="88">
        <f t="shared" si="1130"/>
        <v>0</v>
      </c>
      <c r="ED239" s="88">
        <f t="shared" si="1130"/>
        <v>0</v>
      </c>
      <c r="EE239" s="88">
        <f t="shared" si="1130"/>
        <v>0</v>
      </c>
      <c r="EF239" s="88">
        <f t="shared" si="1131"/>
        <v>0</v>
      </c>
      <c r="EG239" s="88">
        <f t="shared" si="1131"/>
        <v>0</v>
      </c>
      <c r="EH239" s="88">
        <f t="shared" si="1131"/>
        <v>0</v>
      </c>
      <c r="EI239" s="88">
        <f t="shared" si="1131"/>
        <v>0</v>
      </c>
      <c r="EJ239" s="88">
        <f t="shared" si="1131"/>
        <v>0</v>
      </c>
      <c r="EK239" s="88">
        <f t="shared" si="1131"/>
        <v>0</v>
      </c>
      <c r="EL239" s="88">
        <f t="shared" si="1131"/>
        <v>0</v>
      </c>
      <c r="EM239" s="88">
        <f t="shared" si="1131"/>
        <v>0</v>
      </c>
      <c r="EN239" s="88">
        <f t="shared" si="1131"/>
        <v>0</v>
      </c>
      <c r="EO239" s="88">
        <f t="shared" si="1131"/>
        <v>0</v>
      </c>
      <c r="EP239" s="88">
        <f t="shared" si="1132"/>
        <v>0</v>
      </c>
      <c r="EQ239" s="88">
        <f t="shared" si="1132"/>
        <v>0</v>
      </c>
      <c r="ER239" s="88">
        <f t="shared" si="1132"/>
        <v>0</v>
      </c>
      <c r="ES239" s="88">
        <f t="shared" si="1132"/>
        <v>0</v>
      </c>
      <c r="ET239" s="88">
        <f t="shared" si="1132"/>
        <v>0</v>
      </c>
      <c r="EU239" s="88">
        <f t="shared" si="1132"/>
        <v>0</v>
      </c>
      <c r="EV239" s="88">
        <f t="shared" si="1132"/>
        <v>0</v>
      </c>
      <c r="EW239" s="88">
        <f t="shared" si="1132"/>
        <v>0</v>
      </c>
      <c r="EX239" s="88">
        <f t="shared" si="1132"/>
        <v>0</v>
      </c>
      <c r="EY239" s="88">
        <f t="shared" si="1132"/>
        <v>0</v>
      </c>
      <c r="EZ239" s="88">
        <f t="shared" si="1133"/>
        <v>0</v>
      </c>
      <c r="FA239" s="88">
        <f t="shared" si="1133"/>
        <v>0</v>
      </c>
      <c r="FB239" s="88">
        <f t="shared" si="1133"/>
        <v>0</v>
      </c>
      <c r="FC239" s="88">
        <f t="shared" si="1133"/>
        <v>0</v>
      </c>
      <c r="FD239" s="88">
        <f t="shared" si="1133"/>
        <v>0</v>
      </c>
      <c r="FE239" s="88">
        <f t="shared" si="1133"/>
        <v>0</v>
      </c>
      <c r="FF239" s="88">
        <f t="shared" si="1133"/>
        <v>0</v>
      </c>
      <c r="FG239" s="88">
        <f t="shared" si="1133"/>
        <v>0</v>
      </c>
      <c r="FH239" s="88">
        <f t="shared" si="1133"/>
        <v>0</v>
      </c>
      <c r="FI239" s="88">
        <f t="shared" si="1133"/>
        <v>0</v>
      </c>
      <c r="FJ239" s="88">
        <f t="shared" si="1134"/>
        <v>0</v>
      </c>
      <c r="FK239" s="88">
        <f t="shared" si="1134"/>
        <v>0</v>
      </c>
      <c r="FL239" s="88">
        <f t="shared" si="1134"/>
        <v>0</v>
      </c>
      <c r="FM239" s="88">
        <f t="shared" si="1134"/>
        <v>0</v>
      </c>
      <c r="FN239" s="88">
        <f t="shared" si="1134"/>
        <v>0</v>
      </c>
      <c r="FO239" s="88">
        <f t="shared" si="1134"/>
        <v>0</v>
      </c>
      <c r="FP239" s="88">
        <f t="shared" si="1134"/>
        <v>0</v>
      </c>
      <c r="FQ239" s="88">
        <f t="shared" si="1134"/>
        <v>0</v>
      </c>
      <c r="FR239" s="88">
        <f t="shared" si="1134"/>
        <v>0</v>
      </c>
      <c r="FS239" s="88">
        <f t="shared" si="1134"/>
        <v>0</v>
      </c>
      <c r="FT239" s="88">
        <f t="shared" si="1135"/>
        <v>0</v>
      </c>
      <c r="FU239" s="88">
        <f t="shared" si="1135"/>
        <v>0</v>
      </c>
      <c r="FV239" s="88">
        <f t="shared" si="1135"/>
        <v>0</v>
      </c>
      <c r="FW239" s="88">
        <f t="shared" si="1135"/>
        <v>0</v>
      </c>
      <c r="FX239" s="88">
        <f t="shared" si="1135"/>
        <v>0</v>
      </c>
      <c r="FY239" s="88">
        <f t="shared" si="1135"/>
        <v>0</v>
      </c>
      <c r="FZ239" s="88">
        <f t="shared" si="1135"/>
        <v>0</v>
      </c>
      <c r="GA239" s="88">
        <f t="shared" si="1135"/>
        <v>0</v>
      </c>
      <c r="GB239" s="88">
        <f t="shared" si="1135"/>
        <v>0</v>
      </c>
      <c r="GC239" s="70">
        <f t="shared" si="1109"/>
        <v>0</v>
      </c>
      <c r="GD239" s="70">
        <f t="shared" si="1106"/>
        <v>0</v>
      </c>
      <c r="GE239" s="22">
        <f t="shared" si="1107"/>
        <v>0</v>
      </c>
      <c r="GF239" s="5"/>
      <c r="GG239" s="5"/>
    </row>
    <row r="240" spans="1:189" ht="16.5" customHeight="1" x14ac:dyDescent="0.25">
      <c r="A240" s="19"/>
      <c r="B240" s="74"/>
      <c r="C240" s="74"/>
      <c r="D240" s="74"/>
      <c r="E240" s="19"/>
      <c r="F240" s="89" t="s">
        <v>312</v>
      </c>
      <c r="G240" s="89"/>
      <c r="H240" s="90"/>
      <c r="I240" s="90"/>
      <c r="J240" s="90"/>
      <c r="K240" s="90"/>
      <c r="L240" s="90"/>
      <c r="M240" s="90"/>
      <c r="N240" s="90"/>
      <c r="O240" s="90"/>
      <c r="P240" s="91">
        <f t="shared" ref="P240:GE240" si="1141">SUM(P222:P239)</f>
        <v>0</v>
      </c>
      <c r="Q240" s="91">
        <f t="shared" ref="Q240" si="1142">SUM(Q222:Q239)</f>
        <v>0</v>
      </c>
      <c r="R240" s="91">
        <f t="shared" si="1141"/>
        <v>0</v>
      </c>
      <c r="S240" s="91">
        <f t="shared" si="1141"/>
        <v>0</v>
      </c>
      <c r="T240" s="91">
        <f t="shared" si="1141"/>
        <v>0</v>
      </c>
      <c r="U240" s="91">
        <f t="shared" si="1141"/>
        <v>0</v>
      </c>
      <c r="V240" s="91">
        <f t="shared" si="1141"/>
        <v>0</v>
      </c>
      <c r="W240" s="91">
        <f t="shared" si="1141"/>
        <v>0</v>
      </c>
      <c r="X240" s="91">
        <f t="shared" si="1141"/>
        <v>0</v>
      </c>
      <c r="Y240" s="91">
        <f t="shared" si="1141"/>
        <v>0</v>
      </c>
      <c r="Z240" s="91">
        <f t="shared" si="1141"/>
        <v>0</v>
      </c>
      <c r="AA240" s="91">
        <f t="shared" si="1141"/>
        <v>461008.88679999998</v>
      </c>
      <c r="AB240" s="91">
        <f t="shared" si="1141"/>
        <v>461008.88679999998</v>
      </c>
      <c r="AC240" s="91">
        <f t="shared" si="1141"/>
        <v>402030.55481874995</v>
      </c>
      <c r="AD240" s="91">
        <f t="shared" si="1141"/>
        <v>402030.55481874995</v>
      </c>
      <c r="AE240" s="91">
        <f t="shared" si="1141"/>
        <v>169158.698775</v>
      </c>
      <c r="AF240" s="91">
        <f t="shared" si="1141"/>
        <v>169158.698775</v>
      </c>
      <c r="AG240" s="91">
        <f t="shared" si="1141"/>
        <v>147380.21127500001</v>
      </c>
      <c r="AH240" s="91">
        <f t="shared" si="1141"/>
        <v>147380.21127500001</v>
      </c>
      <c r="AI240" s="91">
        <f t="shared" ref="AI240" si="1143">SUM(AI222:AI239)</f>
        <v>196989.90877499999</v>
      </c>
      <c r="AJ240" s="91">
        <f t="shared" si="1141"/>
        <v>147380.21127500001</v>
      </c>
      <c r="AK240" s="91">
        <f t="shared" si="1141"/>
        <v>147380.21127500001</v>
      </c>
      <c r="AL240" s="91">
        <f t="shared" si="1141"/>
        <v>147380.21127500001</v>
      </c>
      <c r="AM240" s="91">
        <f t="shared" si="1141"/>
        <v>196989.90877499999</v>
      </c>
      <c r="AN240" s="91">
        <f t="shared" si="1141"/>
        <v>147380.21127500001</v>
      </c>
      <c r="AO240" s="91">
        <f t="shared" si="1141"/>
        <v>158851.69636187499</v>
      </c>
      <c r="AP240" s="91">
        <f t="shared" si="1141"/>
        <v>158851.69636187499</v>
      </c>
      <c r="AQ240" s="91">
        <f t="shared" si="1141"/>
        <v>158851.69636187499</v>
      </c>
      <c r="AR240" s="91">
        <f t="shared" si="1141"/>
        <v>228729.52911187499</v>
      </c>
      <c r="AS240" s="91">
        <f t="shared" si="1141"/>
        <v>158851.69636187499</v>
      </c>
      <c r="AT240" s="91">
        <f t="shared" si="1141"/>
        <v>158851.69636187499</v>
      </c>
      <c r="AU240" s="91">
        <f t="shared" si="1141"/>
        <v>158851.69636187499</v>
      </c>
      <c r="AV240" s="91">
        <f t="shared" si="1141"/>
        <v>228729.52911187499</v>
      </c>
      <c r="AW240" s="91">
        <f t="shared" si="1141"/>
        <v>158851.69636187499</v>
      </c>
      <c r="AX240" s="91">
        <f t="shared" si="1141"/>
        <v>158851.69636187499</v>
      </c>
      <c r="AY240" s="91">
        <f t="shared" si="1141"/>
        <v>147745.47382374998</v>
      </c>
      <c r="AZ240" s="91">
        <f t="shared" si="1141"/>
        <v>217623.30657375004</v>
      </c>
      <c r="BA240" s="91">
        <f t="shared" si="1141"/>
        <v>147745.47382374998</v>
      </c>
      <c r="BB240" s="91">
        <f t="shared" si="1141"/>
        <v>147745.47382374998</v>
      </c>
      <c r="BC240" s="91">
        <f t="shared" si="1141"/>
        <v>142954.20657375001</v>
      </c>
      <c r="BD240" s="91">
        <f t="shared" si="1141"/>
        <v>212832.03932375001</v>
      </c>
      <c r="BE240" s="91">
        <f t="shared" si="1141"/>
        <v>142954.20657375001</v>
      </c>
      <c r="BF240" s="91">
        <f t="shared" si="1141"/>
        <v>142954.20657375001</v>
      </c>
      <c r="BG240" s="91">
        <f t="shared" si="1141"/>
        <v>142954.20657375001</v>
      </c>
      <c r="BH240" s="91">
        <f t="shared" si="1141"/>
        <v>212832.03932375001</v>
      </c>
      <c r="BI240" s="91">
        <f t="shared" si="1141"/>
        <v>142954.20657375001</v>
      </c>
      <c r="BJ240" s="91">
        <f t="shared" si="1141"/>
        <v>142954.20657375001</v>
      </c>
      <c r="BK240" s="91">
        <f t="shared" si="1141"/>
        <v>142954.20657375001</v>
      </c>
      <c r="BL240" s="91">
        <f t="shared" si="1141"/>
        <v>212832.03932375001</v>
      </c>
      <c r="BM240" s="91">
        <f t="shared" si="1141"/>
        <v>151979.23325612501</v>
      </c>
      <c r="BN240" s="91">
        <f t="shared" si="1141"/>
        <v>151979.23325612501</v>
      </c>
      <c r="BO240" s="91">
        <f t="shared" si="1141"/>
        <v>228844.84928112503</v>
      </c>
      <c r="BP240" s="91">
        <f t="shared" si="1141"/>
        <v>151979.23325612501</v>
      </c>
      <c r="BQ240" s="91">
        <f t="shared" si="1141"/>
        <v>151979.23325612501</v>
      </c>
      <c r="BR240" s="91">
        <f t="shared" si="1141"/>
        <v>151979.23325612501</v>
      </c>
      <c r="BS240" s="91">
        <f t="shared" si="1141"/>
        <v>228844.84928112503</v>
      </c>
      <c r="BT240" s="91">
        <f t="shared" si="1141"/>
        <v>151979.23325612501</v>
      </c>
      <c r="BU240" s="91">
        <f t="shared" si="1141"/>
        <v>151979.23325612501</v>
      </c>
      <c r="BV240" s="91">
        <f t="shared" si="1141"/>
        <v>151979.23325612501</v>
      </c>
      <c r="BW240" s="91">
        <f t="shared" si="1141"/>
        <v>228844.84928112503</v>
      </c>
      <c r="BX240" s="91">
        <f t="shared" si="1141"/>
        <v>151979.23325612501</v>
      </c>
      <c r="BY240" s="91">
        <f t="shared" si="1141"/>
        <v>146843.45412550005</v>
      </c>
      <c r="BZ240" s="91">
        <f t="shared" si="1141"/>
        <v>223709.07015050005</v>
      </c>
      <c r="CA240" s="91">
        <f t="shared" si="1141"/>
        <v>146843.45412550005</v>
      </c>
      <c r="CB240" s="91">
        <f t="shared" si="1141"/>
        <v>146843.45412550005</v>
      </c>
      <c r="CC240" s="91">
        <f t="shared" si="1141"/>
        <v>146843.45412550005</v>
      </c>
      <c r="CD240" s="91">
        <f t="shared" si="1141"/>
        <v>146843.45412550005</v>
      </c>
      <c r="CE240" s="91">
        <f t="shared" si="1141"/>
        <v>146843.45412550005</v>
      </c>
      <c r="CF240" s="91">
        <f t="shared" si="1141"/>
        <v>223709.07015050005</v>
      </c>
      <c r="CG240" s="91">
        <f t="shared" si="1141"/>
        <v>146843.45412550005</v>
      </c>
      <c r="CH240" s="91">
        <f t="shared" si="1141"/>
        <v>146843.45412550005</v>
      </c>
      <c r="CI240" s="91">
        <f t="shared" si="1141"/>
        <v>146843.45412550005</v>
      </c>
      <c r="CJ240" s="91">
        <f t="shared" si="1141"/>
        <v>223709.07015050005</v>
      </c>
      <c r="CK240" s="91">
        <f t="shared" si="1141"/>
        <v>161527.79953805002</v>
      </c>
      <c r="CL240" s="91">
        <f t="shared" si="1141"/>
        <v>161527.79953805002</v>
      </c>
      <c r="CM240" s="91">
        <f t="shared" si="1141"/>
        <v>161527.79953805002</v>
      </c>
      <c r="CN240" s="91">
        <f t="shared" si="1141"/>
        <v>246079.97716555002</v>
      </c>
      <c r="CO240" s="91">
        <f t="shared" si="1141"/>
        <v>161527.79953805002</v>
      </c>
      <c r="CP240" s="91">
        <f t="shared" si="1141"/>
        <v>161527.79953805002</v>
      </c>
      <c r="CQ240" s="91">
        <f t="shared" si="1141"/>
        <v>161527.79953805002</v>
      </c>
      <c r="CR240" s="91">
        <f t="shared" si="1141"/>
        <v>246079.97716555002</v>
      </c>
      <c r="CS240" s="91">
        <f t="shared" si="1141"/>
        <v>161527.79953805002</v>
      </c>
      <c r="CT240" s="91">
        <f t="shared" si="1141"/>
        <v>161527.79953805002</v>
      </c>
      <c r="CU240" s="91">
        <f t="shared" si="1141"/>
        <v>118449.44624005631</v>
      </c>
      <c r="CV240" s="91">
        <f t="shared" si="1141"/>
        <v>203001.62386755631</v>
      </c>
      <c r="CW240" s="91">
        <f t="shared" si="1141"/>
        <v>113713.58053405629</v>
      </c>
      <c r="CX240" s="91">
        <f t="shared" si="1141"/>
        <v>113713.58053405629</v>
      </c>
      <c r="CY240" s="91">
        <f t="shared" si="1141"/>
        <v>113713.58053405629</v>
      </c>
      <c r="CZ240" s="91">
        <f t="shared" si="1141"/>
        <v>113713.58053405629</v>
      </c>
      <c r="DA240" s="91">
        <f t="shared" si="1141"/>
        <v>198265.7581615563</v>
      </c>
      <c r="DB240" s="91">
        <f t="shared" si="1141"/>
        <v>113713.58053405629</v>
      </c>
      <c r="DC240" s="91">
        <f t="shared" si="1141"/>
        <v>113713.58053405629</v>
      </c>
      <c r="DD240" s="91">
        <f t="shared" si="1141"/>
        <v>113713.58053405629</v>
      </c>
      <c r="DE240" s="91">
        <f t="shared" si="1141"/>
        <v>198265.7581615563</v>
      </c>
      <c r="DF240" s="91">
        <f t="shared" si="1141"/>
        <v>113713.58053405629</v>
      </c>
      <c r="DG240" s="91">
        <f t="shared" si="1141"/>
        <v>113713.58053405629</v>
      </c>
      <c r="DH240" s="91">
        <f t="shared" si="1141"/>
        <v>113713.58053405629</v>
      </c>
      <c r="DI240" s="91">
        <f t="shared" si="1141"/>
        <v>125084.93858746195</v>
      </c>
      <c r="DJ240" s="91">
        <f t="shared" si="1141"/>
        <v>218092.33397771197</v>
      </c>
      <c r="DK240" s="91">
        <f t="shared" si="1141"/>
        <v>125084.93858746195</v>
      </c>
      <c r="DL240" s="91">
        <f t="shared" si="1141"/>
        <v>125084.93858746195</v>
      </c>
      <c r="DM240" s="91">
        <f t="shared" si="1141"/>
        <v>218092.33397771197</v>
      </c>
      <c r="DN240" s="91">
        <f t="shared" si="1141"/>
        <v>125084.93858746195</v>
      </c>
      <c r="DO240" s="91">
        <f t="shared" si="1141"/>
        <v>125084.93858746195</v>
      </c>
      <c r="DP240" s="91">
        <f t="shared" si="1141"/>
        <v>218092.33397771197</v>
      </c>
      <c r="DQ240" s="91">
        <f t="shared" si="1141"/>
        <v>125084.93858746195</v>
      </c>
      <c r="DR240" s="91">
        <f t="shared" si="1141"/>
        <v>125084.93858746195</v>
      </c>
      <c r="DS240" s="91">
        <f t="shared" si="1141"/>
        <v>0</v>
      </c>
      <c r="DT240" s="91">
        <f t="shared" si="1141"/>
        <v>0</v>
      </c>
      <c r="DU240" s="91">
        <f t="shared" si="1141"/>
        <v>0</v>
      </c>
      <c r="DV240" s="91">
        <f t="shared" si="1141"/>
        <v>0</v>
      </c>
      <c r="DW240" s="91">
        <f t="shared" si="1141"/>
        <v>0</v>
      </c>
      <c r="DX240" s="91">
        <f t="shared" si="1141"/>
        <v>0</v>
      </c>
      <c r="DY240" s="91">
        <f t="shared" si="1141"/>
        <v>0</v>
      </c>
      <c r="DZ240" s="91">
        <f t="shared" si="1141"/>
        <v>0</v>
      </c>
      <c r="EA240" s="91">
        <f t="shared" si="1141"/>
        <v>0</v>
      </c>
      <c r="EB240" s="91">
        <f t="shared" si="1141"/>
        <v>0</v>
      </c>
      <c r="EC240" s="91">
        <f t="shared" si="1141"/>
        <v>0</v>
      </c>
      <c r="ED240" s="91">
        <f t="shared" si="1141"/>
        <v>0</v>
      </c>
      <c r="EE240" s="91">
        <f t="shared" si="1141"/>
        <v>0</v>
      </c>
      <c r="EF240" s="91">
        <f t="shared" si="1141"/>
        <v>0</v>
      </c>
      <c r="EG240" s="91">
        <f t="shared" si="1141"/>
        <v>0</v>
      </c>
      <c r="EH240" s="91">
        <f t="shared" si="1141"/>
        <v>0</v>
      </c>
      <c r="EI240" s="91">
        <f t="shared" si="1141"/>
        <v>0</v>
      </c>
      <c r="EJ240" s="91">
        <f t="shared" si="1141"/>
        <v>0</v>
      </c>
      <c r="EK240" s="91">
        <f t="shared" si="1141"/>
        <v>0</v>
      </c>
      <c r="EL240" s="91">
        <f t="shared" si="1141"/>
        <v>0</v>
      </c>
      <c r="EM240" s="91">
        <f t="shared" si="1141"/>
        <v>0</v>
      </c>
      <c r="EN240" s="91">
        <f t="shared" si="1141"/>
        <v>0</v>
      </c>
      <c r="EO240" s="91">
        <f t="shared" si="1141"/>
        <v>0</v>
      </c>
      <c r="EP240" s="91">
        <f t="shared" si="1141"/>
        <v>0</v>
      </c>
      <c r="EQ240" s="91">
        <f t="shared" si="1141"/>
        <v>0</v>
      </c>
      <c r="ER240" s="91">
        <f t="shared" si="1141"/>
        <v>0</v>
      </c>
      <c r="ES240" s="91">
        <f t="shared" si="1141"/>
        <v>0</v>
      </c>
      <c r="ET240" s="91">
        <f t="shared" si="1141"/>
        <v>0</v>
      </c>
      <c r="EU240" s="91">
        <f t="shared" si="1141"/>
        <v>0</v>
      </c>
      <c r="EV240" s="91">
        <f t="shared" si="1141"/>
        <v>0</v>
      </c>
      <c r="EW240" s="91">
        <f t="shared" si="1141"/>
        <v>0</v>
      </c>
      <c r="EX240" s="91">
        <f t="shared" si="1141"/>
        <v>0</v>
      </c>
      <c r="EY240" s="91">
        <f t="shared" si="1141"/>
        <v>0</v>
      </c>
      <c r="EZ240" s="91">
        <f t="shared" si="1141"/>
        <v>0</v>
      </c>
      <c r="FA240" s="91">
        <f t="shared" si="1141"/>
        <v>0</v>
      </c>
      <c r="FB240" s="91">
        <f t="shared" si="1141"/>
        <v>0</v>
      </c>
      <c r="FC240" s="91">
        <f t="shared" si="1141"/>
        <v>0</v>
      </c>
      <c r="FD240" s="91">
        <f t="shared" si="1141"/>
        <v>0</v>
      </c>
      <c r="FE240" s="91">
        <f t="shared" si="1141"/>
        <v>0</v>
      </c>
      <c r="FF240" s="91">
        <f t="shared" si="1141"/>
        <v>0</v>
      </c>
      <c r="FG240" s="91">
        <f t="shared" si="1141"/>
        <v>0</v>
      </c>
      <c r="FH240" s="91">
        <f t="shared" si="1141"/>
        <v>0</v>
      </c>
      <c r="FI240" s="91">
        <f t="shared" si="1141"/>
        <v>0</v>
      </c>
      <c r="FJ240" s="91">
        <f t="shared" si="1141"/>
        <v>0</v>
      </c>
      <c r="FK240" s="91">
        <f t="shared" si="1141"/>
        <v>0</v>
      </c>
      <c r="FL240" s="91">
        <f t="shared" si="1141"/>
        <v>0</v>
      </c>
      <c r="FM240" s="91">
        <f t="shared" si="1141"/>
        <v>0</v>
      </c>
      <c r="FN240" s="91">
        <f t="shared" si="1141"/>
        <v>0</v>
      </c>
      <c r="FO240" s="91">
        <f t="shared" si="1141"/>
        <v>0</v>
      </c>
      <c r="FP240" s="91">
        <f t="shared" si="1141"/>
        <v>0</v>
      </c>
      <c r="FQ240" s="91">
        <f t="shared" si="1141"/>
        <v>0</v>
      </c>
      <c r="FR240" s="91">
        <f t="shared" si="1141"/>
        <v>0</v>
      </c>
      <c r="FS240" s="91">
        <f t="shared" si="1141"/>
        <v>0</v>
      </c>
      <c r="FT240" s="91">
        <f t="shared" si="1141"/>
        <v>0</v>
      </c>
      <c r="FU240" s="91">
        <f t="shared" si="1141"/>
        <v>0</v>
      </c>
      <c r="FV240" s="91">
        <f t="shared" si="1141"/>
        <v>0</v>
      </c>
      <c r="FW240" s="91">
        <f t="shared" si="1141"/>
        <v>0</v>
      </c>
      <c r="FX240" s="91">
        <f t="shared" si="1141"/>
        <v>0</v>
      </c>
      <c r="FY240" s="91">
        <f t="shared" si="1141"/>
        <v>0</v>
      </c>
      <c r="FZ240" s="91">
        <f t="shared" si="1141"/>
        <v>0</v>
      </c>
      <c r="GA240" s="91">
        <f t="shared" si="1141"/>
        <v>0</v>
      </c>
      <c r="GB240" s="91">
        <f t="shared" si="1141"/>
        <v>0</v>
      </c>
      <c r="GC240" s="91">
        <f t="shared" si="1141"/>
        <v>16587403.546320414</v>
      </c>
      <c r="GD240" s="91">
        <f t="shared" si="1141"/>
        <v>16587403.546320401</v>
      </c>
      <c r="GE240" s="91">
        <f t="shared" si="1141"/>
        <v>6.9849193096160889E-9</v>
      </c>
      <c r="GF240" s="19"/>
      <c r="GG240" s="19"/>
    </row>
    <row r="241" spans="1:189" ht="16.5" customHeight="1" x14ac:dyDescent="0.25">
      <c r="A241" s="54"/>
      <c r="B241" s="92"/>
      <c r="C241" s="92"/>
      <c r="D241" s="92"/>
      <c r="E241" s="54"/>
      <c r="F241" s="93"/>
      <c r="G241" s="54"/>
      <c r="H241" s="94"/>
      <c r="I241" s="94"/>
      <c r="J241" s="94"/>
      <c r="K241" s="94"/>
      <c r="L241" s="94"/>
      <c r="M241" s="94"/>
      <c r="N241" s="94"/>
      <c r="O241" s="94"/>
      <c r="P241" s="55">
        <f>SUMPRODUCT($H$110:$H$125,P$110:P$125)</f>
        <v>0</v>
      </c>
      <c r="Q241" s="55">
        <f t="shared" ref="Q241:AC241" si="1144">SUMPRODUCT($H$110:$H$125,Q$110:Q$125)</f>
        <v>0</v>
      </c>
      <c r="R241" s="55">
        <f t="shared" si="1144"/>
        <v>0</v>
      </c>
      <c r="S241" s="55">
        <f t="shared" si="1144"/>
        <v>0</v>
      </c>
      <c r="T241" s="55">
        <f t="shared" si="1144"/>
        <v>0</v>
      </c>
      <c r="U241" s="55">
        <f t="shared" si="1144"/>
        <v>0</v>
      </c>
      <c r="V241" s="55">
        <f t="shared" si="1144"/>
        <v>0</v>
      </c>
      <c r="W241" s="55">
        <f t="shared" si="1144"/>
        <v>0</v>
      </c>
      <c r="X241" s="55">
        <f t="shared" si="1144"/>
        <v>0</v>
      </c>
      <c r="Y241" s="55">
        <f t="shared" si="1144"/>
        <v>0</v>
      </c>
      <c r="Z241" s="55">
        <f t="shared" si="1144"/>
        <v>0</v>
      </c>
      <c r="AA241" s="55">
        <f t="shared" si="1144"/>
        <v>461008.88679999998</v>
      </c>
      <c r="AB241" s="55">
        <f t="shared" si="1144"/>
        <v>461008.88679999998</v>
      </c>
      <c r="AC241" s="55">
        <f t="shared" si="1144"/>
        <v>402030.55481874995</v>
      </c>
      <c r="AD241" s="55">
        <f t="shared" ref="AD241:AN241" si="1145">SUMPRODUCT($H$110:$H$125,AD$110:AD$125)</f>
        <v>402030.55481874995</v>
      </c>
      <c r="AE241" s="55">
        <f t="shared" si="1145"/>
        <v>169158.698775</v>
      </c>
      <c r="AF241" s="55">
        <f t="shared" si="1145"/>
        <v>169158.698775</v>
      </c>
      <c r="AG241" s="55">
        <f t="shared" si="1145"/>
        <v>147380.21127500001</v>
      </c>
      <c r="AH241" s="55">
        <f t="shared" si="1145"/>
        <v>147380.21127500001</v>
      </c>
      <c r="AI241" s="55">
        <f t="shared" si="1145"/>
        <v>196989.90877499999</v>
      </c>
      <c r="AJ241" s="55">
        <f t="shared" si="1145"/>
        <v>147380.21127500001</v>
      </c>
      <c r="AK241" s="55">
        <f t="shared" si="1145"/>
        <v>147380.21127500001</v>
      </c>
      <c r="AL241" s="55">
        <f t="shared" si="1145"/>
        <v>147380.21127500001</v>
      </c>
      <c r="AM241" s="55">
        <f t="shared" si="1145"/>
        <v>196989.90877499999</v>
      </c>
      <c r="AN241" s="55">
        <f t="shared" si="1145"/>
        <v>147380.21127500001</v>
      </c>
      <c r="AO241" s="55">
        <f t="shared" ref="AO241:AZ241" si="1146">SUMPRODUCT($I$110:$I$125,AO$110:AO$125)</f>
        <v>158851.69636187499</v>
      </c>
      <c r="AP241" s="55">
        <f t="shared" si="1146"/>
        <v>158851.69636187499</v>
      </c>
      <c r="AQ241" s="55">
        <f t="shared" si="1146"/>
        <v>158851.69636187499</v>
      </c>
      <c r="AR241" s="55">
        <f t="shared" si="1146"/>
        <v>228729.52911187505</v>
      </c>
      <c r="AS241" s="55">
        <f t="shared" si="1146"/>
        <v>158851.69636187499</v>
      </c>
      <c r="AT241" s="55">
        <f t="shared" si="1146"/>
        <v>158851.69636187499</v>
      </c>
      <c r="AU241" s="55">
        <f t="shared" si="1146"/>
        <v>158851.69636187499</v>
      </c>
      <c r="AV241" s="55">
        <f t="shared" si="1146"/>
        <v>228729.52911187505</v>
      </c>
      <c r="AW241" s="55">
        <f t="shared" si="1146"/>
        <v>158851.69636187499</v>
      </c>
      <c r="AX241" s="55">
        <f t="shared" si="1146"/>
        <v>158851.69636187499</v>
      </c>
      <c r="AY241" s="55">
        <f t="shared" si="1146"/>
        <v>147745.47382374998</v>
      </c>
      <c r="AZ241" s="55">
        <f t="shared" si="1146"/>
        <v>217623.30657375004</v>
      </c>
      <c r="BA241" s="55">
        <f>SUMPRODUCT($I$110:$I$125,BA$110:BA$125)</f>
        <v>147745.47382374998</v>
      </c>
      <c r="BB241" s="55">
        <f t="shared" ref="BB241:BF241" si="1147">SUMPRODUCT($I$110:$I$125,BB$110:BB$125)</f>
        <v>147745.47382374998</v>
      </c>
      <c r="BC241" s="55">
        <f t="shared" si="1147"/>
        <v>142954.20657375001</v>
      </c>
      <c r="BD241" s="55">
        <f t="shared" si="1147"/>
        <v>212832.03932375001</v>
      </c>
      <c r="BE241" s="55">
        <f t="shared" si="1147"/>
        <v>142954.20657375001</v>
      </c>
      <c r="BF241" s="55">
        <f t="shared" si="1147"/>
        <v>142954.20657375001</v>
      </c>
      <c r="BG241" s="55">
        <f>SUMPRODUCT($I$110:$I$125,BG$110:BG$125)</f>
        <v>142954.20657375001</v>
      </c>
      <c r="BH241" s="55">
        <f t="shared" ref="BH241:BL241" si="1148">SUMPRODUCT($I$110:$I$125,BH$110:BH$125)</f>
        <v>212832.03932375001</v>
      </c>
      <c r="BI241" s="55">
        <f t="shared" si="1148"/>
        <v>142954.20657375001</v>
      </c>
      <c r="BJ241" s="55">
        <f t="shared" si="1148"/>
        <v>142954.20657375001</v>
      </c>
      <c r="BK241" s="55">
        <f t="shared" si="1148"/>
        <v>142954.20657375001</v>
      </c>
      <c r="BL241" s="55">
        <f t="shared" si="1148"/>
        <v>212832.03932375001</v>
      </c>
      <c r="BM241" s="55">
        <f t="shared" ref="BM241:CJ241" si="1149">SUMPRODUCT($J$110:$J$125,BM$110:BM$125)</f>
        <v>151979.23325612501</v>
      </c>
      <c r="BN241" s="55">
        <f t="shared" si="1149"/>
        <v>151979.23325612501</v>
      </c>
      <c r="BO241" s="55">
        <f t="shared" si="1149"/>
        <v>228844.84928112506</v>
      </c>
      <c r="BP241" s="55">
        <f t="shared" si="1149"/>
        <v>151979.23325612501</v>
      </c>
      <c r="BQ241" s="55">
        <f t="shared" si="1149"/>
        <v>151979.23325612501</v>
      </c>
      <c r="BR241" s="55">
        <f t="shared" si="1149"/>
        <v>151979.23325612501</v>
      </c>
      <c r="BS241" s="55">
        <f t="shared" si="1149"/>
        <v>228844.84928112506</v>
      </c>
      <c r="BT241" s="55">
        <f t="shared" si="1149"/>
        <v>151979.23325612501</v>
      </c>
      <c r="BU241" s="55">
        <f t="shared" si="1149"/>
        <v>151979.23325612501</v>
      </c>
      <c r="BV241" s="55">
        <f t="shared" si="1149"/>
        <v>151979.23325612501</v>
      </c>
      <c r="BW241" s="55">
        <f t="shared" si="1149"/>
        <v>228844.84928112506</v>
      </c>
      <c r="BX241" s="55">
        <f t="shared" si="1149"/>
        <v>151979.23325612501</v>
      </c>
      <c r="BY241" s="55">
        <f t="shared" si="1149"/>
        <v>146843.45412550002</v>
      </c>
      <c r="BZ241" s="55">
        <f t="shared" si="1149"/>
        <v>223709.07015050005</v>
      </c>
      <c r="CA241" s="55">
        <f t="shared" si="1149"/>
        <v>146843.45412550002</v>
      </c>
      <c r="CB241" s="55">
        <f t="shared" si="1149"/>
        <v>146843.45412550002</v>
      </c>
      <c r="CC241" s="55">
        <f t="shared" si="1149"/>
        <v>146843.45412550002</v>
      </c>
      <c r="CD241" s="55">
        <f t="shared" si="1149"/>
        <v>146843.45412550002</v>
      </c>
      <c r="CE241" s="55">
        <f t="shared" si="1149"/>
        <v>146843.45412550002</v>
      </c>
      <c r="CF241" s="55">
        <f t="shared" si="1149"/>
        <v>223709.07015050005</v>
      </c>
      <c r="CG241" s="55">
        <f t="shared" si="1149"/>
        <v>146843.45412550002</v>
      </c>
      <c r="CH241" s="55">
        <f t="shared" si="1149"/>
        <v>146843.45412550002</v>
      </c>
      <c r="CI241" s="55">
        <f t="shared" si="1149"/>
        <v>146843.45412550002</v>
      </c>
      <c r="CJ241" s="55">
        <f t="shared" si="1149"/>
        <v>223709.07015050005</v>
      </c>
      <c r="CK241" s="55">
        <f t="shared" ref="CK241:DH241" si="1150">SUMPRODUCT($K$110:$K$125,CK$110:CK$125)</f>
        <v>161527.79953805002</v>
      </c>
      <c r="CL241" s="55">
        <f t="shared" si="1150"/>
        <v>161527.79953805002</v>
      </c>
      <c r="CM241" s="55">
        <f t="shared" si="1150"/>
        <v>161527.79953805002</v>
      </c>
      <c r="CN241" s="55">
        <f t="shared" si="1150"/>
        <v>246079.97716555005</v>
      </c>
      <c r="CO241" s="55">
        <f t="shared" si="1150"/>
        <v>161527.79953805002</v>
      </c>
      <c r="CP241" s="55">
        <f t="shared" si="1150"/>
        <v>161527.79953805002</v>
      </c>
      <c r="CQ241" s="55">
        <f t="shared" si="1150"/>
        <v>161527.79953805002</v>
      </c>
      <c r="CR241" s="55">
        <f t="shared" si="1150"/>
        <v>246079.97716555005</v>
      </c>
      <c r="CS241" s="55">
        <f t="shared" si="1150"/>
        <v>161527.79953805002</v>
      </c>
      <c r="CT241" s="55">
        <f>SUMPRODUCT($K$110:$K$125,CT$110:CT$125)</f>
        <v>161527.79953805002</v>
      </c>
      <c r="CU241" s="55">
        <f t="shared" si="1150"/>
        <v>118449.44624005631</v>
      </c>
      <c r="CV241" s="55">
        <f t="shared" si="1150"/>
        <v>203001.62386755631</v>
      </c>
      <c r="CW241" s="55">
        <f t="shared" si="1150"/>
        <v>113713.58053405629</v>
      </c>
      <c r="CX241" s="55">
        <f t="shared" si="1150"/>
        <v>113713.58053405629</v>
      </c>
      <c r="CY241" s="55">
        <f t="shared" si="1150"/>
        <v>113713.58053405629</v>
      </c>
      <c r="CZ241" s="55">
        <f t="shared" si="1150"/>
        <v>113713.58053405629</v>
      </c>
      <c r="DA241" s="55">
        <f t="shared" si="1150"/>
        <v>198265.7581615563</v>
      </c>
      <c r="DB241" s="55">
        <f t="shared" si="1150"/>
        <v>113713.58053405629</v>
      </c>
      <c r="DC241" s="55">
        <f t="shared" si="1150"/>
        <v>113713.58053405629</v>
      </c>
      <c r="DD241" s="55">
        <f t="shared" si="1150"/>
        <v>113713.58053405629</v>
      </c>
      <c r="DE241" s="55">
        <f t="shared" si="1150"/>
        <v>198265.7581615563</v>
      </c>
      <c r="DF241" s="55">
        <f t="shared" si="1150"/>
        <v>113713.58053405629</v>
      </c>
      <c r="DG241" s="55">
        <f t="shared" si="1150"/>
        <v>113713.58053405629</v>
      </c>
      <c r="DH241" s="55">
        <f t="shared" si="1150"/>
        <v>113713.58053405629</v>
      </c>
      <c r="DI241" s="55">
        <f t="shared" ref="DI241:DT241" si="1151">SUMPRODUCT($L$110:$L$125,DI$110:DI$125)</f>
        <v>125084.93858746195</v>
      </c>
      <c r="DJ241" s="55">
        <f t="shared" si="1151"/>
        <v>218092.33397771197</v>
      </c>
      <c r="DK241" s="55">
        <f t="shared" si="1151"/>
        <v>125084.93858746195</v>
      </c>
      <c r="DL241" s="55">
        <f t="shared" si="1151"/>
        <v>125084.93858746195</v>
      </c>
      <c r="DM241" s="55">
        <f t="shared" si="1151"/>
        <v>218092.33397771197</v>
      </c>
      <c r="DN241" s="55">
        <f t="shared" si="1151"/>
        <v>125084.93858746195</v>
      </c>
      <c r="DO241" s="55">
        <f t="shared" si="1151"/>
        <v>125084.93858746195</v>
      </c>
      <c r="DP241" s="55">
        <f t="shared" si="1151"/>
        <v>218092.33397771197</v>
      </c>
      <c r="DQ241" s="55">
        <f t="shared" si="1151"/>
        <v>125084.93858746195</v>
      </c>
      <c r="DR241" s="55">
        <f t="shared" si="1151"/>
        <v>125084.93858746195</v>
      </c>
      <c r="DS241" s="55">
        <f t="shared" si="1151"/>
        <v>0</v>
      </c>
      <c r="DT241" s="55">
        <f t="shared" si="1151"/>
        <v>0</v>
      </c>
      <c r="DU241" s="55">
        <f t="shared" ref="DU241:ER241" si="1152">SUMPRODUCT($M$110:$M$125,DU$110:DU$125)</f>
        <v>0</v>
      </c>
      <c r="DV241" s="55">
        <f t="shared" si="1152"/>
        <v>0</v>
      </c>
      <c r="DW241" s="55">
        <f t="shared" si="1152"/>
        <v>0</v>
      </c>
      <c r="DX241" s="55">
        <f t="shared" si="1152"/>
        <v>0</v>
      </c>
      <c r="DY241" s="55">
        <f t="shared" si="1152"/>
        <v>0</v>
      </c>
      <c r="DZ241" s="55">
        <f t="shared" si="1152"/>
        <v>0</v>
      </c>
      <c r="EA241" s="55">
        <f t="shared" si="1152"/>
        <v>0</v>
      </c>
      <c r="EB241" s="55">
        <f t="shared" si="1152"/>
        <v>0</v>
      </c>
      <c r="EC241" s="55">
        <f t="shared" si="1152"/>
        <v>0</v>
      </c>
      <c r="ED241" s="55">
        <f t="shared" si="1152"/>
        <v>0</v>
      </c>
      <c r="EE241" s="55">
        <f t="shared" si="1152"/>
        <v>0</v>
      </c>
      <c r="EF241" s="55">
        <f t="shared" si="1152"/>
        <v>0</v>
      </c>
      <c r="EG241" s="55">
        <f t="shared" si="1152"/>
        <v>0</v>
      </c>
      <c r="EH241" s="55">
        <f t="shared" si="1152"/>
        <v>0</v>
      </c>
      <c r="EI241" s="55">
        <f t="shared" si="1152"/>
        <v>0</v>
      </c>
      <c r="EJ241" s="55">
        <f t="shared" si="1152"/>
        <v>0</v>
      </c>
      <c r="EK241" s="55">
        <f t="shared" si="1152"/>
        <v>0</v>
      </c>
      <c r="EL241" s="55">
        <f t="shared" si="1152"/>
        <v>0</v>
      </c>
      <c r="EM241" s="55">
        <f t="shared" si="1152"/>
        <v>0</v>
      </c>
      <c r="EN241" s="55">
        <f t="shared" si="1152"/>
        <v>0</v>
      </c>
      <c r="EO241" s="55">
        <f t="shared" si="1152"/>
        <v>0</v>
      </c>
      <c r="EP241" s="55">
        <f t="shared" si="1152"/>
        <v>0</v>
      </c>
      <c r="EQ241" s="55">
        <f t="shared" si="1152"/>
        <v>0</v>
      </c>
      <c r="ER241" s="55">
        <f t="shared" si="1152"/>
        <v>0</v>
      </c>
      <c r="ES241" s="55">
        <f t="shared" ref="ES241:FP241" si="1153">SUMPRODUCT($N$110:$N$125,ES$110:ES$125)</f>
        <v>0</v>
      </c>
      <c r="ET241" s="55">
        <f t="shared" si="1153"/>
        <v>0</v>
      </c>
      <c r="EU241" s="55">
        <f t="shared" si="1153"/>
        <v>0</v>
      </c>
      <c r="EV241" s="55">
        <f t="shared" si="1153"/>
        <v>0</v>
      </c>
      <c r="EW241" s="55">
        <f t="shared" si="1153"/>
        <v>0</v>
      </c>
      <c r="EX241" s="55">
        <f t="shared" si="1153"/>
        <v>0</v>
      </c>
      <c r="EY241" s="55">
        <f t="shared" si="1153"/>
        <v>0</v>
      </c>
      <c r="EZ241" s="55">
        <f t="shared" si="1153"/>
        <v>0</v>
      </c>
      <c r="FA241" s="55">
        <f t="shared" si="1153"/>
        <v>0</v>
      </c>
      <c r="FB241" s="55">
        <f t="shared" si="1153"/>
        <v>0</v>
      </c>
      <c r="FC241" s="55">
        <f t="shared" si="1153"/>
        <v>0</v>
      </c>
      <c r="FD241" s="55">
        <f t="shared" si="1153"/>
        <v>0</v>
      </c>
      <c r="FE241" s="55">
        <f t="shared" si="1153"/>
        <v>0</v>
      </c>
      <c r="FF241" s="55">
        <f t="shared" si="1153"/>
        <v>0</v>
      </c>
      <c r="FG241" s="55">
        <f t="shared" si="1153"/>
        <v>0</v>
      </c>
      <c r="FH241" s="55">
        <f t="shared" si="1153"/>
        <v>0</v>
      </c>
      <c r="FI241" s="55">
        <f t="shared" si="1153"/>
        <v>0</v>
      </c>
      <c r="FJ241" s="55">
        <f t="shared" si="1153"/>
        <v>0</v>
      </c>
      <c r="FK241" s="55">
        <f t="shared" si="1153"/>
        <v>0</v>
      </c>
      <c r="FL241" s="55">
        <f t="shared" si="1153"/>
        <v>0</v>
      </c>
      <c r="FM241" s="55">
        <f t="shared" si="1153"/>
        <v>0</v>
      </c>
      <c r="FN241" s="55">
        <f t="shared" si="1153"/>
        <v>0</v>
      </c>
      <c r="FO241" s="55">
        <f t="shared" si="1153"/>
        <v>0</v>
      </c>
      <c r="FP241" s="55">
        <f t="shared" si="1153"/>
        <v>0</v>
      </c>
      <c r="FQ241" s="55">
        <f t="shared" ref="FQ241:GB241" si="1154">SUMPRODUCT($O$110:$O$125,FQ$110:FQ$125)</f>
        <v>0</v>
      </c>
      <c r="FR241" s="55">
        <f t="shared" si="1154"/>
        <v>0</v>
      </c>
      <c r="FS241" s="55">
        <f t="shared" si="1154"/>
        <v>0</v>
      </c>
      <c r="FT241" s="55">
        <f t="shared" si="1154"/>
        <v>0</v>
      </c>
      <c r="FU241" s="55">
        <f t="shared" si="1154"/>
        <v>0</v>
      </c>
      <c r="FV241" s="55">
        <f t="shared" si="1154"/>
        <v>0</v>
      </c>
      <c r="FW241" s="55">
        <f t="shared" si="1154"/>
        <v>0</v>
      </c>
      <c r="FX241" s="55">
        <f t="shared" si="1154"/>
        <v>0</v>
      </c>
      <c r="FY241" s="55">
        <f t="shared" si="1154"/>
        <v>0</v>
      </c>
      <c r="FZ241" s="55">
        <f t="shared" si="1154"/>
        <v>0</v>
      </c>
      <c r="GA241" s="55">
        <f t="shared" si="1154"/>
        <v>0</v>
      </c>
      <c r="GB241" s="55">
        <f t="shared" si="1154"/>
        <v>0</v>
      </c>
      <c r="GC241" s="55">
        <f>SUM(P241:GB241)</f>
        <v>16587403.546320407</v>
      </c>
      <c r="GD241" s="55"/>
      <c r="GE241" s="55"/>
      <c r="GF241" s="54"/>
      <c r="GG241" s="54"/>
    </row>
    <row r="242" spans="1:189" ht="16.5" customHeight="1" x14ac:dyDescent="0.25">
      <c r="A242" s="5"/>
      <c r="B242" s="24"/>
      <c r="C242" s="24"/>
      <c r="D242" s="24"/>
      <c r="E242" s="5"/>
      <c r="F242" s="57" t="s">
        <v>206</v>
      </c>
      <c r="G242" s="58"/>
      <c r="H242" s="58"/>
      <c r="I242" s="58"/>
      <c r="J242" s="58"/>
      <c r="K242" s="58"/>
      <c r="L242" s="58"/>
      <c r="M242" s="58"/>
      <c r="N242" s="58"/>
      <c r="O242" s="58"/>
      <c r="P242" s="59">
        <f t="shared" ref="P242:GC242" si="1155">P240-P241</f>
        <v>0</v>
      </c>
      <c r="Q242" s="49">
        <f>Q129*$H129</f>
        <v>0</v>
      </c>
      <c r="R242" s="59">
        <f t="shared" si="1155"/>
        <v>0</v>
      </c>
      <c r="S242" s="59">
        <f t="shared" si="1155"/>
        <v>0</v>
      </c>
      <c r="T242" s="59">
        <f t="shared" si="1155"/>
        <v>0</v>
      </c>
      <c r="U242" s="59">
        <f t="shared" si="1155"/>
        <v>0</v>
      </c>
      <c r="V242" s="59">
        <f t="shared" si="1155"/>
        <v>0</v>
      </c>
      <c r="W242" s="59">
        <f t="shared" si="1155"/>
        <v>0</v>
      </c>
      <c r="X242" s="59">
        <f t="shared" si="1155"/>
        <v>0</v>
      </c>
      <c r="Y242" s="59">
        <f t="shared" si="1155"/>
        <v>0</v>
      </c>
      <c r="Z242" s="59">
        <f t="shared" si="1155"/>
        <v>0</v>
      </c>
      <c r="AA242" s="59">
        <f t="shared" si="1155"/>
        <v>0</v>
      </c>
      <c r="AB242" s="59">
        <f t="shared" si="1155"/>
        <v>0</v>
      </c>
      <c r="AC242" s="59">
        <f t="shared" si="1155"/>
        <v>0</v>
      </c>
      <c r="AD242" s="59">
        <f t="shared" si="1155"/>
        <v>0</v>
      </c>
      <c r="AE242" s="59">
        <f t="shared" si="1155"/>
        <v>0</v>
      </c>
      <c r="AF242" s="59">
        <f t="shared" si="1155"/>
        <v>0</v>
      </c>
      <c r="AG242" s="59">
        <f t="shared" si="1155"/>
        <v>0</v>
      </c>
      <c r="AH242" s="59">
        <f t="shared" si="1155"/>
        <v>0</v>
      </c>
      <c r="AI242" s="59">
        <f t="shared" si="1155"/>
        <v>0</v>
      </c>
      <c r="AJ242" s="59">
        <f t="shared" si="1155"/>
        <v>0</v>
      </c>
      <c r="AK242" s="59">
        <f t="shared" si="1155"/>
        <v>0</v>
      </c>
      <c r="AL242" s="59">
        <f t="shared" si="1155"/>
        <v>0</v>
      </c>
      <c r="AM242" s="59">
        <f t="shared" si="1155"/>
        <v>0</v>
      </c>
      <c r="AN242" s="59">
        <f t="shared" si="1155"/>
        <v>0</v>
      </c>
      <c r="AO242" s="59">
        <f t="shared" si="1155"/>
        <v>0</v>
      </c>
      <c r="AP242" s="59">
        <f t="shared" si="1155"/>
        <v>0</v>
      </c>
      <c r="AQ242" s="59">
        <f t="shared" si="1155"/>
        <v>0</v>
      </c>
      <c r="AR242" s="59">
        <f t="shared" si="1155"/>
        <v>0</v>
      </c>
      <c r="AS242" s="59">
        <f t="shared" si="1155"/>
        <v>0</v>
      </c>
      <c r="AT242" s="60">
        <f t="shared" si="1155"/>
        <v>0</v>
      </c>
      <c r="AU242" s="60">
        <f t="shared" si="1155"/>
        <v>0</v>
      </c>
      <c r="AV242" s="60">
        <f t="shared" si="1155"/>
        <v>0</v>
      </c>
      <c r="AW242" s="60">
        <f t="shared" si="1155"/>
        <v>0</v>
      </c>
      <c r="AX242" s="60">
        <f t="shared" si="1155"/>
        <v>0</v>
      </c>
      <c r="AY242" s="60">
        <f t="shared" si="1155"/>
        <v>0</v>
      </c>
      <c r="AZ242" s="60">
        <f t="shared" si="1155"/>
        <v>0</v>
      </c>
      <c r="BA242" s="60">
        <f t="shared" si="1155"/>
        <v>0</v>
      </c>
      <c r="BB242" s="60">
        <f t="shared" si="1155"/>
        <v>0</v>
      </c>
      <c r="BC242" s="60">
        <f t="shared" si="1155"/>
        <v>0</v>
      </c>
      <c r="BD242" s="60">
        <f t="shared" si="1155"/>
        <v>0</v>
      </c>
      <c r="BE242" s="60">
        <f t="shared" si="1155"/>
        <v>0</v>
      </c>
      <c r="BF242" s="60">
        <f t="shared" si="1155"/>
        <v>0</v>
      </c>
      <c r="BG242" s="60">
        <f t="shared" si="1155"/>
        <v>0</v>
      </c>
      <c r="BH242" s="60">
        <f t="shared" si="1155"/>
        <v>0</v>
      </c>
      <c r="BI242" s="60">
        <f t="shared" si="1155"/>
        <v>0</v>
      </c>
      <c r="BJ242" s="60">
        <f t="shared" si="1155"/>
        <v>0</v>
      </c>
      <c r="BK242" s="60">
        <f t="shared" si="1155"/>
        <v>0</v>
      </c>
      <c r="BL242" s="60">
        <f t="shared" si="1155"/>
        <v>0</v>
      </c>
      <c r="BM242" s="60">
        <f t="shared" si="1155"/>
        <v>0</v>
      </c>
      <c r="BN242" s="60">
        <f t="shared" si="1155"/>
        <v>0</v>
      </c>
      <c r="BO242" s="60">
        <f t="shared" si="1155"/>
        <v>0</v>
      </c>
      <c r="BP242" s="60">
        <f t="shared" si="1155"/>
        <v>0</v>
      </c>
      <c r="BQ242" s="60">
        <f t="shared" si="1155"/>
        <v>0</v>
      </c>
      <c r="BR242" s="60">
        <f t="shared" si="1155"/>
        <v>0</v>
      </c>
      <c r="BS242" s="60">
        <f t="shared" si="1155"/>
        <v>0</v>
      </c>
      <c r="BT242" s="60">
        <f t="shared" si="1155"/>
        <v>0</v>
      </c>
      <c r="BU242" s="60">
        <f t="shared" si="1155"/>
        <v>0</v>
      </c>
      <c r="BV242" s="60">
        <f t="shared" si="1155"/>
        <v>0</v>
      </c>
      <c r="BW242" s="60">
        <f t="shared" si="1155"/>
        <v>0</v>
      </c>
      <c r="BX242" s="60">
        <f t="shared" si="1155"/>
        <v>0</v>
      </c>
      <c r="BY242" s="60">
        <f t="shared" si="1155"/>
        <v>0</v>
      </c>
      <c r="BZ242" s="60">
        <f t="shared" si="1155"/>
        <v>0</v>
      </c>
      <c r="CA242" s="60">
        <f t="shared" si="1155"/>
        <v>0</v>
      </c>
      <c r="CB242" s="60">
        <f t="shared" si="1155"/>
        <v>0</v>
      </c>
      <c r="CC242" s="60">
        <f t="shared" si="1155"/>
        <v>0</v>
      </c>
      <c r="CD242" s="60">
        <f t="shared" si="1155"/>
        <v>0</v>
      </c>
      <c r="CE242" s="60">
        <f t="shared" si="1155"/>
        <v>0</v>
      </c>
      <c r="CF242" s="60">
        <f t="shared" si="1155"/>
        <v>0</v>
      </c>
      <c r="CG242" s="60">
        <f t="shared" si="1155"/>
        <v>0</v>
      </c>
      <c r="CH242" s="60">
        <f t="shared" si="1155"/>
        <v>0</v>
      </c>
      <c r="CI242" s="60">
        <f t="shared" si="1155"/>
        <v>0</v>
      </c>
      <c r="CJ242" s="60">
        <f t="shared" si="1155"/>
        <v>0</v>
      </c>
      <c r="CK242" s="60">
        <f t="shared" si="1155"/>
        <v>0</v>
      </c>
      <c r="CL242" s="60">
        <f t="shared" si="1155"/>
        <v>0</v>
      </c>
      <c r="CM242" s="60">
        <f t="shared" si="1155"/>
        <v>0</v>
      </c>
      <c r="CN242" s="60">
        <f t="shared" si="1155"/>
        <v>0</v>
      </c>
      <c r="CO242" s="60">
        <f t="shared" si="1155"/>
        <v>0</v>
      </c>
      <c r="CP242" s="60">
        <f t="shared" si="1155"/>
        <v>0</v>
      </c>
      <c r="CQ242" s="60">
        <f t="shared" si="1155"/>
        <v>0</v>
      </c>
      <c r="CR242" s="60">
        <f t="shared" si="1155"/>
        <v>0</v>
      </c>
      <c r="CS242" s="60">
        <f t="shared" si="1155"/>
        <v>0</v>
      </c>
      <c r="CT242" s="60">
        <f t="shared" si="1155"/>
        <v>0</v>
      </c>
      <c r="CU242" s="60">
        <f t="shared" si="1155"/>
        <v>0</v>
      </c>
      <c r="CV242" s="60">
        <f t="shared" si="1155"/>
        <v>0</v>
      </c>
      <c r="CW242" s="60">
        <f t="shared" si="1155"/>
        <v>0</v>
      </c>
      <c r="CX242" s="60">
        <f t="shared" si="1155"/>
        <v>0</v>
      </c>
      <c r="CY242" s="60">
        <f t="shared" si="1155"/>
        <v>0</v>
      </c>
      <c r="CZ242" s="60">
        <f t="shared" si="1155"/>
        <v>0</v>
      </c>
      <c r="DA242" s="60">
        <f t="shared" si="1155"/>
        <v>0</v>
      </c>
      <c r="DB242" s="60">
        <f t="shared" si="1155"/>
        <v>0</v>
      </c>
      <c r="DC242" s="60">
        <f t="shared" si="1155"/>
        <v>0</v>
      </c>
      <c r="DD242" s="60">
        <f t="shared" si="1155"/>
        <v>0</v>
      </c>
      <c r="DE242" s="60">
        <f t="shared" si="1155"/>
        <v>0</v>
      </c>
      <c r="DF242" s="60">
        <f t="shared" si="1155"/>
        <v>0</v>
      </c>
      <c r="DG242" s="60">
        <f t="shared" si="1155"/>
        <v>0</v>
      </c>
      <c r="DH242" s="60">
        <f t="shared" si="1155"/>
        <v>0</v>
      </c>
      <c r="DI242" s="60">
        <f t="shared" si="1155"/>
        <v>0</v>
      </c>
      <c r="DJ242" s="60">
        <f t="shared" si="1155"/>
        <v>0</v>
      </c>
      <c r="DK242" s="60">
        <f t="shared" si="1155"/>
        <v>0</v>
      </c>
      <c r="DL242" s="60">
        <f t="shared" si="1155"/>
        <v>0</v>
      </c>
      <c r="DM242" s="60">
        <f t="shared" si="1155"/>
        <v>0</v>
      </c>
      <c r="DN242" s="60">
        <f t="shared" si="1155"/>
        <v>0</v>
      </c>
      <c r="DO242" s="60">
        <f t="shared" si="1155"/>
        <v>0</v>
      </c>
      <c r="DP242" s="60">
        <f t="shared" si="1155"/>
        <v>0</v>
      </c>
      <c r="DQ242" s="60">
        <f t="shared" si="1155"/>
        <v>0</v>
      </c>
      <c r="DR242" s="60">
        <f t="shared" si="1155"/>
        <v>0</v>
      </c>
      <c r="DS242" s="60">
        <f t="shared" si="1155"/>
        <v>0</v>
      </c>
      <c r="DT242" s="60">
        <f t="shared" si="1155"/>
        <v>0</v>
      </c>
      <c r="DU242" s="60">
        <f t="shared" si="1155"/>
        <v>0</v>
      </c>
      <c r="DV242" s="60">
        <f t="shared" si="1155"/>
        <v>0</v>
      </c>
      <c r="DW242" s="60">
        <f t="shared" si="1155"/>
        <v>0</v>
      </c>
      <c r="DX242" s="60">
        <f t="shared" si="1155"/>
        <v>0</v>
      </c>
      <c r="DY242" s="60">
        <f t="shared" si="1155"/>
        <v>0</v>
      </c>
      <c r="DZ242" s="60">
        <f t="shared" si="1155"/>
        <v>0</v>
      </c>
      <c r="EA242" s="60">
        <f t="shared" si="1155"/>
        <v>0</v>
      </c>
      <c r="EB242" s="60">
        <f t="shared" si="1155"/>
        <v>0</v>
      </c>
      <c r="EC242" s="60">
        <f t="shared" si="1155"/>
        <v>0</v>
      </c>
      <c r="ED242" s="60">
        <f t="shared" si="1155"/>
        <v>0</v>
      </c>
      <c r="EE242" s="60">
        <f t="shared" si="1155"/>
        <v>0</v>
      </c>
      <c r="EF242" s="60">
        <f t="shared" si="1155"/>
        <v>0</v>
      </c>
      <c r="EG242" s="60">
        <f t="shared" si="1155"/>
        <v>0</v>
      </c>
      <c r="EH242" s="60">
        <f t="shared" si="1155"/>
        <v>0</v>
      </c>
      <c r="EI242" s="60">
        <f t="shared" si="1155"/>
        <v>0</v>
      </c>
      <c r="EJ242" s="60">
        <f t="shared" si="1155"/>
        <v>0</v>
      </c>
      <c r="EK242" s="60">
        <f t="shared" si="1155"/>
        <v>0</v>
      </c>
      <c r="EL242" s="60">
        <f t="shared" si="1155"/>
        <v>0</v>
      </c>
      <c r="EM242" s="60">
        <f t="shared" si="1155"/>
        <v>0</v>
      </c>
      <c r="EN242" s="60">
        <f t="shared" si="1155"/>
        <v>0</v>
      </c>
      <c r="EO242" s="60">
        <f t="shared" si="1155"/>
        <v>0</v>
      </c>
      <c r="EP242" s="60">
        <f t="shared" si="1155"/>
        <v>0</v>
      </c>
      <c r="EQ242" s="60">
        <f t="shared" si="1155"/>
        <v>0</v>
      </c>
      <c r="ER242" s="60">
        <f t="shared" si="1155"/>
        <v>0</v>
      </c>
      <c r="ES242" s="60">
        <f t="shared" si="1155"/>
        <v>0</v>
      </c>
      <c r="ET242" s="60">
        <f t="shared" si="1155"/>
        <v>0</v>
      </c>
      <c r="EU242" s="60">
        <f t="shared" si="1155"/>
        <v>0</v>
      </c>
      <c r="EV242" s="60">
        <f t="shared" si="1155"/>
        <v>0</v>
      </c>
      <c r="EW242" s="60">
        <f t="shared" si="1155"/>
        <v>0</v>
      </c>
      <c r="EX242" s="60">
        <f t="shared" si="1155"/>
        <v>0</v>
      </c>
      <c r="EY242" s="60">
        <f t="shared" si="1155"/>
        <v>0</v>
      </c>
      <c r="EZ242" s="60">
        <f t="shared" si="1155"/>
        <v>0</v>
      </c>
      <c r="FA242" s="60">
        <f t="shared" si="1155"/>
        <v>0</v>
      </c>
      <c r="FB242" s="60">
        <f t="shared" si="1155"/>
        <v>0</v>
      </c>
      <c r="FC242" s="60">
        <f t="shared" si="1155"/>
        <v>0</v>
      </c>
      <c r="FD242" s="60">
        <f t="shared" si="1155"/>
        <v>0</v>
      </c>
      <c r="FE242" s="60">
        <f t="shared" si="1155"/>
        <v>0</v>
      </c>
      <c r="FF242" s="60">
        <f t="shared" si="1155"/>
        <v>0</v>
      </c>
      <c r="FG242" s="60">
        <f t="shared" si="1155"/>
        <v>0</v>
      </c>
      <c r="FH242" s="60">
        <f t="shared" si="1155"/>
        <v>0</v>
      </c>
      <c r="FI242" s="60">
        <f t="shared" si="1155"/>
        <v>0</v>
      </c>
      <c r="FJ242" s="60">
        <f t="shared" si="1155"/>
        <v>0</v>
      </c>
      <c r="FK242" s="60">
        <f t="shared" si="1155"/>
        <v>0</v>
      </c>
      <c r="FL242" s="60">
        <f t="shared" si="1155"/>
        <v>0</v>
      </c>
      <c r="FM242" s="60">
        <f t="shared" si="1155"/>
        <v>0</v>
      </c>
      <c r="FN242" s="60">
        <f t="shared" si="1155"/>
        <v>0</v>
      </c>
      <c r="FO242" s="60">
        <f t="shared" si="1155"/>
        <v>0</v>
      </c>
      <c r="FP242" s="60">
        <f t="shared" si="1155"/>
        <v>0</v>
      </c>
      <c r="FQ242" s="60">
        <f t="shared" si="1155"/>
        <v>0</v>
      </c>
      <c r="FR242" s="60">
        <f t="shared" si="1155"/>
        <v>0</v>
      </c>
      <c r="FS242" s="60">
        <f t="shared" si="1155"/>
        <v>0</v>
      </c>
      <c r="FT242" s="60">
        <f t="shared" si="1155"/>
        <v>0</v>
      </c>
      <c r="FU242" s="60">
        <f t="shared" si="1155"/>
        <v>0</v>
      </c>
      <c r="FV242" s="60">
        <f t="shared" si="1155"/>
        <v>0</v>
      </c>
      <c r="FW242" s="60">
        <f t="shared" si="1155"/>
        <v>0</v>
      </c>
      <c r="FX242" s="60">
        <f t="shared" si="1155"/>
        <v>0</v>
      </c>
      <c r="FY242" s="60">
        <f t="shared" si="1155"/>
        <v>0</v>
      </c>
      <c r="FZ242" s="60">
        <f t="shared" si="1155"/>
        <v>0</v>
      </c>
      <c r="GA242" s="60">
        <f t="shared" si="1155"/>
        <v>0</v>
      </c>
      <c r="GB242" s="60">
        <f t="shared" si="1155"/>
        <v>0</v>
      </c>
      <c r="GC242" s="56">
        <f t="shared" si="1155"/>
        <v>0</v>
      </c>
      <c r="GD242" s="56"/>
      <c r="GE242" s="51"/>
      <c r="GF242" s="5"/>
      <c r="GG242" s="5"/>
    </row>
    <row r="243" spans="1:189" ht="16.5" customHeight="1" x14ac:dyDescent="0.25">
      <c r="A243" s="5"/>
      <c r="B243" s="24"/>
      <c r="C243" s="24"/>
      <c r="D243" s="24"/>
      <c r="E243" s="5"/>
      <c r="F243" s="5"/>
      <c r="G243" s="5"/>
      <c r="H243" s="6"/>
      <c r="I243" s="6"/>
      <c r="J243" s="6"/>
      <c r="K243" s="6"/>
      <c r="L243" s="6"/>
      <c r="M243" s="6"/>
      <c r="N243" s="6"/>
      <c r="O243" s="6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22"/>
      <c r="GD243" s="5"/>
      <c r="GE243" s="95"/>
      <c r="GF243" s="5"/>
      <c r="GG243" s="5"/>
    </row>
    <row r="244" spans="1:189" ht="16.5" customHeight="1" x14ac:dyDescent="0.25">
      <c r="A244" s="5"/>
      <c r="B244" s="24"/>
      <c r="C244" s="24"/>
      <c r="D244" s="2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</row>
    <row r="245" spans="1:189" ht="16.5" customHeight="1" x14ac:dyDescent="0.25">
      <c r="A245" s="5"/>
      <c r="B245" s="24"/>
      <c r="C245" s="24"/>
      <c r="D245" s="24"/>
      <c r="E245" s="5"/>
      <c r="F245" s="96" t="s">
        <v>158</v>
      </c>
      <c r="G245" s="97"/>
      <c r="H245" s="97"/>
      <c r="I245" s="98"/>
      <c r="J245" s="98"/>
      <c r="K245" s="98"/>
      <c r="L245" s="98"/>
      <c r="M245" s="98"/>
      <c r="N245" s="98"/>
      <c r="O245" s="98"/>
      <c r="P245" s="98"/>
      <c r="Q245" s="98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</row>
    <row r="246" spans="1:189" ht="16.5" customHeight="1" x14ac:dyDescent="0.25">
      <c r="A246" s="5"/>
      <c r="B246" s="24"/>
      <c r="C246" s="24"/>
      <c r="D246" s="24"/>
      <c r="E246" s="5"/>
      <c r="F246" s="17"/>
      <c r="G246" s="17"/>
      <c r="H246" s="17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</row>
    <row r="247" spans="1:189" ht="16.5" customHeight="1" x14ac:dyDescent="0.25">
      <c r="A247" s="5"/>
      <c r="B247" s="24"/>
      <c r="C247" s="24"/>
      <c r="D247" s="24"/>
      <c r="E247" s="5"/>
      <c r="F247" s="17" t="s">
        <v>313</v>
      </c>
      <c r="G247" s="17"/>
      <c r="H247" s="99"/>
      <c r="I247" s="100"/>
      <c r="J247" s="100"/>
      <c r="K247" s="100"/>
      <c r="L247" s="100"/>
      <c r="M247" s="100"/>
      <c r="N247" s="100"/>
      <c r="O247" s="100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</row>
    <row r="248" spans="1:189" ht="16.5" customHeight="1" x14ac:dyDescent="0.25">
      <c r="A248" s="5"/>
      <c r="B248" s="24"/>
      <c r="C248" s="24"/>
      <c r="D248" s="24"/>
      <c r="E248" s="5"/>
      <c r="F248" s="17" t="s">
        <v>314</v>
      </c>
      <c r="G248" s="17"/>
      <c r="H248" s="99"/>
      <c r="I248" s="100"/>
      <c r="J248" s="100"/>
      <c r="K248" s="100"/>
      <c r="L248" s="100"/>
      <c r="M248" s="100"/>
      <c r="N248" s="100"/>
      <c r="O248" s="100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</row>
    <row r="249" spans="1:189" ht="16.5" customHeight="1" x14ac:dyDescent="0.25">
      <c r="A249" s="5"/>
      <c r="B249" s="24"/>
      <c r="C249" s="24"/>
      <c r="D249" s="24"/>
      <c r="E249" s="5"/>
      <c r="F249" s="17" t="s">
        <v>315</v>
      </c>
      <c r="G249" s="17"/>
      <c r="H249" s="99"/>
      <c r="I249" s="100"/>
      <c r="J249" s="100"/>
      <c r="K249" s="100"/>
      <c r="L249" s="100"/>
      <c r="M249" s="100"/>
      <c r="N249" s="100"/>
      <c r="O249" s="100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</row>
    <row r="250" spans="1:189" ht="16.5" customHeight="1" x14ac:dyDescent="0.25">
      <c r="A250" s="5"/>
      <c r="B250" s="24"/>
      <c r="C250" s="24"/>
      <c r="D250" s="24"/>
      <c r="E250" s="5"/>
      <c r="F250" s="17" t="s">
        <v>316</v>
      </c>
      <c r="G250" s="17"/>
      <c r="H250" s="99"/>
      <c r="I250" s="100"/>
      <c r="J250" s="100"/>
      <c r="K250" s="100"/>
      <c r="L250" s="100"/>
      <c r="M250" s="100"/>
      <c r="N250" s="100"/>
      <c r="O250" s="100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</row>
    <row r="251" spans="1:189" ht="16.5" customHeight="1" x14ac:dyDescent="0.25">
      <c r="A251" s="5"/>
      <c r="B251" s="24"/>
      <c r="C251" s="24"/>
      <c r="D251" s="24"/>
      <c r="E251" s="5"/>
      <c r="F251" s="97" t="s">
        <v>14</v>
      </c>
      <c r="G251" s="97"/>
      <c r="H251" s="97">
        <f>SUM(H247:H250)</f>
        <v>0</v>
      </c>
      <c r="I251" s="98"/>
      <c r="J251" s="98"/>
      <c r="K251" s="98"/>
      <c r="L251" s="98"/>
      <c r="M251" s="98"/>
      <c r="N251" s="98"/>
      <c r="O251" s="98"/>
      <c r="P251" s="98">
        <f t="shared" ref="P251:AU251" si="1156">$H$251*P127</f>
        <v>0</v>
      </c>
      <c r="Q251" s="98">
        <f t="shared" si="1156"/>
        <v>0</v>
      </c>
      <c r="R251" s="98">
        <f t="shared" si="1156"/>
        <v>0</v>
      </c>
      <c r="S251" s="98">
        <f t="shared" si="1156"/>
        <v>0</v>
      </c>
      <c r="T251" s="98">
        <f t="shared" si="1156"/>
        <v>0</v>
      </c>
      <c r="U251" s="98">
        <f t="shared" si="1156"/>
        <v>0</v>
      </c>
      <c r="V251" s="98">
        <f t="shared" si="1156"/>
        <v>0</v>
      </c>
      <c r="W251" s="98">
        <f t="shared" si="1156"/>
        <v>0</v>
      </c>
      <c r="X251" s="98">
        <f t="shared" si="1156"/>
        <v>0</v>
      </c>
      <c r="Y251" s="98">
        <f t="shared" si="1156"/>
        <v>0</v>
      </c>
      <c r="Z251" s="98">
        <f t="shared" si="1156"/>
        <v>0</v>
      </c>
      <c r="AA251" s="98">
        <f t="shared" si="1156"/>
        <v>0</v>
      </c>
      <c r="AB251" s="98">
        <f t="shared" si="1156"/>
        <v>0</v>
      </c>
      <c r="AC251" s="98">
        <f t="shared" si="1156"/>
        <v>0</v>
      </c>
      <c r="AD251" s="98">
        <f t="shared" si="1156"/>
        <v>0</v>
      </c>
      <c r="AE251" s="98">
        <f t="shared" si="1156"/>
        <v>0</v>
      </c>
      <c r="AF251" s="98">
        <f t="shared" si="1156"/>
        <v>0</v>
      </c>
      <c r="AG251" s="98">
        <f t="shared" si="1156"/>
        <v>0</v>
      </c>
      <c r="AH251" s="98">
        <f t="shared" si="1156"/>
        <v>0</v>
      </c>
      <c r="AI251" s="98">
        <f t="shared" si="1156"/>
        <v>0</v>
      </c>
      <c r="AJ251" s="98">
        <f t="shared" si="1156"/>
        <v>0</v>
      </c>
      <c r="AK251" s="98">
        <f t="shared" si="1156"/>
        <v>0</v>
      </c>
      <c r="AL251" s="98">
        <f t="shared" si="1156"/>
        <v>0</v>
      </c>
      <c r="AM251" s="98">
        <f t="shared" si="1156"/>
        <v>0</v>
      </c>
      <c r="AN251" s="98">
        <f t="shared" si="1156"/>
        <v>0</v>
      </c>
      <c r="AO251" s="98">
        <f t="shared" si="1156"/>
        <v>0</v>
      </c>
      <c r="AP251" s="98">
        <f t="shared" si="1156"/>
        <v>0</v>
      </c>
      <c r="AQ251" s="98">
        <f t="shared" si="1156"/>
        <v>0</v>
      </c>
      <c r="AR251" s="98">
        <f t="shared" si="1156"/>
        <v>0</v>
      </c>
      <c r="AS251" s="98">
        <f t="shared" si="1156"/>
        <v>0</v>
      </c>
      <c r="AT251" s="98">
        <f t="shared" si="1156"/>
        <v>0</v>
      </c>
      <c r="AU251" s="98">
        <f t="shared" si="1156"/>
        <v>0</v>
      </c>
      <c r="AV251" s="98">
        <f t="shared" ref="AV251:CA251" si="1157">$H$251*AV127</f>
        <v>0</v>
      </c>
      <c r="AW251" s="98">
        <f t="shared" si="1157"/>
        <v>0</v>
      </c>
      <c r="AX251" s="98">
        <f t="shared" si="1157"/>
        <v>0</v>
      </c>
      <c r="AY251" s="98">
        <f t="shared" si="1157"/>
        <v>0</v>
      </c>
      <c r="AZ251" s="98">
        <f t="shared" si="1157"/>
        <v>0</v>
      </c>
      <c r="BA251" s="98">
        <f t="shared" si="1157"/>
        <v>0</v>
      </c>
      <c r="BB251" s="98">
        <f t="shared" si="1157"/>
        <v>0</v>
      </c>
      <c r="BC251" s="98">
        <f t="shared" si="1157"/>
        <v>0</v>
      </c>
      <c r="BD251" s="98">
        <f t="shared" si="1157"/>
        <v>0</v>
      </c>
      <c r="BE251" s="98">
        <f t="shared" si="1157"/>
        <v>0</v>
      </c>
      <c r="BF251" s="98">
        <f t="shared" si="1157"/>
        <v>0</v>
      </c>
      <c r="BG251" s="98">
        <f t="shared" si="1157"/>
        <v>0</v>
      </c>
      <c r="BH251" s="98">
        <f t="shared" si="1157"/>
        <v>0</v>
      </c>
      <c r="BI251" s="98">
        <f t="shared" si="1157"/>
        <v>0</v>
      </c>
      <c r="BJ251" s="98">
        <f t="shared" si="1157"/>
        <v>0</v>
      </c>
      <c r="BK251" s="98">
        <f t="shared" si="1157"/>
        <v>0</v>
      </c>
      <c r="BL251" s="98">
        <f t="shared" si="1157"/>
        <v>0</v>
      </c>
      <c r="BM251" s="98">
        <f t="shared" si="1157"/>
        <v>0</v>
      </c>
      <c r="BN251" s="98">
        <f t="shared" si="1157"/>
        <v>0</v>
      </c>
      <c r="BO251" s="98">
        <f t="shared" si="1157"/>
        <v>0</v>
      </c>
      <c r="BP251" s="98">
        <f t="shared" si="1157"/>
        <v>0</v>
      </c>
      <c r="BQ251" s="98">
        <f t="shared" si="1157"/>
        <v>0</v>
      </c>
      <c r="BR251" s="98">
        <f t="shared" si="1157"/>
        <v>0</v>
      </c>
      <c r="BS251" s="98">
        <f t="shared" si="1157"/>
        <v>0</v>
      </c>
      <c r="BT251" s="98">
        <f t="shared" si="1157"/>
        <v>0</v>
      </c>
      <c r="BU251" s="98">
        <f t="shared" si="1157"/>
        <v>0</v>
      </c>
      <c r="BV251" s="98">
        <f t="shared" si="1157"/>
        <v>0</v>
      </c>
      <c r="BW251" s="98">
        <f t="shared" si="1157"/>
        <v>0</v>
      </c>
      <c r="BX251" s="98">
        <f t="shared" si="1157"/>
        <v>0</v>
      </c>
      <c r="BY251" s="98">
        <f t="shared" si="1157"/>
        <v>0</v>
      </c>
      <c r="BZ251" s="98">
        <f t="shared" si="1157"/>
        <v>0</v>
      </c>
      <c r="CA251" s="98">
        <f t="shared" si="1157"/>
        <v>0</v>
      </c>
      <c r="CB251" s="98">
        <f t="shared" ref="CB251:DG251" si="1158">$H$251*CB127</f>
        <v>0</v>
      </c>
      <c r="CC251" s="98">
        <f t="shared" si="1158"/>
        <v>0</v>
      </c>
      <c r="CD251" s="98">
        <f t="shared" si="1158"/>
        <v>0</v>
      </c>
      <c r="CE251" s="98">
        <f t="shared" si="1158"/>
        <v>0</v>
      </c>
      <c r="CF251" s="98">
        <f t="shared" si="1158"/>
        <v>0</v>
      </c>
      <c r="CG251" s="98">
        <f t="shared" si="1158"/>
        <v>0</v>
      </c>
      <c r="CH251" s="98">
        <f t="shared" si="1158"/>
        <v>0</v>
      </c>
      <c r="CI251" s="98">
        <f t="shared" si="1158"/>
        <v>0</v>
      </c>
      <c r="CJ251" s="98">
        <f t="shared" si="1158"/>
        <v>0</v>
      </c>
      <c r="CK251" s="98">
        <f t="shared" si="1158"/>
        <v>0</v>
      </c>
      <c r="CL251" s="98">
        <f t="shared" si="1158"/>
        <v>0</v>
      </c>
      <c r="CM251" s="98">
        <f t="shared" si="1158"/>
        <v>0</v>
      </c>
      <c r="CN251" s="98">
        <f t="shared" si="1158"/>
        <v>0</v>
      </c>
      <c r="CO251" s="98">
        <f t="shared" si="1158"/>
        <v>0</v>
      </c>
      <c r="CP251" s="98">
        <f t="shared" si="1158"/>
        <v>0</v>
      </c>
      <c r="CQ251" s="98">
        <f t="shared" si="1158"/>
        <v>0</v>
      </c>
      <c r="CR251" s="98">
        <f t="shared" si="1158"/>
        <v>0</v>
      </c>
      <c r="CS251" s="98">
        <f t="shared" si="1158"/>
        <v>0</v>
      </c>
      <c r="CT251" s="98">
        <f t="shared" si="1158"/>
        <v>0</v>
      </c>
      <c r="CU251" s="98">
        <f t="shared" si="1158"/>
        <v>0</v>
      </c>
      <c r="CV251" s="98">
        <f t="shared" si="1158"/>
        <v>0</v>
      </c>
      <c r="CW251" s="98">
        <f t="shared" si="1158"/>
        <v>0</v>
      </c>
      <c r="CX251" s="98">
        <f t="shared" si="1158"/>
        <v>0</v>
      </c>
      <c r="CY251" s="98">
        <f t="shared" si="1158"/>
        <v>0</v>
      </c>
      <c r="CZ251" s="98">
        <f t="shared" si="1158"/>
        <v>0</v>
      </c>
      <c r="DA251" s="98">
        <f t="shared" si="1158"/>
        <v>0</v>
      </c>
      <c r="DB251" s="98">
        <f t="shared" si="1158"/>
        <v>0</v>
      </c>
      <c r="DC251" s="98">
        <f t="shared" si="1158"/>
        <v>0</v>
      </c>
      <c r="DD251" s="98">
        <f t="shared" si="1158"/>
        <v>0</v>
      </c>
      <c r="DE251" s="98">
        <f t="shared" si="1158"/>
        <v>0</v>
      </c>
      <c r="DF251" s="98">
        <f t="shared" si="1158"/>
        <v>0</v>
      </c>
      <c r="DG251" s="98">
        <f t="shared" si="1158"/>
        <v>0</v>
      </c>
      <c r="DH251" s="98">
        <f t="shared" ref="DH251:EM251" si="1159">$H$251*DH127</f>
        <v>0</v>
      </c>
      <c r="DI251" s="98">
        <f t="shared" si="1159"/>
        <v>0</v>
      </c>
      <c r="DJ251" s="98">
        <f t="shared" si="1159"/>
        <v>0</v>
      </c>
      <c r="DK251" s="98">
        <f t="shared" si="1159"/>
        <v>0</v>
      </c>
      <c r="DL251" s="98">
        <f t="shared" si="1159"/>
        <v>0</v>
      </c>
      <c r="DM251" s="98">
        <f t="shared" si="1159"/>
        <v>0</v>
      </c>
      <c r="DN251" s="98">
        <f t="shared" si="1159"/>
        <v>0</v>
      </c>
      <c r="DO251" s="98">
        <f t="shared" si="1159"/>
        <v>0</v>
      </c>
      <c r="DP251" s="98">
        <f t="shared" si="1159"/>
        <v>0</v>
      </c>
      <c r="DQ251" s="98">
        <f t="shared" si="1159"/>
        <v>0</v>
      </c>
      <c r="DR251" s="98">
        <f t="shared" si="1159"/>
        <v>0</v>
      </c>
      <c r="DS251" s="98">
        <f t="shared" si="1159"/>
        <v>0</v>
      </c>
      <c r="DT251" s="98">
        <f t="shared" si="1159"/>
        <v>0</v>
      </c>
      <c r="DU251" s="98">
        <f t="shared" si="1159"/>
        <v>0</v>
      </c>
      <c r="DV251" s="98">
        <f t="shared" si="1159"/>
        <v>0</v>
      </c>
      <c r="DW251" s="98">
        <f t="shared" si="1159"/>
        <v>0</v>
      </c>
      <c r="DX251" s="98">
        <f t="shared" si="1159"/>
        <v>0</v>
      </c>
      <c r="DY251" s="98">
        <f t="shared" si="1159"/>
        <v>0</v>
      </c>
      <c r="DZ251" s="98">
        <f t="shared" si="1159"/>
        <v>0</v>
      </c>
      <c r="EA251" s="98">
        <f t="shared" si="1159"/>
        <v>0</v>
      </c>
      <c r="EB251" s="98">
        <f t="shared" si="1159"/>
        <v>0</v>
      </c>
      <c r="EC251" s="98">
        <f t="shared" si="1159"/>
        <v>0</v>
      </c>
      <c r="ED251" s="98">
        <f t="shared" si="1159"/>
        <v>0</v>
      </c>
      <c r="EE251" s="98">
        <f t="shared" si="1159"/>
        <v>0</v>
      </c>
      <c r="EF251" s="98">
        <f t="shared" si="1159"/>
        <v>0</v>
      </c>
      <c r="EG251" s="98">
        <f t="shared" si="1159"/>
        <v>0</v>
      </c>
      <c r="EH251" s="5">
        <f t="shared" si="1159"/>
        <v>0</v>
      </c>
      <c r="EI251" s="98">
        <f t="shared" si="1159"/>
        <v>0</v>
      </c>
      <c r="EJ251" s="98">
        <f t="shared" si="1159"/>
        <v>0</v>
      </c>
      <c r="EK251" s="98">
        <f t="shared" si="1159"/>
        <v>0</v>
      </c>
      <c r="EL251" s="98">
        <f t="shared" si="1159"/>
        <v>0</v>
      </c>
      <c r="EM251" s="98">
        <f t="shared" si="1159"/>
        <v>0</v>
      </c>
      <c r="EN251" s="98">
        <f t="shared" ref="EN251:FR251" si="1160">$H$251*EN127</f>
        <v>0</v>
      </c>
      <c r="EO251" s="98">
        <f t="shared" si="1160"/>
        <v>0</v>
      </c>
      <c r="EP251" s="98">
        <f t="shared" si="1160"/>
        <v>0</v>
      </c>
      <c r="EQ251" s="98">
        <f t="shared" si="1160"/>
        <v>0</v>
      </c>
      <c r="ER251" s="98">
        <f t="shared" si="1160"/>
        <v>0</v>
      </c>
      <c r="ES251" s="98">
        <f t="shared" si="1160"/>
        <v>0</v>
      </c>
      <c r="ET251" s="98">
        <f t="shared" si="1160"/>
        <v>0</v>
      </c>
      <c r="EU251" s="98">
        <f t="shared" si="1160"/>
        <v>0</v>
      </c>
      <c r="EV251" s="98">
        <f t="shared" si="1160"/>
        <v>0</v>
      </c>
      <c r="EW251" s="98">
        <f t="shared" si="1160"/>
        <v>0</v>
      </c>
      <c r="EX251" s="98">
        <f t="shared" si="1160"/>
        <v>0</v>
      </c>
      <c r="EY251" s="98">
        <f t="shared" si="1160"/>
        <v>0</v>
      </c>
      <c r="EZ251" s="98">
        <f t="shared" si="1160"/>
        <v>0</v>
      </c>
      <c r="FA251" s="98">
        <f t="shared" si="1160"/>
        <v>0</v>
      </c>
      <c r="FB251" s="98">
        <f t="shared" si="1160"/>
        <v>0</v>
      </c>
      <c r="FC251" s="98">
        <f t="shared" si="1160"/>
        <v>0</v>
      </c>
      <c r="FD251" s="98">
        <f t="shared" si="1160"/>
        <v>0</v>
      </c>
      <c r="FE251" s="98">
        <f t="shared" si="1160"/>
        <v>0</v>
      </c>
      <c r="FF251" s="98">
        <f t="shared" si="1160"/>
        <v>0</v>
      </c>
      <c r="FG251" s="98">
        <f t="shared" si="1160"/>
        <v>0</v>
      </c>
      <c r="FH251" s="98">
        <f t="shared" si="1160"/>
        <v>0</v>
      </c>
      <c r="FI251" s="98">
        <f t="shared" si="1160"/>
        <v>0</v>
      </c>
      <c r="FJ251" s="98">
        <f t="shared" si="1160"/>
        <v>0</v>
      </c>
      <c r="FK251" s="98">
        <f t="shared" si="1160"/>
        <v>0</v>
      </c>
      <c r="FL251" s="5">
        <f t="shared" si="1160"/>
        <v>0</v>
      </c>
      <c r="FM251" s="98">
        <f t="shared" si="1160"/>
        <v>0</v>
      </c>
      <c r="FN251" s="98">
        <f t="shared" si="1160"/>
        <v>0</v>
      </c>
      <c r="FO251" s="98">
        <f t="shared" si="1160"/>
        <v>0</v>
      </c>
      <c r="FP251" s="98">
        <f t="shared" si="1160"/>
        <v>0</v>
      </c>
      <c r="FQ251" s="98">
        <f t="shared" si="1160"/>
        <v>0</v>
      </c>
      <c r="FR251" s="98">
        <f t="shared" si="1160"/>
        <v>0</v>
      </c>
      <c r="FS251" s="98"/>
      <c r="FT251" s="98"/>
      <c r="FU251" s="98"/>
      <c r="FV251" s="98"/>
      <c r="FW251" s="98"/>
      <c r="FX251" s="98"/>
      <c r="FY251" s="98"/>
      <c r="FZ251" s="98"/>
      <c r="GA251" s="98"/>
      <c r="GB251" s="98"/>
      <c r="GC251" s="98">
        <f>$H$251*GC127</f>
        <v>0</v>
      </c>
      <c r="GD251" s="5"/>
      <c r="GE251" s="5"/>
      <c r="GF251" s="5"/>
      <c r="GG251" s="5"/>
    </row>
    <row r="252" spans="1:189" ht="16.5" customHeight="1" x14ac:dyDescent="0.25">
      <c r="A252" s="5"/>
      <c r="B252" s="24"/>
      <c r="C252" s="24"/>
      <c r="D252" s="2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</row>
    <row r="253" spans="1:189" ht="16.5" customHeight="1" x14ac:dyDescent="0.25">
      <c r="A253" s="5"/>
      <c r="B253" s="24"/>
      <c r="C253" s="24"/>
      <c r="D253" s="24"/>
      <c r="E253" s="5"/>
      <c r="F253" s="96" t="s">
        <v>317</v>
      </c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  <c r="AD253" s="97"/>
      <c r="AE253" s="97"/>
      <c r="AF253" s="97"/>
      <c r="AG253" s="97"/>
      <c r="AH253" s="97"/>
      <c r="AI253" s="97"/>
      <c r="AJ253" s="97"/>
      <c r="AK253" s="97"/>
      <c r="AL253" s="97"/>
      <c r="AM253" s="97"/>
      <c r="AN253" s="97"/>
      <c r="AO253" s="97"/>
      <c r="AP253" s="97"/>
      <c r="AQ253" s="97"/>
      <c r="AR253" s="97"/>
      <c r="AS253" s="97"/>
      <c r="AT253" s="97"/>
      <c r="AU253" s="97"/>
      <c r="AV253" s="97"/>
      <c r="AW253" s="97"/>
      <c r="AX253" s="97"/>
      <c r="AY253" s="97"/>
      <c r="AZ253" s="97"/>
      <c r="BA253" s="97"/>
      <c r="BB253" s="97"/>
      <c r="BC253" s="97"/>
      <c r="BD253" s="97"/>
      <c r="BE253" s="97"/>
      <c r="BF253" s="97"/>
      <c r="BG253" s="97"/>
      <c r="BH253" s="97"/>
      <c r="BI253" s="97"/>
      <c r="BJ253" s="97"/>
      <c r="BK253" s="97"/>
      <c r="BL253" s="97"/>
      <c r="BM253" s="97"/>
      <c r="BN253" s="97"/>
      <c r="BO253" s="97"/>
      <c r="BP253" s="97"/>
      <c r="BQ253" s="97"/>
      <c r="BR253" s="97"/>
      <c r="BS253" s="97"/>
      <c r="BT253" s="97"/>
      <c r="BU253" s="97"/>
      <c r="BV253" s="97"/>
      <c r="BW253" s="97"/>
      <c r="BX253" s="97"/>
      <c r="BY253" s="97"/>
      <c r="BZ253" s="97"/>
      <c r="CA253" s="97"/>
      <c r="CB253" s="97"/>
      <c r="CC253" s="97"/>
      <c r="CD253" s="97"/>
      <c r="CE253" s="97"/>
      <c r="CF253" s="97"/>
      <c r="CG253" s="97"/>
      <c r="CH253" s="97"/>
      <c r="CI253" s="97"/>
      <c r="CJ253" s="97"/>
      <c r="CK253" s="97"/>
      <c r="CL253" s="97"/>
      <c r="CM253" s="97"/>
      <c r="CN253" s="97"/>
      <c r="CO253" s="97"/>
      <c r="CP253" s="97"/>
      <c r="CQ253" s="97"/>
      <c r="CR253" s="97"/>
      <c r="CS253" s="97"/>
      <c r="CT253" s="97"/>
      <c r="CU253" s="97"/>
      <c r="CV253" s="97"/>
      <c r="CW253" s="97"/>
      <c r="CX253" s="97"/>
      <c r="CY253" s="97"/>
      <c r="CZ253" s="97"/>
      <c r="DA253" s="97"/>
      <c r="DB253" s="97"/>
      <c r="DC253" s="97"/>
      <c r="DD253" s="97"/>
      <c r="DE253" s="97"/>
      <c r="DF253" s="97"/>
      <c r="DG253" s="97"/>
      <c r="DH253" s="97"/>
      <c r="DI253" s="97"/>
      <c r="DJ253" s="97"/>
      <c r="DK253" s="97"/>
      <c r="DL253" s="97"/>
      <c r="DM253" s="97"/>
      <c r="DN253" s="97"/>
      <c r="DO253" s="97"/>
      <c r="DP253" s="97"/>
      <c r="DQ253" s="97"/>
      <c r="DR253" s="97"/>
      <c r="DS253" s="97"/>
      <c r="DT253" s="97"/>
      <c r="DU253" s="97"/>
      <c r="DV253" s="97"/>
      <c r="DW253" s="97"/>
      <c r="DX253" s="97"/>
      <c r="DY253" s="97"/>
      <c r="DZ253" s="97"/>
      <c r="EA253" s="97"/>
      <c r="EB253" s="97"/>
      <c r="EC253" s="97"/>
      <c r="ED253" s="97"/>
      <c r="EE253" s="97"/>
      <c r="EF253" s="97"/>
      <c r="EG253" s="97"/>
      <c r="EH253" s="17"/>
      <c r="EI253" s="97"/>
      <c r="EJ253" s="97"/>
      <c r="EK253" s="97"/>
      <c r="EL253" s="97"/>
      <c r="EM253" s="97"/>
      <c r="EN253" s="97"/>
      <c r="EO253" s="97"/>
      <c r="EP253" s="97"/>
      <c r="EQ253" s="97"/>
      <c r="ER253" s="97"/>
      <c r="ES253" s="97"/>
      <c r="ET253" s="97"/>
      <c r="EU253" s="97"/>
      <c r="EV253" s="97"/>
      <c r="EW253" s="97"/>
      <c r="EX253" s="97"/>
      <c r="EY253" s="97"/>
      <c r="EZ253" s="97"/>
      <c r="FA253" s="97"/>
      <c r="FB253" s="97"/>
      <c r="FC253" s="97"/>
      <c r="FD253" s="97"/>
      <c r="FE253" s="97"/>
      <c r="FF253" s="97"/>
      <c r="FG253" s="97"/>
      <c r="FH253" s="97"/>
      <c r="FI253" s="97"/>
      <c r="FJ253" s="97"/>
      <c r="FK253" s="97"/>
      <c r="FL253" s="17"/>
      <c r="FM253" s="97"/>
      <c r="FN253" s="97"/>
      <c r="FO253" s="97"/>
      <c r="FP253" s="97"/>
      <c r="FQ253" s="97"/>
      <c r="FR253" s="97"/>
      <c r="FS253" s="97"/>
      <c r="FT253" s="97"/>
      <c r="FU253" s="97"/>
      <c r="FV253" s="97"/>
      <c r="FW253" s="97"/>
      <c r="FX253" s="97"/>
      <c r="FY253" s="97"/>
      <c r="FZ253" s="97"/>
      <c r="GA253" s="97"/>
      <c r="GB253" s="97"/>
      <c r="GC253" s="97"/>
      <c r="GD253" s="97"/>
      <c r="GE253" s="5"/>
      <c r="GF253" s="5"/>
      <c r="GG253" s="5"/>
    </row>
    <row r="254" spans="1:189" ht="16.5" customHeight="1" x14ac:dyDescent="0.25">
      <c r="A254" s="5"/>
      <c r="B254" s="24"/>
      <c r="C254" s="24"/>
      <c r="D254" s="24"/>
      <c r="E254" s="5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R254" s="17"/>
      <c r="FS254" s="17"/>
      <c r="FT254" s="17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5"/>
      <c r="GF254" s="5"/>
      <c r="GG254" s="5"/>
    </row>
    <row r="255" spans="1:189" ht="16.5" customHeight="1" x14ac:dyDescent="0.25">
      <c r="A255" s="5"/>
      <c r="B255" s="24"/>
      <c r="C255" s="24"/>
      <c r="D255" s="24"/>
      <c r="E255" s="5"/>
      <c r="F255" s="17" t="s">
        <v>318</v>
      </c>
      <c r="G255" s="17"/>
      <c r="H255" s="17"/>
      <c r="I255" s="17"/>
      <c r="J255" s="17"/>
      <c r="K255" s="17"/>
      <c r="L255" s="17"/>
      <c r="M255" s="17"/>
      <c r="N255" s="17"/>
      <c r="O255" s="17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AW255" s="49"/>
      <c r="AX255" s="49"/>
      <c r="AY255" s="49"/>
      <c r="AZ255" s="49"/>
      <c r="BA255" s="49"/>
      <c r="BB255" s="49"/>
      <c r="BC255" s="49"/>
      <c r="BD255" s="49"/>
      <c r="BE255" s="49"/>
      <c r="BF255" s="49"/>
      <c r="BG255" s="49"/>
      <c r="BH255" s="49"/>
      <c r="BI255" s="49"/>
      <c r="BJ255" s="49"/>
      <c r="BK255" s="49"/>
      <c r="BL255" s="49"/>
      <c r="BM255" s="49"/>
      <c r="BN255" s="49"/>
      <c r="BO255" s="49"/>
      <c r="BP255" s="49"/>
      <c r="BQ255" s="49"/>
      <c r="BR255" s="49"/>
      <c r="BS255" s="49"/>
      <c r="BT255" s="49"/>
      <c r="BU255" s="49"/>
      <c r="BV255" s="49"/>
      <c r="BW255" s="49"/>
      <c r="BX255" s="49"/>
      <c r="BY255" s="49"/>
      <c r="BZ255" s="49"/>
      <c r="CA255" s="49"/>
      <c r="CB255" s="49"/>
      <c r="CC255" s="49"/>
      <c r="CD255" s="49"/>
      <c r="CE255" s="49"/>
      <c r="CF255" s="49"/>
      <c r="CG255" s="49"/>
      <c r="CH255" s="49"/>
      <c r="CI255" s="49"/>
      <c r="CJ255" s="49"/>
      <c r="CK255" s="49"/>
      <c r="CL255" s="49"/>
      <c r="CM255" s="49"/>
      <c r="CN255" s="49"/>
      <c r="CO255" s="49"/>
      <c r="CP255" s="49"/>
      <c r="CQ255" s="49"/>
      <c r="CR255" s="49"/>
      <c r="CS255" s="49"/>
      <c r="CT255" s="49"/>
      <c r="CU255" s="49"/>
      <c r="CV255" s="49"/>
      <c r="CW255" s="49"/>
      <c r="CX255" s="49"/>
      <c r="CY255" s="49"/>
      <c r="CZ255" s="49"/>
      <c r="DA255" s="49"/>
      <c r="DB255" s="49"/>
      <c r="DC255" s="49"/>
      <c r="DD255" s="49"/>
      <c r="DE255" s="49"/>
      <c r="DF255" s="49"/>
      <c r="DG255" s="49"/>
      <c r="DH255" s="49"/>
      <c r="DI255" s="49"/>
      <c r="DJ255" s="49"/>
      <c r="DK255" s="49"/>
      <c r="DL255" s="49"/>
      <c r="DM255" s="49"/>
      <c r="DN255" s="49"/>
      <c r="DO255" s="49"/>
      <c r="DP255" s="49"/>
      <c r="DQ255" s="49"/>
      <c r="DR255" s="49"/>
      <c r="DS255" s="49"/>
      <c r="DT255" s="49"/>
      <c r="DU255" s="49"/>
      <c r="DV255" s="49"/>
      <c r="DW255" s="49"/>
      <c r="DX255" s="49"/>
      <c r="DY255" s="49"/>
      <c r="DZ255" s="49"/>
      <c r="EA255" s="49"/>
      <c r="EB255" s="49"/>
      <c r="EC255" s="49"/>
      <c r="ED255" s="49"/>
      <c r="EE255" s="49"/>
      <c r="EF255" s="49"/>
      <c r="EG255" s="49"/>
      <c r="EH255" s="49"/>
      <c r="EI255" s="49"/>
      <c r="EJ255" s="49"/>
      <c r="EK255" s="49"/>
      <c r="EL255" s="49"/>
      <c r="EM255" s="49"/>
      <c r="EN255" s="49"/>
      <c r="EO255" s="49"/>
      <c r="EP255" s="49"/>
      <c r="EQ255" s="49"/>
      <c r="ER255" s="49"/>
      <c r="ES255" s="49"/>
      <c r="ET255" s="49"/>
      <c r="EU255" s="49"/>
      <c r="EV255" s="49"/>
      <c r="EW255" s="49"/>
      <c r="EX255" s="49"/>
      <c r="EY255" s="49"/>
      <c r="EZ255" s="49"/>
      <c r="FA255" s="49"/>
      <c r="FB255" s="49"/>
      <c r="FC255" s="49"/>
      <c r="FD255" s="49"/>
      <c r="FE255" s="49"/>
      <c r="FF255" s="49"/>
      <c r="FG255" s="49"/>
      <c r="FH255" s="49"/>
      <c r="FI255" s="49"/>
      <c r="FJ255" s="49"/>
      <c r="FK255" s="49"/>
      <c r="FL255" s="49"/>
      <c r="FM255" s="49"/>
      <c r="FN255" s="49"/>
      <c r="FO255" s="49"/>
      <c r="FP255" s="49"/>
      <c r="FQ255" s="49"/>
      <c r="FR255" s="49"/>
      <c r="FS255" s="49"/>
      <c r="FT255" s="49"/>
      <c r="FU255" s="49"/>
      <c r="FV255" s="49"/>
      <c r="FW255" s="49"/>
      <c r="FX255" s="49"/>
      <c r="FY255" s="49"/>
      <c r="FZ255" s="49"/>
      <c r="GA255" s="49"/>
      <c r="GB255" s="49"/>
      <c r="GC255" s="49"/>
      <c r="GD255" s="49"/>
      <c r="GE255" s="5"/>
      <c r="GF255" s="5"/>
      <c r="GG255" s="5"/>
    </row>
    <row r="256" spans="1:189" ht="16.5" customHeight="1" x14ac:dyDescent="0.25">
      <c r="A256" s="5"/>
      <c r="B256" s="24"/>
      <c r="C256" s="24"/>
      <c r="D256" s="24"/>
      <c r="E256" s="5"/>
      <c r="F256" s="17" t="s">
        <v>319</v>
      </c>
      <c r="G256" s="17"/>
      <c r="H256" s="17"/>
      <c r="I256" s="17"/>
      <c r="J256" s="17"/>
      <c r="K256" s="17"/>
      <c r="L256" s="17"/>
      <c r="M256" s="17"/>
      <c r="N256" s="17"/>
      <c r="O256" s="17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9"/>
      <c r="BK256" s="49"/>
      <c r="BL256" s="49"/>
      <c r="BM256" s="49"/>
      <c r="BN256" s="49"/>
      <c r="BO256" s="49"/>
      <c r="BP256" s="49"/>
      <c r="BQ256" s="49"/>
      <c r="BR256" s="49"/>
      <c r="BS256" s="49"/>
      <c r="BT256" s="49"/>
      <c r="BU256" s="49"/>
      <c r="BV256" s="49"/>
      <c r="BW256" s="49"/>
      <c r="BX256" s="49"/>
      <c r="BY256" s="49"/>
      <c r="BZ256" s="49"/>
      <c r="CA256" s="49"/>
      <c r="CB256" s="49"/>
      <c r="CC256" s="49"/>
      <c r="CD256" s="49"/>
      <c r="CE256" s="49"/>
      <c r="CF256" s="49"/>
      <c r="CG256" s="49"/>
      <c r="CH256" s="49"/>
      <c r="CI256" s="49"/>
      <c r="CJ256" s="49"/>
      <c r="CK256" s="49"/>
      <c r="CL256" s="49"/>
      <c r="CM256" s="49"/>
      <c r="CN256" s="49"/>
      <c r="CO256" s="49"/>
      <c r="CP256" s="49"/>
      <c r="CQ256" s="49"/>
      <c r="CR256" s="49"/>
      <c r="CS256" s="49"/>
      <c r="CT256" s="49"/>
      <c r="CU256" s="49"/>
      <c r="CV256" s="49"/>
      <c r="CW256" s="49"/>
      <c r="CX256" s="49"/>
      <c r="CY256" s="49"/>
      <c r="CZ256" s="49"/>
      <c r="DA256" s="49"/>
      <c r="DB256" s="49"/>
      <c r="DC256" s="49"/>
      <c r="DD256" s="49"/>
      <c r="DE256" s="49"/>
      <c r="DF256" s="49"/>
      <c r="DG256" s="49"/>
      <c r="DH256" s="49"/>
      <c r="DI256" s="49"/>
      <c r="DJ256" s="49"/>
      <c r="DK256" s="49"/>
      <c r="DL256" s="49"/>
      <c r="DM256" s="49"/>
      <c r="DN256" s="49"/>
      <c r="DO256" s="49"/>
      <c r="DP256" s="49"/>
      <c r="DQ256" s="49"/>
      <c r="DR256" s="49"/>
      <c r="DS256" s="49"/>
      <c r="DT256" s="49"/>
      <c r="DU256" s="49"/>
      <c r="DV256" s="49"/>
      <c r="DW256" s="49"/>
      <c r="DX256" s="49"/>
      <c r="DY256" s="49"/>
      <c r="DZ256" s="49"/>
      <c r="EA256" s="49"/>
      <c r="EB256" s="49"/>
      <c r="EC256" s="49"/>
      <c r="ED256" s="49"/>
      <c r="EE256" s="49"/>
      <c r="EF256" s="49"/>
      <c r="EG256" s="49"/>
      <c r="EH256" s="49"/>
      <c r="EI256" s="49"/>
      <c r="EJ256" s="49"/>
      <c r="EK256" s="49"/>
      <c r="EL256" s="49"/>
      <c r="EM256" s="49"/>
      <c r="EN256" s="49"/>
      <c r="EO256" s="49"/>
      <c r="EP256" s="49"/>
      <c r="EQ256" s="49"/>
      <c r="ER256" s="49"/>
      <c r="ES256" s="49"/>
      <c r="ET256" s="49"/>
      <c r="EU256" s="49"/>
      <c r="EV256" s="49"/>
      <c r="EW256" s="49"/>
      <c r="EX256" s="49"/>
      <c r="EY256" s="49"/>
      <c r="EZ256" s="49"/>
      <c r="FA256" s="49"/>
      <c r="FB256" s="49"/>
      <c r="FC256" s="49"/>
      <c r="FD256" s="49"/>
      <c r="FE256" s="49"/>
      <c r="FF256" s="49"/>
      <c r="FG256" s="49"/>
      <c r="FH256" s="49"/>
      <c r="FI256" s="49"/>
      <c r="FJ256" s="49"/>
      <c r="FK256" s="49"/>
      <c r="FL256" s="49"/>
      <c r="FM256" s="49"/>
      <c r="FN256" s="49"/>
      <c r="FO256" s="49"/>
      <c r="FP256" s="49"/>
      <c r="FQ256" s="49"/>
      <c r="FR256" s="49"/>
      <c r="FS256" s="49"/>
      <c r="FT256" s="49"/>
      <c r="FU256" s="49"/>
      <c r="FV256" s="49"/>
      <c r="FW256" s="49"/>
      <c r="FX256" s="49"/>
      <c r="FY256" s="49"/>
      <c r="FZ256" s="49"/>
      <c r="GA256" s="49"/>
      <c r="GB256" s="49"/>
      <c r="GC256" s="49"/>
      <c r="GD256" s="49"/>
      <c r="GE256" s="5"/>
      <c r="GF256" s="5"/>
      <c r="GG256" s="5"/>
    </row>
    <row r="257" spans="1:189" ht="16.5" customHeight="1" x14ac:dyDescent="0.25">
      <c r="A257" s="5"/>
      <c r="B257" s="24"/>
      <c r="C257" s="24"/>
      <c r="D257" s="24"/>
      <c r="E257" s="5"/>
      <c r="F257" s="17" t="s">
        <v>320</v>
      </c>
      <c r="G257" s="17"/>
      <c r="H257" s="17"/>
      <c r="I257" s="17"/>
      <c r="J257" s="17"/>
      <c r="K257" s="17"/>
      <c r="L257" s="17"/>
      <c r="M257" s="17"/>
      <c r="N257" s="17"/>
      <c r="O257" s="17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>
        <f>G257*5</f>
        <v>0</v>
      </c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  <c r="AY257" s="49"/>
      <c r="AZ257" s="49"/>
      <c r="BA257" s="49"/>
      <c r="BB257" s="49"/>
      <c r="BC257" s="49"/>
      <c r="BD257" s="49"/>
      <c r="BE257" s="49"/>
      <c r="BF257" s="49"/>
      <c r="BG257" s="49"/>
      <c r="BH257" s="49"/>
      <c r="BI257" s="49"/>
      <c r="BJ257" s="49"/>
      <c r="BK257" s="49"/>
      <c r="BL257" s="49"/>
      <c r="BM257" s="49"/>
      <c r="BN257" s="49"/>
      <c r="BO257" s="49"/>
      <c r="BP257" s="49"/>
      <c r="BQ257" s="49"/>
      <c r="BR257" s="49"/>
      <c r="BS257" s="49"/>
      <c r="BT257" s="49"/>
      <c r="BU257" s="49"/>
      <c r="BV257" s="49">
        <f>G257*$BW$109</f>
        <v>0</v>
      </c>
      <c r="BW257" s="49"/>
      <c r="BX257" s="49"/>
      <c r="BY257" s="49"/>
      <c r="BZ257" s="49"/>
      <c r="CA257" s="49"/>
      <c r="CB257" s="49"/>
      <c r="CC257" s="49">
        <f>G257*$CC$53</f>
        <v>0</v>
      </c>
      <c r="CD257" s="49"/>
      <c r="CE257" s="49"/>
      <c r="CF257" s="49"/>
      <c r="CG257" s="49"/>
      <c r="CH257" s="49"/>
      <c r="CI257" s="49"/>
      <c r="CJ257" s="49"/>
      <c r="CK257" s="49"/>
      <c r="CL257" s="49"/>
      <c r="CM257" s="49"/>
      <c r="CN257" s="49"/>
      <c r="CO257" s="49"/>
      <c r="CP257" s="49"/>
      <c r="CQ257" s="49"/>
      <c r="CR257" s="49"/>
      <c r="CS257" s="49"/>
      <c r="CT257" s="49"/>
      <c r="CU257" s="49"/>
      <c r="CV257" s="49"/>
      <c r="CW257" s="49"/>
      <c r="CX257" s="49"/>
      <c r="CY257" s="49"/>
      <c r="CZ257" s="49"/>
      <c r="DA257" s="49"/>
      <c r="DB257" s="49"/>
      <c r="DC257" s="49"/>
      <c r="DD257" s="49"/>
      <c r="DE257" s="49"/>
      <c r="DF257" s="49"/>
      <c r="DG257" s="49"/>
      <c r="DH257" s="49"/>
      <c r="DI257" s="49"/>
      <c r="DJ257" s="49"/>
      <c r="DK257" s="49"/>
      <c r="DL257" s="49"/>
      <c r="DM257" s="49"/>
      <c r="DN257" s="49"/>
      <c r="DO257" s="49"/>
      <c r="DP257" s="49"/>
      <c r="DQ257" s="49"/>
      <c r="DR257" s="49"/>
      <c r="DS257" s="49"/>
      <c r="DT257" s="49"/>
      <c r="DU257" s="49"/>
      <c r="DV257" s="49"/>
      <c r="DW257" s="49"/>
      <c r="DX257" s="49"/>
      <c r="DY257" s="49"/>
      <c r="DZ257" s="49"/>
      <c r="EA257" s="49"/>
      <c r="EB257" s="49"/>
      <c r="EC257" s="49"/>
      <c r="ED257" s="49"/>
      <c r="EE257" s="49"/>
      <c r="EF257" s="49"/>
      <c r="EG257" s="49"/>
      <c r="EH257" s="49"/>
      <c r="EI257" s="49"/>
      <c r="EJ257" s="49"/>
      <c r="EK257" s="49"/>
      <c r="EL257" s="49"/>
      <c r="EM257" s="49"/>
      <c r="EN257" s="49"/>
      <c r="EO257" s="49"/>
      <c r="EP257" s="49"/>
      <c r="EQ257" s="49"/>
      <c r="ER257" s="49"/>
      <c r="ES257" s="49"/>
      <c r="ET257" s="49"/>
      <c r="EU257" s="49"/>
      <c r="EV257" s="49"/>
      <c r="EW257" s="49"/>
      <c r="EX257" s="49"/>
      <c r="EY257" s="49"/>
      <c r="EZ257" s="49"/>
      <c r="FA257" s="49"/>
      <c r="FB257" s="49"/>
      <c r="FC257" s="49"/>
      <c r="FD257" s="49"/>
      <c r="FE257" s="49"/>
      <c r="FF257" s="49"/>
      <c r="FG257" s="49"/>
      <c r="FH257" s="49"/>
      <c r="FI257" s="49"/>
      <c r="FJ257" s="49"/>
      <c r="FK257" s="49"/>
      <c r="FL257" s="49"/>
      <c r="FM257" s="49"/>
      <c r="FN257" s="49"/>
      <c r="FO257" s="49"/>
      <c r="FP257" s="49"/>
      <c r="FQ257" s="49"/>
      <c r="FR257" s="49"/>
      <c r="FS257" s="49"/>
      <c r="FT257" s="49"/>
      <c r="FU257" s="49"/>
      <c r="FV257" s="49"/>
      <c r="FW257" s="49"/>
      <c r="FX257" s="49"/>
      <c r="FY257" s="49"/>
      <c r="FZ257" s="49"/>
      <c r="GA257" s="49"/>
      <c r="GB257" s="49"/>
      <c r="GC257" s="49"/>
      <c r="GD257" s="49"/>
      <c r="GE257" s="5"/>
      <c r="GF257" s="5"/>
      <c r="GG257" s="5"/>
    </row>
    <row r="258" spans="1:189" ht="16.5" customHeight="1" x14ac:dyDescent="0.25">
      <c r="A258" s="5"/>
      <c r="B258" s="24"/>
      <c r="C258" s="24"/>
      <c r="D258" s="24"/>
      <c r="E258" s="5"/>
      <c r="F258" s="17" t="s">
        <v>321</v>
      </c>
      <c r="G258" s="17"/>
      <c r="H258" s="17"/>
      <c r="I258" s="17"/>
      <c r="J258" s="17"/>
      <c r="K258" s="17"/>
      <c r="L258" s="17"/>
      <c r="M258" s="17"/>
      <c r="N258" s="17"/>
      <c r="O258" s="17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  <c r="BB258" s="49"/>
      <c r="BC258" s="49"/>
      <c r="BD258" s="49"/>
      <c r="BE258" s="49"/>
      <c r="BF258" s="49"/>
      <c r="BG258" s="49"/>
      <c r="BH258" s="49"/>
      <c r="BI258" s="49"/>
      <c r="BJ258" s="49"/>
      <c r="BK258" s="49"/>
      <c r="BL258" s="49"/>
      <c r="BM258" s="49"/>
      <c r="BN258" s="49"/>
      <c r="BO258" s="49"/>
      <c r="BP258" s="49"/>
      <c r="BQ258" s="49"/>
      <c r="BR258" s="49"/>
      <c r="BS258" s="49"/>
      <c r="BT258" s="49"/>
      <c r="BU258" s="49"/>
      <c r="BV258" s="49"/>
      <c r="BW258" s="49"/>
      <c r="BX258" s="49"/>
      <c r="BY258" s="49"/>
      <c r="BZ258" s="49"/>
      <c r="CA258" s="49"/>
      <c r="CB258" s="49"/>
      <c r="CC258" s="49"/>
      <c r="CD258" s="49"/>
      <c r="CE258" s="49"/>
      <c r="CF258" s="49"/>
      <c r="CG258" s="49"/>
      <c r="CH258" s="49"/>
      <c r="CI258" s="49"/>
      <c r="CJ258" s="49"/>
      <c r="CK258" s="49"/>
      <c r="CL258" s="49"/>
      <c r="CM258" s="49"/>
      <c r="CN258" s="49"/>
      <c r="CO258" s="49"/>
      <c r="CP258" s="49"/>
      <c r="CQ258" s="49"/>
      <c r="CR258" s="49"/>
      <c r="CS258" s="49"/>
      <c r="CT258" s="49"/>
      <c r="CU258" s="49"/>
      <c r="CV258" s="49"/>
      <c r="CW258" s="49"/>
      <c r="CX258" s="49"/>
      <c r="CY258" s="49"/>
      <c r="CZ258" s="49"/>
      <c r="DA258" s="49"/>
      <c r="DB258" s="49"/>
      <c r="DC258" s="49"/>
      <c r="DD258" s="49"/>
      <c r="DE258" s="49"/>
      <c r="DF258" s="49"/>
      <c r="DG258" s="49"/>
      <c r="DH258" s="49"/>
      <c r="DI258" s="49"/>
      <c r="DJ258" s="49"/>
      <c r="DK258" s="49"/>
      <c r="DL258" s="49"/>
      <c r="DM258" s="49"/>
      <c r="DN258" s="49"/>
      <c r="DO258" s="49"/>
      <c r="DP258" s="49"/>
      <c r="DQ258" s="49"/>
      <c r="DR258" s="49"/>
      <c r="DS258" s="49"/>
      <c r="DT258" s="49"/>
      <c r="DU258" s="49"/>
      <c r="DV258" s="49"/>
      <c r="DW258" s="49"/>
      <c r="DX258" s="49"/>
      <c r="DY258" s="49"/>
      <c r="DZ258" s="49"/>
      <c r="EA258" s="49"/>
      <c r="EB258" s="49"/>
      <c r="EC258" s="49"/>
      <c r="ED258" s="49"/>
      <c r="EE258" s="49"/>
      <c r="EF258" s="49"/>
      <c r="EG258" s="49"/>
      <c r="EH258" s="49"/>
      <c r="EI258" s="49"/>
      <c r="EJ258" s="49"/>
      <c r="EK258" s="49"/>
      <c r="EL258" s="49"/>
      <c r="EM258" s="49"/>
      <c r="EN258" s="49"/>
      <c r="EO258" s="49"/>
      <c r="EP258" s="49"/>
      <c r="EQ258" s="49"/>
      <c r="ER258" s="49"/>
      <c r="ES258" s="49"/>
      <c r="ET258" s="49"/>
      <c r="EU258" s="49"/>
      <c r="EV258" s="49"/>
      <c r="EW258" s="49"/>
      <c r="EX258" s="49"/>
      <c r="EY258" s="49"/>
      <c r="EZ258" s="49"/>
      <c r="FA258" s="49"/>
      <c r="FB258" s="49"/>
      <c r="FC258" s="49"/>
      <c r="FD258" s="49"/>
      <c r="FE258" s="49"/>
      <c r="FF258" s="49"/>
      <c r="FG258" s="49"/>
      <c r="FH258" s="49"/>
      <c r="FI258" s="49"/>
      <c r="FJ258" s="49"/>
      <c r="FK258" s="49"/>
      <c r="FL258" s="49"/>
      <c r="FM258" s="49"/>
      <c r="FN258" s="49"/>
      <c r="FO258" s="49"/>
      <c r="FP258" s="49"/>
      <c r="FQ258" s="49"/>
      <c r="FR258" s="49"/>
      <c r="FS258" s="49"/>
      <c r="FT258" s="49"/>
      <c r="FU258" s="49"/>
      <c r="FV258" s="49"/>
      <c r="FW258" s="49"/>
      <c r="FX258" s="49"/>
      <c r="FY258" s="49"/>
      <c r="FZ258" s="49"/>
      <c r="GA258" s="49"/>
      <c r="GB258" s="49"/>
      <c r="GC258" s="49"/>
      <c r="GD258" s="49"/>
      <c r="GE258" s="5"/>
      <c r="GF258" s="5"/>
      <c r="GG258" s="5"/>
    </row>
    <row r="259" spans="1:189" ht="16.5" customHeight="1" x14ac:dyDescent="0.25">
      <c r="A259" s="5"/>
      <c r="B259" s="24"/>
      <c r="C259" s="24"/>
      <c r="D259" s="24"/>
      <c r="E259" s="5"/>
      <c r="F259" s="17" t="s">
        <v>322</v>
      </c>
      <c r="G259" s="17"/>
      <c r="H259" s="17"/>
      <c r="I259" s="17"/>
      <c r="J259" s="17"/>
      <c r="K259" s="17"/>
      <c r="L259" s="17"/>
      <c r="M259" s="17"/>
      <c r="N259" s="17"/>
      <c r="O259" s="17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>
        <f>G259*5</f>
        <v>0</v>
      </c>
      <c r="AI259" s="49"/>
      <c r="AJ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49"/>
      <c r="AX259" s="49"/>
      <c r="AY259" s="49"/>
      <c r="AZ259" s="49"/>
      <c r="BA259" s="49"/>
      <c r="BB259" s="49"/>
      <c r="BC259" s="49"/>
      <c r="BD259" s="49"/>
      <c r="BE259" s="49"/>
      <c r="BF259" s="49"/>
      <c r="BG259" s="49"/>
      <c r="BH259" s="49"/>
      <c r="BI259" s="49"/>
      <c r="BJ259" s="49"/>
      <c r="BK259" s="49"/>
      <c r="BL259" s="49"/>
      <c r="BM259" s="49"/>
      <c r="BN259" s="49"/>
      <c r="BO259" s="49"/>
      <c r="BP259" s="49"/>
      <c r="BQ259" s="49"/>
      <c r="BR259" s="49"/>
      <c r="BS259" s="49"/>
      <c r="BT259" s="49"/>
      <c r="BU259" s="49"/>
      <c r="BV259" s="49">
        <f>G259*$BW$109</f>
        <v>0</v>
      </c>
      <c r="BW259" s="49"/>
      <c r="BX259" s="49"/>
      <c r="BY259" s="49"/>
      <c r="BZ259" s="49"/>
      <c r="CA259" s="49"/>
      <c r="CB259" s="49"/>
      <c r="CC259" s="49">
        <f>G259*$CC$53</f>
        <v>0</v>
      </c>
      <c r="CD259" s="49"/>
      <c r="CE259" s="49"/>
      <c r="CF259" s="49"/>
      <c r="CG259" s="49"/>
      <c r="CH259" s="49"/>
      <c r="CI259" s="49"/>
      <c r="CJ259" s="49"/>
      <c r="CK259" s="49"/>
      <c r="CL259" s="49"/>
      <c r="CM259" s="49"/>
      <c r="CN259" s="49"/>
      <c r="CO259" s="49"/>
      <c r="CP259" s="49"/>
      <c r="CQ259" s="49"/>
      <c r="CR259" s="49"/>
      <c r="CS259" s="49"/>
      <c r="CT259" s="49"/>
      <c r="CU259" s="49"/>
      <c r="CV259" s="49"/>
      <c r="CW259" s="49"/>
      <c r="CX259" s="49"/>
      <c r="CY259" s="49"/>
      <c r="CZ259" s="49"/>
      <c r="DA259" s="49"/>
      <c r="DB259" s="49"/>
      <c r="DC259" s="49"/>
      <c r="DD259" s="49"/>
      <c r="DE259" s="49"/>
      <c r="DF259" s="49"/>
      <c r="DG259" s="49"/>
      <c r="DH259" s="49"/>
      <c r="DI259" s="49"/>
      <c r="DJ259" s="49"/>
      <c r="DK259" s="49"/>
      <c r="DL259" s="49"/>
      <c r="DM259" s="49"/>
      <c r="DN259" s="49"/>
      <c r="DO259" s="49"/>
      <c r="DP259" s="49"/>
      <c r="DQ259" s="49"/>
      <c r="DR259" s="49"/>
      <c r="DS259" s="49"/>
      <c r="DT259" s="49"/>
      <c r="DU259" s="49"/>
      <c r="DV259" s="49"/>
      <c r="DW259" s="49"/>
      <c r="DX259" s="49"/>
      <c r="DY259" s="49"/>
      <c r="DZ259" s="49"/>
      <c r="EA259" s="49"/>
      <c r="EB259" s="49"/>
      <c r="EC259" s="49"/>
      <c r="ED259" s="49"/>
      <c r="EE259" s="49"/>
      <c r="EF259" s="49"/>
      <c r="EG259" s="49"/>
      <c r="EH259" s="49"/>
      <c r="EI259" s="49"/>
      <c r="EJ259" s="49"/>
      <c r="EK259" s="49"/>
      <c r="EL259" s="49"/>
      <c r="EM259" s="49"/>
      <c r="EN259" s="49"/>
      <c r="EO259" s="49"/>
      <c r="EP259" s="49"/>
      <c r="EQ259" s="49"/>
      <c r="ER259" s="49"/>
      <c r="ES259" s="49"/>
      <c r="ET259" s="49"/>
      <c r="EU259" s="49"/>
      <c r="EV259" s="49"/>
      <c r="EW259" s="49"/>
      <c r="EX259" s="49"/>
      <c r="EY259" s="49"/>
      <c r="EZ259" s="49"/>
      <c r="FA259" s="49"/>
      <c r="FB259" s="49"/>
      <c r="FC259" s="49"/>
      <c r="FD259" s="49"/>
      <c r="FE259" s="49"/>
      <c r="FF259" s="49"/>
      <c r="FG259" s="49"/>
      <c r="FH259" s="49"/>
      <c r="FI259" s="49"/>
      <c r="FJ259" s="49"/>
      <c r="FK259" s="49"/>
      <c r="FL259" s="49"/>
      <c r="FM259" s="49"/>
      <c r="FN259" s="49"/>
      <c r="FO259" s="49"/>
      <c r="FP259" s="49"/>
      <c r="FQ259" s="49"/>
      <c r="FR259" s="49"/>
      <c r="FS259" s="49"/>
      <c r="FT259" s="49"/>
      <c r="FU259" s="49"/>
      <c r="FV259" s="49"/>
      <c r="FW259" s="49"/>
      <c r="FX259" s="49"/>
      <c r="FY259" s="49"/>
      <c r="FZ259" s="49"/>
      <c r="GA259" s="49"/>
      <c r="GB259" s="49"/>
      <c r="GC259" s="49"/>
      <c r="GD259" s="49"/>
      <c r="GE259" s="5"/>
      <c r="GF259" s="5"/>
      <c r="GG259" s="5"/>
    </row>
    <row r="260" spans="1:189" ht="16.5" customHeight="1" x14ac:dyDescent="0.25">
      <c r="A260" s="5"/>
      <c r="B260" s="24"/>
      <c r="C260" s="24"/>
      <c r="D260" s="24"/>
      <c r="E260" s="5"/>
      <c r="F260" s="17" t="s">
        <v>323</v>
      </c>
      <c r="G260" s="17"/>
      <c r="H260" s="17"/>
      <c r="I260" s="17"/>
      <c r="J260" s="17"/>
      <c r="K260" s="17"/>
      <c r="L260" s="17"/>
      <c r="M260" s="17"/>
      <c r="N260" s="17"/>
      <c r="O260" s="17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>
        <f>G260*5</f>
        <v>0</v>
      </c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49"/>
      <c r="AX260" s="49"/>
      <c r="AY260" s="49"/>
      <c r="AZ260" s="49"/>
      <c r="BA260" s="49"/>
      <c r="BB260" s="49"/>
      <c r="BC260" s="49"/>
      <c r="BD260" s="49"/>
      <c r="BE260" s="49"/>
      <c r="BF260" s="49"/>
      <c r="BG260" s="49"/>
      <c r="BH260" s="49"/>
      <c r="BI260" s="49"/>
      <c r="BJ260" s="49"/>
      <c r="BK260" s="49"/>
      <c r="BL260" s="49"/>
      <c r="BM260" s="49"/>
      <c r="BN260" s="49"/>
      <c r="BO260" s="49"/>
      <c r="BP260" s="49"/>
      <c r="BQ260" s="49"/>
      <c r="BR260" s="49"/>
      <c r="BS260" s="49"/>
      <c r="BT260" s="49"/>
      <c r="BU260" s="49"/>
      <c r="BV260" s="49"/>
      <c r="BW260" s="49"/>
      <c r="BX260" s="49"/>
      <c r="BY260" s="49"/>
      <c r="BZ260" s="49"/>
      <c r="CA260" s="49"/>
      <c r="CB260" s="49"/>
      <c r="CC260" s="49"/>
      <c r="CD260" s="49"/>
      <c r="CE260" s="49"/>
      <c r="CF260" s="49"/>
      <c r="CG260" s="49"/>
      <c r="CH260" s="49"/>
      <c r="CI260" s="49"/>
      <c r="CJ260" s="49"/>
      <c r="CK260" s="49"/>
      <c r="CL260" s="49"/>
      <c r="CM260" s="49"/>
      <c r="CN260" s="49">
        <f>5*G260</f>
        <v>0</v>
      </c>
      <c r="CO260" s="49"/>
      <c r="CP260" s="49"/>
      <c r="CQ260" s="49"/>
      <c r="CR260" s="49"/>
      <c r="CS260" s="49"/>
      <c r="CT260" s="49"/>
      <c r="CU260" s="49"/>
      <c r="CV260" s="49"/>
      <c r="CW260" s="49"/>
      <c r="CX260" s="49"/>
      <c r="CY260" s="49"/>
      <c r="CZ260" s="49"/>
      <c r="DA260" s="49"/>
      <c r="DB260" s="49"/>
      <c r="DC260" s="49"/>
      <c r="DD260" s="49"/>
      <c r="DE260" s="49"/>
      <c r="DF260" s="49"/>
      <c r="DG260" s="49"/>
      <c r="DH260" s="49"/>
      <c r="DI260" s="49"/>
      <c r="DJ260" s="49"/>
      <c r="DK260" s="49"/>
      <c r="DL260" s="49"/>
      <c r="DM260" s="49"/>
      <c r="DN260" s="49"/>
      <c r="DO260" s="49"/>
      <c r="DP260" s="49">
        <f>3*G260</f>
        <v>0</v>
      </c>
      <c r="DQ260" s="49"/>
      <c r="DR260" s="49"/>
      <c r="DS260" s="49"/>
      <c r="DT260" s="49"/>
      <c r="DU260" s="49"/>
      <c r="DV260" s="49"/>
      <c r="DW260" s="49"/>
      <c r="DX260" s="49"/>
      <c r="DY260" s="49"/>
      <c r="DZ260" s="49"/>
      <c r="EA260" s="49"/>
      <c r="EB260" s="49"/>
      <c r="EC260" s="49"/>
      <c r="ED260" s="49"/>
      <c r="EE260" s="49"/>
      <c r="EF260" s="49"/>
      <c r="EG260" s="49"/>
      <c r="EH260" s="49"/>
      <c r="EI260" s="49"/>
      <c r="EJ260" s="49"/>
      <c r="EK260" s="49"/>
      <c r="EL260" s="49"/>
      <c r="EM260" s="49"/>
      <c r="EN260" s="49"/>
      <c r="EO260" s="49"/>
      <c r="EP260" s="49"/>
      <c r="EQ260" s="49"/>
      <c r="ER260" s="49"/>
      <c r="ES260" s="49"/>
      <c r="ET260" s="49"/>
      <c r="EU260" s="49"/>
      <c r="EV260" s="49"/>
      <c r="EW260" s="49"/>
      <c r="EX260" s="49"/>
      <c r="EY260" s="49"/>
      <c r="EZ260" s="49"/>
      <c r="FA260" s="49"/>
      <c r="FB260" s="49"/>
      <c r="FC260" s="49"/>
      <c r="FD260" s="49"/>
      <c r="FE260" s="49"/>
      <c r="FF260" s="49"/>
      <c r="FG260" s="49"/>
      <c r="FH260" s="49"/>
      <c r="FI260" s="49"/>
      <c r="FJ260" s="49"/>
      <c r="FK260" s="49"/>
      <c r="FL260" s="49"/>
      <c r="FM260" s="49"/>
      <c r="FN260" s="49"/>
      <c r="FO260" s="49"/>
      <c r="FP260" s="49"/>
      <c r="FQ260" s="49"/>
      <c r="FR260" s="49"/>
      <c r="FS260" s="49"/>
      <c r="FT260" s="49"/>
      <c r="FU260" s="49"/>
      <c r="FV260" s="49"/>
      <c r="FW260" s="49"/>
      <c r="FX260" s="49"/>
      <c r="FY260" s="49"/>
      <c r="FZ260" s="49"/>
      <c r="GA260" s="49"/>
      <c r="GB260" s="49"/>
      <c r="GC260" s="49"/>
      <c r="GD260" s="49"/>
      <c r="GE260" s="5"/>
      <c r="GF260" s="5"/>
      <c r="GG260" s="5"/>
    </row>
    <row r="261" spans="1:189" ht="16.5" customHeight="1" x14ac:dyDescent="0.25">
      <c r="A261" s="5"/>
      <c r="B261" s="24"/>
      <c r="C261" s="24"/>
      <c r="D261" s="24"/>
      <c r="E261" s="5"/>
      <c r="F261" s="17" t="s">
        <v>324</v>
      </c>
      <c r="G261" s="17"/>
      <c r="H261" s="17"/>
      <c r="I261" s="17"/>
      <c r="J261" s="17"/>
      <c r="K261" s="17"/>
      <c r="L261" s="17"/>
      <c r="M261" s="17"/>
      <c r="N261" s="17"/>
      <c r="O261" s="17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  <c r="BA261" s="49"/>
      <c r="BB261" s="49"/>
      <c r="BC261" s="49"/>
      <c r="BD261" s="49"/>
      <c r="BE261" s="49"/>
      <c r="BF261" s="49"/>
      <c r="BG261" s="49"/>
      <c r="BH261" s="49"/>
      <c r="BI261" s="49"/>
      <c r="BJ261" s="49"/>
      <c r="BK261" s="49"/>
      <c r="BL261" s="49"/>
      <c r="BM261" s="49"/>
      <c r="BN261" s="49"/>
      <c r="BO261" s="49"/>
      <c r="BP261" s="49"/>
      <c r="BQ261" s="49"/>
      <c r="BR261" s="49"/>
      <c r="BS261" s="49"/>
      <c r="BT261" s="49"/>
      <c r="BU261" s="49"/>
      <c r="BV261" s="49">
        <f>G261*$BW$109</f>
        <v>0</v>
      </c>
      <c r="BW261" s="49"/>
      <c r="BX261" s="49"/>
      <c r="BY261" s="49"/>
      <c r="BZ261" s="49"/>
      <c r="CA261" s="49"/>
      <c r="CB261" s="49"/>
      <c r="CC261" s="49">
        <f>G261*$CC$53</f>
        <v>0</v>
      </c>
      <c r="CD261" s="49"/>
      <c r="CE261" s="49"/>
      <c r="CF261" s="49"/>
      <c r="CG261" s="49"/>
      <c r="CH261" s="49"/>
      <c r="CI261" s="49"/>
      <c r="CJ261" s="49"/>
      <c r="CK261" s="49"/>
      <c r="CL261" s="49"/>
      <c r="CM261" s="49"/>
      <c r="CN261" s="49"/>
      <c r="CO261" s="49"/>
      <c r="CP261" s="49"/>
      <c r="CQ261" s="49"/>
      <c r="CR261" s="49"/>
      <c r="CS261" s="49"/>
      <c r="CT261" s="49"/>
      <c r="CU261" s="49"/>
      <c r="CV261" s="49"/>
      <c r="CW261" s="49"/>
      <c r="CX261" s="49"/>
      <c r="CY261" s="49"/>
      <c r="CZ261" s="49"/>
      <c r="DA261" s="49"/>
      <c r="DB261" s="49"/>
      <c r="DC261" s="49"/>
      <c r="DD261" s="49"/>
      <c r="DE261" s="49"/>
      <c r="DF261" s="49"/>
      <c r="DG261" s="49"/>
      <c r="DH261" s="49"/>
      <c r="DI261" s="49"/>
      <c r="DJ261" s="49"/>
      <c r="DK261" s="49"/>
      <c r="DL261" s="49"/>
      <c r="DM261" s="49"/>
      <c r="DN261" s="49"/>
      <c r="DO261" s="49"/>
      <c r="DP261" s="49"/>
      <c r="DQ261" s="49"/>
      <c r="DR261" s="49"/>
      <c r="DS261" s="49"/>
      <c r="DT261" s="49"/>
      <c r="DU261" s="49"/>
      <c r="DV261" s="49"/>
      <c r="DW261" s="49"/>
      <c r="DX261" s="49"/>
      <c r="DY261" s="49"/>
      <c r="DZ261" s="49"/>
      <c r="EA261" s="49"/>
      <c r="EB261" s="49"/>
      <c r="EC261" s="49"/>
      <c r="ED261" s="49"/>
      <c r="EE261" s="49"/>
      <c r="EF261" s="49"/>
      <c r="EG261" s="49"/>
      <c r="EH261" s="49"/>
      <c r="EI261" s="49"/>
      <c r="EJ261" s="49"/>
      <c r="EK261" s="49"/>
      <c r="EL261" s="49"/>
      <c r="EM261" s="49"/>
      <c r="EN261" s="49"/>
      <c r="EO261" s="49"/>
      <c r="EP261" s="49"/>
      <c r="EQ261" s="49"/>
      <c r="ER261" s="49"/>
      <c r="ES261" s="49"/>
      <c r="ET261" s="49"/>
      <c r="EU261" s="49"/>
      <c r="EV261" s="49"/>
      <c r="EW261" s="49"/>
      <c r="EX261" s="49"/>
      <c r="EY261" s="49"/>
      <c r="EZ261" s="49"/>
      <c r="FA261" s="49"/>
      <c r="FB261" s="49"/>
      <c r="FC261" s="49"/>
      <c r="FD261" s="49"/>
      <c r="FE261" s="49"/>
      <c r="FF261" s="49"/>
      <c r="FG261" s="49"/>
      <c r="FH261" s="49"/>
      <c r="FI261" s="49"/>
      <c r="FJ261" s="49"/>
      <c r="FK261" s="49"/>
      <c r="FL261" s="49"/>
      <c r="FM261" s="49"/>
      <c r="FN261" s="49"/>
      <c r="FO261" s="49"/>
      <c r="FP261" s="49"/>
      <c r="FQ261" s="49"/>
      <c r="FR261" s="49"/>
      <c r="FS261" s="49"/>
      <c r="FT261" s="49"/>
      <c r="FU261" s="49"/>
      <c r="FV261" s="49"/>
      <c r="FW261" s="49"/>
      <c r="FX261" s="49"/>
      <c r="FY261" s="49"/>
      <c r="FZ261" s="49"/>
      <c r="GA261" s="49"/>
      <c r="GB261" s="49"/>
      <c r="GC261" s="49"/>
      <c r="GD261" s="49"/>
      <c r="GE261" s="5"/>
      <c r="GF261" s="5"/>
      <c r="GG261" s="5"/>
    </row>
    <row r="262" spans="1:189" ht="16.5" customHeight="1" x14ac:dyDescent="0.25">
      <c r="A262" s="5"/>
      <c r="B262" s="24"/>
      <c r="C262" s="24"/>
      <c r="D262" s="24"/>
      <c r="E262" s="5"/>
      <c r="F262" s="17" t="s">
        <v>325</v>
      </c>
      <c r="G262" s="17"/>
      <c r="H262" s="17"/>
      <c r="I262" s="17"/>
      <c r="J262" s="17"/>
      <c r="K262" s="17"/>
      <c r="L262" s="17"/>
      <c r="M262" s="17"/>
      <c r="N262" s="17"/>
      <c r="O262" s="17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  <c r="BB262" s="49"/>
      <c r="BC262" s="49"/>
      <c r="BD262" s="49"/>
      <c r="BE262" s="49"/>
      <c r="BF262" s="49"/>
      <c r="BG262" s="49"/>
      <c r="BH262" s="49"/>
      <c r="BI262" s="49"/>
      <c r="BJ262" s="49"/>
      <c r="BK262" s="49"/>
      <c r="BL262" s="49"/>
      <c r="BM262" s="49"/>
      <c r="BN262" s="49"/>
      <c r="BO262" s="49"/>
      <c r="BP262" s="49"/>
      <c r="BQ262" s="49"/>
      <c r="BR262" s="49"/>
      <c r="BS262" s="49"/>
      <c r="BT262" s="49"/>
      <c r="BU262" s="49"/>
      <c r="BV262" s="49"/>
      <c r="BW262" s="49"/>
      <c r="BX262" s="49"/>
      <c r="BY262" s="49"/>
      <c r="BZ262" s="49"/>
      <c r="CA262" s="49"/>
      <c r="CB262" s="49"/>
      <c r="CC262" s="49"/>
      <c r="CD262" s="49"/>
      <c r="CE262" s="49"/>
      <c r="CF262" s="49"/>
      <c r="CG262" s="49"/>
      <c r="CH262" s="49"/>
      <c r="CI262" s="49"/>
      <c r="CJ262" s="49"/>
      <c r="CK262" s="49"/>
      <c r="CL262" s="49"/>
      <c r="CM262" s="49"/>
      <c r="CN262" s="49">
        <f>5*G262</f>
        <v>0</v>
      </c>
      <c r="CO262" s="49"/>
      <c r="CP262" s="49"/>
      <c r="CQ262" s="49"/>
      <c r="CR262" s="49"/>
      <c r="CS262" s="49"/>
      <c r="CT262" s="49"/>
      <c r="CU262" s="49"/>
      <c r="CV262" s="49"/>
      <c r="CW262" s="49"/>
      <c r="CX262" s="49"/>
      <c r="CY262" s="49"/>
      <c r="CZ262" s="49"/>
      <c r="DA262" s="49"/>
      <c r="DB262" s="49"/>
      <c r="DC262" s="49"/>
      <c r="DD262" s="49"/>
      <c r="DE262" s="49"/>
      <c r="DF262" s="49"/>
      <c r="DG262" s="49"/>
      <c r="DH262" s="49"/>
      <c r="DI262" s="49"/>
      <c r="DJ262" s="49"/>
      <c r="DK262" s="49"/>
      <c r="DL262" s="49"/>
      <c r="DM262" s="49"/>
      <c r="DN262" s="49"/>
      <c r="DO262" s="49"/>
      <c r="DP262" s="49">
        <f>3*G262</f>
        <v>0</v>
      </c>
      <c r="DQ262" s="49"/>
      <c r="DR262" s="49"/>
      <c r="DS262" s="49"/>
      <c r="DT262" s="49"/>
      <c r="DU262" s="49"/>
      <c r="DV262" s="49"/>
      <c r="DW262" s="49"/>
      <c r="DX262" s="49"/>
      <c r="DY262" s="49"/>
      <c r="DZ262" s="49"/>
      <c r="EA262" s="49"/>
      <c r="EB262" s="49"/>
      <c r="EC262" s="49"/>
      <c r="ED262" s="49"/>
      <c r="EE262" s="49"/>
      <c r="EF262" s="49"/>
      <c r="EG262" s="49"/>
      <c r="EH262" s="49"/>
      <c r="EI262" s="49"/>
      <c r="EJ262" s="49"/>
      <c r="EK262" s="49"/>
      <c r="EL262" s="49"/>
      <c r="EM262" s="49"/>
      <c r="EN262" s="49"/>
      <c r="EO262" s="49"/>
      <c r="EP262" s="49"/>
      <c r="EQ262" s="49"/>
      <c r="ER262" s="49"/>
      <c r="ES262" s="49"/>
      <c r="ET262" s="49"/>
      <c r="EU262" s="49"/>
      <c r="EV262" s="49"/>
      <c r="EW262" s="49"/>
      <c r="EX262" s="49"/>
      <c r="EY262" s="49"/>
      <c r="EZ262" s="49"/>
      <c r="FA262" s="49"/>
      <c r="FB262" s="49"/>
      <c r="FC262" s="49"/>
      <c r="FD262" s="49"/>
      <c r="FE262" s="49"/>
      <c r="FF262" s="49"/>
      <c r="FG262" s="49"/>
      <c r="FH262" s="49"/>
      <c r="FI262" s="49"/>
      <c r="FJ262" s="49"/>
      <c r="FK262" s="49"/>
      <c r="FL262" s="49"/>
      <c r="FM262" s="49"/>
      <c r="FN262" s="49"/>
      <c r="FO262" s="49"/>
      <c r="FP262" s="49"/>
      <c r="FQ262" s="49"/>
      <c r="FR262" s="49"/>
      <c r="FS262" s="49"/>
      <c r="FT262" s="49"/>
      <c r="FU262" s="49"/>
      <c r="FV262" s="49"/>
      <c r="FW262" s="49"/>
      <c r="FX262" s="49"/>
      <c r="FY262" s="49"/>
      <c r="FZ262" s="49"/>
      <c r="GA262" s="49"/>
      <c r="GB262" s="49"/>
      <c r="GC262" s="49"/>
      <c r="GD262" s="49"/>
      <c r="GE262" s="5"/>
      <c r="GF262" s="5"/>
      <c r="GG262" s="5"/>
    </row>
    <row r="263" spans="1:189" ht="16.5" customHeight="1" x14ac:dyDescent="0.25">
      <c r="A263" s="5"/>
      <c r="B263" s="24"/>
      <c r="C263" s="24"/>
      <c r="D263" s="24"/>
      <c r="E263" s="5"/>
      <c r="F263" s="97" t="s">
        <v>14</v>
      </c>
      <c r="G263" s="97">
        <f>SUM(G255:G262)</f>
        <v>0</v>
      </c>
      <c r="H263" s="97"/>
      <c r="I263" s="97"/>
      <c r="J263" s="97"/>
      <c r="K263" s="97"/>
      <c r="L263" s="97"/>
      <c r="M263" s="97"/>
      <c r="N263" s="97"/>
      <c r="O263" s="97"/>
      <c r="P263" s="101">
        <f t="shared" ref="P263:V263" si="1161">SUM(P255:P262)</f>
        <v>0</v>
      </c>
      <c r="Q263" s="101">
        <f t="shared" si="1161"/>
        <v>0</v>
      </c>
      <c r="R263" s="101">
        <f t="shared" si="1161"/>
        <v>0</v>
      </c>
      <c r="S263" s="101">
        <f t="shared" si="1161"/>
        <v>0</v>
      </c>
      <c r="T263" s="101">
        <f t="shared" si="1161"/>
        <v>0</v>
      </c>
      <c r="U263" s="101">
        <f t="shared" si="1161"/>
        <v>0</v>
      </c>
      <c r="V263" s="101">
        <f t="shared" si="1161"/>
        <v>0</v>
      </c>
      <c r="W263" s="97">
        <v>0</v>
      </c>
      <c r="X263" s="101">
        <f t="shared" ref="X263:AC263" si="1162">SUM(X255:X262)</f>
        <v>0</v>
      </c>
      <c r="Y263" s="101">
        <f t="shared" si="1162"/>
        <v>0</v>
      </c>
      <c r="Z263" s="101">
        <f t="shared" si="1162"/>
        <v>0</v>
      </c>
      <c r="AA263" s="101">
        <f t="shared" si="1162"/>
        <v>0</v>
      </c>
      <c r="AB263" s="101">
        <f t="shared" si="1162"/>
        <v>0</v>
      </c>
      <c r="AC263" s="101">
        <f t="shared" si="1162"/>
        <v>0</v>
      </c>
      <c r="AD263" s="97">
        <v>0</v>
      </c>
      <c r="AE263" s="101">
        <f t="shared" ref="AE263:AZ263" si="1163">SUM(AE255:AE262)</f>
        <v>0</v>
      </c>
      <c r="AF263" s="101">
        <f t="shared" si="1163"/>
        <v>0</v>
      </c>
      <c r="AG263" s="101">
        <f t="shared" si="1163"/>
        <v>0</v>
      </c>
      <c r="AH263" s="101">
        <f t="shared" si="1163"/>
        <v>0</v>
      </c>
      <c r="AI263" s="101">
        <f t="shared" si="1163"/>
        <v>0</v>
      </c>
      <c r="AJ263" s="101">
        <f t="shared" si="1163"/>
        <v>0</v>
      </c>
      <c r="AK263" s="101">
        <f t="shared" si="1163"/>
        <v>0</v>
      </c>
      <c r="AL263" s="101">
        <f t="shared" si="1163"/>
        <v>0</v>
      </c>
      <c r="AM263" s="101">
        <f t="shared" si="1163"/>
        <v>0</v>
      </c>
      <c r="AN263" s="101">
        <f t="shared" si="1163"/>
        <v>0</v>
      </c>
      <c r="AO263" s="101">
        <f t="shared" si="1163"/>
        <v>0</v>
      </c>
      <c r="AP263" s="101">
        <f t="shared" si="1163"/>
        <v>0</v>
      </c>
      <c r="AQ263" s="101">
        <f t="shared" si="1163"/>
        <v>0</v>
      </c>
      <c r="AR263" s="101">
        <f t="shared" si="1163"/>
        <v>0</v>
      </c>
      <c r="AS263" s="101">
        <f t="shared" si="1163"/>
        <v>0</v>
      </c>
      <c r="AT263" s="101">
        <f t="shared" si="1163"/>
        <v>0</v>
      </c>
      <c r="AU263" s="101">
        <f t="shared" si="1163"/>
        <v>0</v>
      </c>
      <c r="AV263" s="101">
        <f t="shared" si="1163"/>
        <v>0</v>
      </c>
      <c r="AW263" s="101">
        <f t="shared" si="1163"/>
        <v>0</v>
      </c>
      <c r="AX263" s="101">
        <f t="shared" si="1163"/>
        <v>0</v>
      </c>
      <c r="AY263" s="101">
        <f t="shared" si="1163"/>
        <v>0</v>
      </c>
      <c r="AZ263" s="101">
        <f t="shared" si="1163"/>
        <v>0</v>
      </c>
      <c r="BA263" s="97" t="e">
        <f>#REF!/2</f>
        <v>#REF!</v>
      </c>
      <c r="BB263" s="101">
        <f t="shared" ref="BB263:BC263" si="1164">SUM(BB255:BB262)</f>
        <v>0</v>
      </c>
      <c r="BC263" s="101">
        <f t="shared" si="1164"/>
        <v>0</v>
      </c>
      <c r="BD263" s="97">
        <v>0</v>
      </c>
      <c r="BE263" s="101">
        <f t="shared" ref="BE263:CD263" si="1165">SUM(BE255:BE262)</f>
        <v>0</v>
      </c>
      <c r="BF263" s="101">
        <f t="shared" si="1165"/>
        <v>0</v>
      </c>
      <c r="BG263" s="101">
        <f t="shared" si="1165"/>
        <v>0</v>
      </c>
      <c r="BH263" s="101">
        <f t="shared" si="1165"/>
        <v>0</v>
      </c>
      <c r="BI263" s="101">
        <f t="shared" si="1165"/>
        <v>0</v>
      </c>
      <c r="BJ263" s="101">
        <f t="shared" si="1165"/>
        <v>0</v>
      </c>
      <c r="BK263" s="101">
        <f t="shared" si="1165"/>
        <v>0</v>
      </c>
      <c r="BL263" s="101">
        <f t="shared" si="1165"/>
        <v>0</v>
      </c>
      <c r="BM263" s="101">
        <f t="shared" si="1165"/>
        <v>0</v>
      </c>
      <c r="BN263" s="101">
        <f t="shared" si="1165"/>
        <v>0</v>
      </c>
      <c r="BO263" s="101">
        <f t="shared" si="1165"/>
        <v>0</v>
      </c>
      <c r="BP263" s="101">
        <f t="shared" si="1165"/>
        <v>0</v>
      </c>
      <c r="BQ263" s="101">
        <f t="shared" si="1165"/>
        <v>0</v>
      </c>
      <c r="BR263" s="101">
        <f t="shared" si="1165"/>
        <v>0</v>
      </c>
      <c r="BS263" s="101">
        <f t="shared" si="1165"/>
        <v>0</v>
      </c>
      <c r="BT263" s="101">
        <f t="shared" si="1165"/>
        <v>0</v>
      </c>
      <c r="BU263" s="101">
        <f t="shared" si="1165"/>
        <v>0</v>
      </c>
      <c r="BV263" s="101">
        <f t="shared" si="1165"/>
        <v>0</v>
      </c>
      <c r="BW263" s="101">
        <f t="shared" si="1165"/>
        <v>0</v>
      </c>
      <c r="BX263" s="101">
        <f t="shared" si="1165"/>
        <v>0</v>
      </c>
      <c r="BY263" s="101">
        <f t="shared" si="1165"/>
        <v>0</v>
      </c>
      <c r="BZ263" s="101">
        <f t="shared" si="1165"/>
        <v>0</v>
      </c>
      <c r="CA263" s="101">
        <f t="shared" si="1165"/>
        <v>0</v>
      </c>
      <c r="CB263" s="101">
        <f t="shared" si="1165"/>
        <v>0</v>
      </c>
      <c r="CC263" s="101">
        <f t="shared" si="1165"/>
        <v>0</v>
      </c>
      <c r="CD263" s="101">
        <f t="shared" si="1165"/>
        <v>0</v>
      </c>
      <c r="CE263" s="97">
        <v>0</v>
      </c>
      <c r="CF263" s="101">
        <f t="shared" ref="CF263:EV263" si="1166">SUM(CF255:CF262)</f>
        <v>0</v>
      </c>
      <c r="CG263" s="101">
        <f t="shared" si="1166"/>
        <v>0</v>
      </c>
      <c r="CH263" s="101">
        <f t="shared" si="1166"/>
        <v>0</v>
      </c>
      <c r="CI263" s="101">
        <f t="shared" si="1166"/>
        <v>0</v>
      </c>
      <c r="CJ263" s="101">
        <f t="shared" si="1166"/>
        <v>0</v>
      </c>
      <c r="CK263" s="101">
        <f t="shared" si="1166"/>
        <v>0</v>
      </c>
      <c r="CL263" s="101">
        <f t="shared" si="1166"/>
        <v>0</v>
      </c>
      <c r="CM263" s="101">
        <f t="shared" si="1166"/>
        <v>0</v>
      </c>
      <c r="CN263" s="101">
        <f t="shared" si="1166"/>
        <v>0</v>
      </c>
      <c r="CO263" s="101">
        <f t="shared" si="1166"/>
        <v>0</v>
      </c>
      <c r="CP263" s="101">
        <f t="shared" si="1166"/>
        <v>0</v>
      </c>
      <c r="CQ263" s="101">
        <f t="shared" si="1166"/>
        <v>0</v>
      </c>
      <c r="CR263" s="101">
        <f t="shared" si="1166"/>
        <v>0</v>
      </c>
      <c r="CS263" s="101">
        <f t="shared" si="1166"/>
        <v>0</v>
      </c>
      <c r="CT263" s="101">
        <f t="shared" si="1166"/>
        <v>0</v>
      </c>
      <c r="CU263" s="101">
        <f t="shared" si="1166"/>
        <v>0</v>
      </c>
      <c r="CV263" s="101">
        <f t="shared" si="1166"/>
        <v>0</v>
      </c>
      <c r="CW263" s="101">
        <f t="shared" si="1166"/>
        <v>0</v>
      </c>
      <c r="CX263" s="101">
        <f t="shared" si="1166"/>
        <v>0</v>
      </c>
      <c r="CY263" s="101">
        <f t="shared" si="1166"/>
        <v>0</v>
      </c>
      <c r="CZ263" s="101">
        <f t="shared" si="1166"/>
        <v>0</v>
      </c>
      <c r="DA263" s="101">
        <f t="shared" si="1166"/>
        <v>0</v>
      </c>
      <c r="DB263" s="101">
        <f t="shared" si="1166"/>
        <v>0</v>
      </c>
      <c r="DC263" s="101">
        <f t="shared" si="1166"/>
        <v>0</v>
      </c>
      <c r="DD263" s="101">
        <f t="shared" si="1166"/>
        <v>0</v>
      </c>
      <c r="DE263" s="101">
        <f t="shared" si="1166"/>
        <v>0</v>
      </c>
      <c r="DF263" s="101">
        <f t="shared" si="1166"/>
        <v>0</v>
      </c>
      <c r="DG263" s="101">
        <f t="shared" si="1166"/>
        <v>0</v>
      </c>
      <c r="DH263" s="101">
        <f t="shared" si="1166"/>
        <v>0</v>
      </c>
      <c r="DI263" s="101">
        <f t="shared" si="1166"/>
        <v>0</v>
      </c>
      <c r="DJ263" s="101">
        <f t="shared" si="1166"/>
        <v>0</v>
      </c>
      <c r="DK263" s="101">
        <f t="shared" si="1166"/>
        <v>0</v>
      </c>
      <c r="DL263" s="101">
        <f t="shared" si="1166"/>
        <v>0</v>
      </c>
      <c r="DM263" s="101">
        <f t="shared" si="1166"/>
        <v>0</v>
      </c>
      <c r="DN263" s="101">
        <f t="shared" si="1166"/>
        <v>0</v>
      </c>
      <c r="DO263" s="101">
        <f t="shared" si="1166"/>
        <v>0</v>
      </c>
      <c r="DP263" s="101">
        <f t="shared" si="1166"/>
        <v>0</v>
      </c>
      <c r="DQ263" s="101">
        <f t="shared" si="1166"/>
        <v>0</v>
      </c>
      <c r="DR263" s="101">
        <f t="shared" si="1166"/>
        <v>0</v>
      </c>
      <c r="DS263" s="101">
        <f t="shared" si="1166"/>
        <v>0</v>
      </c>
      <c r="DT263" s="101">
        <f t="shared" si="1166"/>
        <v>0</v>
      </c>
      <c r="DU263" s="101">
        <f t="shared" si="1166"/>
        <v>0</v>
      </c>
      <c r="DV263" s="101">
        <f t="shared" si="1166"/>
        <v>0</v>
      </c>
      <c r="DW263" s="101">
        <f t="shared" si="1166"/>
        <v>0</v>
      </c>
      <c r="DX263" s="101">
        <f t="shared" si="1166"/>
        <v>0</v>
      </c>
      <c r="DY263" s="101">
        <f t="shared" si="1166"/>
        <v>0</v>
      </c>
      <c r="DZ263" s="101">
        <f t="shared" si="1166"/>
        <v>0</v>
      </c>
      <c r="EA263" s="101">
        <f t="shared" si="1166"/>
        <v>0</v>
      </c>
      <c r="EB263" s="101">
        <f t="shared" si="1166"/>
        <v>0</v>
      </c>
      <c r="EC263" s="101">
        <f t="shared" si="1166"/>
        <v>0</v>
      </c>
      <c r="ED263" s="101">
        <f t="shared" si="1166"/>
        <v>0</v>
      </c>
      <c r="EE263" s="101">
        <f t="shared" si="1166"/>
        <v>0</v>
      </c>
      <c r="EF263" s="101">
        <f t="shared" si="1166"/>
        <v>0</v>
      </c>
      <c r="EG263" s="101">
        <f t="shared" si="1166"/>
        <v>0</v>
      </c>
      <c r="EH263" s="49">
        <f t="shared" si="1166"/>
        <v>0</v>
      </c>
      <c r="EI263" s="101">
        <f t="shared" si="1166"/>
        <v>0</v>
      </c>
      <c r="EJ263" s="101">
        <f t="shared" si="1166"/>
        <v>0</v>
      </c>
      <c r="EK263" s="101">
        <f t="shared" si="1166"/>
        <v>0</v>
      </c>
      <c r="EL263" s="101">
        <f t="shared" si="1166"/>
        <v>0</v>
      </c>
      <c r="EM263" s="101">
        <f t="shared" si="1166"/>
        <v>0</v>
      </c>
      <c r="EN263" s="101">
        <f t="shared" si="1166"/>
        <v>0</v>
      </c>
      <c r="EO263" s="101">
        <f t="shared" si="1166"/>
        <v>0</v>
      </c>
      <c r="EP263" s="101">
        <f t="shared" si="1166"/>
        <v>0</v>
      </c>
      <c r="EQ263" s="101">
        <f t="shared" si="1166"/>
        <v>0</v>
      </c>
      <c r="ER263" s="101">
        <f t="shared" si="1166"/>
        <v>0</v>
      </c>
      <c r="ES263" s="101">
        <f t="shared" si="1166"/>
        <v>0</v>
      </c>
      <c r="ET263" s="101">
        <f t="shared" si="1166"/>
        <v>0</v>
      </c>
      <c r="EU263" s="101">
        <f t="shared" si="1166"/>
        <v>0</v>
      </c>
      <c r="EV263" s="101">
        <f t="shared" si="1166"/>
        <v>0</v>
      </c>
      <c r="EW263" s="5">
        <v>0</v>
      </c>
      <c r="EX263" s="101">
        <f t="shared" ref="EX263:FC263" si="1167">SUM(EX255:EX262)</f>
        <v>0</v>
      </c>
      <c r="EY263" s="101">
        <f t="shared" si="1167"/>
        <v>0</v>
      </c>
      <c r="EZ263" s="101">
        <f t="shared" si="1167"/>
        <v>0</v>
      </c>
      <c r="FA263" s="101">
        <f t="shared" si="1167"/>
        <v>0</v>
      </c>
      <c r="FB263" s="101">
        <f t="shared" si="1167"/>
        <v>0</v>
      </c>
      <c r="FC263" s="101">
        <f t="shared" si="1167"/>
        <v>0</v>
      </c>
      <c r="FD263" s="97"/>
      <c r="FE263" s="97"/>
      <c r="FF263" s="97"/>
      <c r="FG263" s="97"/>
      <c r="FH263" s="97"/>
      <c r="FI263" s="97"/>
      <c r="FJ263" s="97"/>
      <c r="FK263" s="97"/>
      <c r="FL263" s="17"/>
      <c r="FM263" s="97"/>
      <c r="FN263" s="97"/>
      <c r="FO263" s="97"/>
      <c r="FP263" s="97"/>
      <c r="FQ263" s="97"/>
      <c r="FR263" s="97"/>
      <c r="FS263" s="97"/>
      <c r="FT263" s="97"/>
      <c r="FU263" s="97"/>
      <c r="FV263" s="97"/>
      <c r="FW263" s="97"/>
      <c r="FX263" s="97"/>
      <c r="FY263" s="97"/>
      <c r="FZ263" s="97"/>
      <c r="GA263" s="97"/>
      <c r="GB263" s="97"/>
      <c r="GC263" s="101">
        <f>SUM(GC255:GC262)</f>
        <v>0</v>
      </c>
      <c r="GD263" s="96" t="e">
        <f>SUM(P263:GC263)</f>
        <v>#REF!</v>
      </c>
      <c r="GE263" s="5"/>
      <c r="GF263" s="5"/>
      <c r="GG263" s="5"/>
    </row>
    <row r="264" spans="1:189" ht="16.5" customHeight="1" x14ac:dyDescent="0.25">
      <c r="A264" s="5"/>
      <c r="B264" s="24"/>
      <c r="C264" s="24"/>
      <c r="D264" s="2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</row>
    <row r="265" spans="1:189" ht="16.5" customHeight="1" x14ac:dyDescent="0.25">
      <c r="A265" s="5"/>
      <c r="B265" s="24"/>
      <c r="C265" s="24"/>
      <c r="D265" s="24"/>
      <c r="E265" s="5"/>
      <c r="F265" s="96" t="s">
        <v>326</v>
      </c>
      <c r="G265" s="96"/>
      <c r="H265" s="17"/>
      <c r="I265" s="17"/>
      <c r="J265" s="17"/>
      <c r="K265" s="17"/>
      <c r="L265" s="17"/>
      <c r="M265" s="17"/>
      <c r="N265" s="17"/>
      <c r="O265" s="17"/>
      <c r="P265" s="102" t="s">
        <v>327</v>
      </c>
      <c r="Q265" s="102" t="s">
        <v>327</v>
      </c>
      <c r="R265" s="102" t="s">
        <v>327</v>
      </c>
      <c r="S265" s="102" t="s">
        <v>327</v>
      </c>
      <c r="T265" s="102" t="s">
        <v>327</v>
      </c>
      <c r="U265" s="102" t="s">
        <v>327</v>
      </c>
      <c r="V265" s="102" t="s">
        <v>327</v>
      </c>
      <c r="W265" s="102" t="s">
        <v>327</v>
      </c>
      <c r="X265" s="102" t="s">
        <v>327</v>
      </c>
      <c r="Y265" s="102" t="s">
        <v>327</v>
      </c>
      <c r="Z265" s="102" t="s">
        <v>327</v>
      </c>
      <c r="AA265" s="102" t="s">
        <v>327</v>
      </c>
      <c r="AB265" s="102" t="s">
        <v>327</v>
      </c>
      <c r="AC265" s="102" t="s">
        <v>327</v>
      </c>
      <c r="AD265" s="102" t="s">
        <v>327</v>
      </c>
      <c r="AE265" s="102" t="s">
        <v>327</v>
      </c>
      <c r="AF265" s="102" t="s">
        <v>327</v>
      </c>
      <c r="AG265" s="102" t="s">
        <v>327</v>
      </c>
      <c r="AH265" s="102" t="s">
        <v>327</v>
      </c>
      <c r="AI265" s="102" t="s">
        <v>327</v>
      </c>
      <c r="AJ265" s="102" t="s">
        <v>327</v>
      </c>
      <c r="AK265" s="102" t="s">
        <v>327</v>
      </c>
      <c r="AL265" s="102" t="s">
        <v>327</v>
      </c>
      <c r="AM265" s="102" t="s">
        <v>327</v>
      </c>
      <c r="AN265" s="102" t="s">
        <v>327</v>
      </c>
      <c r="AO265" s="102" t="s">
        <v>327</v>
      </c>
      <c r="AP265" s="102" t="s">
        <v>327</v>
      </c>
      <c r="AQ265" s="102" t="s">
        <v>327</v>
      </c>
      <c r="AR265" s="102" t="s">
        <v>327</v>
      </c>
      <c r="AS265" s="102" t="s">
        <v>327</v>
      </c>
      <c r="AT265" s="102" t="s">
        <v>327</v>
      </c>
      <c r="AU265" s="102" t="s">
        <v>327</v>
      </c>
      <c r="AV265" s="102" t="s">
        <v>327</v>
      </c>
      <c r="AW265" s="102" t="s">
        <v>327</v>
      </c>
      <c r="AX265" s="102" t="s">
        <v>327</v>
      </c>
      <c r="AY265" s="102" t="s">
        <v>327</v>
      </c>
      <c r="AZ265" s="102" t="s">
        <v>327</v>
      </c>
      <c r="BA265" s="102" t="s">
        <v>327</v>
      </c>
      <c r="BB265" s="102" t="s">
        <v>327</v>
      </c>
      <c r="BC265" s="102" t="s">
        <v>327</v>
      </c>
      <c r="BD265" s="102" t="s">
        <v>327</v>
      </c>
      <c r="BE265" s="102" t="s">
        <v>327</v>
      </c>
      <c r="BF265" s="102" t="s">
        <v>327</v>
      </c>
      <c r="BG265" s="102" t="s">
        <v>327</v>
      </c>
      <c r="BH265" s="102" t="s">
        <v>327</v>
      </c>
      <c r="BI265" s="102" t="s">
        <v>327</v>
      </c>
      <c r="BJ265" s="102" t="s">
        <v>327</v>
      </c>
      <c r="BK265" s="102" t="s">
        <v>327</v>
      </c>
      <c r="BL265" s="102" t="s">
        <v>327</v>
      </c>
      <c r="BM265" s="102" t="s">
        <v>327</v>
      </c>
      <c r="BN265" s="102" t="s">
        <v>327</v>
      </c>
      <c r="BO265" s="102" t="s">
        <v>327</v>
      </c>
      <c r="BP265" s="102" t="s">
        <v>327</v>
      </c>
      <c r="BQ265" s="102" t="s">
        <v>327</v>
      </c>
      <c r="BR265" s="102" t="s">
        <v>327</v>
      </c>
      <c r="BS265" s="102" t="s">
        <v>327</v>
      </c>
      <c r="BT265" s="102" t="s">
        <v>327</v>
      </c>
      <c r="BU265" s="102" t="s">
        <v>327</v>
      </c>
      <c r="BV265" s="102" t="s">
        <v>327</v>
      </c>
      <c r="BW265" s="102" t="s">
        <v>327</v>
      </c>
      <c r="BX265" s="102" t="s">
        <v>327</v>
      </c>
      <c r="BY265" s="102" t="s">
        <v>327</v>
      </c>
      <c r="BZ265" s="102" t="s">
        <v>327</v>
      </c>
      <c r="CA265" s="102" t="s">
        <v>327</v>
      </c>
      <c r="CB265" s="102" t="s">
        <v>327</v>
      </c>
      <c r="CC265" s="102" t="s">
        <v>327</v>
      </c>
      <c r="CD265" s="102" t="s">
        <v>327</v>
      </c>
      <c r="CE265" s="102" t="s">
        <v>327</v>
      </c>
      <c r="CF265" s="102" t="s">
        <v>327</v>
      </c>
      <c r="CG265" s="102" t="s">
        <v>327</v>
      </c>
      <c r="CH265" s="102" t="s">
        <v>327</v>
      </c>
      <c r="CI265" s="102" t="s">
        <v>327</v>
      </c>
      <c r="CJ265" s="102" t="s">
        <v>327</v>
      </c>
      <c r="CK265" s="102" t="s">
        <v>327</v>
      </c>
      <c r="CL265" s="102" t="s">
        <v>327</v>
      </c>
      <c r="CM265" s="102" t="s">
        <v>327</v>
      </c>
      <c r="CN265" s="102" t="s">
        <v>327</v>
      </c>
      <c r="CO265" s="102" t="s">
        <v>327</v>
      </c>
      <c r="CP265" s="102" t="s">
        <v>327</v>
      </c>
      <c r="CQ265" s="102" t="s">
        <v>327</v>
      </c>
      <c r="CR265" s="102" t="s">
        <v>327</v>
      </c>
      <c r="CS265" s="102" t="s">
        <v>327</v>
      </c>
      <c r="CT265" s="102" t="s">
        <v>327</v>
      </c>
      <c r="CU265" s="102" t="s">
        <v>327</v>
      </c>
      <c r="CV265" s="102" t="s">
        <v>327</v>
      </c>
      <c r="CW265" s="102" t="s">
        <v>327</v>
      </c>
      <c r="CX265" s="102" t="s">
        <v>327</v>
      </c>
      <c r="CY265" s="102" t="s">
        <v>327</v>
      </c>
      <c r="CZ265" s="102" t="s">
        <v>327</v>
      </c>
      <c r="DA265" s="102" t="s">
        <v>327</v>
      </c>
      <c r="DB265" s="102" t="s">
        <v>327</v>
      </c>
      <c r="DC265" s="102" t="s">
        <v>327</v>
      </c>
      <c r="DD265" s="102" t="s">
        <v>327</v>
      </c>
      <c r="DE265" s="102" t="s">
        <v>327</v>
      </c>
      <c r="DF265" s="102" t="s">
        <v>327</v>
      </c>
      <c r="DG265" s="102" t="s">
        <v>327</v>
      </c>
      <c r="DH265" s="102" t="s">
        <v>327</v>
      </c>
      <c r="DI265" s="102" t="s">
        <v>327</v>
      </c>
      <c r="DJ265" s="102" t="s">
        <v>327</v>
      </c>
      <c r="DK265" s="102" t="s">
        <v>327</v>
      </c>
      <c r="DL265" s="102" t="s">
        <v>327</v>
      </c>
      <c r="DM265" s="102" t="s">
        <v>327</v>
      </c>
      <c r="DN265" s="102" t="s">
        <v>327</v>
      </c>
      <c r="DO265" s="102" t="s">
        <v>327</v>
      </c>
      <c r="DP265" s="102" t="s">
        <v>327</v>
      </c>
      <c r="DQ265" s="102" t="s">
        <v>327</v>
      </c>
      <c r="DR265" s="102" t="s">
        <v>327</v>
      </c>
      <c r="DS265" s="102" t="s">
        <v>327</v>
      </c>
      <c r="DT265" s="102" t="s">
        <v>327</v>
      </c>
      <c r="DU265" s="102" t="s">
        <v>327</v>
      </c>
      <c r="DV265" s="102" t="s">
        <v>327</v>
      </c>
      <c r="DW265" s="102" t="s">
        <v>327</v>
      </c>
      <c r="DX265" s="102" t="s">
        <v>327</v>
      </c>
      <c r="DY265" s="102" t="s">
        <v>327</v>
      </c>
      <c r="DZ265" s="102" t="s">
        <v>327</v>
      </c>
      <c r="EA265" s="102" t="s">
        <v>327</v>
      </c>
      <c r="EB265" s="102" t="s">
        <v>327</v>
      </c>
      <c r="EC265" s="102" t="s">
        <v>327</v>
      </c>
      <c r="ED265" s="102" t="s">
        <v>327</v>
      </c>
      <c r="EE265" s="102" t="s">
        <v>327</v>
      </c>
      <c r="EF265" s="102" t="s">
        <v>327</v>
      </c>
      <c r="EG265" s="102" t="s">
        <v>327</v>
      </c>
      <c r="EH265" s="102" t="s">
        <v>327</v>
      </c>
      <c r="EI265" s="102" t="s">
        <v>327</v>
      </c>
      <c r="EJ265" s="102" t="s">
        <v>327</v>
      </c>
      <c r="EK265" s="102" t="s">
        <v>327</v>
      </c>
      <c r="EL265" s="102" t="s">
        <v>327</v>
      </c>
      <c r="EM265" s="102" t="s">
        <v>327</v>
      </c>
      <c r="EN265" s="102" t="s">
        <v>327</v>
      </c>
      <c r="EO265" s="102" t="s">
        <v>327</v>
      </c>
      <c r="EP265" s="102" t="s">
        <v>327</v>
      </c>
      <c r="EQ265" s="102" t="s">
        <v>327</v>
      </c>
      <c r="ER265" s="102" t="s">
        <v>327</v>
      </c>
      <c r="ES265" s="102" t="s">
        <v>327</v>
      </c>
      <c r="ET265" s="102" t="s">
        <v>327</v>
      </c>
      <c r="EU265" s="102" t="s">
        <v>327</v>
      </c>
      <c r="EV265" s="102" t="s">
        <v>327</v>
      </c>
      <c r="EW265" s="102" t="s">
        <v>327</v>
      </c>
      <c r="EX265" s="102" t="s">
        <v>327</v>
      </c>
      <c r="EY265" s="102" t="s">
        <v>327</v>
      </c>
      <c r="EZ265" s="102" t="s">
        <v>327</v>
      </c>
      <c r="FA265" s="102" t="s">
        <v>327</v>
      </c>
      <c r="FB265" s="102" t="s">
        <v>327</v>
      </c>
      <c r="FC265" s="102" t="s">
        <v>327</v>
      </c>
      <c r="FD265" s="102" t="s">
        <v>327</v>
      </c>
      <c r="FE265" s="102" t="s">
        <v>327</v>
      </c>
      <c r="FF265" s="102" t="s">
        <v>327</v>
      </c>
      <c r="FG265" s="102" t="s">
        <v>327</v>
      </c>
      <c r="FH265" s="102" t="s">
        <v>327</v>
      </c>
      <c r="FI265" s="102" t="s">
        <v>327</v>
      </c>
      <c r="FJ265" s="102" t="s">
        <v>327</v>
      </c>
      <c r="FK265" s="102" t="s">
        <v>327</v>
      </c>
      <c r="FL265" s="102" t="s">
        <v>327</v>
      </c>
      <c r="FM265" s="102" t="s">
        <v>327</v>
      </c>
      <c r="FN265" s="102" t="s">
        <v>327</v>
      </c>
      <c r="FO265" s="102" t="s">
        <v>327</v>
      </c>
      <c r="FP265" s="102" t="s">
        <v>327</v>
      </c>
      <c r="FQ265" s="102" t="s">
        <v>327</v>
      </c>
      <c r="FR265" s="102" t="s">
        <v>327</v>
      </c>
      <c r="FS265" s="102" t="s">
        <v>327</v>
      </c>
      <c r="FT265" s="102" t="s">
        <v>327</v>
      </c>
      <c r="FU265" s="102" t="s">
        <v>327</v>
      </c>
      <c r="FV265" s="102" t="s">
        <v>327</v>
      </c>
      <c r="FW265" s="102" t="s">
        <v>327</v>
      </c>
      <c r="FX265" s="102" t="s">
        <v>327</v>
      </c>
      <c r="FY265" s="102" t="s">
        <v>327</v>
      </c>
      <c r="FZ265" s="102" t="s">
        <v>327</v>
      </c>
      <c r="GA265" s="102" t="s">
        <v>327</v>
      </c>
      <c r="GB265" s="102" t="s">
        <v>327</v>
      </c>
      <c r="GC265" s="17"/>
      <c r="GD265" s="17"/>
      <c r="GE265" s="5"/>
      <c r="GF265" s="5"/>
      <c r="GG265" s="5"/>
    </row>
    <row r="266" spans="1:189" ht="16.5" customHeight="1" x14ac:dyDescent="0.25">
      <c r="A266" s="5"/>
      <c r="B266" s="24"/>
      <c r="C266" s="24"/>
      <c r="D266" s="24"/>
      <c r="E266" s="5"/>
      <c r="F266" s="17"/>
      <c r="G266" s="99"/>
      <c r="H266" s="17"/>
      <c r="I266" s="17"/>
      <c r="J266" s="17"/>
      <c r="K266" s="17"/>
      <c r="L266" s="17"/>
      <c r="M266" s="17"/>
      <c r="N266" s="17"/>
      <c r="O266" s="17"/>
      <c r="P266" s="49">
        <f>SUMIF($B$23:B108,"On",P23:P108)</f>
        <v>0</v>
      </c>
      <c r="Q266" s="49">
        <v>1</v>
      </c>
      <c r="R266" s="49">
        <v>1</v>
      </c>
      <c r="S266" s="49">
        <v>1</v>
      </c>
      <c r="T266" s="49">
        <v>1</v>
      </c>
      <c r="U266" s="49">
        <v>1</v>
      </c>
      <c r="V266" s="49">
        <v>1</v>
      </c>
      <c r="W266" s="49">
        <v>1</v>
      </c>
      <c r="X266" s="49">
        <v>1</v>
      </c>
      <c r="Y266" s="49">
        <v>1</v>
      </c>
      <c r="Z266" s="49">
        <v>1</v>
      </c>
      <c r="AA266" s="49">
        <v>1</v>
      </c>
      <c r="AB266" s="49">
        <v>1</v>
      </c>
      <c r="AC266" s="49">
        <v>1</v>
      </c>
      <c r="AD266" s="49">
        <v>1</v>
      </c>
      <c r="AE266" s="49">
        <v>1</v>
      </c>
      <c r="AF266" s="49">
        <v>1</v>
      </c>
      <c r="AG266" s="49">
        <v>1</v>
      </c>
      <c r="AH266" s="49">
        <v>1</v>
      </c>
      <c r="AI266" s="49">
        <v>1</v>
      </c>
      <c r="AJ266" s="49">
        <v>1</v>
      </c>
      <c r="AK266" s="49">
        <v>1</v>
      </c>
      <c r="AL266" s="49">
        <v>1</v>
      </c>
      <c r="AM266" s="49">
        <v>1</v>
      </c>
      <c r="AN266" s="49">
        <v>1</v>
      </c>
      <c r="AO266" s="49">
        <v>1</v>
      </c>
      <c r="AP266" s="49">
        <v>1</v>
      </c>
      <c r="AQ266" s="49">
        <v>1</v>
      </c>
      <c r="AR266" s="49">
        <v>1</v>
      </c>
      <c r="AS266" s="49">
        <v>1</v>
      </c>
      <c r="AT266" s="49">
        <v>1</v>
      </c>
      <c r="AU266" s="49">
        <v>1</v>
      </c>
      <c r="AV266" s="49">
        <v>1</v>
      </c>
      <c r="AW266" s="49">
        <v>1</v>
      </c>
      <c r="AX266" s="49">
        <v>1</v>
      </c>
      <c r="AY266" s="49">
        <v>1</v>
      </c>
      <c r="AZ266" s="49">
        <v>1</v>
      </c>
      <c r="BA266" s="49">
        <v>1</v>
      </c>
      <c r="BB266" s="49">
        <v>1</v>
      </c>
      <c r="BC266" s="49">
        <v>1</v>
      </c>
      <c r="BD266" s="49">
        <v>1</v>
      </c>
      <c r="BE266" s="49">
        <v>1</v>
      </c>
      <c r="BF266" s="49">
        <v>1</v>
      </c>
      <c r="BG266" s="49">
        <f ca="1">SUMIF($B$23:AS108,"On",BG23:BG108)</f>
        <v>0</v>
      </c>
      <c r="BH266" s="49">
        <f ca="1">SUMIF($B$23:AT108,"On",BH23:BH108)</f>
        <v>0</v>
      </c>
      <c r="BI266" s="49">
        <f ca="1">SUMIF($B$23:AU108,"On",BI23:BI108)</f>
        <v>0</v>
      </c>
      <c r="BJ266" s="49">
        <f ca="1">SUMIF($B$23:AV108,"On",BJ23:BJ108)</f>
        <v>0</v>
      </c>
      <c r="BK266" s="49">
        <f ca="1">SUMIF($B$23:AW108,"On",BK23:BK108)</f>
        <v>0</v>
      </c>
      <c r="BL266" s="49">
        <f ca="1">SUMIF($B$23:AX108,"On",BL23:BL108)</f>
        <v>0</v>
      </c>
      <c r="BM266" s="49">
        <f ca="1">SUMIF($B$23:AY108,"On",BM23:BM108)</f>
        <v>0</v>
      </c>
      <c r="BN266" s="49">
        <f ca="1">SUMIF($B$23:AZ108,"On",BN23:BN108)</f>
        <v>0</v>
      </c>
      <c r="BO266" s="49">
        <f ca="1">SUMIF($B$23:BA108,"On",BO23:BO108)</f>
        <v>0</v>
      </c>
      <c r="BP266" s="49">
        <f ca="1">SUMIF($B$23:BB108,"On",BP23:BP108)</f>
        <v>0</v>
      </c>
      <c r="BQ266" s="49">
        <f ca="1">SUMIF($B$23:BC108,"On",BQ23:BQ108)</f>
        <v>0</v>
      </c>
      <c r="BR266" s="49">
        <f ca="1">SUMIF($B$23:BD108,"On",BR23:BR108)</f>
        <v>0</v>
      </c>
      <c r="BS266" s="49">
        <f ca="1">SUMIF($B$23:BE108,"On",BS23:BS108)</f>
        <v>0</v>
      </c>
      <c r="BT266" s="49">
        <f ca="1">SUMIF($B$23:BF108,"On",BT23:BT108)</f>
        <v>0</v>
      </c>
      <c r="BU266" s="49">
        <f ca="1">SUMIF($B$23:BG108,"On",BU23:BU108)</f>
        <v>0</v>
      </c>
      <c r="BV266" s="49">
        <f ca="1">SUMIF($B$23:BH108,"On",BV23:BV108)</f>
        <v>0</v>
      </c>
      <c r="BW266" s="49">
        <f ca="1">SUMIF($B$23:BI108,"On",BW23:BW108)</f>
        <v>0</v>
      </c>
      <c r="BX266" s="49">
        <f ca="1">SUMIF($B$23:BJ108,"On",BX23:BX108)</f>
        <v>0</v>
      </c>
      <c r="BY266" s="49">
        <f ca="1">SUMIF($B$23:BK108,"On",BY23:BY108)</f>
        <v>0</v>
      </c>
      <c r="BZ266" s="49">
        <f ca="1">SUMIF($B$23:BL108,"On",BZ23:BZ108)</f>
        <v>0</v>
      </c>
      <c r="CA266" s="49">
        <f ca="1">SUMIF($B$23:BM108,"On",CA23:CA108)</f>
        <v>0</v>
      </c>
      <c r="CB266" s="49">
        <f ca="1">SUMIF($B$23:BN108,"On",CB23:CB108)</f>
        <v>0</v>
      </c>
      <c r="CC266" s="49">
        <f ca="1">SUMIF($B$23:BO108,"On",CC23:CC108)</f>
        <v>0</v>
      </c>
      <c r="CD266" s="49">
        <f ca="1">SUMIF($B$23:BP108,"On",CD23:CD108)</f>
        <v>0</v>
      </c>
      <c r="CE266" s="49">
        <f ca="1">SUMIF($B$23:BQ108,"On",CE23:CE108)</f>
        <v>0</v>
      </c>
      <c r="CF266" s="49">
        <f ca="1">SUMIF($B$23:BR108,"On",CF23:CF108)</f>
        <v>0</v>
      </c>
      <c r="CG266" s="49">
        <f ca="1">SUMIF($B$23:BS108,"On",CG23:CG108)</f>
        <v>0</v>
      </c>
      <c r="CH266" s="49">
        <f ca="1">SUMIF($B$23:BT108,"On",CH23:CH108)</f>
        <v>0</v>
      </c>
      <c r="CI266" s="49">
        <f ca="1">SUMIF($B$23:BU108,"On",CI23:CI108)</f>
        <v>0</v>
      </c>
      <c r="CJ266" s="49">
        <f ca="1">SUMIF($B$23:BV108,"On",CJ23:CJ108)</f>
        <v>0</v>
      </c>
      <c r="CK266" s="49">
        <f ca="1">SUMIF($B$23:BW108,"On",CK23:CK108)</f>
        <v>0</v>
      </c>
      <c r="CL266" s="49">
        <f ca="1">SUMIF($B$23:BX108,"On",CL23:CL108)</f>
        <v>0</v>
      </c>
      <c r="CM266" s="49">
        <f ca="1">SUMIF($B$23:BY108,"On",CM23:CM108)</f>
        <v>0</v>
      </c>
      <c r="CN266" s="49">
        <f ca="1">SUMIF($B$23:BZ108,"On",CN23:CN108)</f>
        <v>0</v>
      </c>
      <c r="CO266" s="49">
        <f ca="1">SUMIF($B$23:CA108,"On",CO23:CO108)</f>
        <v>0</v>
      </c>
      <c r="CP266" s="49">
        <f ca="1">SUMIF($B$23:CB108,"On",CP23:CP108)</f>
        <v>0</v>
      </c>
      <c r="CQ266" s="49">
        <f ca="1">SUMIF($B$23:CC108,"On",CQ23:CQ108)</f>
        <v>0</v>
      </c>
      <c r="CR266" s="49">
        <f ca="1">SUMIF($B$23:CD108,"On",CR23:CR108)</f>
        <v>0</v>
      </c>
      <c r="CS266" s="49">
        <f ca="1">SUMIF($B$23:CE108,"On",CS23:CS108)</f>
        <v>0</v>
      </c>
      <c r="CT266" s="49">
        <f ca="1">SUMIF($B$23:CF108,"On",CT23:CT108)</f>
        <v>0</v>
      </c>
      <c r="CU266" s="49">
        <f ca="1">SUMIF($B$23:CG108,"On",CU23:CU108)</f>
        <v>0</v>
      </c>
      <c r="CV266" s="49">
        <f ca="1">SUMIF($B$23:CH108,"On",CV23:CV108)</f>
        <v>0</v>
      </c>
      <c r="CW266" s="49">
        <f ca="1">SUMIF($B$23:CI108,"On",CW23:CW108)</f>
        <v>0</v>
      </c>
      <c r="CX266" s="49">
        <f ca="1">SUMIF($B$23:CJ108,"On",CX23:CX108)</f>
        <v>0</v>
      </c>
      <c r="CY266" s="49">
        <f ca="1">SUMIF($B$23:CK108,"On",CY23:CY108)</f>
        <v>0</v>
      </c>
      <c r="CZ266" s="49">
        <f ca="1">SUMIF($B$23:CL108,"On",CZ23:CZ108)</f>
        <v>0</v>
      </c>
      <c r="DA266" s="49">
        <f ca="1">SUMIF($B$23:CM108,"On",DA23:DA108)</f>
        <v>0</v>
      </c>
      <c r="DB266" s="49">
        <f ca="1">SUMIF($B$23:CN108,"On",DB23:DB108)</f>
        <v>0</v>
      </c>
      <c r="DC266" s="49">
        <f ca="1">SUMIF($B$23:CO108,"On",DC23:DC108)</f>
        <v>0</v>
      </c>
      <c r="DD266" s="49">
        <f ca="1">SUMIF($B$23:CP108,"On",DD23:DD108)</f>
        <v>0</v>
      </c>
      <c r="DE266" s="49">
        <f ca="1">SUMIF($B$23:CQ108,"On",DE23:DE108)</f>
        <v>0</v>
      </c>
      <c r="DF266" s="49">
        <f ca="1">SUMIF($B$23:CR108,"On",DF23:DF108)</f>
        <v>0</v>
      </c>
      <c r="DG266" s="49">
        <f ca="1">SUMIF($B$23:CS108,"On",DG23:DG108)</f>
        <v>0</v>
      </c>
      <c r="DH266" s="49">
        <f ca="1">SUMIF($B$23:CT108,"On",DH23:DH108)</f>
        <v>0</v>
      </c>
      <c r="DI266" s="49">
        <f ca="1">SUMIF($B$23:CU108,"On",DI23:DI108)</f>
        <v>0</v>
      </c>
      <c r="DJ266" s="49">
        <f ca="1">SUMIF($B$23:CV108,"On",DJ23:DJ108)</f>
        <v>0</v>
      </c>
      <c r="DK266" s="49">
        <f ca="1">SUMIF($B$23:CW108,"On",DK23:DK108)</f>
        <v>0</v>
      </c>
      <c r="DL266" s="49">
        <f ca="1">SUMIF($B$23:CX108,"On",DL23:DL108)</f>
        <v>0</v>
      </c>
      <c r="DM266" s="49">
        <f ca="1">SUMIF($B$23:CY108,"On",DM23:DM108)</f>
        <v>0</v>
      </c>
      <c r="DN266" s="49">
        <f ca="1">SUMIF($B$23:CZ108,"On",DN23:DN108)</f>
        <v>0</v>
      </c>
      <c r="DO266" s="49">
        <f ca="1">SUMIF($B$23:DA108,"On",DO23:DO108)</f>
        <v>0</v>
      </c>
      <c r="DP266" s="49">
        <f ca="1">SUMIF($B$23:DB108,"On",DP23:DP108)</f>
        <v>0</v>
      </c>
      <c r="DQ266" s="49">
        <f ca="1">SUMIF($B$23:DC108,"On",DQ23:DQ108)</f>
        <v>0</v>
      </c>
      <c r="DR266" s="49">
        <f ca="1">SUMIF($B$23:DD108,"On",DR23:DR108)</f>
        <v>0</v>
      </c>
      <c r="DS266" s="49">
        <f ca="1">SUMIF($B$23:DE108,"On",DS23:DS108)</f>
        <v>0</v>
      </c>
      <c r="DT266" s="49">
        <f ca="1">SUMIF($B$23:DF108,"On",DT23:DT108)</f>
        <v>0</v>
      </c>
      <c r="DU266" s="49">
        <f ca="1">SUMIF($B$23:DG108,"On",DU23:DU108)</f>
        <v>0</v>
      </c>
      <c r="DV266" s="49">
        <f ca="1">SUMIF($B$23:DH108,"On",DV23:DV108)</f>
        <v>0</v>
      </c>
      <c r="DW266" s="49">
        <f ca="1">SUMIF($B$23:DI108,"On",DW23:DW108)</f>
        <v>0</v>
      </c>
      <c r="DX266" s="49">
        <f ca="1">SUMIF($B$23:DJ108,"On",DX23:DX108)</f>
        <v>0</v>
      </c>
      <c r="DY266" s="49">
        <f ca="1">SUMIF($B$23:DK108,"On",DY23:DY108)</f>
        <v>0</v>
      </c>
      <c r="DZ266" s="49">
        <f ca="1">SUMIF($B$23:DL108,"On",DZ23:DZ108)</f>
        <v>0</v>
      </c>
      <c r="EA266" s="49">
        <f ca="1">SUMIF($B$23:DM108,"On",EA23:EA108)</f>
        <v>0</v>
      </c>
      <c r="EB266" s="49">
        <f ca="1">SUMIF($B$23:DN108,"On",EB23:EB108)</f>
        <v>0</v>
      </c>
      <c r="EC266" s="49">
        <f ca="1">SUMIF($B$23:DO108,"On",EC23:EC108)</f>
        <v>0</v>
      </c>
      <c r="ED266" s="49">
        <f ca="1">SUMIF($B$23:DP108,"On",ED23:ED108)</f>
        <v>0</v>
      </c>
      <c r="EE266" s="49">
        <f ca="1">SUMIF($B$23:DQ108,"On",EE23:EE108)</f>
        <v>0</v>
      </c>
      <c r="EF266" s="49">
        <f ca="1">SUMIF($B$23:DR108,"On",EF23:EF108)</f>
        <v>0</v>
      </c>
      <c r="EG266" s="49">
        <f ca="1">SUMIF($B$23:DS108,"On",EG23:EG108)</f>
        <v>0</v>
      </c>
      <c r="EH266" s="49">
        <f ca="1">SUMIF($B$23:DT108,"On",EH23:EH108)</f>
        <v>0</v>
      </c>
      <c r="EI266" s="49">
        <f ca="1">SUMIF($B$23:DU108,"On",EI23:EI108)</f>
        <v>0</v>
      </c>
      <c r="EJ266" s="49">
        <f ca="1">SUMIF($B$23:DV108,"On",EJ23:EJ108)</f>
        <v>0</v>
      </c>
      <c r="EK266" s="49">
        <f ca="1">SUMIF($B$23:DW108,"On",EK23:EK108)</f>
        <v>0</v>
      </c>
      <c r="EL266" s="49">
        <f ca="1">SUMIF($B$23:DX108,"On",EL23:EL108)</f>
        <v>0</v>
      </c>
      <c r="EM266" s="49">
        <f ca="1">SUMIF($B$23:DY108,"On",EM23:EM108)</f>
        <v>0</v>
      </c>
      <c r="EN266" s="49">
        <f ca="1">SUMIF($B$23:DZ108,"On",EN23:EN108)</f>
        <v>0</v>
      </c>
      <c r="EO266" s="49">
        <f ca="1">SUMIF($B$23:EA108,"On",EO23:EO108)</f>
        <v>0</v>
      </c>
      <c r="EP266" s="49">
        <f ca="1">SUMIF($B$23:EB108,"On",EP23:EP108)</f>
        <v>0</v>
      </c>
      <c r="EQ266" s="49">
        <f ca="1">SUMIF($B$23:EC108,"On",EQ23:EQ108)</f>
        <v>0</v>
      </c>
      <c r="ER266" s="49">
        <f ca="1">SUMIF($B$23:ED108,"On",ER23:ER108)</f>
        <v>0</v>
      </c>
      <c r="ES266" s="49">
        <f ca="1">SUMIF($B$23:EE108,"On",ES23:ES108)</f>
        <v>0</v>
      </c>
      <c r="ET266" s="49">
        <f ca="1">SUMIF($B$23:EF108,"On",ET23:ET108)</f>
        <v>0</v>
      </c>
      <c r="EU266" s="49">
        <f ca="1">SUMIF($B$23:EG108,"On",EU23:EU108)</f>
        <v>0</v>
      </c>
      <c r="EV266" s="49">
        <f ca="1">SUMIF($B$23:EH108,"On",EV23:EV108)</f>
        <v>0</v>
      </c>
      <c r="EW266" s="49">
        <f ca="1">SUMIF($B$23:EI108,"On",EW23:EW108)</f>
        <v>0</v>
      </c>
      <c r="EX266" s="49">
        <f ca="1">SUMIF($B$23:EJ108,"On",EX23:EX108)</f>
        <v>0</v>
      </c>
      <c r="EY266" s="49">
        <f ca="1">SUMIF($B$23:EK108,"On",EY23:EY108)</f>
        <v>0</v>
      </c>
      <c r="EZ266" s="49">
        <f ca="1">SUMIF($B$23:EL108,"On",EZ23:EZ108)</f>
        <v>0</v>
      </c>
      <c r="FA266" s="49">
        <f ca="1">SUMIF($B$23:EM108,"On",FA23:FA108)</f>
        <v>0</v>
      </c>
      <c r="FB266" s="49">
        <f ca="1">SUMIF($B$23:EN108,"On",FB23:FB108)</f>
        <v>0</v>
      </c>
      <c r="FC266" s="49">
        <f ca="1">SUMIF($B$23:EO108,"On",FC23:FC108)</f>
        <v>0</v>
      </c>
      <c r="FD266" s="49">
        <f ca="1">SUMIF($B$23:EP108,"On",FD23:FD108)</f>
        <v>0</v>
      </c>
      <c r="FE266" s="49">
        <f ca="1">SUMIF($B$23:EQ108,"On",FE23:FE108)</f>
        <v>0</v>
      </c>
      <c r="FF266" s="49">
        <f ca="1">SUMIF($B$23:ER108,"On",FF23:FF108)</f>
        <v>0</v>
      </c>
      <c r="FG266" s="49">
        <f ca="1">SUMIF($B$23:ES108,"On",FG23:FG108)</f>
        <v>0</v>
      </c>
      <c r="FH266" s="49">
        <f ca="1">SUMIF($B$23:ET108,"On",FH23:FH108)</f>
        <v>0</v>
      </c>
      <c r="FI266" s="49">
        <f ca="1">SUMIF($B$23:EU108,"On",FI23:FI108)</f>
        <v>0</v>
      </c>
      <c r="FJ266" s="49">
        <f ca="1">SUMIF($B$23:EV108,"On",FJ23:FJ108)</f>
        <v>0</v>
      </c>
      <c r="FK266" s="49">
        <f ca="1">SUMIF($B$23:EW108,"On",FK23:FK108)</f>
        <v>0</v>
      </c>
      <c r="FL266" s="49">
        <f ca="1">SUMIF($B$23:EX108,"On",FL23:FL108)</f>
        <v>0</v>
      </c>
      <c r="FM266" s="49">
        <f ca="1">SUMIF($B$23:EY108,"On",FM23:FM108)</f>
        <v>0</v>
      </c>
      <c r="FN266" s="49">
        <f ca="1">SUMIF($B$23:EZ108,"On",FN23:FN108)</f>
        <v>0</v>
      </c>
      <c r="FO266" s="49">
        <f ca="1">SUMIF($B$23:FA108,"On",FO23:FO108)</f>
        <v>0</v>
      </c>
      <c r="FP266" s="49">
        <f ca="1">SUMIF($B$23:FB108,"On",FP23:FP108)</f>
        <v>0</v>
      </c>
      <c r="FQ266" s="49">
        <f ca="1">SUMIF($B$23:FC108,"On",FQ23:FQ108)</f>
        <v>0</v>
      </c>
      <c r="FR266" s="49">
        <f ca="1">SUMIF($B$23:FD108,"On",FR23:FR108)</f>
        <v>0</v>
      </c>
      <c r="FS266" s="49">
        <f ca="1">SUMIF($B$23:FE108,"On",FS23:FS108)</f>
        <v>0</v>
      </c>
      <c r="FT266" s="49">
        <f ca="1">SUMIF($B$23:FF108,"On",FT23:FT108)</f>
        <v>0</v>
      </c>
      <c r="FU266" s="49">
        <f ca="1">SUMIF($B$23:FG108,"On",FU23:FU108)</f>
        <v>0</v>
      </c>
      <c r="FV266" s="49">
        <f ca="1">SUMIF($B$23:FH108,"On",FV23:FV108)</f>
        <v>0</v>
      </c>
      <c r="FW266" s="49">
        <f ca="1">SUMIF($B$23:FI108,"On",FW23:FW108)</f>
        <v>0</v>
      </c>
      <c r="FX266" s="49">
        <f ca="1">SUMIF($B$23:FJ108,"On",FX23:FX108)</f>
        <v>0</v>
      </c>
      <c r="FY266" s="49">
        <f ca="1">SUMIF($B$23:FK108,"On",FY23:FY108)</f>
        <v>0</v>
      </c>
      <c r="FZ266" s="49">
        <f ca="1">SUMIF($B$23:FL108,"On",FZ23:FZ108)</f>
        <v>0</v>
      </c>
      <c r="GA266" s="49">
        <f ca="1">SUMIF($B$23:FM108,"On",GA23:GA108)</f>
        <v>0</v>
      </c>
      <c r="GB266" s="49">
        <f ca="1">SUMIF($B$23:FN108,"On",GB23:GB108)</f>
        <v>0</v>
      </c>
      <c r="GC266" s="49"/>
      <c r="GD266" s="103">
        <f>GC266/2</f>
        <v>0</v>
      </c>
      <c r="GE266" s="5"/>
      <c r="GF266" s="5"/>
      <c r="GG266" s="5"/>
    </row>
    <row r="267" spans="1:189" ht="16.5" customHeight="1" x14ac:dyDescent="0.25">
      <c r="A267" s="5"/>
      <c r="B267" s="24"/>
      <c r="C267" s="24"/>
      <c r="D267" s="24"/>
      <c r="E267" s="5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R267" s="17"/>
      <c r="FS267" s="17"/>
      <c r="FT267" s="17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5"/>
      <c r="GF267" s="5"/>
      <c r="GG267" s="5"/>
    </row>
    <row r="268" spans="1:189" ht="16.5" customHeight="1" x14ac:dyDescent="0.25">
      <c r="A268" s="5"/>
      <c r="B268" s="24"/>
      <c r="C268" s="24"/>
      <c r="D268" s="24"/>
      <c r="E268" s="5"/>
      <c r="F268" s="97" t="s">
        <v>328</v>
      </c>
      <c r="G268" s="44"/>
      <c r="H268" s="97"/>
      <c r="I268" s="97"/>
      <c r="J268" s="97"/>
      <c r="K268" s="97"/>
      <c r="L268" s="97"/>
      <c r="M268" s="97"/>
      <c r="N268" s="97"/>
      <c r="O268" s="97"/>
      <c r="P268" s="101">
        <f t="shared" ref="P268:FQ268" si="1168">IF(P265="Y",$G$268*P266,0)</f>
        <v>0</v>
      </c>
      <c r="Q268" s="101">
        <f t="shared" si="1168"/>
        <v>0</v>
      </c>
      <c r="R268" s="101">
        <f t="shared" si="1168"/>
        <v>0</v>
      </c>
      <c r="S268" s="101">
        <f t="shared" si="1168"/>
        <v>0</v>
      </c>
      <c r="T268" s="101">
        <f t="shared" si="1168"/>
        <v>0</v>
      </c>
      <c r="U268" s="101">
        <f t="shared" si="1168"/>
        <v>0</v>
      </c>
      <c r="V268" s="101">
        <f t="shared" si="1168"/>
        <v>0</v>
      </c>
      <c r="W268" s="101">
        <f t="shared" si="1168"/>
        <v>0</v>
      </c>
      <c r="X268" s="101">
        <f t="shared" si="1168"/>
        <v>0</v>
      </c>
      <c r="Y268" s="101">
        <f t="shared" si="1168"/>
        <v>0</v>
      </c>
      <c r="Z268" s="101">
        <f t="shared" si="1168"/>
        <v>0</v>
      </c>
      <c r="AA268" s="101">
        <f t="shared" si="1168"/>
        <v>0</v>
      </c>
      <c r="AB268" s="101">
        <f t="shared" si="1168"/>
        <v>0</v>
      </c>
      <c r="AC268" s="101">
        <f t="shared" si="1168"/>
        <v>0</v>
      </c>
      <c r="AD268" s="101">
        <f t="shared" si="1168"/>
        <v>0</v>
      </c>
      <c r="AE268" s="101">
        <f t="shared" si="1168"/>
        <v>0</v>
      </c>
      <c r="AF268" s="101">
        <f t="shared" si="1168"/>
        <v>0</v>
      </c>
      <c r="AG268" s="101">
        <f t="shared" si="1168"/>
        <v>0</v>
      </c>
      <c r="AH268" s="101">
        <f t="shared" si="1168"/>
        <v>0</v>
      </c>
      <c r="AI268" s="101">
        <f t="shared" si="1168"/>
        <v>0</v>
      </c>
      <c r="AJ268" s="101">
        <f t="shared" si="1168"/>
        <v>0</v>
      </c>
      <c r="AK268" s="101">
        <f t="shared" si="1168"/>
        <v>0</v>
      </c>
      <c r="AL268" s="101">
        <f t="shared" si="1168"/>
        <v>0</v>
      </c>
      <c r="AM268" s="101">
        <f t="shared" si="1168"/>
        <v>0</v>
      </c>
      <c r="AN268" s="101">
        <f t="shared" si="1168"/>
        <v>0</v>
      </c>
      <c r="AO268" s="101">
        <f t="shared" si="1168"/>
        <v>0</v>
      </c>
      <c r="AP268" s="101">
        <f t="shared" si="1168"/>
        <v>0</v>
      </c>
      <c r="AQ268" s="101">
        <f t="shared" si="1168"/>
        <v>0</v>
      </c>
      <c r="AR268" s="101">
        <f t="shared" si="1168"/>
        <v>0</v>
      </c>
      <c r="AS268" s="101">
        <f t="shared" si="1168"/>
        <v>0</v>
      </c>
      <c r="AT268" s="101">
        <f t="shared" si="1168"/>
        <v>0</v>
      </c>
      <c r="AU268" s="101">
        <f t="shared" si="1168"/>
        <v>0</v>
      </c>
      <c r="AV268" s="101">
        <f t="shared" si="1168"/>
        <v>0</v>
      </c>
      <c r="AW268" s="101">
        <f t="shared" si="1168"/>
        <v>0</v>
      </c>
      <c r="AX268" s="101">
        <f t="shared" si="1168"/>
        <v>0</v>
      </c>
      <c r="AY268" s="101">
        <f t="shared" si="1168"/>
        <v>0</v>
      </c>
      <c r="AZ268" s="101">
        <f t="shared" si="1168"/>
        <v>0</v>
      </c>
      <c r="BA268" s="101">
        <f t="shared" si="1168"/>
        <v>0</v>
      </c>
      <c r="BB268" s="101">
        <f t="shared" si="1168"/>
        <v>0</v>
      </c>
      <c r="BC268" s="101">
        <f t="shared" si="1168"/>
        <v>0</v>
      </c>
      <c r="BD268" s="101">
        <f t="shared" si="1168"/>
        <v>0</v>
      </c>
      <c r="BE268" s="101">
        <f t="shared" si="1168"/>
        <v>0</v>
      </c>
      <c r="BF268" s="101">
        <f t="shared" si="1168"/>
        <v>0</v>
      </c>
      <c r="BG268" s="101">
        <f t="shared" ca="1" si="1168"/>
        <v>0</v>
      </c>
      <c r="BH268" s="101">
        <f t="shared" ca="1" si="1168"/>
        <v>0</v>
      </c>
      <c r="BI268" s="101">
        <f t="shared" ca="1" si="1168"/>
        <v>0</v>
      </c>
      <c r="BJ268" s="101">
        <f t="shared" ca="1" si="1168"/>
        <v>0</v>
      </c>
      <c r="BK268" s="101">
        <f t="shared" ca="1" si="1168"/>
        <v>0</v>
      </c>
      <c r="BL268" s="101">
        <f t="shared" ca="1" si="1168"/>
        <v>0</v>
      </c>
      <c r="BM268" s="101">
        <f t="shared" ca="1" si="1168"/>
        <v>0</v>
      </c>
      <c r="BN268" s="101">
        <f t="shared" ca="1" si="1168"/>
        <v>0</v>
      </c>
      <c r="BO268" s="101">
        <f t="shared" ca="1" si="1168"/>
        <v>0</v>
      </c>
      <c r="BP268" s="101">
        <f t="shared" ca="1" si="1168"/>
        <v>0</v>
      </c>
      <c r="BQ268" s="101">
        <f t="shared" ca="1" si="1168"/>
        <v>0</v>
      </c>
      <c r="BR268" s="101">
        <f t="shared" ca="1" si="1168"/>
        <v>0</v>
      </c>
      <c r="BS268" s="101">
        <f t="shared" ca="1" si="1168"/>
        <v>0</v>
      </c>
      <c r="BT268" s="101">
        <f t="shared" ca="1" si="1168"/>
        <v>0</v>
      </c>
      <c r="BU268" s="101">
        <f t="shared" ca="1" si="1168"/>
        <v>0</v>
      </c>
      <c r="BV268" s="101">
        <f t="shared" ca="1" si="1168"/>
        <v>0</v>
      </c>
      <c r="BW268" s="101">
        <f t="shared" ca="1" si="1168"/>
        <v>0</v>
      </c>
      <c r="BX268" s="101">
        <f t="shared" ca="1" si="1168"/>
        <v>0</v>
      </c>
      <c r="BY268" s="101">
        <f t="shared" ca="1" si="1168"/>
        <v>0</v>
      </c>
      <c r="BZ268" s="101">
        <f t="shared" ca="1" si="1168"/>
        <v>0</v>
      </c>
      <c r="CA268" s="101">
        <f t="shared" ca="1" si="1168"/>
        <v>0</v>
      </c>
      <c r="CB268" s="101">
        <f t="shared" ca="1" si="1168"/>
        <v>0</v>
      </c>
      <c r="CC268" s="101">
        <f t="shared" ca="1" si="1168"/>
        <v>0</v>
      </c>
      <c r="CD268" s="101">
        <f t="shared" ca="1" si="1168"/>
        <v>0</v>
      </c>
      <c r="CE268" s="101">
        <f t="shared" ca="1" si="1168"/>
        <v>0</v>
      </c>
      <c r="CF268" s="101">
        <f t="shared" ca="1" si="1168"/>
        <v>0</v>
      </c>
      <c r="CG268" s="101">
        <f t="shared" ca="1" si="1168"/>
        <v>0</v>
      </c>
      <c r="CH268" s="101">
        <f t="shared" ca="1" si="1168"/>
        <v>0</v>
      </c>
      <c r="CI268" s="101">
        <f t="shared" ca="1" si="1168"/>
        <v>0</v>
      </c>
      <c r="CJ268" s="101">
        <f t="shared" ca="1" si="1168"/>
        <v>0</v>
      </c>
      <c r="CK268" s="101">
        <f t="shared" ca="1" si="1168"/>
        <v>0</v>
      </c>
      <c r="CL268" s="101">
        <f t="shared" ca="1" si="1168"/>
        <v>0</v>
      </c>
      <c r="CM268" s="101">
        <f t="shared" ca="1" si="1168"/>
        <v>0</v>
      </c>
      <c r="CN268" s="101">
        <f t="shared" ca="1" si="1168"/>
        <v>0</v>
      </c>
      <c r="CO268" s="101">
        <f t="shared" ca="1" si="1168"/>
        <v>0</v>
      </c>
      <c r="CP268" s="101">
        <f t="shared" ca="1" si="1168"/>
        <v>0</v>
      </c>
      <c r="CQ268" s="101">
        <f t="shared" ca="1" si="1168"/>
        <v>0</v>
      </c>
      <c r="CR268" s="101">
        <f t="shared" ca="1" si="1168"/>
        <v>0</v>
      </c>
      <c r="CS268" s="101">
        <f t="shared" ca="1" si="1168"/>
        <v>0</v>
      </c>
      <c r="CT268" s="101">
        <f t="shared" ca="1" si="1168"/>
        <v>0</v>
      </c>
      <c r="CU268" s="101">
        <f t="shared" ca="1" si="1168"/>
        <v>0</v>
      </c>
      <c r="CV268" s="101">
        <f t="shared" ca="1" si="1168"/>
        <v>0</v>
      </c>
      <c r="CW268" s="101">
        <f t="shared" ca="1" si="1168"/>
        <v>0</v>
      </c>
      <c r="CX268" s="101">
        <f t="shared" ca="1" si="1168"/>
        <v>0</v>
      </c>
      <c r="CY268" s="101">
        <f t="shared" ca="1" si="1168"/>
        <v>0</v>
      </c>
      <c r="CZ268" s="101">
        <f t="shared" ca="1" si="1168"/>
        <v>0</v>
      </c>
      <c r="DA268" s="101">
        <f t="shared" ca="1" si="1168"/>
        <v>0</v>
      </c>
      <c r="DB268" s="101">
        <f t="shared" ca="1" si="1168"/>
        <v>0</v>
      </c>
      <c r="DC268" s="101">
        <f t="shared" ca="1" si="1168"/>
        <v>0</v>
      </c>
      <c r="DD268" s="101">
        <f t="shared" ca="1" si="1168"/>
        <v>0</v>
      </c>
      <c r="DE268" s="101">
        <f t="shared" ca="1" si="1168"/>
        <v>0</v>
      </c>
      <c r="DF268" s="101">
        <f t="shared" ca="1" si="1168"/>
        <v>0</v>
      </c>
      <c r="DG268" s="101">
        <f t="shared" ca="1" si="1168"/>
        <v>0</v>
      </c>
      <c r="DH268" s="101">
        <f t="shared" ca="1" si="1168"/>
        <v>0</v>
      </c>
      <c r="DI268" s="101">
        <f t="shared" ca="1" si="1168"/>
        <v>0</v>
      </c>
      <c r="DJ268" s="101">
        <f t="shared" ca="1" si="1168"/>
        <v>0</v>
      </c>
      <c r="DK268" s="101">
        <f t="shared" ca="1" si="1168"/>
        <v>0</v>
      </c>
      <c r="DL268" s="101">
        <f t="shared" ca="1" si="1168"/>
        <v>0</v>
      </c>
      <c r="DM268" s="101">
        <f t="shared" ca="1" si="1168"/>
        <v>0</v>
      </c>
      <c r="DN268" s="101">
        <f t="shared" ca="1" si="1168"/>
        <v>0</v>
      </c>
      <c r="DO268" s="101">
        <f t="shared" ca="1" si="1168"/>
        <v>0</v>
      </c>
      <c r="DP268" s="101">
        <f t="shared" ca="1" si="1168"/>
        <v>0</v>
      </c>
      <c r="DQ268" s="101">
        <f t="shared" ca="1" si="1168"/>
        <v>0</v>
      </c>
      <c r="DR268" s="101">
        <f t="shared" ca="1" si="1168"/>
        <v>0</v>
      </c>
      <c r="DS268" s="101">
        <f t="shared" ca="1" si="1168"/>
        <v>0</v>
      </c>
      <c r="DT268" s="101">
        <f t="shared" ca="1" si="1168"/>
        <v>0</v>
      </c>
      <c r="DU268" s="101">
        <f t="shared" ca="1" si="1168"/>
        <v>0</v>
      </c>
      <c r="DV268" s="101">
        <f t="shared" ca="1" si="1168"/>
        <v>0</v>
      </c>
      <c r="DW268" s="101">
        <f t="shared" ca="1" si="1168"/>
        <v>0</v>
      </c>
      <c r="DX268" s="101">
        <f t="shared" ca="1" si="1168"/>
        <v>0</v>
      </c>
      <c r="DY268" s="101">
        <f t="shared" ca="1" si="1168"/>
        <v>0</v>
      </c>
      <c r="DZ268" s="101">
        <f t="shared" ca="1" si="1168"/>
        <v>0</v>
      </c>
      <c r="EA268" s="101">
        <f t="shared" ca="1" si="1168"/>
        <v>0</v>
      </c>
      <c r="EB268" s="101">
        <f t="shared" ca="1" si="1168"/>
        <v>0</v>
      </c>
      <c r="EC268" s="101">
        <f t="shared" ca="1" si="1168"/>
        <v>0</v>
      </c>
      <c r="ED268" s="101">
        <f t="shared" ca="1" si="1168"/>
        <v>0</v>
      </c>
      <c r="EE268" s="101">
        <f t="shared" ca="1" si="1168"/>
        <v>0</v>
      </c>
      <c r="EF268" s="101">
        <f t="shared" ca="1" si="1168"/>
        <v>0</v>
      </c>
      <c r="EG268" s="101">
        <f t="shared" ca="1" si="1168"/>
        <v>0</v>
      </c>
      <c r="EH268" s="101">
        <f t="shared" ca="1" si="1168"/>
        <v>0</v>
      </c>
      <c r="EI268" s="101">
        <f t="shared" ca="1" si="1168"/>
        <v>0</v>
      </c>
      <c r="EJ268" s="101">
        <f t="shared" ca="1" si="1168"/>
        <v>0</v>
      </c>
      <c r="EK268" s="101">
        <f t="shared" ca="1" si="1168"/>
        <v>0</v>
      </c>
      <c r="EL268" s="101">
        <f t="shared" ca="1" si="1168"/>
        <v>0</v>
      </c>
      <c r="EM268" s="101">
        <f t="shared" ca="1" si="1168"/>
        <v>0</v>
      </c>
      <c r="EN268" s="101">
        <f t="shared" ca="1" si="1168"/>
        <v>0</v>
      </c>
      <c r="EO268" s="101">
        <f t="shared" ca="1" si="1168"/>
        <v>0</v>
      </c>
      <c r="EP268" s="101">
        <f t="shared" ca="1" si="1168"/>
        <v>0</v>
      </c>
      <c r="EQ268" s="101">
        <f t="shared" ca="1" si="1168"/>
        <v>0</v>
      </c>
      <c r="ER268" s="101">
        <f t="shared" ca="1" si="1168"/>
        <v>0</v>
      </c>
      <c r="ES268" s="101">
        <f t="shared" ca="1" si="1168"/>
        <v>0</v>
      </c>
      <c r="ET268" s="101">
        <f t="shared" ca="1" si="1168"/>
        <v>0</v>
      </c>
      <c r="EU268" s="101">
        <f t="shared" ca="1" si="1168"/>
        <v>0</v>
      </c>
      <c r="EV268" s="101">
        <f t="shared" ca="1" si="1168"/>
        <v>0</v>
      </c>
      <c r="EW268" s="101">
        <f t="shared" ca="1" si="1168"/>
        <v>0</v>
      </c>
      <c r="EX268" s="101">
        <f t="shared" ca="1" si="1168"/>
        <v>0</v>
      </c>
      <c r="EY268" s="101">
        <f t="shared" ca="1" si="1168"/>
        <v>0</v>
      </c>
      <c r="EZ268" s="101">
        <f t="shared" ca="1" si="1168"/>
        <v>0</v>
      </c>
      <c r="FA268" s="101">
        <f t="shared" ca="1" si="1168"/>
        <v>0</v>
      </c>
      <c r="FB268" s="101">
        <f t="shared" ca="1" si="1168"/>
        <v>0</v>
      </c>
      <c r="FC268" s="101">
        <f t="shared" ca="1" si="1168"/>
        <v>0</v>
      </c>
      <c r="FD268" s="101">
        <f t="shared" ca="1" si="1168"/>
        <v>0</v>
      </c>
      <c r="FE268" s="101">
        <f t="shared" ca="1" si="1168"/>
        <v>0</v>
      </c>
      <c r="FF268" s="101">
        <f t="shared" ca="1" si="1168"/>
        <v>0</v>
      </c>
      <c r="FG268" s="101">
        <f t="shared" ca="1" si="1168"/>
        <v>0</v>
      </c>
      <c r="FH268" s="101">
        <f t="shared" ca="1" si="1168"/>
        <v>0</v>
      </c>
      <c r="FI268" s="101">
        <f t="shared" ca="1" si="1168"/>
        <v>0</v>
      </c>
      <c r="FJ268" s="101">
        <f t="shared" ca="1" si="1168"/>
        <v>0</v>
      </c>
      <c r="FK268" s="101">
        <f t="shared" ca="1" si="1168"/>
        <v>0</v>
      </c>
      <c r="FL268" s="101">
        <f t="shared" ca="1" si="1168"/>
        <v>0</v>
      </c>
      <c r="FM268" s="101">
        <f t="shared" ca="1" si="1168"/>
        <v>0</v>
      </c>
      <c r="FN268" s="101">
        <f t="shared" ca="1" si="1168"/>
        <v>0</v>
      </c>
      <c r="FO268" s="101">
        <f t="shared" ca="1" si="1168"/>
        <v>0</v>
      </c>
      <c r="FP268" s="101">
        <f t="shared" ca="1" si="1168"/>
        <v>0</v>
      </c>
      <c r="FQ268" s="101">
        <f t="shared" ca="1" si="1168"/>
        <v>0</v>
      </c>
      <c r="FR268" s="101">
        <f t="shared" ref="FR268:GB268" ca="1" si="1169">IF(FR265="Y",$G$268*FR266,0)</f>
        <v>0</v>
      </c>
      <c r="FS268" s="101">
        <f t="shared" ca="1" si="1169"/>
        <v>0</v>
      </c>
      <c r="FT268" s="101">
        <f t="shared" ca="1" si="1169"/>
        <v>0</v>
      </c>
      <c r="FU268" s="101">
        <f t="shared" ca="1" si="1169"/>
        <v>0</v>
      </c>
      <c r="FV268" s="101">
        <f t="shared" ca="1" si="1169"/>
        <v>0</v>
      </c>
      <c r="FW268" s="101">
        <f t="shared" ca="1" si="1169"/>
        <v>0</v>
      </c>
      <c r="FX268" s="101">
        <f t="shared" ca="1" si="1169"/>
        <v>0</v>
      </c>
      <c r="FY268" s="101">
        <f t="shared" ca="1" si="1169"/>
        <v>0</v>
      </c>
      <c r="FZ268" s="101">
        <f t="shared" ca="1" si="1169"/>
        <v>0</v>
      </c>
      <c r="GA268" s="101">
        <f t="shared" ca="1" si="1169"/>
        <v>0</v>
      </c>
      <c r="GB268" s="101">
        <f t="shared" ca="1" si="1169"/>
        <v>0</v>
      </c>
      <c r="GC268" s="101">
        <f ca="1">SUM(P268:GB268)</f>
        <v>0</v>
      </c>
      <c r="GD268" s="104">
        <f ca="1">GC268</f>
        <v>0</v>
      </c>
      <c r="GE268" s="5"/>
      <c r="GF268" s="5"/>
      <c r="GG268" s="5"/>
    </row>
    <row r="269" spans="1:189" ht="16.5" customHeight="1" x14ac:dyDescent="0.25">
      <c r="A269" s="5"/>
      <c r="B269" s="24"/>
      <c r="C269" s="24"/>
      <c r="D269" s="24"/>
      <c r="E269" s="5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  <c r="FN269" s="17"/>
      <c r="FO269" s="17"/>
      <c r="FP269" s="17"/>
      <c r="FQ269" s="17"/>
      <c r="FR269" s="17"/>
      <c r="FS269" s="17"/>
      <c r="FT269" s="17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5"/>
      <c r="GF269" s="5"/>
      <c r="GG269" s="5"/>
    </row>
    <row r="270" spans="1:189" ht="16.5" customHeight="1" x14ac:dyDescent="0.25">
      <c r="A270" s="5"/>
      <c r="B270" s="24"/>
      <c r="C270" s="24"/>
      <c r="D270" s="2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</row>
    <row r="271" spans="1:189" ht="16.5" customHeight="1" x14ac:dyDescent="0.25">
      <c r="A271" s="5"/>
      <c r="B271" s="24"/>
      <c r="C271" s="24"/>
      <c r="D271" s="24"/>
      <c r="E271" s="5"/>
      <c r="F271" s="96" t="s">
        <v>329</v>
      </c>
      <c r="G271" s="96"/>
      <c r="H271" s="17"/>
      <c r="I271" s="17"/>
      <c r="J271" s="17"/>
      <c r="K271" s="17"/>
      <c r="L271" s="17"/>
      <c r="M271" s="17"/>
      <c r="N271" s="17"/>
      <c r="O271" s="17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  <c r="BP271" s="49"/>
      <c r="BQ271" s="49"/>
      <c r="BR271" s="49"/>
      <c r="BS271" s="49"/>
      <c r="BT271" s="49"/>
      <c r="BU271" s="49"/>
      <c r="BV271" s="49"/>
      <c r="BW271" s="49"/>
      <c r="BX271" s="49"/>
      <c r="BY271" s="49"/>
      <c r="BZ271" s="49"/>
      <c r="CA271" s="49"/>
      <c r="CB271" s="49"/>
      <c r="CC271" s="49"/>
      <c r="CD271" s="49"/>
      <c r="CE271" s="49"/>
      <c r="CF271" s="49"/>
      <c r="CG271" s="49"/>
      <c r="CH271" s="49"/>
      <c r="CI271" s="49"/>
      <c r="CJ271" s="49"/>
      <c r="CK271" s="49"/>
      <c r="CL271" s="49"/>
      <c r="CM271" s="49"/>
      <c r="CN271" s="49"/>
      <c r="CO271" s="49"/>
      <c r="CP271" s="49"/>
      <c r="CQ271" s="49"/>
      <c r="CR271" s="49"/>
      <c r="CS271" s="49"/>
      <c r="CT271" s="49"/>
      <c r="CU271" s="49"/>
      <c r="CV271" s="49"/>
      <c r="CW271" s="49"/>
      <c r="CX271" s="49"/>
      <c r="CY271" s="49"/>
      <c r="CZ271" s="49"/>
      <c r="DA271" s="49"/>
      <c r="DB271" s="49"/>
      <c r="DC271" s="49"/>
      <c r="DD271" s="49"/>
      <c r="DE271" s="49"/>
      <c r="DF271" s="49"/>
      <c r="DG271" s="49"/>
      <c r="DH271" s="49"/>
      <c r="DI271" s="49"/>
      <c r="DJ271" s="49"/>
      <c r="DK271" s="49"/>
      <c r="DL271" s="49"/>
      <c r="DM271" s="49"/>
      <c r="DN271" s="49"/>
      <c r="DO271" s="49"/>
      <c r="DP271" s="49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5"/>
      <c r="GF271" s="5"/>
      <c r="GG271" s="5"/>
    </row>
    <row r="272" spans="1:189" ht="16.5" customHeight="1" x14ac:dyDescent="0.25">
      <c r="A272" s="5"/>
      <c r="B272" s="24"/>
      <c r="C272" s="24"/>
      <c r="D272" s="24"/>
      <c r="E272" s="5"/>
      <c r="F272" s="17" t="s">
        <v>330</v>
      </c>
      <c r="G272" s="105"/>
      <c r="H272" s="17"/>
      <c r="I272" s="17"/>
      <c r="J272" s="17"/>
      <c r="K272" s="17"/>
      <c r="L272" s="17"/>
      <c r="M272" s="17"/>
      <c r="N272" s="17"/>
      <c r="O272" s="17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  <c r="AA272" s="101"/>
      <c r="AB272" s="101"/>
      <c r="AC272" s="101"/>
      <c r="AD272" s="101"/>
      <c r="AE272" s="101"/>
      <c r="AF272" s="101"/>
      <c r="AG272" s="101"/>
      <c r="AH272" s="101"/>
      <c r="AI272" s="101"/>
      <c r="AJ272" s="101"/>
      <c r="AK272" s="101"/>
      <c r="AL272" s="101"/>
      <c r="AM272" s="101"/>
      <c r="AN272" s="101"/>
      <c r="AO272" s="101"/>
      <c r="AP272" s="101"/>
      <c r="AQ272" s="101"/>
      <c r="AR272" s="101"/>
      <c r="AS272" s="101"/>
      <c r="AT272" s="101"/>
      <c r="AU272" s="101"/>
      <c r="AV272" s="101"/>
      <c r="AW272" s="101"/>
      <c r="AX272" s="101"/>
      <c r="AY272" s="101"/>
      <c r="AZ272" s="101"/>
      <c r="BA272" s="101"/>
      <c r="BB272" s="101"/>
      <c r="BC272" s="101"/>
      <c r="BD272" s="101"/>
      <c r="BE272" s="101"/>
      <c r="BF272" s="101"/>
      <c r="BG272" s="101"/>
      <c r="BH272" s="101"/>
      <c r="BI272" s="101"/>
      <c r="BJ272" s="101"/>
      <c r="BK272" s="101"/>
      <c r="BL272" s="101"/>
      <c r="BM272" s="101"/>
      <c r="BN272" s="101"/>
      <c r="BO272" s="101"/>
      <c r="BP272" s="101"/>
      <c r="BQ272" s="101"/>
      <c r="BR272" s="101"/>
      <c r="BS272" s="101"/>
      <c r="BT272" s="101"/>
      <c r="BU272" s="101"/>
      <c r="BV272" s="101"/>
      <c r="BW272" s="101"/>
      <c r="BX272" s="101"/>
      <c r="BY272" s="101"/>
      <c r="BZ272" s="101"/>
      <c r="CA272" s="101"/>
      <c r="CB272" s="101"/>
      <c r="CC272" s="101"/>
      <c r="CD272" s="101"/>
      <c r="CE272" s="101"/>
      <c r="CF272" s="101"/>
      <c r="CG272" s="101"/>
      <c r="CH272" s="101"/>
      <c r="CI272" s="101"/>
      <c r="CJ272" s="101"/>
      <c r="CK272" s="101"/>
      <c r="CL272" s="101"/>
      <c r="CM272" s="101"/>
      <c r="CN272" s="101"/>
      <c r="CO272" s="101"/>
      <c r="CP272" s="101"/>
      <c r="CQ272" s="101"/>
      <c r="CR272" s="101"/>
      <c r="CS272" s="101"/>
      <c r="CT272" s="101"/>
      <c r="CU272" s="101"/>
      <c r="CV272" s="101"/>
      <c r="CW272" s="101"/>
      <c r="CX272" s="101"/>
      <c r="CY272" s="101"/>
      <c r="CZ272" s="101"/>
      <c r="DA272" s="101"/>
      <c r="DB272" s="101"/>
      <c r="DC272" s="101"/>
      <c r="DD272" s="101"/>
      <c r="DE272" s="101"/>
      <c r="DF272" s="101"/>
      <c r="DG272" s="101"/>
      <c r="DH272" s="101"/>
      <c r="DI272" s="101"/>
      <c r="DJ272" s="101"/>
      <c r="DK272" s="101"/>
      <c r="DL272" s="101"/>
      <c r="DM272" s="101"/>
      <c r="DN272" s="101"/>
      <c r="DO272" s="101"/>
      <c r="DP272" s="101"/>
      <c r="DQ272" s="101"/>
      <c r="DR272" s="101"/>
      <c r="DS272" s="101"/>
      <c r="DT272" s="101"/>
      <c r="DU272" s="101"/>
      <c r="DV272" s="101"/>
      <c r="DW272" s="101"/>
      <c r="DX272" s="101"/>
      <c r="DY272" s="101"/>
      <c r="DZ272" s="101"/>
      <c r="EA272" s="101"/>
      <c r="EB272" s="101"/>
      <c r="EC272" s="101"/>
      <c r="ED272" s="101"/>
      <c r="EE272" s="101"/>
      <c r="EF272" s="101"/>
      <c r="EG272" s="101"/>
      <c r="EH272" s="49"/>
      <c r="EI272" s="101"/>
      <c r="EJ272" s="101"/>
      <c r="EK272" s="101"/>
      <c r="EL272" s="101"/>
      <c r="EM272" s="101"/>
      <c r="EN272" s="101"/>
      <c r="EO272" s="101"/>
      <c r="EP272" s="101"/>
      <c r="EQ272" s="101"/>
      <c r="ER272" s="101"/>
      <c r="ES272" s="101"/>
      <c r="ET272" s="101"/>
      <c r="EU272" s="101"/>
      <c r="EV272" s="101"/>
      <c r="EW272" s="101"/>
      <c r="EX272" s="101"/>
      <c r="EY272" s="101"/>
      <c r="EZ272" s="101"/>
      <c r="FA272" s="101"/>
      <c r="FB272" s="101"/>
      <c r="FC272" s="101"/>
      <c r="FD272" s="101"/>
      <c r="FE272" s="101"/>
      <c r="FF272" s="101"/>
      <c r="FG272" s="101"/>
      <c r="FH272" s="101"/>
      <c r="FI272" s="101"/>
      <c r="FJ272" s="101"/>
      <c r="FK272" s="101"/>
      <c r="FL272" s="49"/>
      <c r="FM272" s="101"/>
      <c r="FN272" s="101"/>
      <c r="FO272" s="101"/>
      <c r="FP272" s="101"/>
      <c r="FQ272" s="101"/>
      <c r="FR272" s="101"/>
      <c r="FS272" s="101"/>
      <c r="FT272" s="101"/>
      <c r="FU272" s="101"/>
      <c r="FV272" s="101"/>
      <c r="FW272" s="101"/>
      <c r="FX272" s="101"/>
      <c r="FY272" s="101"/>
      <c r="FZ272" s="101"/>
      <c r="GA272" s="101"/>
      <c r="GB272" s="101"/>
      <c r="GC272" s="101">
        <f>IF(GC265="Y",IF(GC128&lt;=2,2000,IF(GC128&lt;=4,4000,6000)),0)</f>
        <v>0</v>
      </c>
      <c r="GD272" s="104">
        <f>SUM(P272:GC272)</f>
        <v>0</v>
      </c>
      <c r="GE272" s="5"/>
      <c r="GF272" s="5"/>
      <c r="GG272" s="5"/>
    </row>
    <row r="273" spans="1:189" ht="16.5" customHeight="1" x14ac:dyDescent="0.25">
      <c r="A273" s="5"/>
      <c r="B273" s="24"/>
      <c r="C273" s="24"/>
      <c r="D273" s="24"/>
      <c r="E273" s="5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17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5"/>
      <c r="GF273" s="5"/>
      <c r="GG273" s="5"/>
    </row>
    <row r="274" spans="1:189" ht="16.5" customHeight="1" x14ac:dyDescent="0.25">
      <c r="A274" s="5"/>
      <c r="B274" s="24"/>
      <c r="C274" s="24"/>
      <c r="D274" s="24"/>
      <c r="E274" s="5"/>
      <c r="F274" s="97" t="s">
        <v>331</v>
      </c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  <c r="AC274" s="97"/>
      <c r="AD274" s="97"/>
      <c r="AE274" s="97"/>
      <c r="AF274" s="97"/>
      <c r="AG274" s="97"/>
      <c r="AH274" s="97"/>
      <c r="AI274" s="97"/>
      <c r="AJ274" s="97"/>
      <c r="AK274" s="97"/>
      <c r="AL274" s="97"/>
      <c r="AM274" s="97"/>
      <c r="AN274" s="97"/>
      <c r="AO274" s="97"/>
      <c r="AP274" s="97"/>
      <c r="AQ274" s="97"/>
      <c r="AR274" s="97"/>
      <c r="AS274" s="97"/>
      <c r="AT274" s="97"/>
      <c r="AU274" s="97"/>
      <c r="AV274" s="97"/>
      <c r="AW274" s="97"/>
      <c r="AX274" s="97"/>
      <c r="AY274" s="97"/>
      <c r="AZ274" s="97"/>
      <c r="BA274" s="97"/>
      <c r="BB274" s="97"/>
      <c r="BC274" s="97"/>
      <c r="BD274" s="97"/>
      <c r="BE274" s="97"/>
      <c r="BF274" s="97"/>
      <c r="BG274" s="97"/>
      <c r="BH274" s="97"/>
      <c r="BI274" s="97"/>
      <c r="BJ274" s="97"/>
      <c r="BK274" s="97"/>
      <c r="BL274" s="97"/>
      <c r="BM274" s="97"/>
      <c r="BN274" s="97"/>
      <c r="BO274" s="97"/>
      <c r="BP274" s="97"/>
      <c r="BQ274" s="97"/>
      <c r="BR274" s="97"/>
      <c r="BS274" s="97"/>
      <c r="BT274" s="97"/>
      <c r="BU274" s="97"/>
      <c r="BV274" s="97"/>
      <c r="BW274" s="97"/>
      <c r="BX274" s="97"/>
      <c r="BY274" s="97"/>
      <c r="BZ274" s="97"/>
      <c r="CA274" s="97"/>
      <c r="CB274" s="97"/>
      <c r="CC274" s="97"/>
      <c r="CD274" s="97"/>
      <c r="CE274" s="97"/>
      <c r="CF274" s="97"/>
      <c r="CG274" s="97"/>
      <c r="CH274" s="97"/>
      <c r="CI274" s="97"/>
      <c r="CJ274" s="97"/>
      <c r="CK274" s="97"/>
      <c r="CL274" s="97"/>
      <c r="CM274" s="97"/>
      <c r="CN274" s="97"/>
      <c r="CO274" s="97"/>
      <c r="CP274" s="97"/>
      <c r="CQ274" s="97"/>
      <c r="CR274" s="97"/>
      <c r="CS274" s="97"/>
      <c r="CT274" s="97"/>
      <c r="CU274" s="97"/>
      <c r="CV274" s="97"/>
      <c r="CW274" s="97"/>
      <c r="CX274" s="97"/>
      <c r="CY274" s="97"/>
      <c r="CZ274" s="97"/>
      <c r="DA274" s="97"/>
      <c r="DB274" s="97"/>
      <c r="DC274" s="97"/>
      <c r="DD274" s="97"/>
      <c r="DE274" s="97"/>
      <c r="DF274" s="97"/>
      <c r="DG274" s="97"/>
      <c r="DH274" s="97"/>
      <c r="DI274" s="97"/>
      <c r="DJ274" s="97"/>
      <c r="DK274" s="97"/>
      <c r="DL274" s="97"/>
      <c r="DM274" s="97"/>
      <c r="DN274" s="97"/>
      <c r="DO274" s="97"/>
      <c r="DP274" s="97"/>
      <c r="DQ274" s="97"/>
      <c r="DR274" s="97"/>
      <c r="DS274" s="97"/>
      <c r="DT274" s="97"/>
      <c r="DU274" s="97"/>
      <c r="DV274" s="97"/>
      <c r="DW274" s="97"/>
      <c r="DX274" s="97"/>
      <c r="DY274" s="97"/>
      <c r="DZ274" s="97"/>
      <c r="EA274" s="97"/>
      <c r="EB274" s="97"/>
      <c r="EC274" s="97"/>
      <c r="ED274" s="97"/>
      <c r="EE274" s="97"/>
      <c r="EF274" s="97"/>
      <c r="EG274" s="97"/>
      <c r="EH274" s="17"/>
      <c r="EI274" s="97"/>
      <c r="EJ274" s="97"/>
      <c r="EK274" s="97"/>
      <c r="EL274" s="97"/>
      <c r="EM274" s="97"/>
      <c r="EN274" s="97"/>
      <c r="EO274" s="97"/>
      <c r="EP274" s="97"/>
      <c r="EQ274" s="97"/>
      <c r="ER274" s="97"/>
      <c r="ES274" s="97"/>
      <c r="ET274" s="97"/>
      <c r="EU274" s="97"/>
      <c r="EV274" s="97"/>
      <c r="EW274" s="97"/>
      <c r="EX274" s="97"/>
      <c r="EY274" s="97"/>
      <c r="EZ274" s="97"/>
      <c r="FA274" s="97"/>
      <c r="FB274" s="97"/>
      <c r="FC274" s="97"/>
      <c r="FD274" s="97"/>
      <c r="FE274" s="97"/>
      <c r="FF274" s="97"/>
      <c r="FG274" s="97"/>
      <c r="FH274" s="97"/>
      <c r="FI274" s="97"/>
      <c r="FJ274" s="97"/>
      <c r="FK274" s="97"/>
      <c r="FL274" s="17"/>
      <c r="FM274" s="97"/>
      <c r="FN274" s="97"/>
      <c r="FO274" s="97"/>
      <c r="FP274" s="97"/>
      <c r="FQ274" s="97"/>
      <c r="FR274" s="97"/>
      <c r="FS274" s="97"/>
      <c r="FT274" s="97"/>
      <c r="FU274" s="97"/>
      <c r="FV274" s="97"/>
      <c r="FW274" s="97"/>
      <c r="FX274" s="97"/>
      <c r="FY274" s="97"/>
      <c r="FZ274" s="97"/>
      <c r="GA274" s="97"/>
      <c r="GB274" s="97"/>
      <c r="GC274" s="97"/>
      <c r="GD274" s="97"/>
      <c r="GE274" s="5"/>
      <c r="GF274" s="5"/>
      <c r="GG274" s="5"/>
    </row>
    <row r="275" spans="1:189" ht="16.5" customHeight="1" x14ac:dyDescent="0.25">
      <c r="A275" s="5"/>
      <c r="B275" s="24"/>
      <c r="C275" s="24"/>
      <c r="D275" s="24"/>
      <c r="E275" s="5"/>
      <c r="F275" s="17" t="s">
        <v>332</v>
      </c>
      <c r="G275" s="17"/>
      <c r="H275" s="17"/>
      <c r="I275" s="17"/>
      <c r="J275" s="17"/>
      <c r="K275" s="17"/>
      <c r="L275" s="17"/>
      <c r="M275" s="17"/>
      <c r="N275" s="17"/>
      <c r="O275" s="17"/>
      <c r="P275" s="17">
        <f t="shared" ref="P275:AU275" si="1170">$G$275*P109</f>
        <v>0</v>
      </c>
      <c r="Q275" s="17">
        <f t="shared" si="1170"/>
        <v>0</v>
      </c>
      <c r="R275" s="17">
        <f t="shared" si="1170"/>
        <v>0</v>
      </c>
      <c r="S275" s="17">
        <f t="shared" si="1170"/>
        <v>0</v>
      </c>
      <c r="T275" s="17">
        <f t="shared" si="1170"/>
        <v>0</v>
      </c>
      <c r="U275" s="17">
        <f t="shared" si="1170"/>
        <v>0</v>
      </c>
      <c r="V275" s="17">
        <f t="shared" si="1170"/>
        <v>0</v>
      </c>
      <c r="W275" s="17">
        <f t="shared" si="1170"/>
        <v>0</v>
      </c>
      <c r="X275" s="17">
        <f t="shared" si="1170"/>
        <v>0</v>
      </c>
      <c r="Y275" s="17">
        <f t="shared" si="1170"/>
        <v>0</v>
      </c>
      <c r="Z275" s="17">
        <f t="shared" si="1170"/>
        <v>0</v>
      </c>
      <c r="AA275" s="17">
        <f t="shared" si="1170"/>
        <v>0</v>
      </c>
      <c r="AB275" s="17">
        <f t="shared" si="1170"/>
        <v>0</v>
      </c>
      <c r="AC275" s="17">
        <f t="shared" si="1170"/>
        <v>0</v>
      </c>
      <c r="AD275" s="17">
        <f t="shared" si="1170"/>
        <v>0</v>
      </c>
      <c r="AE275" s="17">
        <f t="shared" si="1170"/>
        <v>0</v>
      </c>
      <c r="AF275" s="17">
        <f t="shared" si="1170"/>
        <v>0</v>
      </c>
      <c r="AG275" s="17">
        <f t="shared" si="1170"/>
        <v>0</v>
      </c>
      <c r="AH275" s="17">
        <f t="shared" si="1170"/>
        <v>0</v>
      </c>
      <c r="AI275" s="17">
        <f t="shared" si="1170"/>
        <v>0</v>
      </c>
      <c r="AJ275" s="17">
        <f t="shared" si="1170"/>
        <v>0</v>
      </c>
      <c r="AK275" s="17">
        <f t="shared" si="1170"/>
        <v>0</v>
      </c>
      <c r="AL275" s="17">
        <f t="shared" si="1170"/>
        <v>0</v>
      </c>
      <c r="AM275" s="17">
        <f t="shared" si="1170"/>
        <v>0</v>
      </c>
      <c r="AN275" s="17">
        <f t="shared" si="1170"/>
        <v>0</v>
      </c>
      <c r="AO275" s="17">
        <f t="shared" si="1170"/>
        <v>0</v>
      </c>
      <c r="AP275" s="17">
        <f t="shared" si="1170"/>
        <v>0</v>
      </c>
      <c r="AQ275" s="17">
        <f t="shared" si="1170"/>
        <v>0</v>
      </c>
      <c r="AR275" s="17">
        <f t="shared" si="1170"/>
        <v>0</v>
      </c>
      <c r="AS275" s="17">
        <f t="shared" si="1170"/>
        <v>0</v>
      </c>
      <c r="AT275" s="17">
        <f t="shared" si="1170"/>
        <v>0</v>
      </c>
      <c r="AU275" s="17">
        <f t="shared" si="1170"/>
        <v>0</v>
      </c>
      <c r="AV275" s="17">
        <f t="shared" ref="AV275:CA275" si="1171">$G$275*AV109</f>
        <v>0</v>
      </c>
      <c r="AW275" s="17">
        <f t="shared" si="1171"/>
        <v>0</v>
      </c>
      <c r="AX275" s="17">
        <f t="shared" si="1171"/>
        <v>0</v>
      </c>
      <c r="AY275" s="17">
        <f t="shared" si="1171"/>
        <v>0</v>
      </c>
      <c r="AZ275" s="17">
        <f t="shared" si="1171"/>
        <v>0</v>
      </c>
      <c r="BA275" s="17">
        <f t="shared" si="1171"/>
        <v>0</v>
      </c>
      <c r="BB275" s="17">
        <f t="shared" si="1171"/>
        <v>0</v>
      </c>
      <c r="BC275" s="17">
        <f t="shared" si="1171"/>
        <v>0</v>
      </c>
      <c r="BD275" s="17">
        <f t="shared" si="1171"/>
        <v>0</v>
      </c>
      <c r="BE275" s="17">
        <f t="shared" si="1171"/>
        <v>0</v>
      </c>
      <c r="BF275" s="17">
        <f t="shared" si="1171"/>
        <v>0</v>
      </c>
      <c r="BG275" s="17">
        <f t="shared" si="1171"/>
        <v>0</v>
      </c>
      <c r="BH275" s="17">
        <f t="shared" si="1171"/>
        <v>0</v>
      </c>
      <c r="BI275" s="17">
        <f t="shared" si="1171"/>
        <v>0</v>
      </c>
      <c r="BJ275" s="17">
        <f t="shared" si="1171"/>
        <v>0</v>
      </c>
      <c r="BK275" s="17">
        <f t="shared" si="1171"/>
        <v>0</v>
      </c>
      <c r="BL275" s="17">
        <f t="shared" si="1171"/>
        <v>0</v>
      </c>
      <c r="BM275" s="17">
        <f t="shared" si="1171"/>
        <v>0</v>
      </c>
      <c r="BN275" s="17">
        <f t="shared" si="1171"/>
        <v>0</v>
      </c>
      <c r="BO275" s="17">
        <f t="shared" si="1171"/>
        <v>0</v>
      </c>
      <c r="BP275" s="17">
        <f t="shared" si="1171"/>
        <v>0</v>
      </c>
      <c r="BQ275" s="17">
        <f t="shared" si="1171"/>
        <v>0</v>
      </c>
      <c r="BR275" s="17">
        <f t="shared" si="1171"/>
        <v>0</v>
      </c>
      <c r="BS275" s="17">
        <f t="shared" si="1171"/>
        <v>0</v>
      </c>
      <c r="BT275" s="17">
        <f t="shared" si="1171"/>
        <v>0</v>
      </c>
      <c r="BU275" s="17">
        <f t="shared" si="1171"/>
        <v>0</v>
      </c>
      <c r="BV275" s="17">
        <f t="shared" si="1171"/>
        <v>0</v>
      </c>
      <c r="BW275" s="17">
        <f t="shared" si="1171"/>
        <v>0</v>
      </c>
      <c r="BX275" s="17">
        <f t="shared" si="1171"/>
        <v>0</v>
      </c>
      <c r="BY275" s="17">
        <f t="shared" si="1171"/>
        <v>0</v>
      </c>
      <c r="BZ275" s="17">
        <f t="shared" si="1171"/>
        <v>0</v>
      </c>
      <c r="CA275" s="17">
        <f t="shared" si="1171"/>
        <v>0</v>
      </c>
      <c r="CB275" s="17">
        <f t="shared" ref="CB275:CN275" si="1172">$G$275*CB109</f>
        <v>0</v>
      </c>
      <c r="CC275" s="17">
        <f t="shared" si="1172"/>
        <v>0</v>
      </c>
      <c r="CD275" s="17">
        <f t="shared" si="1172"/>
        <v>0</v>
      </c>
      <c r="CE275" s="17">
        <f t="shared" si="1172"/>
        <v>0</v>
      </c>
      <c r="CF275" s="17">
        <f t="shared" si="1172"/>
        <v>0</v>
      </c>
      <c r="CG275" s="17">
        <f t="shared" si="1172"/>
        <v>0</v>
      </c>
      <c r="CH275" s="17">
        <f t="shared" si="1172"/>
        <v>0</v>
      </c>
      <c r="CI275" s="17">
        <f t="shared" si="1172"/>
        <v>0</v>
      </c>
      <c r="CJ275" s="17">
        <f t="shared" si="1172"/>
        <v>0</v>
      </c>
      <c r="CK275" s="17">
        <f t="shared" si="1172"/>
        <v>0</v>
      </c>
      <c r="CL275" s="17">
        <f t="shared" si="1172"/>
        <v>0</v>
      </c>
      <c r="CM275" s="17">
        <f t="shared" si="1172"/>
        <v>0</v>
      </c>
      <c r="CN275" s="17">
        <f t="shared" si="1172"/>
        <v>0</v>
      </c>
      <c r="CO275" s="17">
        <f t="shared" ref="CO275:DD275" si="1173">$G$275*4</f>
        <v>0</v>
      </c>
      <c r="CP275" s="17">
        <f t="shared" si="1173"/>
        <v>0</v>
      </c>
      <c r="CQ275" s="17">
        <f t="shared" si="1173"/>
        <v>0</v>
      </c>
      <c r="CR275" s="17">
        <f t="shared" si="1173"/>
        <v>0</v>
      </c>
      <c r="CS275" s="17">
        <f t="shared" si="1173"/>
        <v>0</v>
      </c>
      <c r="CT275" s="17">
        <f t="shared" si="1173"/>
        <v>0</v>
      </c>
      <c r="CU275" s="17">
        <f t="shared" si="1173"/>
        <v>0</v>
      </c>
      <c r="CV275" s="17">
        <f t="shared" si="1173"/>
        <v>0</v>
      </c>
      <c r="CW275" s="17">
        <f t="shared" si="1173"/>
        <v>0</v>
      </c>
      <c r="CX275" s="17">
        <f t="shared" si="1173"/>
        <v>0</v>
      </c>
      <c r="CY275" s="17">
        <f t="shared" si="1173"/>
        <v>0</v>
      </c>
      <c r="CZ275" s="17">
        <f t="shared" si="1173"/>
        <v>0</v>
      </c>
      <c r="DA275" s="17">
        <f t="shared" si="1173"/>
        <v>0</v>
      </c>
      <c r="DB275" s="17">
        <f t="shared" si="1173"/>
        <v>0</v>
      </c>
      <c r="DC275" s="17">
        <f t="shared" si="1173"/>
        <v>0</v>
      </c>
      <c r="DD275" s="17">
        <f t="shared" si="1173"/>
        <v>0</v>
      </c>
      <c r="DE275" s="17">
        <f t="shared" ref="DE275:DP275" si="1174">$G$275*3</f>
        <v>0</v>
      </c>
      <c r="DF275" s="17">
        <f t="shared" si="1174"/>
        <v>0</v>
      </c>
      <c r="DG275" s="17">
        <f t="shared" si="1174"/>
        <v>0</v>
      </c>
      <c r="DH275" s="17">
        <f t="shared" si="1174"/>
        <v>0</v>
      </c>
      <c r="DI275" s="17">
        <f t="shared" si="1174"/>
        <v>0</v>
      </c>
      <c r="DJ275" s="17">
        <f t="shared" si="1174"/>
        <v>0</v>
      </c>
      <c r="DK275" s="17">
        <f t="shared" si="1174"/>
        <v>0</v>
      </c>
      <c r="DL275" s="17">
        <f t="shared" si="1174"/>
        <v>0</v>
      </c>
      <c r="DM275" s="17">
        <f t="shared" si="1174"/>
        <v>0</v>
      </c>
      <c r="DN275" s="17">
        <f t="shared" si="1174"/>
        <v>0</v>
      </c>
      <c r="DO275" s="17">
        <f t="shared" si="1174"/>
        <v>0</v>
      </c>
      <c r="DP275" s="17">
        <f t="shared" si="1174"/>
        <v>0</v>
      </c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  <c r="FN275" s="17"/>
      <c r="FO275" s="17"/>
      <c r="FP275" s="17"/>
      <c r="FQ275" s="17"/>
      <c r="FR275" s="17"/>
      <c r="FS275" s="17"/>
      <c r="FT275" s="17"/>
      <c r="FU275" s="17"/>
      <c r="FV275" s="17"/>
      <c r="FW275" s="17"/>
      <c r="FX275" s="17"/>
      <c r="FY275" s="17"/>
      <c r="FZ275" s="17"/>
      <c r="GA275" s="17"/>
      <c r="GB275" s="17"/>
      <c r="GC275" s="17"/>
      <c r="GD275" s="96">
        <f>SUM(P275:GC275)</f>
        <v>0</v>
      </c>
      <c r="GE275" s="5"/>
      <c r="GF275" s="5"/>
      <c r="GG275" s="5"/>
    </row>
    <row r="276" spans="1:189" ht="16.5" customHeight="1" x14ac:dyDescent="0.25">
      <c r="A276" s="5"/>
      <c r="B276" s="24"/>
      <c r="C276" s="24"/>
      <c r="D276" s="2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</row>
    <row r="277" spans="1:189" ht="16.5" customHeight="1" x14ac:dyDescent="0.25">
      <c r="A277" s="5"/>
      <c r="B277" s="24"/>
      <c r="C277" s="24"/>
      <c r="D277" s="24"/>
      <c r="E277" s="5"/>
      <c r="F277" s="96" t="s">
        <v>163</v>
      </c>
      <c r="G277" s="17"/>
      <c r="H277" s="17"/>
      <c r="I277" s="17"/>
      <c r="J277" s="17"/>
      <c r="K277" s="17"/>
      <c r="L277" s="17"/>
      <c r="M277" s="17"/>
      <c r="N277" s="17"/>
      <c r="O277" s="17"/>
      <c r="P277" s="102" t="s">
        <v>327</v>
      </c>
      <c r="Q277" s="102" t="s">
        <v>327</v>
      </c>
      <c r="R277" s="102" t="s">
        <v>327</v>
      </c>
      <c r="S277" s="102" t="s">
        <v>327</v>
      </c>
      <c r="T277" s="102" t="s">
        <v>327</v>
      </c>
      <c r="U277" s="102" t="s">
        <v>327</v>
      </c>
      <c r="V277" s="102" t="s">
        <v>327</v>
      </c>
      <c r="W277" s="102" t="s">
        <v>327</v>
      </c>
      <c r="X277" s="102" t="s">
        <v>327</v>
      </c>
      <c r="Y277" s="102" t="s">
        <v>327</v>
      </c>
      <c r="Z277" s="102" t="s">
        <v>327</v>
      </c>
      <c r="AA277" s="102" t="s">
        <v>327</v>
      </c>
      <c r="AB277" s="102" t="s">
        <v>327</v>
      </c>
      <c r="AC277" s="102" t="s">
        <v>327</v>
      </c>
      <c r="AD277" s="102" t="s">
        <v>327</v>
      </c>
      <c r="AE277" s="102" t="s">
        <v>327</v>
      </c>
      <c r="AF277" s="102" t="s">
        <v>327</v>
      </c>
      <c r="AG277" s="102" t="s">
        <v>327</v>
      </c>
      <c r="AH277" s="102" t="s">
        <v>327</v>
      </c>
      <c r="AI277" s="102" t="s">
        <v>327</v>
      </c>
      <c r="AJ277" s="102" t="s">
        <v>327</v>
      </c>
      <c r="AK277" s="102" t="s">
        <v>327</v>
      </c>
      <c r="AL277" s="102" t="s">
        <v>327</v>
      </c>
      <c r="AM277" s="102" t="s">
        <v>327</v>
      </c>
      <c r="AN277" s="102" t="s">
        <v>327</v>
      </c>
      <c r="AO277" s="102" t="s">
        <v>327</v>
      </c>
      <c r="AP277" s="102" t="s">
        <v>327</v>
      </c>
      <c r="AQ277" s="102" t="s">
        <v>327</v>
      </c>
      <c r="AR277" s="102" t="s">
        <v>327</v>
      </c>
      <c r="AS277" s="102" t="s">
        <v>327</v>
      </c>
      <c r="AT277" s="102" t="s">
        <v>327</v>
      </c>
      <c r="AU277" s="102" t="s">
        <v>327</v>
      </c>
      <c r="AV277" s="102" t="s">
        <v>327</v>
      </c>
      <c r="AW277" s="102" t="s">
        <v>327</v>
      </c>
      <c r="AX277" s="102" t="s">
        <v>327</v>
      </c>
      <c r="AY277" s="102" t="s">
        <v>327</v>
      </c>
      <c r="AZ277" s="102" t="s">
        <v>327</v>
      </c>
      <c r="BA277" s="102" t="s">
        <v>327</v>
      </c>
      <c r="BB277" s="102" t="s">
        <v>327</v>
      </c>
      <c r="BC277" s="102" t="s">
        <v>327</v>
      </c>
      <c r="BD277" s="102" t="s">
        <v>327</v>
      </c>
      <c r="BE277" s="102" t="s">
        <v>327</v>
      </c>
      <c r="BF277" s="102" t="s">
        <v>327</v>
      </c>
      <c r="BG277" s="102" t="s">
        <v>327</v>
      </c>
      <c r="BH277" s="102" t="s">
        <v>327</v>
      </c>
      <c r="BI277" s="102" t="s">
        <v>327</v>
      </c>
      <c r="BJ277" s="102" t="s">
        <v>327</v>
      </c>
      <c r="BK277" s="102" t="s">
        <v>327</v>
      </c>
      <c r="BL277" s="102" t="s">
        <v>327</v>
      </c>
      <c r="BM277" s="102" t="s">
        <v>327</v>
      </c>
      <c r="BN277" s="102" t="s">
        <v>327</v>
      </c>
      <c r="BO277" s="102" t="s">
        <v>327</v>
      </c>
      <c r="BP277" s="102" t="s">
        <v>327</v>
      </c>
      <c r="BQ277" s="102" t="s">
        <v>327</v>
      </c>
      <c r="BR277" s="102" t="s">
        <v>327</v>
      </c>
      <c r="BS277" s="102" t="s">
        <v>327</v>
      </c>
      <c r="BT277" s="102" t="s">
        <v>327</v>
      </c>
      <c r="BU277" s="102" t="s">
        <v>327</v>
      </c>
      <c r="BV277" s="102" t="s">
        <v>327</v>
      </c>
      <c r="BW277" s="102" t="s">
        <v>327</v>
      </c>
      <c r="BX277" s="102" t="s">
        <v>327</v>
      </c>
      <c r="BY277" s="102" t="s">
        <v>327</v>
      </c>
      <c r="BZ277" s="102" t="s">
        <v>327</v>
      </c>
      <c r="CA277" s="102" t="s">
        <v>327</v>
      </c>
      <c r="CB277" s="102" t="s">
        <v>327</v>
      </c>
      <c r="CC277" s="102" t="s">
        <v>327</v>
      </c>
      <c r="CD277" s="102" t="s">
        <v>327</v>
      </c>
      <c r="CE277" s="102" t="s">
        <v>327</v>
      </c>
      <c r="CF277" s="102" t="s">
        <v>327</v>
      </c>
      <c r="CG277" s="102" t="s">
        <v>327</v>
      </c>
      <c r="CH277" s="102" t="s">
        <v>327</v>
      </c>
      <c r="CI277" s="102" t="s">
        <v>327</v>
      </c>
      <c r="CJ277" s="102" t="s">
        <v>327</v>
      </c>
      <c r="CK277" s="102" t="s">
        <v>327</v>
      </c>
      <c r="CL277" s="102" t="s">
        <v>327</v>
      </c>
      <c r="CM277" s="102" t="s">
        <v>327</v>
      </c>
      <c r="CN277" s="102" t="s">
        <v>327</v>
      </c>
      <c r="CO277" s="102" t="s">
        <v>327</v>
      </c>
      <c r="CP277" s="102" t="s">
        <v>327</v>
      </c>
      <c r="CQ277" s="102" t="s">
        <v>327</v>
      </c>
      <c r="CR277" s="102" t="s">
        <v>327</v>
      </c>
      <c r="CS277" s="102" t="s">
        <v>327</v>
      </c>
      <c r="CT277" s="102" t="s">
        <v>327</v>
      </c>
      <c r="CU277" s="102" t="s">
        <v>327</v>
      </c>
      <c r="CV277" s="102" t="s">
        <v>327</v>
      </c>
      <c r="CW277" s="102" t="s">
        <v>327</v>
      </c>
      <c r="CX277" s="102" t="s">
        <v>327</v>
      </c>
      <c r="CY277" s="102" t="s">
        <v>327</v>
      </c>
      <c r="CZ277" s="102" t="s">
        <v>327</v>
      </c>
      <c r="DA277" s="102" t="s">
        <v>327</v>
      </c>
      <c r="DB277" s="102" t="s">
        <v>327</v>
      </c>
      <c r="DC277" s="102" t="s">
        <v>327</v>
      </c>
      <c r="DD277" s="102" t="s">
        <v>327</v>
      </c>
      <c r="DE277" s="102" t="s">
        <v>327</v>
      </c>
      <c r="DF277" s="102" t="s">
        <v>327</v>
      </c>
      <c r="DG277" s="102" t="s">
        <v>327</v>
      </c>
      <c r="DH277" s="102" t="s">
        <v>327</v>
      </c>
      <c r="DI277" s="102" t="s">
        <v>327</v>
      </c>
      <c r="DJ277" s="102" t="s">
        <v>327</v>
      </c>
      <c r="DK277" s="102" t="s">
        <v>327</v>
      </c>
      <c r="DL277" s="102" t="s">
        <v>327</v>
      </c>
      <c r="DM277" s="102" t="s">
        <v>327</v>
      </c>
      <c r="DN277" s="102" t="s">
        <v>327</v>
      </c>
      <c r="DO277" s="102" t="s">
        <v>327</v>
      </c>
      <c r="DP277" s="102" t="s">
        <v>327</v>
      </c>
      <c r="DQ277" s="102" t="s">
        <v>327</v>
      </c>
      <c r="DR277" s="102" t="s">
        <v>327</v>
      </c>
      <c r="DS277" s="102" t="s">
        <v>327</v>
      </c>
      <c r="DT277" s="102" t="s">
        <v>327</v>
      </c>
      <c r="DU277" s="102" t="s">
        <v>327</v>
      </c>
      <c r="DV277" s="102" t="s">
        <v>327</v>
      </c>
      <c r="DW277" s="102" t="s">
        <v>327</v>
      </c>
      <c r="DX277" s="102" t="s">
        <v>327</v>
      </c>
      <c r="DY277" s="102" t="s">
        <v>327</v>
      </c>
      <c r="DZ277" s="102" t="s">
        <v>327</v>
      </c>
      <c r="EA277" s="102" t="s">
        <v>327</v>
      </c>
      <c r="EB277" s="102" t="s">
        <v>327</v>
      </c>
      <c r="EC277" s="102" t="s">
        <v>327</v>
      </c>
      <c r="ED277" s="102" t="s">
        <v>327</v>
      </c>
      <c r="EE277" s="102" t="s">
        <v>327</v>
      </c>
      <c r="EF277" s="102" t="s">
        <v>327</v>
      </c>
      <c r="EG277" s="102" t="s">
        <v>327</v>
      </c>
      <c r="EH277" s="102" t="s">
        <v>327</v>
      </c>
      <c r="EI277" s="102" t="s">
        <v>327</v>
      </c>
      <c r="EJ277" s="102" t="s">
        <v>327</v>
      </c>
      <c r="EK277" s="102" t="s">
        <v>327</v>
      </c>
      <c r="EL277" s="102" t="s">
        <v>327</v>
      </c>
      <c r="EM277" s="102" t="s">
        <v>327</v>
      </c>
      <c r="EN277" s="102" t="s">
        <v>327</v>
      </c>
      <c r="EO277" s="102" t="s">
        <v>327</v>
      </c>
      <c r="EP277" s="102" t="s">
        <v>327</v>
      </c>
      <c r="EQ277" s="102" t="s">
        <v>327</v>
      </c>
      <c r="ER277" s="102" t="s">
        <v>327</v>
      </c>
      <c r="ES277" s="102" t="s">
        <v>327</v>
      </c>
      <c r="ET277" s="102" t="s">
        <v>327</v>
      </c>
      <c r="EU277" s="102" t="s">
        <v>327</v>
      </c>
      <c r="EV277" s="102" t="s">
        <v>327</v>
      </c>
      <c r="EW277" s="102" t="s">
        <v>327</v>
      </c>
      <c r="EX277" s="102" t="s">
        <v>327</v>
      </c>
      <c r="EY277" s="102" t="s">
        <v>327</v>
      </c>
      <c r="EZ277" s="102" t="s">
        <v>327</v>
      </c>
      <c r="FA277" s="102" t="s">
        <v>327</v>
      </c>
      <c r="FB277" s="102" t="s">
        <v>327</v>
      </c>
      <c r="FC277" s="102" t="s">
        <v>327</v>
      </c>
      <c r="FD277" s="102" t="s">
        <v>327</v>
      </c>
      <c r="FE277" s="102" t="s">
        <v>327</v>
      </c>
      <c r="FF277" s="102" t="s">
        <v>327</v>
      </c>
      <c r="FG277" s="102" t="s">
        <v>327</v>
      </c>
      <c r="FH277" s="102" t="s">
        <v>327</v>
      </c>
      <c r="FI277" s="102" t="s">
        <v>327</v>
      </c>
      <c r="FJ277" s="102" t="s">
        <v>327</v>
      </c>
      <c r="FK277" s="102" t="s">
        <v>327</v>
      </c>
      <c r="FL277" s="102" t="s">
        <v>327</v>
      </c>
      <c r="FM277" s="102" t="s">
        <v>327</v>
      </c>
      <c r="FN277" s="102" t="s">
        <v>327</v>
      </c>
      <c r="FO277" s="102" t="s">
        <v>327</v>
      </c>
      <c r="FP277" s="102" t="s">
        <v>327</v>
      </c>
      <c r="FQ277" s="102" t="s">
        <v>327</v>
      </c>
      <c r="FR277" s="102" t="s">
        <v>327</v>
      </c>
      <c r="FS277" s="102" t="s">
        <v>327</v>
      </c>
      <c r="FT277" s="102" t="s">
        <v>327</v>
      </c>
      <c r="FU277" s="102" t="s">
        <v>327</v>
      </c>
      <c r="FV277" s="102" t="s">
        <v>327</v>
      </c>
      <c r="FW277" s="102" t="s">
        <v>327</v>
      </c>
      <c r="FX277" s="102" t="s">
        <v>327</v>
      </c>
      <c r="FY277" s="102" t="s">
        <v>327</v>
      </c>
      <c r="FZ277" s="102" t="s">
        <v>327</v>
      </c>
      <c r="GA277" s="102" t="s">
        <v>327</v>
      </c>
      <c r="GB277" s="102" t="s">
        <v>327</v>
      </c>
      <c r="GC277" s="17"/>
      <c r="GD277" s="17"/>
      <c r="GE277" s="5"/>
      <c r="GF277" s="5"/>
      <c r="GG277" s="5"/>
    </row>
    <row r="278" spans="1:189" ht="16.5" customHeight="1" x14ac:dyDescent="0.25">
      <c r="A278" s="5"/>
      <c r="B278" s="24"/>
      <c r="C278" s="24"/>
      <c r="D278" s="24"/>
      <c r="E278" s="5"/>
      <c r="F278" s="17" t="s">
        <v>333</v>
      </c>
      <c r="G278" s="173"/>
      <c r="H278" s="17"/>
      <c r="I278" s="17"/>
      <c r="J278" s="17"/>
      <c r="K278" s="17"/>
      <c r="L278" s="17"/>
      <c r="M278" s="17"/>
      <c r="N278" s="17"/>
      <c r="O278" s="17"/>
      <c r="P278" s="4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  <c r="AA278" s="169"/>
      <c r="AB278" s="169"/>
      <c r="AC278" s="169"/>
      <c r="AD278" s="169"/>
      <c r="AE278" s="169"/>
      <c r="AF278" s="169"/>
      <c r="AG278" s="169"/>
      <c r="AH278" s="169"/>
      <c r="AI278" s="169"/>
      <c r="AJ278" s="169"/>
      <c r="AK278" s="169"/>
      <c r="AL278" s="169"/>
      <c r="AM278" s="169"/>
      <c r="AN278" s="169"/>
      <c r="AO278" s="169"/>
      <c r="AP278" s="169"/>
      <c r="AQ278" s="169"/>
      <c r="AR278" s="169"/>
      <c r="AS278" s="169"/>
      <c r="AT278" s="169"/>
      <c r="AU278" s="169"/>
      <c r="AV278" s="169"/>
      <c r="AW278" s="169"/>
      <c r="AX278" s="169"/>
      <c r="AY278" s="169"/>
      <c r="AZ278" s="169"/>
      <c r="BA278" s="169"/>
      <c r="BB278" s="169"/>
      <c r="BC278" s="169"/>
      <c r="BD278" s="169"/>
      <c r="BE278" s="169"/>
      <c r="BF278" s="169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91">
        <f>SUM(Q278:FR278)</f>
        <v>0</v>
      </c>
      <c r="GE278" s="5"/>
      <c r="GF278" s="5"/>
      <c r="GG278" s="5"/>
    </row>
    <row r="279" spans="1:189" ht="16.5" customHeight="1" x14ac:dyDescent="0.25">
      <c r="A279" s="5"/>
      <c r="B279" s="24"/>
      <c r="C279" s="24"/>
      <c r="D279" s="24"/>
      <c r="E279" s="5"/>
      <c r="F279" s="17" t="s">
        <v>334</v>
      </c>
      <c r="G279" s="17"/>
      <c r="H279" s="17"/>
      <c r="I279" s="17"/>
      <c r="J279" s="17"/>
      <c r="K279" s="17"/>
      <c r="L279" s="17"/>
      <c r="M279" s="17"/>
      <c r="N279" s="17"/>
      <c r="O279" s="17"/>
      <c r="P279" s="49">
        <f t="shared" ref="P279:GB279" si="1175">P266</f>
        <v>0</v>
      </c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>
        <f t="shared" ca="1" si="1175"/>
        <v>0</v>
      </c>
      <c r="BH279" s="49">
        <f t="shared" ca="1" si="1175"/>
        <v>0</v>
      </c>
      <c r="BI279" s="49">
        <f t="shared" ca="1" si="1175"/>
        <v>0</v>
      </c>
      <c r="BJ279" s="49">
        <f t="shared" ca="1" si="1175"/>
        <v>0</v>
      </c>
      <c r="BK279" s="49">
        <f t="shared" ca="1" si="1175"/>
        <v>0</v>
      </c>
      <c r="BL279" s="49">
        <f t="shared" ca="1" si="1175"/>
        <v>0</v>
      </c>
      <c r="BM279" s="49">
        <f t="shared" ca="1" si="1175"/>
        <v>0</v>
      </c>
      <c r="BN279" s="49">
        <f t="shared" ca="1" si="1175"/>
        <v>0</v>
      </c>
      <c r="BO279" s="49">
        <f t="shared" ca="1" si="1175"/>
        <v>0</v>
      </c>
      <c r="BP279" s="49">
        <f t="shared" ca="1" si="1175"/>
        <v>0</v>
      </c>
      <c r="BQ279" s="49">
        <f t="shared" ca="1" si="1175"/>
        <v>0</v>
      </c>
      <c r="BR279" s="49">
        <f t="shared" ca="1" si="1175"/>
        <v>0</v>
      </c>
      <c r="BS279" s="49">
        <f t="shared" ca="1" si="1175"/>
        <v>0</v>
      </c>
      <c r="BT279" s="49">
        <f t="shared" ca="1" si="1175"/>
        <v>0</v>
      </c>
      <c r="BU279" s="49">
        <f t="shared" ca="1" si="1175"/>
        <v>0</v>
      </c>
      <c r="BV279" s="49">
        <f t="shared" ca="1" si="1175"/>
        <v>0</v>
      </c>
      <c r="BW279" s="49">
        <f t="shared" ca="1" si="1175"/>
        <v>0</v>
      </c>
      <c r="BX279" s="49">
        <f t="shared" ca="1" si="1175"/>
        <v>0</v>
      </c>
      <c r="BY279" s="49">
        <f t="shared" ca="1" si="1175"/>
        <v>0</v>
      </c>
      <c r="BZ279" s="49">
        <f t="shared" ca="1" si="1175"/>
        <v>0</v>
      </c>
      <c r="CA279" s="49">
        <f t="shared" ca="1" si="1175"/>
        <v>0</v>
      </c>
      <c r="CB279" s="49">
        <f t="shared" ca="1" si="1175"/>
        <v>0</v>
      </c>
      <c r="CC279" s="49">
        <f t="shared" ca="1" si="1175"/>
        <v>0</v>
      </c>
      <c r="CD279" s="49">
        <f t="shared" ca="1" si="1175"/>
        <v>0</v>
      </c>
      <c r="CE279" s="49">
        <f t="shared" ca="1" si="1175"/>
        <v>0</v>
      </c>
      <c r="CF279" s="49">
        <f t="shared" ca="1" si="1175"/>
        <v>0</v>
      </c>
      <c r="CG279" s="49">
        <f t="shared" ca="1" si="1175"/>
        <v>0</v>
      </c>
      <c r="CH279" s="49">
        <f t="shared" ca="1" si="1175"/>
        <v>0</v>
      </c>
      <c r="CI279" s="49">
        <f t="shared" ca="1" si="1175"/>
        <v>0</v>
      </c>
      <c r="CJ279" s="49">
        <f t="shared" ca="1" si="1175"/>
        <v>0</v>
      </c>
      <c r="CK279" s="49">
        <f t="shared" ca="1" si="1175"/>
        <v>0</v>
      </c>
      <c r="CL279" s="49">
        <f t="shared" ca="1" si="1175"/>
        <v>0</v>
      </c>
      <c r="CM279" s="49">
        <f t="shared" ca="1" si="1175"/>
        <v>0</v>
      </c>
      <c r="CN279" s="49">
        <f t="shared" ca="1" si="1175"/>
        <v>0</v>
      </c>
      <c r="CO279" s="49">
        <f t="shared" ca="1" si="1175"/>
        <v>0</v>
      </c>
      <c r="CP279" s="49">
        <f t="shared" ca="1" si="1175"/>
        <v>0</v>
      </c>
      <c r="CQ279" s="49">
        <f t="shared" ca="1" si="1175"/>
        <v>0</v>
      </c>
      <c r="CR279" s="49">
        <f t="shared" ca="1" si="1175"/>
        <v>0</v>
      </c>
      <c r="CS279" s="49">
        <f t="shared" ca="1" si="1175"/>
        <v>0</v>
      </c>
      <c r="CT279" s="49">
        <f t="shared" ca="1" si="1175"/>
        <v>0</v>
      </c>
      <c r="CU279" s="49">
        <f t="shared" ca="1" si="1175"/>
        <v>0</v>
      </c>
      <c r="CV279" s="49">
        <f t="shared" ca="1" si="1175"/>
        <v>0</v>
      </c>
      <c r="CW279" s="49">
        <f t="shared" ca="1" si="1175"/>
        <v>0</v>
      </c>
      <c r="CX279" s="49">
        <f t="shared" ca="1" si="1175"/>
        <v>0</v>
      </c>
      <c r="CY279" s="49">
        <f t="shared" ca="1" si="1175"/>
        <v>0</v>
      </c>
      <c r="CZ279" s="49">
        <f t="shared" ca="1" si="1175"/>
        <v>0</v>
      </c>
      <c r="DA279" s="49">
        <f t="shared" ca="1" si="1175"/>
        <v>0</v>
      </c>
      <c r="DB279" s="49">
        <f t="shared" ca="1" si="1175"/>
        <v>0</v>
      </c>
      <c r="DC279" s="49">
        <f t="shared" ca="1" si="1175"/>
        <v>0</v>
      </c>
      <c r="DD279" s="49">
        <f t="shared" ca="1" si="1175"/>
        <v>0</v>
      </c>
      <c r="DE279" s="49">
        <f t="shared" ca="1" si="1175"/>
        <v>0</v>
      </c>
      <c r="DF279" s="49">
        <f t="shared" ca="1" si="1175"/>
        <v>0</v>
      </c>
      <c r="DG279" s="49">
        <f t="shared" ca="1" si="1175"/>
        <v>0</v>
      </c>
      <c r="DH279" s="49">
        <f t="shared" ca="1" si="1175"/>
        <v>0</v>
      </c>
      <c r="DI279" s="49">
        <f t="shared" ca="1" si="1175"/>
        <v>0</v>
      </c>
      <c r="DJ279" s="49">
        <f t="shared" ca="1" si="1175"/>
        <v>0</v>
      </c>
      <c r="DK279" s="49">
        <f t="shared" ca="1" si="1175"/>
        <v>0</v>
      </c>
      <c r="DL279" s="49">
        <f t="shared" ca="1" si="1175"/>
        <v>0</v>
      </c>
      <c r="DM279" s="49">
        <f t="shared" ca="1" si="1175"/>
        <v>0</v>
      </c>
      <c r="DN279" s="49">
        <f t="shared" ca="1" si="1175"/>
        <v>0</v>
      </c>
      <c r="DO279" s="49">
        <f t="shared" ca="1" si="1175"/>
        <v>0</v>
      </c>
      <c r="DP279" s="49">
        <f t="shared" ca="1" si="1175"/>
        <v>0</v>
      </c>
      <c r="DQ279" s="49">
        <f t="shared" ca="1" si="1175"/>
        <v>0</v>
      </c>
      <c r="DR279" s="49">
        <f t="shared" ca="1" si="1175"/>
        <v>0</v>
      </c>
      <c r="DS279" s="49">
        <f t="shared" ca="1" si="1175"/>
        <v>0</v>
      </c>
      <c r="DT279" s="49">
        <f t="shared" ca="1" si="1175"/>
        <v>0</v>
      </c>
      <c r="DU279" s="49">
        <f t="shared" ca="1" si="1175"/>
        <v>0</v>
      </c>
      <c r="DV279" s="49">
        <f t="shared" ca="1" si="1175"/>
        <v>0</v>
      </c>
      <c r="DW279" s="49">
        <f t="shared" ca="1" si="1175"/>
        <v>0</v>
      </c>
      <c r="DX279" s="49">
        <f t="shared" ca="1" si="1175"/>
        <v>0</v>
      </c>
      <c r="DY279" s="49">
        <f t="shared" ca="1" si="1175"/>
        <v>0</v>
      </c>
      <c r="DZ279" s="49">
        <f t="shared" ca="1" si="1175"/>
        <v>0</v>
      </c>
      <c r="EA279" s="49">
        <f t="shared" ca="1" si="1175"/>
        <v>0</v>
      </c>
      <c r="EB279" s="49">
        <f t="shared" ca="1" si="1175"/>
        <v>0</v>
      </c>
      <c r="EC279" s="49">
        <f t="shared" ca="1" si="1175"/>
        <v>0</v>
      </c>
      <c r="ED279" s="49">
        <f t="shared" ca="1" si="1175"/>
        <v>0</v>
      </c>
      <c r="EE279" s="49">
        <f t="shared" ca="1" si="1175"/>
        <v>0</v>
      </c>
      <c r="EF279" s="49">
        <f t="shared" ca="1" si="1175"/>
        <v>0</v>
      </c>
      <c r="EG279" s="49">
        <f t="shared" ca="1" si="1175"/>
        <v>0</v>
      </c>
      <c r="EH279" s="49">
        <f t="shared" ca="1" si="1175"/>
        <v>0</v>
      </c>
      <c r="EI279" s="49">
        <f t="shared" ca="1" si="1175"/>
        <v>0</v>
      </c>
      <c r="EJ279" s="49">
        <f t="shared" ca="1" si="1175"/>
        <v>0</v>
      </c>
      <c r="EK279" s="49">
        <f t="shared" ca="1" si="1175"/>
        <v>0</v>
      </c>
      <c r="EL279" s="49">
        <f t="shared" ca="1" si="1175"/>
        <v>0</v>
      </c>
      <c r="EM279" s="49">
        <f t="shared" ca="1" si="1175"/>
        <v>0</v>
      </c>
      <c r="EN279" s="49">
        <f t="shared" ca="1" si="1175"/>
        <v>0</v>
      </c>
      <c r="EO279" s="49">
        <f t="shared" ca="1" si="1175"/>
        <v>0</v>
      </c>
      <c r="EP279" s="49">
        <f t="shared" ca="1" si="1175"/>
        <v>0</v>
      </c>
      <c r="EQ279" s="49">
        <f t="shared" ca="1" si="1175"/>
        <v>0</v>
      </c>
      <c r="ER279" s="49">
        <f t="shared" ca="1" si="1175"/>
        <v>0</v>
      </c>
      <c r="ES279" s="49">
        <f t="shared" ca="1" si="1175"/>
        <v>0</v>
      </c>
      <c r="ET279" s="49">
        <f t="shared" ca="1" si="1175"/>
        <v>0</v>
      </c>
      <c r="EU279" s="49">
        <f t="shared" ca="1" si="1175"/>
        <v>0</v>
      </c>
      <c r="EV279" s="49">
        <f t="shared" ca="1" si="1175"/>
        <v>0</v>
      </c>
      <c r="EW279" s="49">
        <f t="shared" ca="1" si="1175"/>
        <v>0</v>
      </c>
      <c r="EX279" s="49">
        <f t="shared" ca="1" si="1175"/>
        <v>0</v>
      </c>
      <c r="EY279" s="49">
        <f t="shared" ca="1" si="1175"/>
        <v>0</v>
      </c>
      <c r="EZ279" s="49">
        <f t="shared" ca="1" si="1175"/>
        <v>0</v>
      </c>
      <c r="FA279" s="49">
        <f t="shared" ca="1" si="1175"/>
        <v>0</v>
      </c>
      <c r="FB279" s="49">
        <f t="shared" ca="1" si="1175"/>
        <v>0</v>
      </c>
      <c r="FC279" s="49">
        <f t="shared" ca="1" si="1175"/>
        <v>0</v>
      </c>
      <c r="FD279" s="49">
        <f t="shared" ca="1" si="1175"/>
        <v>0</v>
      </c>
      <c r="FE279" s="49">
        <f t="shared" ca="1" si="1175"/>
        <v>0</v>
      </c>
      <c r="FF279" s="49">
        <f t="shared" ca="1" si="1175"/>
        <v>0</v>
      </c>
      <c r="FG279" s="49">
        <f t="shared" ca="1" si="1175"/>
        <v>0</v>
      </c>
      <c r="FH279" s="49">
        <f t="shared" ca="1" si="1175"/>
        <v>0</v>
      </c>
      <c r="FI279" s="49">
        <f t="shared" ca="1" si="1175"/>
        <v>0</v>
      </c>
      <c r="FJ279" s="49">
        <f t="shared" ca="1" si="1175"/>
        <v>0</v>
      </c>
      <c r="FK279" s="49">
        <f t="shared" ca="1" si="1175"/>
        <v>0</v>
      </c>
      <c r="FL279" s="49">
        <f t="shared" ca="1" si="1175"/>
        <v>0</v>
      </c>
      <c r="FM279" s="49">
        <f t="shared" ca="1" si="1175"/>
        <v>0</v>
      </c>
      <c r="FN279" s="49">
        <f t="shared" ca="1" si="1175"/>
        <v>0</v>
      </c>
      <c r="FO279" s="49">
        <f t="shared" ca="1" si="1175"/>
        <v>0</v>
      </c>
      <c r="FP279" s="49">
        <f t="shared" ca="1" si="1175"/>
        <v>0</v>
      </c>
      <c r="FQ279" s="49">
        <f t="shared" ca="1" si="1175"/>
        <v>0</v>
      </c>
      <c r="FR279" s="49">
        <f t="shared" ca="1" si="1175"/>
        <v>0</v>
      </c>
      <c r="FS279" s="49">
        <f t="shared" ca="1" si="1175"/>
        <v>0</v>
      </c>
      <c r="FT279" s="49">
        <f t="shared" ca="1" si="1175"/>
        <v>0</v>
      </c>
      <c r="FU279" s="49">
        <f t="shared" ca="1" si="1175"/>
        <v>0</v>
      </c>
      <c r="FV279" s="49">
        <f t="shared" ca="1" si="1175"/>
        <v>0</v>
      </c>
      <c r="FW279" s="49">
        <f t="shared" ca="1" si="1175"/>
        <v>0</v>
      </c>
      <c r="FX279" s="49">
        <f t="shared" ca="1" si="1175"/>
        <v>0</v>
      </c>
      <c r="FY279" s="49">
        <f t="shared" ca="1" si="1175"/>
        <v>0</v>
      </c>
      <c r="FZ279" s="49">
        <f t="shared" ca="1" si="1175"/>
        <v>0</v>
      </c>
      <c r="GA279" s="49">
        <f t="shared" ca="1" si="1175"/>
        <v>0</v>
      </c>
      <c r="GB279" s="49">
        <f t="shared" ca="1" si="1175"/>
        <v>0</v>
      </c>
      <c r="GC279" s="17"/>
      <c r="GD279" s="91">
        <f t="shared" ref="GD279" ca="1" si="1176">SUM(P279:FR279)</f>
        <v>0</v>
      </c>
      <c r="GE279" s="5"/>
      <c r="GF279" s="5"/>
      <c r="GG279" s="5"/>
    </row>
    <row r="280" spans="1:189" ht="16.5" customHeight="1" x14ac:dyDescent="0.25">
      <c r="A280" s="5"/>
      <c r="B280" s="24"/>
      <c r="C280" s="24"/>
      <c r="D280" s="2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106">
        <f t="shared" ref="P280:GD280" si="1177">SUM(P278:P279)</f>
        <v>0</v>
      </c>
      <c r="Q280" s="106">
        <f t="shared" si="1177"/>
        <v>0</v>
      </c>
      <c r="R280" s="106">
        <f t="shared" si="1177"/>
        <v>0</v>
      </c>
      <c r="S280" s="106">
        <f t="shared" si="1177"/>
        <v>0</v>
      </c>
      <c r="T280" s="106">
        <f t="shared" si="1177"/>
        <v>0</v>
      </c>
      <c r="U280" s="106">
        <f t="shared" si="1177"/>
        <v>0</v>
      </c>
      <c r="V280" s="106">
        <f t="shared" si="1177"/>
        <v>0</v>
      </c>
      <c r="W280" s="106">
        <f t="shared" si="1177"/>
        <v>0</v>
      </c>
      <c r="X280" s="106">
        <f t="shared" si="1177"/>
        <v>0</v>
      </c>
      <c r="Y280" s="106">
        <f t="shared" si="1177"/>
        <v>0</v>
      </c>
      <c r="Z280" s="106">
        <f t="shared" si="1177"/>
        <v>0</v>
      </c>
      <c r="AA280" s="106">
        <f t="shared" si="1177"/>
        <v>0</v>
      </c>
      <c r="AB280" s="106">
        <f t="shared" si="1177"/>
        <v>0</v>
      </c>
      <c r="AC280" s="106">
        <f t="shared" si="1177"/>
        <v>0</v>
      </c>
      <c r="AD280" s="106">
        <f t="shared" si="1177"/>
        <v>0</v>
      </c>
      <c r="AE280" s="106">
        <f t="shared" si="1177"/>
        <v>0</v>
      </c>
      <c r="AF280" s="106">
        <f t="shared" si="1177"/>
        <v>0</v>
      </c>
      <c r="AG280" s="106">
        <f t="shared" si="1177"/>
        <v>0</v>
      </c>
      <c r="AH280" s="106">
        <f t="shared" si="1177"/>
        <v>0</v>
      </c>
      <c r="AI280" s="106">
        <f t="shared" si="1177"/>
        <v>0</v>
      </c>
      <c r="AJ280" s="106">
        <f t="shared" si="1177"/>
        <v>0</v>
      </c>
      <c r="AK280" s="106">
        <f t="shared" si="1177"/>
        <v>0</v>
      </c>
      <c r="AL280" s="106">
        <f t="shared" si="1177"/>
        <v>0</v>
      </c>
      <c r="AM280" s="106">
        <f t="shared" si="1177"/>
        <v>0</v>
      </c>
      <c r="AN280" s="106">
        <f t="shared" si="1177"/>
        <v>0</v>
      </c>
      <c r="AO280" s="106">
        <f t="shared" si="1177"/>
        <v>0</v>
      </c>
      <c r="AP280" s="106">
        <f t="shared" si="1177"/>
        <v>0</v>
      </c>
      <c r="AQ280" s="106">
        <f t="shared" si="1177"/>
        <v>0</v>
      </c>
      <c r="AR280" s="106">
        <f t="shared" si="1177"/>
        <v>0</v>
      </c>
      <c r="AS280" s="106">
        <f t="shared" si="1177"/>
        <v>0</v>
      </c>
      <c r="AT280" s="106">
        <f t="shared" si="1177"/>
        <v>0</v>
      </c>
      <c r="AU280" s="106">
        <f t="shared" si="1177"/>
        <v>0</v>
      </c>
      <c r="AV280" s="106">
        <f t="shared" si="1177"/>
        <v>0</v>
      </c>
      <c r="AW280" s="106">
        <f t="shared" si="1177"/>
        <v>0</v>
      </c>
      <c r="AX280" s="106">
        <f t="shared" si="1177"/>
        <v>0</v>
      </c>
      <c r="AY280" s="106">
        <f t="shared" si="1177"/>
        <v>0</v>
      </c>
      <c r="AZ280" s="106">
        <f t="shared" si="1177"/>
        <v>0</v>
      </c>
      <c r="BA280" s="106">
        <f t="shared" si="1177"/>
        <v>0</v>
      </c>
      <c r="BB280" s="106">
        <f t="shared" si="1177"/>
        <v>0</v>
      </c>
      <c r="BC280" s="106">
        <f t="shared" si="1177"/>
        <v>0</v>
      </c>
      <c r="BD280" s="106">
        <f t="shared" si="1177"/>
        <v>0</v>
      </c>
      <c r="BE280" s="106">
        <f t="shared" si="1177"/>
        <v>0</v>
      </c>
      <c r="BF280" s="106">
        <f t="shared" si="1177"/>
        <v>0</v>
      </c>
      <c r="BG280" s="106">
        <f t="shared" ca="1" si="1177"/>
        <v>0</v>
      </c>
      <c r="BH280" s="106">
        <f t="shared" ca="1" si="1177"/>
        <v>0</v>
      </c>
      <c r="BI280" s="106">
        <f t="shared" ca="1" si="1177"/>
        <v>0</v>
      </c>
      <c r="BJ280" s="106">
        <f t="shared" ca="1" si="1177"/>
        <v>0</v>
      </c>
      <c r="BK280" s="106">
        <f t="shared" ca="1" si="1177"/>
        <v>0</v>
      </c>
      <c r="BL280" s="106">
        <f t="shared" ca="1" si="1177"/>
        <v>0</v>
      </c>
      <c r="BM280" s="106">
        <f t="shared" ca="1" si="1177"/>
        <v>0</v>
      </c>
      <c r="BN280" s="106">
        <f t="shared" ca="1" si="1177"/>
        <v>0</v>
      </c>
      <c r="BO280" s="106">
        <f t="shared" ca="1" si="1177"/>
        <v>0</v>
      </c>
      <c r="BP280" s="106">
        <f t="shared" ca="1" si="1177"/>
        <v>0</v>
      </c>
      <c r="BQ280" s="106">
        <f t="shared" ca="1" si="1177"/>
        <v>0</v>
      </c>
      <c r="BR280" s="106">
        <f t="shared" ca="1" si="1177"/>
        <v>0</v>
      </c>
      <c r="BS280" s="106">
        <f t="shared" ca="1" si="1177"/>
        <v>0</v>
      </c>
      <c r="BT280" s="106">
        <f t="shared" ca="1" si="1177"/>
        <v>0</v>
      </c>
      <c r="BU280" s="106">
        <f t="shared" ca="1" si="1177"/>
        <v>0</v>
      </c>
      <c r="BV280" s="106">
        <f t="shared" ca="1" si="1177"/>
        <v>0</v>
      </c>
      <c r="BW280" s="106">
        <f t="shared" ca="1" si="1177"/>
        <v>0</v>
      </c>
      <c r="BX280" s="106">
        <f t="shared" ca="1" si="1177"/>
        <v>0</v>
      </c>
      <c r="BY280" s="106">
        <f t="shared" ca="1" si="1177"/>
        <v>0</v>
      </c>
      <c r="BZ280" s="106">
        <f t="shared" ca="1" si="1177"/>
        <v>0</v>
      </c>
      <c r="CA280" s="106">
        <f t="shared" ca="1" si="1177"/>
        <v>0</v>
      </c>
      <c r="CB280" s="106">
        <f t="shared" ca="1" si="1177"/>
        <v>0</v>
      </c>
      <c r="CC280" s="106">
        <f t="shared" ca="1" si="1177"/>
        <v>0</v>
      </c>
      <c r="CD280" s="106">
        <f t="shared" ca="1" si="1177"/>
        <v>0</v>
      </c>
      <c r="CE280" s="106">
        <f t="shared" ca="1" si="1177"/>
        <v>0</v>
      </c>
      <c r="CF280" s="106">
        <f t="shared" ca="1" si="1177"/>
        <v>0</v>
      </c>
      <c r="CG280" s="106">
        <f t="shared" ca="1" si="1177"/>
        <v>0</v>
      </c>
      <c r="CH280" s="106">
        <f t="shared" ca="1" si="1177"/>
        <v>0</v>
      </c>
      <c r="CI280" s="106">
        <f t="shared" ca="1" si="1177"/>
        <v>0</v>
      </c>
      <c r="CJ280" s="106">
        <f t="shared" ca="1" si="1177"/>
        <v>0</v>
      </c>
      <c r="CK280" s="106">
        <f t="shared" ca="1" si="1177"/>
        <v>0</v>
      </c>
      <c r="CL280" s="106">
        <f t="shared" ca="1" si="1177"/>
        <v>0</v>
      </c>
      <c r="CM280" s="106">
        <f t="shared" ca="1" si="1177"/>
        <v>0</v>
      </c>
      <c r="CN280" s="106">
        <f t="shared" ca="1" si="1177"/>
        <v>0</v>
      </c>
      <c r="CO280" s="106">
        <f t="shared" ca="1" si="1177"/>
        <v>0</v>
      </c>
      <c r="CP280" s="106">
        <f t="shared" ca="1" si="1177"/>
        <v>0</v>
      </c>
      <c r="CQ280" s="106">
        <f t="shared" ca="1" si="1177"/>
        <v>0</v>
      </c>
      <c r="CR280" s="106">
        <f t="shared" ca="1" si="1177"/>
        <v>0</v>
      </c>
      <c r="CS280" s="106">
        <f t="shared" ca="1" si="1177"/>
        <v>0</v>
      </c>
      <c r="CT280" s="106">
        <f t="shared" ca="1" si="1177"/>
        <v>0</v>
      </c>
      <c r="CU280" s="106">
        <f t="shared" ca="1" si="1177"/>
        <v>0</v>
      </c>
      <c r="CV280" s="106">
        <f t="shared" ca="1" si="1177"/>
        <v>0</v>
      </c>
      <c r="CW280" s="106">
        <f t="shared" ca="1" si="1177"/>
        <v>0</v>
      </c>
      <c r="CX280" s="106">
        <f t="shared" ca="1" si="1177"/>
        <v>0</v>
      </c>
      <c r="CY280" s="106">
        <f t="shared" ca="1" si="1177"/>
        <v>0</v>
      </c>
      <c r="CZ280" s="106">
        <f t="shared" ca="1" si="1177"/>
        <v>0</v>
      </c>
      <c r="DA280" s="106">
        <f t="shared" ca="1" si="1177"/>
        <v>0</v>
      </c>
      <c r="DB280" s="106">
        <f t="shared" ca="1" si="1177"/>
        <v>0</v>
      </c>
      <c r="DC280" s="106">
        <f t="shared" ca="1" si="1177"/>
        <v>0</v>
      </c>
      <c r="DD280" s="106">
        <f t="shared" ca="1" si="1177"/>
        <v>0</v>
      </c>
      <c r="DE280" s="106">
        <f t="shared" ca="1" si="1177"/>
        <v>0</v>
      </c>
      <c r="DF280" s="106">
        <f t="shared" ca="1" si="1177"/>
        <v>0</v>
      </c>
      <c r="DG280" s="106">
        <f t="shared" ca="1" si="1177"/>
        <v>0</v>
      </c>
      <c r="DH280" s="106">
        <f t="shared" ca="1" si="1177"/>
        <v>0</v>
      </c>
      <c r="DI280" s="106">
        <f t="shared" ca="1" si="1177"/>
        <v>0</v>
      </c>
      <c r="DJ280" s="106">
        <f t="shared" ca="1" si="1177"/>
        <v>0</v>
      </c>
      <c r="DK280" s="106">
        <f t="shared" ca="1" si="1177"/>
        <v>0</v>
      </c>
      <c r="DL280" s="106">
        <f t="shared" ca="1" si="1177"/>
        <v>0</v>
      </c>
      <c r="DM280" s="106">
        <f t="shared" ca="1" si="1177"/>
        <v>0</v>
      </c>
      <c r="DN280" s="106">
        <f t="shared" ca="1" si="1177"/>
        <v>0</v>
      </c>
      <c r="DO280" s="106">
        <f t="shared" ca="1" si="1177"/>
        <v>0</v>
      </c>
      <c r="DP280" s="106">
        <f t="shared" ca="1" si="1177"/>
        <v>0</v>
      </c>
      <c r="DQ280" s="106">
        <f t="shared" ca="1" si="1177"/>
        <v>0</v>
      </c>
      <c r="DR280" s="106">
        <f t="shared" ca="1" si="1177"/>
        <v>0</v>
      </c>
      <c r="DS280" s="106">
        <f t="shared" ca="1" si="1177"/>
        <v>0</v>
      </c>
      <c r="DT280" s="106">
        <f t="shared" ca="1" si="1177"/>
        <v>0</v>
      </c>
      <c r="DU280" s="106">
        <f t="shared" ca="1" si="1177"/>
        <v>0</v>
      </c>
      <c r="DV280" s="106">
        <f t="shared" ca="1" si="1177"/>
        <v>0</v>
      </c>
      <c r="DW280" s="106">
        <f t="shared" ca="1" si="1177"/>
        <v>0</v>
      </c>
      <c r="DX280" s="106">
        <f t="shared" ca="1" si="1177"/>
        <v>0</v>
      </c>
      <c r="DY280" s="106">
        <f t="shared" ca="1" si="1177"/>
        <v>0</v>
      </c>
      <c r="DZ280" s="106">
        <f t="shared" ca="1" si="1177"/>
        <v>0</v>
      </c>
      <c r="EA280" s="106">
        <f t="shared" ca="1" si="1177"/>
        <v>0</v>
      </c>
      <c r="EB280" s="106">
        <f t="shared" ca="1" si="1177"/>
        <v>0</v>
      </c>
      <c r="EC280" s="106">
        <f t="shared" ca="1" si="1177"/>
        <v>0</v>
      </c>
      <c r="ED280" s="106">
        <f t="shared" ca="1" si="1177"/>
        <v>0</v>
      </c>
      <c r="EE280" s="106">
        <f t="shared" ca="1" si="1177"/>
        <v>0</v>
      </c>
      <c r="EF280" s="106">
        <f t="shared" ca="1" si="1177"/>
        <v>0</v>
      </c>
      <c r="EG280" s="106">
        <f t="shared" ca="1" si="1177"/>
        <v>0</v>
      </c>
      <c r="EH280" s="106">
        <f t="shared" ca="1" si="1177"/>
        <v>0</v>
      </c>
      <c r="EI280" s="106">
        <f t="shared" ca="1" si="1177"/>
        <v>0</v>
      </c>
      <c r="EJ280" s="106">
        <f t="shared" ca="1" si="1177"/>
        <v>0</v>
      </c>
      <c r="EK280" s="106">
        <f t="shared" ca="1" si="1177"/>
        <v>0</v>
      </c>
      <c r="EL280" s="106">
        <f t="shared" ca="1" si="1177"/>
        <v>0</v>
      </c>
      <c r="EM280" s="106">
        <f t="shared" ca="1" si="1177"/>
        <v>0</v>
      </c>
      <c r="EN280" s="106">
        <f t="shared" ca="1" si="1177"/>
        <v>0</v>
      </c>
      <c r="EO280" s="106">
        <f t="shared" ca="1" si="1177"/>
        <v>0</v>
      </c>
      <c r="EP280" s="106">
        <f t="shared" ca="1" si="1177"/>
        <v>0</v>
      </c>
      <c r="EQ280" s="106">
        <f t="shared" ca="1" si="1177"/>
        <v>0</v>
      </c>
      <c r="ER280" s="106">
        <f t="shared" ca="1" si="1177"/>
        <v>0</v>
      </c>
      <c r="ES280" s="106">
        <f t="shared" ca="1" si="1177"/>
        <v>0</v>
      </c>
      <c r="ET280" s="106">
        <f t="shared" ca="1" si="1177"/>
        <v>0</v>
      </c>
      <c r="EU280" s="106">
        <f t="shared" ca="1" si="1177"/>
        <v>0</v>
      </c>
      <c r="EV280" s="106">
        <f t="shared" ca="1" si="1177"/>
        <v>0</v>
      </c>
      <c r="EW280" s="106">
        <f t="shared" ca="1" si="1177"/>
        <v>0</v>
      </c>
      <c r="EX280" s="106">
        <f t="shared" ca="1" si="1177"/>
        <v>0</v>
      </c>
      <c r="EY280" s="106">
        <f t="shared" ca="1" si="1177"/>
        <v>0</v>
      </c>
      <c r="EZ280" s="106">
        <f t="shared" ca="1" si="1177"/>
        <v>0</v>
      </c>
      <c r="FA280" s="106">
        <f t="shared" ca="1" si="1177"/>
        <v>0</v>
      </c>
      <c r="FB280" s="106">
        <f t="shared" ca="1" si="1177"/>
        <v>0</v>
      </c>
      <c r="FC280" s="106">
        <f t="shared" ca="1" si="1177"/>
        <v>0</v>
      </c>
      <c r="FD280" s="106">
        <f t="shared" ca="1" si="1177"/>
        <v>0</v>
      </c>
      <c r="FE280" s="106">
        <f t="shared" ca="1" si="1177"/>
        <v>0</v>
      </c>
      <c r="FF280" s="106">
        <f t="shared" ca="1" si="1177"/>
        <v>0</v>
      </c>
      <c r="FG280" s="106">
        <f t="shared" ca="1" si="1177"/>
        <v>0</v>
      </c>
      <c r="FH280" s="106">
        <f t="shared" ca="1" si="1177"/>
        <v>0</v>
      </c>
      <c r="FI280" s="106">
        <f t="shared" ca="1" si="1177"/>
        <v>0</v>
      </c>
      <c r="FJ280" s="106">
        <f t="shared" ca="1" si="1177"/>
        <v>0</v>
      </c>
      <c r="FK280" s="106">
        <f t="shared" ca="1" si="1177"/>
        <v>0</v>
      </c>
      <c r="FL280" s="106">
        <f t="shared" ca="1" si="1177"/>
        <v>0</v>
      </c>
      <c r="FM280" s="106">
        <f t="shared" ca="1" si="1177"/>
        <v>0</v>
      </c>
      <c r="FN280" s="106">
        <f t="shared" ca="1" si="1177"/>
        <v>0</v>
      </c>
      <c r="FO280" s="106">
        <f t="shared" ca="1" si="1177"/>
        <v>0</v>
      </c>
      <c r="FP280" s="106">
        <f t="shared" ca="1" si="1177"/>
        <v>0</v>
      </c>
      <c r="FQ280" s="106">
        <f t="shared" ca="1" si="1177"/>
        <v>0</v>
      </c>
      <c r="FR280" s="106">
        <f t="shared" ca="1" si="1177"/>
        <v>0</v>
      </c>
      <c r="FS280" s="106">
        <f t="shared" ca="1" si="1177"/>
        <v>0</v>
      </c>
      <c r="FT280" s="106">
        <f t="shared" ca="1" si="1177"/>
        <v>0</v>
      </c>
      <c r="FU280" s="106">
        <f t="shared" ca="1" si="1177"/>
        <v>0</v>
      </c>
      <c r="FV280" s="106">
        <f t="shared" ca="1" si="1177"/>
        <v>0</v>
      </c>
      <c r="FW280" s="106">
        <f t="shared" ca="1" si="1177"/>
        <v>0</v>
      </c>
      <c r="FX280" s="106">
        <f t="shared" ca="1" si="1177"/>
        <v>0</v>
      </c>
      <c r="FY280" s="106">
        <f t="shared" ca="1" si="1177"/>
        <v>0</v>
      </c>
      <c r="FZ280" s="106">
        <f t="shared" ca="1" si="1177"/>
        <v>0</v>
      </c>
      <c r="GA280" s="106">
        <f t="shared" ca="1" si="1177"/>
        <v>0</v>
      </c>
      <c r="GB280" s="106">
        <f t="shared" ca="1" si="1177"/>
        <v>0</v>
      </c>
      <c r="GC280" s="106">
        <f t="shared" si="1177"/>
        <v>0</v>
      </c>
      <c r="GD280" s="106">
        <f t="shared" ca="1" si="1177"/>
        <v>0</v>
      </c>
      <c r="GE280" s="5"/>
      <c r="GF280" s="5"/>
      <c r="GG280" s="5"/>
    </row>
    <row r="281" spans="1:189" ht="16.5" customHeight="1" x14ac:dyDescent="0.25">
      <c r="A281" s="5"/>
      <c r="B281" s="24"/>
      <c r="C281" s="24"/>
      <c r="D281" s="24"/>
      <c r="E281" s="5"/>
      <c r="F281" s="98" t="s">
        <v>175</v>
      </c>
      <c r="G281" s="5"/>
      <c r="H281" s="5"/>
      <c r="I281" s="5"/>
      <c r="J281" s="5"/>
      <c r="K281" s="5"/>
      <c r="L281" s="5"/>
      <c r="M281" s="5"/>
      <c r="N281" s="5"/>
      <c r="O281" s="5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</row>
    <row r="282" spans="1:189" ht="16.5" customHeight="1" x14ac:dyDescent="0.25">
      <c r="A282" s="5"/>
      <c r="B282" s="24"/>
      <c r="C282" s="24"/>
      <c r="D282" s="24"/>
      <c r="E282" s="5"/>
      <c r="F282" s="5" t="s">
        <v>335</v>
      </c>
      <c r="G282" s="5">
        <v>52000</v>
      </c>
      <c r="H282" s="5"/>
      <c r="I282" s="5"/>
      <c r="J282" s="5"/>
      <c r="K282" s="5"/>
      <c r="L282" s="5"/>
      <c r="M282" s="5"/>
      <c r="N282" s="5"/>
      <c r="O282" s="5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22" t="e">
        <f ca="1">GD272+GD268+GD263+GD240</f>
        <v>#REF!</v>
      </c>
      <c r="GE282" s="5"/>
      <c r="GF282" s="5"/>
      <c r="GG282" s="5"/>
    </row>
    <row r="283" spans="1:189" ht="16.5" customHeight="1" x14ac:dyDescent="0.25">
      <c r="A283" s="5"/>
      <c r="B283" s="24"/>
      <c r="C283" s="24"/>
      <c r="D283" s="24"/>
      <c r="E283" s="5"/>
      <c r="F283" s="5" t="s">
        <v>336</v>
      </c>
      <c r="G283" s="26">
        <v>0.05</v>
      </c>
      <c r="H283" s="5"/>
      <c r="I283" s="5"/>
      <c r="J283" s="5"/>
      <c r="K283" s="5"/>
      <c r="L283" s="5"/>
      <c r="M283" s="5"/>
      <c r="N283" s="5"/>
      <c r="O283" s="5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</row>
    <row r="284" spans="1:189" ht="16.5" customHeight="1" x14ac:dyDescent="0.25">
      <c r="A284" s="5"/>
      <c r="B284" s="24"/>
      <c r="C284" s="24"/>
      <c r="D284" s="24"/>
      <c r="E284" s="5"/>
      <c r="F284" s="5" t="s">
        <v>337</v>
      </c>
      <c r="G284" s="5">
        <f>G282*(100%-G283)</f>
        <v>49400</v>
      </c>
      <c r="H284" s="5"/>
      <c r="I284" s="5"/>
      <c r="J284" s="5"/>
      <c r="K284" s="5"/>
      <c r="L284" s="5"/>
      <c r="M284" s="5"/>
      <c r="N284" s="5"/>
      <c r="O284" s="5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</row>
    <row r="285" spans="1:189" ht="16.5" customHeight="1" x14ac:dyDescent="0.25">
      <c r="A285" s="5"/>
      <c r="B285" s="24"/>
      <c r="C285" s="24"/>
      <c r="D285" s="24"/>
      <c r="E285" s="5"/>
      <c r="F285" s="5" t="s">
        <v>338</v>
      </c>
      <c r="G285" s="5">
        <v>36</v>
      </c>
      <c r="H285" s="5"/>
      <c r="I285" s="5"/>
      <c r="J285" s="5"/>
      <c r="K285" s="5"/>
      <c r="L285" s="5"/>
      <c r="M285" s="5"/>
      <c r="N285" s="5"/>
      <c r="O285" s="5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</row>
    <row r="286" spans="1:189" ht="16.5" customHeight="1" x14ac:dyDescent="0.25">
      <c r="A286" s="5"/>
      <c r="B286" s="24"/>
      <c r="C286" s="24"/>
      <c r="D286" s="24"/>
      <c r="E286" s="5"/>
      <c r="F286" s="5" t="s">
        <v>339</v>
      </c>
      <c r="G286" s="6">
        <f>G284/G285</f>
        <v>1372.2222222222222</v>
      </c>
      <c r="H286" s="5"/>
      <c r="I286" s="5"/>
      <c r="J286" s="5"/>
      <c r="K286" s="5"/>
      <c r="L286" s="5"/>
      <c r="M286" s="5"/>
      <c r="N286" s="5"/>
      <c r="O286" s="5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107"/>
      <c r="GE286" s="5"/>
      <c r="GF286" s="5"/>
      <c r="GG286" s="5"/>
    </row>
    <row r="287" spans="1:189" ht="16.5" customHeight="1" x14ac:dyDescent="0.25">
      <c r="A287" s="5"/>
      <c r="B287" s="24"/>
      <c r="C287" s="24"/>
      <c r="D287" s="2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</row>
    <row r="288" spans="1:189" ht="16.5" customHeight="1" x14ac:dyDescent="0.25">
      <c r="A288" s="5"/>
      <c r="B288" s="24"/>
      <c r="C288" s="24"/>
      <c r="D288" s="2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</row>
    <row r="289" spans="1:189" ht="16.5" customHeight="1" x14ac:dyDescent="0.25">
      <c r="A289" s="5"/>
      <c r="B289" s="24"/>
      <c r="C289" s="24"/>
      <c r="D289" s="24"/>
      <c r="E289" s="5"/>
      <c r="F289" s="19" t="s">
        <v>340</v>
      </c>
      <c r="G289" s="5"/>
      <c r="H289" s="5"/>
      <c r="I289" s="5"/>
      <c r="J289" s="5"/>
      <c r="K289" s="5"/>
      <c r="L289" s="5"/>
      <c r="M289" s="5"/>
      <c r="N289" s="5"/>
      <c r="O289" s="5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  <c r="AB289" s="108"/>
      <c r="AC289" s="108"/>
      <c r="AD289" s="108"/>
      <c r="AE289" s="108"/>
      <c r="AF289" s="108"/>
      <c r="AG289" s="108"/>
      <c r="AH289" s="108"/>
      <c r="AI289" s="108"/>
      <c r="AJ289" s="108"/>
      <c r="AK289" s="108"/>
      <c r="AL289" s="108"/>
      <c r="AM289" s="108"/>
      <c r="AN289" s="108"/>
      <c r="AO289" s="108"/>
      <c r="AP289" s="108"/>
      <c r="AQ289" s="108"/>
      <c r="AR289" s="108"/>
      <c r="AS289" s="108"/>
      <c r="AT289" s="108"/>
      <c r="AU289" s="108"/>
      <c r="AV289" s="108"/>
      <c r="AW289" s="108"/>
      <c r="AX289" s="108"/>
      <c r="AY289" s="108"/>
      <c r="AZ289" s="108"/>
      <c r="BA289" s="108"/>
      <c r="BB289" s="108"/>
      <c r="BC289" s="108"/>
      <c r="BD289" s="108"/>
      <c r="BE289" s="108"/>
      <c r="BF289" s="108"/>
      <c r="BG289" s="108"/>
      <c r="BH289" s="108"/>
      <c r="BI289" s="108"/>
      <c r="BJ289" s="108"/>
      <c r="BK289" s="108"/>
      <c r="BL289" s="108"/>
      <c r="BM289" s="108"/>
      <c r="BN289" s="108"/>
      <c r="BO289" s="108"/>
      <c r="BP289" s="108"/>
      <c r="BQ289" s="108"/>
      <c r="BR289" s="108"/>
      <c r="BS289" s="108"/>
      <c r="BT289" s="108"/>
      <c r="BU289" s="108"/>
      <c r="BV289" s="108"/>
      <c r="BW289" s="108"/>
      <c r="BX289" s="108"/>
      <c r="BY289" s="108"/>
      <c r="BZ289" s="108"/>
      <c r="CA289" s="108"/>
      <c r="CB289" s="108"/>
      <c r="CC289" s="108"/>
      <c r="CD289" s="108"/>
      <c r="CE289" s="108"/>
      <c r="CF289" s="108"/>
      <c r="CG289" s="108"/>
      <c r="CH289" s="108"/>
      <c r="CI289" s="108"/>
      <c r="CJ289" s="108"/>
      <c r="CK289" s="108"/>
      <c r="CL289" s="108"/>
      <c r="CM289" s="108"/>
      <c r="CN289" s="108"/>
      <c r="CO289" s="108"/>
      <c r="CP289" s="108"/>
      <c r="CQ289" s="108"/>
      <c r="CR289" s="108"/>
      <c r="CS289" s="108"/>
      <c r="CT289" s="108"/>
      <c r="CU289" s="108"/>
      <c r="CV289" s="108"/>
      <c r="CW289" s="108"/>
      <c r="CX289" s="108"/>
      <c r="CY289" s="108"/>
      <c r="CZ289" s="108"/>
      <c r="DA289" s="108"/>
      <c r="DB289" s="108"/>
      <c r="DC289" s="108"/>
      <c r="DD289" s="108"/>
      <c r="DE289" s="108"/>
      <c r="DF289" s="108"/>
      <c r="DG289" s="108"/>
      <c r="DH289" s="108"/>
      <c r="DI289" s="108"/>
      <c r="DJ289" s="108"/>
      <c r="DK289" s="108"/>
      <c r="DL289" s="108"/>
      <c r="DM289" s="108"/>
      <c r="DN289" s="108"/>
      <c r="DO289" s="108"/>
      <c r="DP289" s="108"/>
      <c r="DQ289" s="108"/>
      <c r="DR289" s="108"/>
      <c r="DS289" s="108"/>
      <c r="DT289" s="108"/>
      <c r="DU289" s="108"/>
      <c r="DV289" s="108"/>
      <c r="DW289" s="108"/>
      <c r="DX289" s="108"/>
      <c r="DY289" s="108"/>
      <c r="DZ289" s="108"/>
      <c r="EA289" s="108"/>
      <c r="EB289" s="108"/>
      <c r="EC289" s="108"/>
      <c r="ED289" s="108"/>
      <c r="EE289" s="108"/>
      <c r="EF289" s="108"/>
      <c r="EG289" s="108"/>
      <c r="EH289" s="17"/>
      <c r="EI289" s="108"/>
      <c r="EJ289" s="108"/>
      <c r="EK289" s="108"/>
      <c r="EL289" s="108"/>
      <c r="EM289" s="108"/>
      <c r="EN289" s="108"/>
      <c r="EO289" s="108"/>
      <c r="EP289" s="108"/>
      <c r="EQ289" s="108"/>
      <c r="ER289" s="108"/>
      <c r="ES289" s="108"/>
      <c r="ET289" s="108"/>
      <c r="EU289" s="108"/>
      <c r="EV289" s="108"/>
      <c r="EW289" s="108"/>
      <c r="EX289" s="108"/>
      <c r="EY289" s="108"/>
      <c r="EZ289" s="108"/>
      <c r="FA289" s="108"/>
      <c r="FB289" s="108"/>
      <c r="FC289" s="108"/>
      <c r="FD289" s="108"/>
      <c r="FE289" s="108"/>
      <c r="FF289" s="108"/>
      <c r="FG289" s="108"/>
      <c r="FH289" s="108"/>
      <c r="FI289" s="108"/>
      <c r="FJ289" s="108"/>
      <c r="FK289" s="108"/>
      <c r="FL289" s="17"/>
      <c r="FM289" s="108"/>
      <c r="FN289" s="108"/>
      <c r="FO289" s="108"/>
      <c r="FP289" s="108"/>
      <c r="FQ289" s="108"/>
      <c r="FR289" s="108"/>
      <c r="FS289" s="108"/>
      <c r="FT289" s="108"/>
      <c r="FU289" s="108"/>
      <c r="FV289" s="108"/>
      <c r="FW289" s="108"/>
      <c r="FX289" s="108"/>
      <c r="FY289" s="108"/>
      <c r="FZ289" s="108"/>
      <c r="GA289" s="108"/>
      <c r="GB289" s="108"/>
      <c r="GC289" s="108"/>
      <c r="GD289" s="91" t="e">
        <f ca="1">GD279+GD278+GD275+GD272+GD268+GD263+GD286+GC240</f>
        <v>#REF!</v>
      </c>
      <c r="GE289" s="5"/>
      <c r="GF289" s="5"/>
      <c r="GG289" s="5"/>
    </row>
    <row r="290" spans="1:189" ht="16.5" customHeight="1" x14ac:dyDescent="0.25">
      <c r="A290" s="5"/>
      <c r="B290" s="24"/>
      <c r="C290" s="24"/>
      <c r="D290" s="24"/>
      <c r="E290" s="5"/>
      <c r="F290" s="97" t="s">
        <v>328</v>
      </c>
      <c r="G290" s="44">
        <v>150</v>
      </c>
      <c r="H290" s="5"/>
      <c r="I290" s="5"/>
      <c r="J290" s="5"/>
      <c r="K290" s="5"/>
      <c r="L290" s="5"/>
      <c r="M290" s="5"/>
      <c r="N290" s="5"/>
      <c r="O290" s="5"/>
      <c r="P290" s="101">
        <f t="shared" ref="P290:GB290" si="1178">IF(P277="Y",$G$290*P279,0)</f>
        <v>0</v>
      </c>
      <c r="Q290" s="101">
        <f t="shared" si="1178"/>
        <v>0</v>
      </c>
      <c r="R290" s="101">
        <f t="shared" si="1178"/>
        <v>0</v>
      </c>
      <c r="S290" s="101">
        <f t="shared" si="1178"/>
        <v>0</v>
      </c>
      <c r="T290" s="101">
        <f t="shared" si="1178"/>
        <v>0</v>
      </c>
      <c r="U290" s="101">
        <f t="shared" si="1178"/>
        <v>0</v>
      </c>
      <c r="V290" s="101">
        <f t="shared" si="1178"/>
        <v>0</v>
      </c>
      <c r="W290" s="101">
        <f t="shared" si="1178"/>
        <v>0</v>
      </c>
      <c r="X290" s="101">
        <f t="shared" si="1178"/>
        <v>0</v>
      </c>
      <c r="Y290" s="101">
        <f t="shared" si="1178"/>
        <v>0</v>
      </c>
      <c r="Z290" s="101">
        <f t="shared" si="1178"/>
        <v>0</v>
      </c>
      <c r="AA290" s="101">
        <f t="shared" si="1178"/>
        <v>0</v>
      </c>
      <c r="AB290" s="101">
        <f t="shared" si="1178"/>
        <v>0</v>
      </c>
      <c r="AC290" s="101">
        <f t="shared" si="1178"/>
        <v>0</v>
      </c>
      <c r="AD290" s="101">
        <f t="shared" si="1178"/>
        <v>0</v>
      </c>
      <c r="AE290" s="101">
        <f t="shared" si="1178"/>
        <v>0</v>
      </c>
      <c r="AF290" s="101">
        <f t="shared" si="1178"/>
        <v>0</v>
      </c>
      <c r="AG290" s="101">
        <f t="shared" si="1178"/>
        <v>0</v>
      </c>
      <c r="AH290" s="101">
        <f t="shared" si="1178"/>
        <v>0</v>
      </c>
      <c r="AI290" s="101">
        <f t="shared" si="1178"/>
        <v>0</v>
      </c>
      <c r="AJ290" s="101">
        <f t="shared" si="1178"/>
        <v>0</v>
      </c>
      <c r="AK290" s="101">
        <f t="shared" si="1178"/>
        <v>0</v>
      </c>
      <c r="AL290" s="101">
        <f t="shared" si="1178"/>
        <v>0</v>
      </c>
      <c r="AM290" s="101">
        <f t="shared" si="1178"/>
        <v>0</v>
      </c>
      <c r="AN290" s="101">
        <f t="shared" si="1178"/>
        <v>0</v>
      </c>
      <c r="AO290" s="101">
        <f t="shared" si="1178"/>
        <v>0</v>
      </c>
      <c r="AP290" s="101">
        <f t="shared" si="1178"/>
        <v>0</v>
      </c>
      <c r="AQ290" s="101">
        <f t="shared" si="1178"/>
        <v>0</v>
      </c>
      <c r="AR290" s="101">
        <f t="shared" si="1178"/>
        <v>0</v>
      </c>
      <c r="AS290" s="101">
        <f t="shared" si="1178"/>
        <v>0</v>
      </c>
      <c r="AT290" s="101">
        <f t="shared" si="1178"/>
        <v>0</v>
      </c>
      <c r="AU290" s="101">
        <f t="shared" si="1178"/>
        <v>0</v>
      </c>
      <c r="AV290" s="101">
        <f t="shared" si="1178"/>
        <v>0</v>
      </c>
      <c r="AW290" s="101">
        <f t="shared" si="1178"/>
        <v>0</v>
      </c>
      <c r="AX290" s="101">
        <f t="shared" si="1178"/>
        <v>0</v>
      </c>
      <c r="AY290" s="101">
        <f t="shared" si="1178"/>
        <v>0</v>
      </c>
      <c r="AZ290" s="101">
        <f t="shared" si="1178"/>
        <v>0</v>
      </c>
      <c r="BA290" s="101">
        <f t="shared" si="1178"/>
        <v>0</v>
      </c>
      <c r="BB290" s="101">
        <f t="shared" si="1178"/>
        <v>0</v>
      </c>
      <c r="BC290" s="101">
        <f t="shared" si="1178"/>
        <v>0</v>
      </c>
      <c r="BD290" s="101">
        <f t="shared" si="1178"/>
        <v>0</v>
      </c>
      <c r="BE290" s="101">
        <f t="shared" si="1178"/>
        <v>0</v>
      </c>
      <c r="BF290" s="101">
        <f t="shared" si="1178"/>
        <v>0</v>
      </c>
      <c r="BG290" s="101">
        <f t="shared" ca="1" si="1178"/>
        <v>0</v>
      </c>
      <c r="BH290" s="101">
        <f t="shared" ca="1" si="1178"/>
        <v>0</v>
      </c>
      <c r="BI290" s="101">
        <f t="shared" ca="1" si="1178"/>
        <v>0</v>
      </c>
      <c r="BJ290" s="101">
        <f t="shared" ca="1" si="1178"/>
        <v>0</v>
      </c>
      <c r="BK290" s="101">
        <f t="shared" ca="1" si="1178"/>
        <v>0</v>
      </c>
      <c r="BL290" s="101">
        <f t="shared" ca="1" si="1178"/>
        <v>0</v>
      </c>
      <c r="BM290" s="101">
        <f t="shared" ca="1" si="1178"/>
        <v>0</v>
      </c>
      <c r="BN290" s="101">
        <f t="shared" ca="1" si="1178"/>
        <v>0</v>
      </c>
      <c r="BO290" s="101">
        <f t="shared" ca="1" si="1178"/>
        <v>0</v>
      </c>
      <c r="BP290" s="101">
        <f t="shared" ca="1" si="1178"/>
        <v>0</v>
      </c>
      <c r="BQ290" s="101">
        <f t="shared" ca="1" si="1178"/>
        <v>0</v>
      </c>
      <c r="BR290" s="101">
        <f t="shared" ca="1" si="1178"/>
        <v>0</v>
      </c>
      <c r="BS290" s="101">
        <f t="shared" ca="1" si="1178"/>
        <v>0</v>
      </c>
      <c r="BT290" s="101">
        <f t="shared" ca="1" si="1178"/>
        <v>0</v>
      </c>
      <c r="BU290" s="101">
        <f t="shared" ca="1" si="1178"/>
        <v>0</v>
      </c>
      <c r="BV290" s="101">
        <f t="shared" ca="1" si="1178"/>
        <v>0</v>
      </c>
      <c r="BW290" s="101">
        <f t="shared" ca="1" si="1178"/>
        <v>0</v>
      </c>
      <c r="BX290" s="101">
        <f t="shared" ca="1" si="1178"/>
        <v>0</v>
      </c>
      <c r="BY290" s="101">
        <f t="shared" ca="1" si="1178"/>
        <v>0</v>
      </c>
      <c r="BZ290" s="101">
        <f t="shared" ca="1" si="1178"/>
        <v>0</v>
      </c>
      <c r="CA290" s="101">
        <f t="shared" ca="1" si="1178"/>
        <v>0</v>
      </c>
      <c r="CB290" s="101">
        <f t="shared" ca="1" si="1178"/>
        <v>0</v>
      </c>
      <c r="CC290" s="101">
        <f t="shared" ca="1" si="1178"/>
        <v>0</v>
      </c>
      <c r="CD290" s="101">
        <f t="shared" ca="1" si="1178"/>
        <v>0</v>
      </c>
      <c r="CE290" s="101">
        <f t="shared" ca="1" si="1178"/>
        <v>0</v>
      </c>
      <c r="CF290" s="101">
        <f t="shared" ca="1" si="1178"/>
        <v>0</v>
      </c>
      <c r="CG290" s="101">
        <f t="shared" ca="1" si="1178"/>
        <v>0</v>
      </c>
      <c r="CH290" s="101">
        <f t="shared" ca="1" si="1178"/>
        <v>0</v>
      </c>
      <c r="CI290" s="101">
        <f t="shared" ca="1" si="1178"/>
        <v>0</v>
      </c>
      <c r="CJ290" s="101">
        <f t="shared" ca="1" si="1178"/>
        <v>0</v>
      </c>
      <c r="CK290" s="101">
        <f t="shared" ca="1" si="1178"/>
        <v>0</v>
      </c>
      <c r="CL290" s="101">
        <f t="shared" ca="1" si="1178"/>
        <v>0</v>
      </c>
      <c r="CM290" s="101">
        <f t="shared" ca="1" si="1178"/>
        <v>0</v>
      </c>
      <c r="CN290" s="101">
        <f t="shared" ca="1" si="1178"/>
        <v>0</v>
      </c>
      <c r="CO290" s="101">
        <f t="shared" ca="1" si="1178"/>
        <v>0</v>
      </c>
      <c r="CP290" s="101">
        <f t="shared" ca="1" si="1178"/>
        <v>0</v>
      </c>
      <c r="CQ290" s="101">
        <f t="shared" ca="1" si="1178"/>
        <v>0</v>
      </c>
      <c r="CR290" s="101">
        <f t="shared" ca="1" si="1178"/>
        <v>0</v>
      </c>
      <c r="CS290" s="101">
        <f t="shared" ca="1" si="1178"/>
        <v>0</v>
      </c>
      <c r="CT290" s="101">
        <f t="shared" ca="1" si="1178"/>
        <v>0</v>
      </c>
      <c r="CU290" s="101">
        <f t="shared" ca="1" si="1178"/>
        <v>0</v>
      </c>
      <c r="CV290" s="101">
        <f t="shared" ca="1" si="1178"/>
        <v>0</v>
      </c>
      <c r="CW290" s="101">
        <f t="shared" ca="1" si="1178"/>
        <v>0</v>
      </c>
      <c r="CX290" s="101">
        <f t="shared" ca="1" si="1178"/>
        <v>0</v>
      </c>
      <c r="CY290" s="101">
        <f t="shared" ca="1" si="1178"/>
        <v>0</v>
      </c>
      <c r="CZ290" s="101">
        <f t="shared" ca="1" si="1178"/>
        <v>0</v>
      </c>
      <c r="DA290" s="101">
        <f t="shared" ca="1" si="1178"/>
        <v>0</v>
      </c>
      <c r="DB290" s="101">
        <f t="shared" ca="1" si="1178"/>
        <v>0</v>
      </c>
      <c r="DC290" s="101">
        <f t="shared" ca="1" si="1178"/>
        <v>0</v>
      </c>
      <c r="DD290" s="101">
        <f t="shared" ca="1" si="1178"/>
        <v>0</v>
      </c>
      <c r="DE290" s="101">
        <f t="shared" ca="1" si="1178"/>
        <v>0</v>
      </c>
      <c r="DF290" s="101">
        <f t="shared" ca="1" si="1178"/>
        <v>0</v>
      </c>
      <c r="DG290" s="101">
        <f t="shared" ca="1" si="1178"/>
        <v>0</v>
      </c>
      <c r="DH290" s="101">
        <f t="shared" ca="1" si="1178"/>
        <v>0</v>
      </c>
      <c r="DI290" s="101">
        <f t="shared" ca="1" si="1178"/>
        <v>0</v>
      </c>
      <c r="DJ290" s="101">
        <f t="shared" ca="1" si="1178"/>
        <v>0</v>
      </c>
      <c r="DK290" s="101">
        <f t="shared" ca="1" si="1178"/>
        <v>0</v>
      </c>
      <c r="DL290" s="101">
        <f t="shared" ca="1" si="1178"/>
        <v>0</v>
      </c>
      <c r="DM290" s="101">
        <f t="shared" ca="1" si="1178"/>
        <v>0</v>
      </c>
      <c r="DN290" s="101">
        <f t="shared" ca="1" si="1178"/>
        <v>0</v>
      </c>
      <c r="DO290" s="101">
        <f t="shared" ca="1" si="1178"/>
        <v>0</v>
      </c>
      <c r="DP290" s="101">
        <f t="shared" ca="1" si="1178"/>
        <v>0</v>
      </c>
      <c r="DQ290" s="101">
        <f t="shared" ca="1" si="1178"/>
        <v>0</v>
      </c>
      <c r="DR290" s="101">
        <f t="shared" ca="1" si="1178"/>
        <v>0</v>
      </c>
      <c r="DS290" s="101">
        <f t="shared" ca="1" si="1178"/>
        <v>0</v>
      </c>
      <c r="DT290" s="101">
        <f t="shared" ca="1" si="1178"/>
        <v>0</v>
      </c>
      <c r="DU290" s="101">
        <f t="shared" ca="1" si="1178"/>
        <v>0</v>
      </c>
      <c r="DV290" s="101">
        <f t="shared" ca="1" si="1178"/>
        <v>0</v>
      </c>
      <c r="DW290" s="101">
        <f t="shared" ca="1" si="1178"/>
        <v>0</v>
      </c>
      <c r="DX290" s="101">
        <f t="shared" ca="1" si="1178"/>
        <v>0</v>
      </c>
      <c r="DY290" s="101">
        <f t="shared" ca="1" si="1178"/>
        <v>0</v>
      </c>
      <c r="DZ290" s="101">
        <f t="shared" ca="1" si="1178"/>
        <v>0</v>
      </c>
      <c r="EA290" s="101">
        <f t="shared" ca="1" si="1178"/>
        <v>0</v>
      </c>
      <c r="EB290" s="101">
        <f t="shared" ca="1" si="1178"/>
        <v>0</v>
      </c>
      <c r="EC290" s="101">
        <f t="shared" ca="1" si="1178"/>
        <v>0</v>
      </c>
      <c r="ED290" s="101">
        <f t="shared" ca="1" si="1178"/>
        <v>0</v>
      </c>
      <c r="EE290" s="101">
        <f t="shared" ca="1" si="1178"/>
        <v>0</v>
      </c>
      <c r="EF290" s="101">
        <f t="shared" ca="1" si="1178"/>
        <v>0</v>
      </c>
      <c r="EG290" s="101">
        <f t="shared" ca="1" si="1178"/>
        <v>0</v>
      </c>
      <c r="EH290" s="101">
        <f t="shared" ca="1" si="1178"/>
        <v>0</v>
      </c>
      <c r="EI290" s="101">
        <f t="shared" ca="1" si="1178"/>
        <v>0</v>
      </c>
      <c r="EJ290" s="101">
        <f t="shared" ca="1" si="1178"/>
        <v>0</v>
      </c>
      <c r="EK290" s="101">
        <f t="shared" ca="1" si="1178"/>
        <v>0</v>
      </c>
      <c r="EL290" s="101">
        <f t="shared" ca="1" si="1178"/>
        <v>0</v>
      </c>
      <c r="EM290" s="101">
        <f t="shared" ca="1" si="1178"/>
        <v>0</v>
      </c>
      <c r="EN290" s="101">
        <f t="shared" ca="1" si="1178"/>
        <v>0</v>
      </c>
      <c r="EO290" s="101">
        <f t="shared" ca="1" si="1178"/>
        <v>0</v>
      </c>
      <c r="EP290" s="101">
        <f t="shared" ca="1" si="1178"/>
        <v>0</v>
      </c>
      <c r="EQ290" s="101">
        <f t="shared" ca="1" si="1178"/>
        <v>0</v>
      </c>
      <c r="ER290" s="101">
        <f t="shared" ca="1" si="1178"/>
        <v>0</v>
      </c>
      <c r="ES290" s="101">
        <f t="shared" ca="1" si="1178"/>
        <v>0</v>
      </c>
      <c r="ET290" s="101">
        <f t="shared" ca="1" si="1178"/>
        <v>0</v>
      </c>
      <c r="EU290" s="101">
        <f t="shared" ca="1" si="1178"/>
        <v>0</v>
      </c>
      <c r="EV290" s="101">
        <f t="shared" ca="1" si="1178"/>
        <v>0</v>
      </c>
      <c r="EW290" s="101">
        <f t="shared" ca="1" si="1178"/>
        <v>0</v>
      </c>
      <c r="EX290" s="101">
        <f t="shared" ca="1" si="1178"/>
        <v>0</v>
      </c>
      <c r="EY290" s="101">
        <f t="shared" ca="1" si="1178"/>
        <v>0</v>
      </c>
      <c r="EZ290" s="101">
        <f t="shared" ca="1" si="1178"/>
        <v>0</v>
      </c>
      <c r="FA290" s="101">
        <f t="shared" ca="1" si="1178"/>
        <v>0</v>
      </c>
      <c r="FB290" s="101">
        <f t="shared" ca="1" si="1178"/>
        <v>0</v>
      </c>
      <c r="FC290" s="101">
        <f t="shared" ca="1" si="1178"/>
        <v>0</v>
      </c>
      <c r="FD290" s="101">
        <f t="shared" ca="1" si="1178"/>
        <v>0</v>
      </c>
      <c r="FE290" s="101">
        <f t="shared" ca="1" si="1178"/>
        <v>0</v>
      </c>
      <c r="FF290" s="101">
        <f t="shared" ca="1" si="1178"/>
        <v>0</v>
      </c>
      <c r="FG290" s="101">
        <f t="shared" ca="1" si="1178"/>
        <v>0</v>
      </c>
      <c r="FH290" s="101">
        <f t="shared" ca="1" si="1178"/>
        <v>0</v>
      </c>
      <c r="FI290" s="101">
        <f t="shared" ca="1" si="1178"/>
        <v>0</v>
      </c>
      <c r="FJ290" s="101">
        <f t="shared" ca="1" si="1178"/>
        <v>0</v>
      </c>
      <c r="FK290" s="101">
        <f t="shared" ca="1" si="1178"/>
        <v>0</v>
      </c>
      <c r="FL290" s="101">
        <f t="shared" ca="1" si="1178"/>
        <v>0</v>
      </c>
      <c r="FM290" s="101">
        <f t="shared" ca="1" si="1178"/>
        <v>0</v>
      </c>
      <c r="FN290" s="101">
        <f t="shared" ca="1" si="1178"/>
        <v>0</v>
      </c>
      <c r="FO290" s="101">
        <f t="shared" ca="1" si="1178"/>
        <v>0</v>
      </c>
      <c r="FP290" s="101">
        <f t="shared" ca="1" si="1178"/>
        <v>0</v>
      </c>
      <c r="FQ290" s="101">
        <f t="shared" ca="1" si="1178"/>
        <v>0</v>
      </c>
      <c r="FR290" s="101">
        <f t="shared" ca="1" si="1178"/>
        <v>0</v>
      </c>
      <c r="FS290" s="101">
        <f t="shared" ca="1" si="1178"/>
        <v>0</v>
      </c>
      <c r="FT290" s="101">
        <f t="shared" ca="1" si="1178"/>
        <v>0</v>
      </c>
      <c r="FU290" s="101">
        <f t="shared" ca="1" si="1178"/>
        <v>0</v>
      </c>
      <c r="FV290" s="101">
        <f t="shared" ca="1" si="1178"/>
        <v>0</v>
      </c>
      <c r="FW290" s="101">
        <f t="shared" ca="1" si="1178"/>
        <v>0</v>
      </c>
      <c r="FX290" s="101">
        <f t="shared" ca="1" si="1178"/>
        <v>0</v>
      </c>
      <c r="FY290" s="101">
        <f t="shared" ca="1" si="1178"/>
        <v>0</v>
      </c>
      <c r="FZ290" s="101">
        <f t="shared" ca="1" si="1178"/>
        <v>0</v>
      </c>
      <c r="GA290" s="101">
        <f t="shared" ca="1" si="1178"/>
        <v>0</v>
      </c>
      <c r="GB290" s="101">
        <f t="shared" ca="1" si="1178"/>
        <v>0</v>
      </c>
      <c r="GC290" s="101">
        <f t="shared" ref="GC290:GC292" ca="1" si="1179">SUM(P290:GB290)</f>
        <v>0</v>
      </c>
      <c r="GD290" s="104">
        <f t="shared" ref="GD290:GD292" ca="1" si="1180">GC290</f>
        <v>0</v>
      </c>
      <c r="GE290" s="5"/>
      <c r="GF290" s="5"/>
      <c r="GG290" s="5"/>
    </row>
    <row r="291" spans="1:189" ht="16.5" customHeight="1" x14ac:dyDescent="0.25">
      <c r="A291" s="5"/>
      <c r="B291" s="24"/>
      <c r="C291" s="24"/>
      <c r="D291" s="2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  <c r="BJ291" s="51"/>
      <c r="BK291" s="51"/>
      <c r="BL291" s="51"/>
      <c r="BM291" s="51"/>
      <c r="BN291" s="51"/>
      <c r="BO291" s="51"/>
      <c r="BP291" s="51"/>
      <c r="BQ291" s="51"/>
      <c r="BR291" s="51"/>
      <c r="BS291" s="51"/>
      <c r="BT291" s="51"/>
      <c r="BU291" s="51"/>
      <c r="BV291" s="51"/>
      <c r="BW291" s="51"/>
      <c r="BX291" s="51"/>
      <c r="BY291" s="51"/>
      <c r="BZ291" s="51"/>
      <c r="CA291" s="51"/>
      <c r="CB291" s="51"/>
      <c r="CC291" s="51"/>
      <c r="CD291" s="51"/>
      <c r="CE291" s="51"/>
      <c r="CF291" s="51"/>
      <c r="CG291" s="51"/>
      <c r="CH291" s="51"/>
      <c r="CI291" s="51"/>
      <c r="CJ291" s="51"/>
      <c r="CK291" s="51"/>
      <c r="CL291" s="51"/>
      <c r="CM291" s="51"/>
      <c r="CN291" s="51"/>
      <c r="CO291" s="51"/>
      <c r="CP291" s="51"/>
      <c r="CQ291" s="51"/>
      <c r="CR291" s="51"/>
      <c r="CS291" s="51"/>
      <c r="CT291" s="51"/>
      <c r="CU291" s="51"/>
      <c r="CV291" s="51"/>
      <c r="CW291" s="51"/>
      <c r="CX291" s="51"/>
      <c r="CY291" s="51"/>
      <c r="CZ291" s="51"/>
      <c r="DA291" s="51"/>
      <c r="DB291" s="51"/>
      <c r="DC291" s="51"/>
      <c r="DD291" s="51"/>
      <c r="DE291" s="51"/>
      <c r="DF291" s="51"/>
      <c r="DG291" s="51"/>
      <c r="DH291" s="51"/>
      <c r="DI291" s="51"/>
      <c r="DJ291" s="51"/>
      <c r="DK291" s="51"/>
      <c r="DL291" s="51"/>
      <c r="DM291" s="51"/>
      <c r="DN291" s="51"/>
      <c r="DO291" s="51"/>
      <c r="DP291" s="51"/>
      <c r="DQ291" s="51"/>
      <c r="DR291" s="51"/>
      <c r="DS291" s="51"/>
      <c r="DT291" s="51"/>
      <c r="DU291" s="51"/>
      <c r="DV291" s="51"/>
      <c r="DW291" s="51"/>
      <c r="DX291" s="51"/>
      <c r="DY291" s="51"/>
      <c r="DZ291" s="51"/>
      <c r="EA291" s="51"/>
      <c r="EB291" s="51"/>
      <c r="EC291" s="51"/>
      <c r="ED291" s="51"/>
      <c r="EE291" s="51"/>
      <c r="EF291" s="51"/>
      <c r="EG291" s="51"/>
      <c r="EH291" s="51"/>
      <c r="EI291" s="51"/>
      <c r="EJ291" s="51"/>
      <c r="EK291" s="51"/>
      <c r="EL291" s="51"/>
      <c r="EM291" s="51"/>
      <c r="EN291" s="51"/>
      <c r="EO291" s="51"/>
      <c r="EP291" s="51"/>
      <c r="EQ291" s="51"/>
      <c r="ER291" s="51"/>
      <c r="ES291" s="51"/>
      <c r="ET291" s="51"/>
      <c r="EU291" s="51"/>
      <c r="EV291" s="51"/>
      <c r="EW291" s="51"/>
      <c r="EX291" s="51"/>
      <c r="EY291" s="51"/>
      <c r="EZ291" s="51"/>
      <c r="FA291" s="51"/>
      <c r="FB291" s="51"/>
      <c r="FC291" s="51"/>
      <c r="FD291" s="51"/>
      <c r="FE291" s="51"/>
      <c r="FF291" s="51"/>
      <c r="FG291" s="51"/>
      <c r="FH291" s="51"/>
      <c r="FI291" s="51"/>
      <c r="FJ291" s="51"/>
      <c r="FK291" s="51"/>
      <c r="FL291" s="51"/>
      <c r="FM291" s="51"/>
      <c r="FN291" s="51"/>
      <c r="FO291" s="51"/>
      <c r="FP291" s="51"/>
      <c r="FQ291" s="51"/>
      <c r="FR291" s="51"/>
      <c r="FS291" s="51"/>
      <c r="FT291" s="51"/>
      <c r="FU291" s="51"/>
      <c r="FV291" s="51"/>
      <c r="FW291" s="51"/>
      <c r="FX291" s="51"/>
      <c r="FY291" s="51"/>
      <c r="FZ291" s="51"/>
      <c r="GA291" s="51"/>
      <c r="GB291" s="51"/>
      <c r="GC291" s="101">
        <f t="shared" si="1179"/>
        <v>0</v>
      </c>
      <c r="GD291" s="104">
        <f t="shared" si="1180"/>
        <v>0</v>
      </c>
      <c r="GE291" s="21"/>
      <c r="GF291" s="5"/>
      <c r="GG291" s="5"/>
    </row>
    <row r="292" spans="1:189" ht="16.5" customHeight="1" x14ac:dyDescent="0.25">
      <c r="A292" s="5"/>
      <c r="B292" s="24"/>
      <c r="C292" s="24"/>
      <c r="D292" s="2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  <c r="BW292" s="22"/>
      <c r="BX292" s="22"/>
      <c r="BY292" s="22"/>
      <c r="BZ292" s="22"/>
      <c r="CA292" s="22"/>
      <c r="CB292" s="22"/>
      <c r="CC292" s="22"/>
      <c r="CD292" s="22"/>
      <c r="CE292" s="22"/>
      <c r="CF292" s="22"/>
      <c r="CG292" s="22"/>
      <c r="CH292" s="22"/>
      <c r="CI292" s="22"/>
      <c r="CJ292" s="22"/>
      <c r="CK292" s="22"/>
      <c r="CL292" s="22"/>
      <c r="CM292" s="22"/>
      <c r="CN292" s="22"/>
      <c r="CO292" s="22"/>
      <c r="CP292" s="22"/>
      <c r="CQ292" s="22"/>
      <c r="CR292" s="22"/>
      <c r="CS292" s="22"/>
      <c r="CT292" s="22"/>
      <c r="CU292" s="22"/>
      <c r="CV292" s="22"/>
      <c r="CW292" s="22"/>
      <c r="CX292" s="22"/>
      <c r="CY292" s="22"/>
      <c r="CZ292" s="22"/>
      <c r="DA292" s="22"/>
      <c r="DB292" s="22"/>
      <c r="DC292" s="22"/>
      <c r="DD292" s="22"/>
      <c r="DE292" s="22"/>
      <c r="DF292" s="22"/>
      <c r="DG292" s="22"/>
      <c r="DH292" s="22"/>
      <c r="DI292" s="22"/>
      <c r="DJ292" s="22"/>
      <c r="DK292" s="22"/>
      <c r="DL292" s="22"/>
      <c r="DM292" s="22"/>
      <c r="DN292" s="22"/>
      <c r="DO292" s="22"/>
      <c r="DP292" s="22"/>
      <c r="DQ292" s="22"/>
      <c r="DR292" s="22"/>
      <c r="DS292" s="22"/>
      <c r="DT292" s="22"/>
      <c r="DU292" s="22"/>
      <c r="DV292" s="22"/>
      <c r="DW292" s="22"/>
      <c r="DX292" s="22"/>
      <c r="DY292" s="22"/>
      <c r="DZ292" s="22"/>
      <c r="EA292" s="22"/>
      <c r="EB292" s="22"/>
      <c r="EC292" s="22"/>
      <c r="ED292" s="22"/>
      <c r="EE292" s="22"/>
      <c r="EF292" s="22"/>
      <c r="EG292" s="22"/>
      <c r="EH292" s="22"/>
      <c r="EI292" s="22"/>
      <c r="EJ292" s="22"/>
      <c r="EK292" s="22"/>
      <c r="EL292" s="22"/>
      <c r="EM292" s="22"/>
      <c r="EN292" s="22"/>
      <c r="EO292" s="22"/>
      <c r="EP292" s="22"/>
      <c r="EQ292" s="22"/>
      <c r="ER292" s="22"/>
      <c r="ES292" s="22"/>
      <c r="ET292" s="22"/>
      <c r="EU292" s="22"/>
      <c r="EV292" s="22"/>
      <c r="EW292" s="22"/>
      <c r="EX292" s="22"/>
      <c r="EY292" s="22"/>
      <c r="EZ292" s="22"/>
      <c r="FA292" s="22"/>
      <c r="FB292" s="22"/>
      <c r="FC292" s="22"/>
      <c r="FD292" s="22"/>
      <c r="FE292" s="22"/>
      <c r="FF292" s="22"/>
      <c r="FG292" s="22"/>
      <c r="FH292" s="22"/>
      <c r="FI292" s="22"/>
      <c r="FJ292" s="22"/>
      <c r="FK292" s="22"/>
      <c r="FL292" s="22"/>
      <c r="FM292" s="22"/>
      <c r="FN292" s="22"/>
      <c r="FO292" s="22"/>
      <c r="FP292" s="22"/>
      <c r="FQ292" s="22"/>
      <c r="FR292" s="22"/>
      <c r="FS292" s="22"/>
      <c r="FT292" s="22"/>
      <c r="FU292" s="22"/>
      <c r="FV292" s="22"/>
      <c r="FW292" s="22"/>
      <c r="FX292" s="22"/>
      <c r="FY292" s="22"/>
      <c r="FZ292" s="22"/>
      <c r="GA292" s="22"/>
      <c r="GB292" s="22"/>
      <c r="GC292" s="101">
        <f t="shared" si="1179"/>
        <v>0</v>
      </c>
      <c r="GD292" s="104">
        <f t="shared" si="1180"/>
        <v>0</v>
      </c>
      <c r="GE292" s="5"/>
      <c r="GF292" s="5"/>
      <c r="GG292" s="5"/>
    </row>
    <row r="293" spans="1:189" ht="16.5" customHeight="1" x14ac:dyDescent="0.25">
      <c r="A293" s="19"/>
      <c r="B293" s="74"/>
      <c r="C293" s="74"/>
      <c r="D293" s="74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  <c r="DW293" s="19"/>
      <c r="DX293" s="19"/>
      <c r="DY293" s="19"/>
      <c r="DZ293" s="19"/>
      <c r="EA293" s="19"/>
      <c r="EB293" s="19"/>
      <c r="EC293" s="19"/>
      <c r="ED293" s="19"/>
      <c r="EE293" s="19"/>
      <c r="EF293" s="19"/>
      <c r="EG293" s="19"/>
      <c r="EH293" s="19"/>
      <c r="EI293" s="19"/>
      <c r="EJ293" s="19"/>
      <c r="EK293" s="19"/>
      <c r="EL293" s="19"/>
      <c r="EM293" s="19"/>
      <c r="EN293" s="19"/>
      <c r="EO293" s="19"/>
      <c r="EP293" s="19"/>
      <c r="EQ293" s="19"/>
      <c r="ER293" s="19"/>
      <c r="ES293" s="19"/>
      <c r="ET293" s="19"/>
      <c r="EU293" s="19"/>
      <c r="EV293" s="19"/>
      <c r="EW293" s="19"/>
      <c r="EX293" s="19"/>
      <c r="EY293" s="19"/>
      <c r="EZ293" s="19"/>
      <c r="FA293" s="19"/>
      <c r="FB293" s="19"/>
      <c r="FC293" s="19"/>
      <c r="FD293" s="19"/>
      <c r="FE293" s="19"/>
      <c r="FF293" s="19"/>
      <c r="FG293" s="19"/>
      <c r="FH293" s="19"/>
      <c r="FI293" s="19"/>
      <c r="FJ293" s="19"/>
      <c r="FK293" s="19"/>
      <c r="FL293" s="19"/>
      <c r="FM293" s="19"/>
      <c r="FN293" s="19"/>
      <c r="FO293" s="19"/>
      <c r="FP293" s="19"/>
      <c r="FQ293" s="19"/>
      <c r="FR293" s="19"/>
      <c r="FS293" s="19"/>
      <c r="FT293" s="19"/>
      <c r="FU293" s="19"/>
      <c r="FV293" s="19"/>
      <c r="FW293" s="19"/>
      <c r="FX293" s="19"/>
      <c r="FY293" s="19"/>
      <c r="FZ293" s="19"/>
      <c r="GA293" s="19"/>
      <c r="GB293" s="19"/>
      <c r="GC293" s="19"/>
      <c r="GD293" s="19"/>
      <c r="GE293" s="19"/>
      <c r="GF293" s="19"/>
      <c r="GG293" s="19"/>
    </row>
    <row r="294" spans="1:189" ht="16.5" customHeight="1" x14ac:dyDescent="0.25">
      <c r="A294" s="5"/>
      <c r="B294" s="24"/>
      <c r="C294" s="24"/>
      <c r="D294" s="24"/>
      <c r="E294" s="5"/>
      <c r="F294" s="5" t="s">
        <v>391</v>
      </c>
      <c r="G294" s="5">
        <v>1372</v>
      </c>
      <c r="H294" s="5"/>
      <c r="I294" s="5"/>
      <c r="J294" s="5"/>
      <c r="K294" s="5"/>
      <c r="L294" s="5"/>
      <c r="M294" s="5"/>
      <c r="N294" s="5"/>
      <c r="O294" s="5"/>
      <c r="P294" s="101">
        <f>IF(P265="Y",$G$294/2*P266,0)</f>
        <v>0</v>
      </c>
      <c r="Q294" s="101">
        <f t="shared" ref="Q294:AV294" si="1181">Q127/2*$G$294</f>
        <v>0</v>
      </c>
      <c r="R294" s="101">
        <f t="shared" si="1181"/>
        <v>0</v>
      </c>
      <c r="S294" s="101">
        <f t="shared" si="1181"/>
        <v>0</v>
      </c>
      <c r="T294" s="101">
        <f t="shared" si="1181"/>
        <v>0</v>
      </c>
      <c r="U294" s="101">
        <f t="shared" si="1181"/>
        <v>0</v>
      </c>
      <c r="V294" s="101">
        <f t="shared" si="1181"/>
        <v>0</v>
      </c>
      <c r="W294" s="101">
        <f t="shared" si="1181"/>
        <v>0</v>
      </c>
      <c r="X294" s="101">
        <f t="shared" si="1181"/>
        <v>0</v>
      </c>
      <c r="Y294" s="101">
        <f t="shared" si="1181"/>
        <v>0</v>
      </c>
      <c r="Z294" s="101">
        <f t="shared" si="1181"/>
        <v>0</v>
      </c>
      <c r="AA294" s="101">
        <f t="shared" si="1181"/>
        <v>6420.96</v>
      </c>
      <c r="AB294" s="101">
        <f t="shared" si="1181"/>
        <v>6420.96</v>
      </c>
      <c r="AC294" s="101">
        <f t="shared" si="1181"/>
        <v>5905.7584090909095</v>
      </c>
      <c r="AD294" s="101">
        <f t="shared" si="1181"/>
        <v>5905.7584090909095</v>
      </c>
      <c r="AE294" s="101">
        <f t="shared" si="1181"/>
        <v>2515.6321590909092</v>
      </c>
      <c r="AF294" s="101">
        <f t="shared" si="1181"/>
        <v>2515.6321590909092</v>
      </c>
      <c r="AG294" s="101">
        <f t="shared" si="1181"/>
        <v>2344.1321590909092</v>
      </c>
      <c r="AH294" s="101">
        <f t="shared" si="1181"/>
        <v>2344.1321590909092</v>
      </c>
      <c r="AI294" s="101">
        <f t="shared" si="1181"/>
        <v>2858.6321590909097</v>
      </c>
      <c r="AJ294" s="101">
        <f t="shared" si="1181"/>
        <v>2344.1321590909092</v>
      </c>
      <c r="AK294" s="101">
        <f t="shared" si="1181"/>
        <v>2344.1321590909092</v>
      </c>
      <c r="AL294" s="101">
        <f t="shared" si="1181"/>
        <v>2344.1321590909092</v>
      </c>
      <c r="AM294" s="101">
        <f t="shared" si="1181"/>
        <v>2858.6321590909097</v>
      </c>
      <c r="AN294" s="101">
        <f t="shared" si="1181"/>
        <v>2344.1321590909092</v>
      </c>
      <c r="AO294" s="101">
        <f t="shared" si="1181"/>
        <v>2344.1321590909092</v>
      </c>
      <c r="AP294" s="101">
        <f t="shared" si="1181"/>
        <v>2344.1321590909092</v>
      </c>
      <c r="AQ294" s="101">
        <f t="shared" si="1181"/>
        <v>2344.1321590909092</v>
      </c>
      <c r="AR294" s="101">
        <f t="shared" si="1181"/>
        <v>3030.1321590909097</v>
      </c>
      <c r="AS294" s="101">
        <f t="shared" si="1181"/>
        <v>2344.1321590909092</v>
      </c>
      <c r="AT294" s="101">
        <f t="shared" si="1181"/>
        <v>2344.1321590909092</v>
      </c>
      <c r="AU294" s="101">
        <f t="shared" si="1181"/>
        <v>2344.1321590909092</v>
      </c>
      <c r="AV294" s="101">
        <f t="shared" si="1181"/>
        <v>3030.1321590909097</v>
      </c>
      <c r="AW294" s="101">
        <f t="shared" ref="AW294:CB294" si="1182">AW127/2*$G$294</f>
        <v>2344.1321590909092</v>
      </c>
      <c r="AX294" s="101">
        <f t="shared" si="1182"/>
        <v>2344.1321590909092</v>
      </c>
      <c r="AY294" s="101">
        <f t="shared" si="1182"/>
        <v>2344.1321590909092</v>
      </c>
      <c r="AZ294" s="101">
        <f t="shared" si="1182"/>
        <v>3030.1321590909097</v>
      </c>
      <c r="BA294" s="101">
        <f t="shared" si="1182"/>
        <v>2344.1321590909092</v>
      </c>
      <c r="BB294" s="101">
        <f t="shared" si="1182"/>
        <v>2344.1321590909092</v>
      </c>
      <c r="BC294" s="101">
        <f t="shared" si="1182"/>
        <v>2309.832159090909</v>
      </c>
      <c r="BD294" s="101">
        <f t="shared" si="1182"/>
        <v>2995.832159090909</v>
      </c>
      <c r="BE294" s="101">
        <f t="shared" si="1182"/>
        <v>2309.832159090909</v>
      </c>
      <c r="BF294" s="101">
        <f t="shared" si="1182"/>
        <v>2309.832159090909</v>
      </c>
      <c r="BG294" s="101">
        <f t="shared" si="1182"/>
        <v>2309.832159090909</v>
      </c>
      <c r="BH294" s="101">
        <f t="shared" si="1182"/>
        <v>2995.832159090909</v>
      </c>
      <c r="BI294" s="101">
        <f t="shared" si="1182"/>
        <v>2309.832159090909</v>
      </c>
      <c r="BJ294" s="101">
        <f t="shared" si="1182"/>
        <v>2309.832159090909</v>
      </c>
      <c r="BK294" s="101">
        <f t="shared" si="1182"/>
        <v>2309.832159090909</v>
      </c>
      <c r="BL294" s="101">
        <f t="shared" si="1182"/>
        <v>2995.832159090909</v>
      </c>
      <c r="BM294" s="101">
        <f t="shared" si="1182"/>
        <v>2275.5321590909093</v>
      </c>
      <c r="BN294" s="101">
        <f t="shared" si="1182"/>
        <v>2275.5321590909093</v>
      </c>
      <c r="BO294" s="101">
        <f t="shared" si="1182"/>
        <v>2961.5321590909093</v>
      </c>
      <c r="BP294" s="101">
        <f t="shared" si="1182"/>
        <v>2275.5321590909093</v>
      </c>
      <c r="BQ294" s="101">
        <f t="shared" si="1182"/>
        <v>2275.5321590909093</v>
      </c>
      <c r="BR294" s="101">
        <f t="shared" si="1182"/>
        <v>2275.5321590909093</v>
      </c>
      <c r="BS294" s="101">
        <f t="shared" si="1182"/>
        <v>2961.5321590909093</v>
      </c>
      <c r="BT294" s="101">
        <f t="shared" si="1182"/>
        <v>2275.5321590909093</v>
      </c>
      <c r="BU294" s="101">
        <f t="shared" si="1182"/>
        <v>2275.5321590909093</v>
      </c>
      <c r="BV294" s="101">
        <f t="shared" si="1182"/>
        <v>2275.5321590909093</v>
      </c>
      <c r="BW294" s="101">
        <f t="shared" si="1182"/>
        <v>2961.5321590909093</v>
      </c>
      <c r="BX294" s="101">
        <f t="shared" si="1182"/>
        <v>2275.5321590909093</v>
      </c>
      <c r="BY294" s="101">
        <f t="shared" si="1182"/>
        <v>2275.5321590909093</v>
      </c>
      <c r="BZ294" s="101">
        <f t="shared" si="1182"/>
        <v>2961.5321590909093</v>
      </c>
      <c r="CA294" s="101">
        <f t="shared" si="1182"/>
        <v>2275.5321590909093</v>
      </c>
      <c r="CB294" s="101">
        <f t="shared" si="1182"/>
        <v>2275.5321590909093</v>
      </c>
      <c r="CC294" s="101">
        <f t="shared" ref="CC294:DH294" si="1183">CC127/2*$G$294</f>
        <v>2275.5321590909093</v>
      </c>
      <c r="CD294" s="101">
        <f t="shared" si="1183"/>
        <v>2275.5321590909093</v>
      </c>
      <c r="CE294" s="101">
        <f t="shared" si="1183"/>
        <v>2275.5321590909093</v>
      </c>
      <c r="CF294" s="101">
        <f t="shared" si="1183"/>
        <v>2961.5321590909093</v>
      </c>
      <c r="CG294" s="101">
        <f t="shared" si="1183"/>
        <v>2275.5321590909093</v>
      </c>
      <c r="CH294" s="101">
        <f t="shared" si="1183"/>
        <v>2275.5321590909093</v>
      </c>
      <c r="CI294" s="101">
        <f t="shared" si="1183"/>
        <v>2275.5321590909093</v>
      </c>
      <c r="CJ294" s="101">
        <f t="shared" si="1183"/>
        <v>2961.5321590909093</v>
      </c>
      <c r="CK294" s="101">
        <f t="shared" si="1183"/>
        <v>2275.5321590909093</v>
      </c>
      <c r="CL294" s="101">
        <f t="shared" si="1183"/>
        <v>2275.5321590909093</v>
      </c>
      <c r="CM294" s="101">
        <f t="shared" si="1183"/>
        <v>2275.5321590909093</v>
      </c>
      <c r="CN294" s="101">
        <f t="shared" si="1183"/>
        <v>2961.5321590909093</v>
      </c>
      <c r="CO294" s="101">
        <f t="shared" si="1183"/>
        <v>2275.5321590909093</v>
      </c>
      <c r="CP294" s="101">
        <f t="shared" si="1183"/>
        <v>2275.5321590909093</v>
      </c>
      <c r="CQ294" s="101">
        <f t="shared" si="1183"/>
        <v>2275.5321590909093</v>
      </c>
      <c r="CR294" s="101">
        <f t="shared" si="1183"/>
        <v>2961.5321590909093</v>
      </c>
      <c r="CS294" s="101">
        <f t="shared" si="1183"/>
        <v>2275.5321590909093</v>
      </c>
      <c r="CT294" s="101">
        <f t="shared" si="1183"/>
        <v>2275.5321590909093</v>
      </c>
      <c r="CU294" s="101">
        <f t="shared" si="1183"/>
        <v>2275.5321590909093</v>
      </c>
      <c r="CV294" s="101">
        <f t="shared" si="1183"/>
        <v>2961.5321590909093</v>
      </c>
      <c r="CW294" s="101">
        <f t="shared" si="1183"/>
        <v>2275.5321590909093</v>
      </c>
      <c r="CX294" s="101">
        <f t="shared" si="1183"/>
        <v>2275.5321590909093</v>
      </c>
      <c r="CY294" s="101">
        <f t="shared" si="1183"/>
        <v>2275.5321590909093</v>
      </c>
      <c r="CZ294" s="101">
        <f t="shared" si="1183"/>
        <v>2275.5321590909093</v>
      </c>
      <c r="DA294" s="101">
        <f t="shared" si="1183"/>
        <v>2961.5321590909093</v>
      </c>
      <c r="DB294" s="101">
        <f t="shared" si="1183"/>
        <v>2275.5321590909093</v>
      </c>
      <c r="DC294" s="101">
        <f t="shared" si="1183"/>
        <v>2275.5321590909093</v>
      </c>
      <c r="DD294" s="101">
        <f t="shared" si="1183"/>
        <v>2275.5321590909093</v>
      </c>
      <c r="DE294" s="101">
        <f t="shared" si="1183"/>
        <v>2961.5321590909093</v>
      </c>
      <c r="DF294" s="101">
        <f t="shared" si="1183"/>
        <v>2275.5321590909093</v>
      </c>
      <c r="DG294" s="101">
        <f t="shared" si="1183"/>
        <v>2275.5321590909093</v>
      </c>
      <c r="DH294" s="101">
        <f t="shared" si="1183"/>
        <v>2275.5321590909093</v>
      </c>
      <c r="DI294" s="101">
        <f t="shared" ref="DI294:DT294" si="1184">DI127/2*$G$294</f>
        <v>2275.5321590909093</v>
      </c>
      <c r="DJ294" s="101">
        <f t="shared" si="1184"/>
        <v>2961.5321590909093</v>
      </c>
      <c r="DK294" s="101">
        <f t="shared" si="1184"/>
        <v>2275.5321590909093</v>
      </c>
      <c r="DL294" s="101">
        <f t="shared" si="1184"/>
        <v>2275.5321590909093</v>
      </c>
      <c r="DM294" s="101">
        <f t="shared" si="1184"/>
        <v>2961.5321590909093</v>
      </c>
      <c r="DN294" s="101">
        <f t="shared" si="1184"/>
        <v>2275.5321590909093</v>
      </c>
      <c r="DO294" s="101">
        <f t="shared" si="1184"/>
        <v>2275.5321590909093</v>
      </c>
      <c r="DP294" s="101">
        <f t="shared" si="1184"/>
        <v>2961.5321590909093</v>
      </c>
      <c r="DQ294" s="101">
        <f t="shared" si="1184"/>
        <v>2275.5321590909093</v>
      </c>
      <c r="DR294" s="101">
        <f t="shared" si="1184"/>
        <v>2275.5321590909093</v>
      </c>
      <c r="DS294" s="101">
        <f t="shared" si="1184"/>
        <v>0</v>
      </c>
      <c r="DT294" s="101">
        <f t="shared" si="1184"/>
        <v>0</v>
      </c>
      <c r="DU294" s="101">
        <f t="shared" ref="DU294:EP294" ca="1" si="1185">IF(DU265="Y",$G$294/2*DU266,0)</f>
        <v>0</v>
      </c>
      <c r="DV294" s="101">
        <f t="shared" ca="1" si="1185"/>
        <v>0</v>
      </c>
      <c r="DW294" s="101">
        <f t="shared" ca="1" si="1185"/>
        <v>0</v>
      </c>
      <c r="DX294" s="101">
        <f t="shared" ca="1" si="1185"/>
        <v>0</v>
      </c>
      <c r="DY294" s="101">
        <f t="shared" ca="1" si="1185"/>
        <v>0</v>
      </c>
      <c r="DZ294" s="101">
        <f t="shared" ca="1" si="1185"/>
        <v>0</v>
      </c>
      <c r="EA294" s="101">
        <f t="shared" ca="1" si="1185"/>
        <v>0</v>
      </c>
      <c r="EB294" s="101">
        <f t="shared" ca="1" si="1185"/>
        <v>0</v>
      </c>
      <c r="EC294" s="101">
        <f t="shared" ca="1" si="1185"/>
        <v>0</v>
      </c>
      <c r="ED294" s="101">
        <f t="shared" ca="1" si="1185"/>
        <v>0</v>
      </c>
      <c r="EE294" s="101">
        <f t="shared" ca="1" si="1185"/>
        <v>0</v>
      </c>
      <c r="EF294" s="101">
        <f t="shared" ca="1" si="1185"/>
        <v>0</v>
      </c>
      <c r="EG294" s="101">
        <f t="shared" ca="1" si="1185"/>
        <v>0</v>
      </c>
      <c r="EH294" s="101">
        <f t="shared" ca="1" si="1185"/>
        <v>0</v>
      </c>
      <c r="EI294" s="101">
        <f t="shared" ca="1" si="1185"/>
        <v>0</v>
      </c>
      <c r="EJ294" s="101">
        <f t="shared" ca="1" si="1185"/>
        <v>0</v>
      </c>
      <c r="EK294" s="101">
        <f t="shared" ca="1" si="1185"/>
        <v>0</v>
      </c>
      <c r="EL294" s="101">
        <f t="shared" ca="1" si="1185"/>
        <v>0</v>
      </c>
      <c r="EM294" s="101">
        <f t="shared" ca="1" si="1185"/>
        <v>0</v>
      </c>
      <c r="EN294" s="101">
        <f t="shared" ca="1" si="1185"/>
        <v>0</v>
      </c>
      <c r="EO294" s="101">
        <f t="shared" ca="1" si="1185"/>
        <v>0</v>
      </c>
      <c r="EP294" s="101">
        <f t="shared" ca="1" si="1185"/>
        <v>0</v>
      </c>
      <c r="EQ294" s="101">
        <f t="shared" ref="EQ294:GB294" ca="1" si="1186">IF(EQ265="Y",$G$294/2*EQ266,0)</f>
        <v>0</v>
      </c>
      <c r="ER294" s="101">
        <f t="shared" ca="1" si="1186"/>
        <v>0</v>
      </c>
      <c r="ES294" s="101">
        <f t="shared" ca="1" si="1186"/>
        <v>0</v>
      </c>
      <c r="ET294" s="101">
        <f t="shared" ca="1" si="1186"/>
        <v>0</v>
      </c>
      <c r="EU294" s="101">
        <f t="shared" ca="1" si="1186"/>
        <v>0</v>
      </c>
      <c r="EV294" s="101">
        <f t="shared" ca="1" si="1186"/>
        <v>0</v>
      </c>
      <c r="EW294" s="101">
        <f t="shared" ca="1" si="1186"/>
        <v>0</v>
      </c>
      <c r="EX294" s="101">
        <f t="shared" ca="1" si="1186"/>
        <v>0</v>
      </c>
      <c r="EY294" s="101">
        <f t="shared" ca="1" si="1186"/>
        <v>0</v>
      </c>
      <c r="EZ294" s="101">
        <f t="shared" ca="1" si="1186"/>
        <v>0</v>
      </c>
      <c r="FA294" s="101">
        <f t="shared" ca="1" si="1186"/>
        <v>0</v>
      </c>
      <c r="FB294" s="101">
        <f t="shared" ca="1" si="1186"/>
        <v>0</v>
      </c>
      <c r="FC294" s="101">
        <f t="shared" ca="1" si="1186"/>
        <v>0</v>
      </c>
      <c r="FD294" s="101">
        <f t="shared" ca="1" si="1186"/>
        <v>0</v>
      </c>
      <c r="FE294" s="101">
        <f t="shared" ca="1" si="1186"/>
        <v>0</v>
      </c>
      <c r="FF294" s="101">
        <f t="shared" ca="1" si="1186"/>
        <v>0</v>
      </c>
      <c r="FG294" s="101">
        <f t="shared" ca="1" si="1186"/>
        <v>0</v>
      </c>
      <c r="FH294" s="101">
        <f t="shared" ca="1" si="1186"/>
        <v>0</v>
      </c>
      <c r="FI294" s="101">
        <f t="shared" ca="1" si="1186"/>
        <v>0</v>
      </c>
      <c r="FJ294" s="101">
        <f t="shared" ca="1" si="1186"/>
        <v>0</v>
      </c>
      <c r="FK294" s="101">
        <f t="shared" ca="1" si="1186"/>
        <v>0</v>
      </c>
      <c r="FL294" s="101">
        <f t="shared" ca="1" si="1186"/>
        <v>0</v>
      </c>
      <c r="FM294" s="101">
        <f t="shared" ca="1" si="1186"/>
        <v>0</v>
      </c>
      <c r="FN294" s="101">
        <f t="shared" ca="1" si="1186"/>
        <v>0</v>
      </c>
      <c r="FO294" s="101">
        <f t="shared" ca="1" si="1186"/>
        <v>0</v>
      </c>
      <c r="FP294" s="101">
        <f t="shared" ca="1" si="1186"/>
        <v>0</v>
      </c>
      <c r="FQ294" s="101">
        <f t="shared" ca="1" si="1186"/>
        <v>0</v>
      </c>
      <c r="FR294" s="101">
        <f t="shared" ca="1" si="1186"/>
        <v>0</v>
      </c>
      <c r="FS294" s="101">
        <f t="shared" ca="1" si="1186"/>
        <v>0</v>
      </c>
      <c r="FT294" s="101">
        <f t="shared" ca="1" si="1186"/>
        <v>0</v>
      </c>
      <c r="FU294" s="101">
        <f t="shared" ca="1" si="1186"/>
        <v>0</v>
      </c>
      <c r="FV294" s="101">
        <f t="shared" ca="1" si="1186"/>
        <v>0</v>
      </c>
      <c r="FW294" s="101">
        <f t="shared" ca="1" si="1186"/>
        <v>0</v>
      </c>
      <c r="FX294" s="101">
        <f t="shared" ca="1" si="1186"/>
        <v>0</v>
      </c>
      <c r="FY294" s="101">
        <f t="shared" ca="1" si="1186"/>
        <v>0</v>
      </c>
      <c r="FZ294" s="101">
        <f t="shared" ca="1" si="1186"/>
        <v>0</v>
      </c>
      <c r="GA294" s="101">
        <f t="shared" ca="1" si="1186"/>
        <v>0</v>
      </c>
      <c r="GB294" s="101">
        <f t="shared" ca="1" si="1186"/>
        <v>0</v>
      </c>
      <c r="GC294" s="101">
        <f ca="1">SUM(P294:GB294)</f>
        <v>251083.7954545457</v>
      </c>
      <c r="GD294" s="5"/>
      <c r="GE294" s="5"/>
      <c r="GF294" s="5"/>
      <c r="GG294" s="5"/>
    </row>
    <row r="295" spans="1:189" ht="16.5" customHeight="1" x14ac:dyDescent="0.25">
      <c r="A295" s="5"/>
      <c r="B295" s="24"/>
      <c r="C295" s="24"/>
      <c r="D295" s="2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</row>
    <row r="296" spans="1:189" ht="16.5" customHeight="1" x14ac:dyDescent="0.25">
      <c r="A296" s="5"/>
      <c r="B296" s="24"/>
      <c r="C296" s="24"/>
      <c r="D296" s="2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</row>
    <row r="297" spans="1:189" ht="16.5" customHeight="1" x14ac:dyDescent="0.25">
      <c r="A297" s="5"/>
      <c r="B297" s="24"/>
      <c r="C297" s="24"/>
      <c r="D297" s="2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</row>
    <row r="298" spans="1:189" ht="16.5" customHeight="1" x14ac:dyDescent="0.25">
      <c r="A298" s="5"/>
      <c r="B298" s="24"/>
      <c r="C298" s="24"/>
      <c r="D298" s="2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</row>
    <row r="299" spans="1:189" ht="16.5" customHeight="1" x14ac:dyDescent="0.25">
      <c r="A299" s="5"/>
      <c r="B299" s="24"/>
      <c r="C299" s="24" t="s">
        <v>183</v>
      </c>
      <c r="D299" s="24"/>
      <c r="E299" s="5"/>
      <c r="F299" s="109" t="s">
        <v>341</v>
      </c>
      <c r="G299" s="5"/>
      <c r="H299" s="5"/>
      <c r="I299" s="5"/>
      <c r="J299" s="5"/>
      <c r="K299" s="5"/>
      <c r="L299" s="5"/>
      <c r="M299" s="5"/>
      <c r="N299" s="5"/>
      <c r="O299" s="5"/>
      <c r="P299" s="23"/>
      <c r="Q299" s="23">
        <f t="shared" ref="Q299:Y301" si="1187">SUMIF($C$23:$C$108,$C299,Q$23:Q$108)</f>
        <v>0</v>
      </c>
      <c r="R299" s="23">
        <f t="shared" si="1187"/>
        <v>0</v>
      </c>
      <c r="S299" s="23">
        <f t="shared" si="1187"/>
        <v>0</v>
      </c>
      <c r="T299" s="23">
        <f t="shared" si="1187"/>
        <v>0</v>
      </c>
      <c r="U299" s="23">
        <f t="shared" si="1187"/>
        <v>0</v>
      </c>
      <c r="V299" s="23">
        <f t="shared" si="1187"/>
        <v>0</v>
      </c>
      <c r="W299" s="23">
        <f t="shared" si="1187"/>
        <v>0</v>
      </c>
      <c r="X299" s="23">
        <f t="shared" si="1187"/>
        <v>0</v>
      </c>
      <c r="Y299" s="23">
        <f t="shared" si="1187"/>
        <v>0</v>
      </c>
      <c r="Z299" s="23">
        <f>SUMIF($C$23:$C$108,$C299,Z$23:Z$108)-2</f>
        <v>-2</v>
      </c>
      <c r="AA299" s="23">
        <f>SUMIF($C$23:$C$108,$C299,AA$23:AA$108)-2</f>
        <v>-2</v>
      </c>
      <c r="AB299" s="23">
        <f>SUMIF($C$23:$C$108,$C299,AB$23:AB$108)-2</f>
        <v>-2</v>
      </c>
      <c r="AC299" s="23">
        <f t="shared" ref="AC299:AJ299" si="1188">SUMIF($C$23:$C$108,$C299,AC$23:AC$108)-2-6</f>
        <v>-8</v>
      </c>
      <c r="AD299" s="23">
        <f t="shared" si="1188"/>
        <v>-8</v>
      </c>
      <c r="AE299" s="23">
        <f t="shared" si="1188"/>
        <v>-8</v>
      </c>
      <c r="AF299" s="23">
        <f t="shared" si="1188"/>
        <v>-8</v>
      </c>
      <c r="AG299" s="23">
        <f t="shared" si="1188"/>
        <v>-8</v>
      </c>
      <c r="AH299" s="23">
        <f t="shared" si="1188"/>
        <v>-8</v>
      </c>
      <c r="AI299" s="23">
        <f t="shared" si="1188"/>
        <v>-8</v>
      </c>
      <c r="AJ299" s="23">
        <f t="shared" si="1188"/>
        <v>-8</v>
      </c>
      <c r="AK299" s="23">
        <f t="shared" ref="AK299:BD299" si="1189">SUMIF($C$23:$C$108,$C299,AK$23:AK$108)-2</f>
        <v>-2</v>
      </c>
      <c r="AL299" s="23">
        <f t="shared" si="1189"/>
        <v>-2</v>
      </c>
      <c r="AM299" s="23">
        <f t="shared" si="1189"/>
        <v>-2</v>
      </c>
      <c r="AN299" s="23">
        <f t="shared" si="1189"/>
        <v>-2</v>
      </c>
      <c r="AO299" s="23">
        <f t="shared" si="1189"/>
        <v>-2</v>
      </c>
      <c r="AP299" s="23">
        <f t="shared" si="1189"/>
        <v>-2</v>
      </c>
      <c r="AQ299" s="23">
        <f t="shared" si="1189"/>
        <v>-2</v>
      </c>
      <c r="AR299" s="23">
        <f t="shared" si="1189"/>
        <v>-2</v>
      </c>
      <c r="AS299" s="23">
        <f t="shared" si="1189"/>
        <v>-2</v>
      </c>
      <c r="AT299" s="23">
        <f t="shared" si="1189"/>
        <v>-2</v>
      </c>
      <c r="AU299" s="23">
        <f t="shared" si="1189"/>
        <v>-2</v>
      </c>
      <c r="AV299" s="23">
        <f t="shared" si="1189"/>
        <v>-2</v>
      </c>
      <c r="AW299" s="23">
        <f t="shared" si="1189"/>
        <v>-2</v>
      </c>
      <c r="AX299" s="23">
        <f t="shared" si="1189"/>
        <v>-2</v>
      </c>
      <c r="AY299" s="23">
        <f t="shared" si="1189"/>
        <v>-2</v>
      </c>
      <c r="AZ299" s="23">
        <f t="shared" si="1189"/>
        <v>-2</v>
      </c>
      <c r="BA299" s="23">
        <f t="shared" si="1189"/>
        <v>-2</v>
      </c>
      <c r="BB299" s="23">
        <f t="shared" si="1189"/>
        <v>-2</v>
      </c>
      <c r="BC299" s="23">
        <f t="shared" si="1189"/>
        <v>-2</v>
      </c>
      <c r="BD299" s="23">
        <f t="shared" si="1189"/>
        <v>-2</v>
      </c>
      <c r="BE299" s="23">
        <f t="shared" ref="BE299:BN301" si="1190">SUMIF($C$23:$C$108,$C299,BE$23:BE$108)</f>
        <v>0</v>
      </c>
      <c r="BF299" s="23">
        <f t="shared" si="1190"/>
        <v>0</v>
      </c>
      <c r="BG299" s="23">
        <f t="shared" si="1190"/>
        <v>0</v>
      </c>
      <c r="BH299" s="23">
        <f t="shared" si="1190"/>
        <v>0</v>
      </c>
      <c r="BI299" s="23">
        <f t="shared" si="1190"/>
        <v>0</v>
      </c>
      <c r="BJ299" s="23">
        <f t="shared" si="1190"/>
        <v>0</v>
      </c>
      <c r="BK299" s="23">
        <f t="shared" si="1190"/>
        <v>0</v>
      </c>
      <c r="BL299" s="23">
        <f t="shared" si="1190"/>
        <v>0</v>
      </c>
      <c r="BM299" s="23">
        <f t="shared" si="1190"/>
        <v>0</v>
      </c>
      <c r="BN299" s="23">
        <f t="shared" si="1190"/>
        <v>0</v>
      </c>
      <c r="BO299" s="23">
        <f t="shared" ref="BO299:BX301" si="1191">SUMIF($C$23:$C$108,$C299,BO$23:BO$108)</f>
        <v>0</v>
      </c>
      <c r="BP299" s="23">
        <f t="shared" si="1191"/>
        <v>0</v>
      </c>
      <c r="BQ299" s="23">
        <f t="shared" si="1191"/>
        <v>0</v>
      </c>
      <c r="BR299" s="23">
        <f t="shared" si="1191"/>
        <v>0</v>
      </c>
      <c r="BS299" s="23">
        <f t="shared" si="1191"/>
        <v>0</v>
      </c>
      <c r="BT299" s="23">
        <f t="shared" si="1191"/>
        <v>0</v>
      </c>
      <c r="BU299" s="23">
        <f t="shared" si="1191"/>
        <v>0</v>
      </c>
      <c r="BV299" s="23">
        <f t="shared" si="1191"/>
        <v>0</v>
      </c>
      <c r="BW299" s="23">
        <f t="shared" si="1191"/>
        <v>0</v>
      </c>
      <c r="BX299" s="23">
        <f t="shared" si="1191"/>
        <v>0</v>
      </c>
      <c r="BY299" s="23">
        <f t="shared" ref="BY299:CH301" si="1192">SUMIF($C$23:$C$108,$C299,BY$23:BY$108)</f>
        <v>0</v>
      </c>
      <c r="BZ299" s="23">
        <f t="shared" si="1192"/>
        <v>0</v>
      </c>
      <c r="CA299" s="23">
        <f t="shared" si="1192"/>
        <v>0</v>
      </c>
      <c r="CB299" s="23">
        <f t="shared" si="1192"/>
        <v>0</v>
      </c>
      <c r="CC299" s="23">
        <f t="shared" si="1192"/>
        <v>0</v>
      </c>
      <c r="CD299" s="23">
        <f t="shared" si="1192"/>
        <v>0</v>
      </c>
      <c r="CE299" s="23">
        <f t="shared" si="1192"/>
        <v>0</v>
      </c>
      <c r="CF299" s="23">
        <f t="shared" si="1192"/>
        <v>0</v>
      </c>
      <c r="CG299" s="23">
        <f t="shared" si="1192"/>
        <v>0</v>
      </c>
      <c r="CH299" s="23">
        <f t="shared" si="1192"/>
        <v>0</v>
      </c>
      <c r="CI299" s="23">
        <f t="shared" ref="CI299:CR301" si="1193">SUMIF($C$23:$C$108,$C299,CI$23:CI$108)</f>
        <v>0</v>
      </c>
      <c r="CJ299" s="23">
        <f t="shared" si="1193"/>
        <v>0</v>
      </c>
      <c r="CK299" s="23">
        <f t="shared" si="1193"/>
        <v>0</v>
      </c>
      <c r="CL299" s="23">
        <f t="shared" si="1193"/>
        <v>0</v>
      </c>
      <c r="CM299" s="23">
        <f t="shared" si="1193"/>
        <v>0</v>
      </c>
      <c r="CN299" s="23">
        <f t="shared" si="1193"/>
        <v>0</v>
      </c>
      <c r="CO299" s="23">
        <f t="shared" si="1193"/>
        <v>0</v>
      </c>
      <c r="CP299" s="23">
        <f t="shared" si="1193"/>
        <v>0</v>
      </c>
      <c r="CQ299" s="23">
        <f t="shared" si="1193"/>
        <v>0</v>
      </c>
      <c r="CR299" s="23">
        <f t="shared" si="1193"/>
        <v>0</v>
      </c>
      <c r="CS299" s="23">
        <f t="shared" ref="CS299:DB301" si="1194">SUMIF($C$23:$C$108,$C299,CS$23:CS$108)</f>
        <v>0</v>
      </c>
      <c r="CT299" s="23">
        <f t="shared" si="1194"/>
        <v>0</v>
      </c>
      <c r="CU299" s="23">
        <f t="shared" si="1194"/>
        <v>0</v>
      </c>
      <c r="CV299" s="23">
        <f t="shared" si="1194"/>
        <v>0</v>
      </c>
      <c r="CW299" s="23">
        <f t="shared" si="1194"/>
        <v>0</v>
      </c>
      <c r="CX299" s="23">
        <f t="shared" si="1194"/>
        <v>0</v>
      </c>
      <c r="CY299" s="23">
        <f t="shared" si="1194"/>
        <v>0</v>
      </c>
      <c r="CZ299" s="23">
        <f t="shared" si="1194"/>
        <v>0</v>
      </c>
      <c r="DA299" s="23">
        <f t="shared" si="1194"/>
        <v>0</v>
      </c>
      <c r="DB299" s="23">
        <f t="shared" si="1194"/>
        <v>0</v>
      </c>
      <c r="DC299" s="23">
        <f t="shared" ref="DC299:DL301" si="1195">SUMIF($C$23:$C$108,$C299,DC$23:DC$108)</f>
        <v>0</v>
      </c>
      <c r="DD299" s="23">
        <f t="shared" si="1195"/>
        <v>0</v>
      </c>
      <c r="DE299" s="23">
        <f t="shared" si="1195"/>
        <v>0</v>
      </c>
      <c r="DF299" s="23">
        <f t="shared" si="1195"/>
        <v>0</v>
      </c>
      <c r="DG299" s="23">
        <f t="shared" si="1195"/>
        <v>0</v>
      </c>
      <c r="DH299" s="23">
        <f t="shared" si="1195"/>
        <v>0</v>
      </c>
      <c r="DI299" s="23">
        <f t="shared" si="1195"/>
        <v>0</v>
      </c>
      <c r="DJ299" s="23">
        <f t="shared" si="1195"/>
        <v>0</v>
      </c>
      <c r="DK299" s="23">
        <f t="shared" si="1195"/>
        <v>0</v>
      </c>
      <c r="DL299" s="23">
        <f t="shared" si="1195"/>
        <v>0</v>
      </c>
      <c r="DM299" s="23">
        <f t="shared" ref="DM299:DV301" si="1196">SUMIF($C$23:$C$108,$C299,DM$23:DM$108)</f>
        <v>0</v>
      </c>
      <c r="DN299" s="23">
        <f t="shared" si="1196"/>
        <v>0</v>
      </c>
      <c r="DO299" s="23">
        <f t="shared" si="1196"/>
        <v>0</v>
      </c>
      <c r="DP299" s="23">
        <f t="shared" si="1196"/>
        <v>0</v>
      </c>
      <c r="DQ299" s="23">
        <f t="shared" si="1196"/>
        <v>0</v>
      </c>
      <c r="DR299" s="23">
        <f t="shared" si="1196"/>
        <v>0</v>
      </c>
      <c r="DS299" s="23">
        <f t="shared" si="1196"/>
        <v>0</v>
      </c>
      <c r="DT299" s="23">
        <f t="shared" si="1196"/>
        <v>0</v>
      </c>
      <c r="DU299" s="23">
        <f t="shared" si="1196"/>
        <v>0</v>
      </c>
      <c r="DV299" s="23">
        <f t="shared" si="1196"/>
        <v>0</v>
      </c>
      <c r="DW299" s="23">
        <f t="shared" ref="DW299:EF301" si="1197">SUMIF($C$23:$C$108,$C299,DW$23:DW$108)</f>
        <v>0</v>
      </c>
      <c r="DX299" s="23">
        <f t="shared" si="1197"/>
        <v>0</v>
      </c>
      <c r="DY299" s="23">
        <f t="shared" si="1197"/>
        <v>0</v>
      </c>
      <c r="DZ299" s="23">
        <f t="shared" si="1197"/>
        <v>0</v>
      </c>
      <c r="EA299" s="23">
        <f t="shared" si="1197"/>
        <v>0</v>
      </c>
      <c r="EB299" s="23">
        <f t="shared" si="1197"/>
        <v>0</v>
      </c>
      <c r="EC299" s="23">
        <f t="shared" si="1197"/>
        <v>0</v>
      </c>
      <c r="ED299" s="23">
        <f t="shared" si="1197"/>
        <v>0</v>
      </c>
      <c r="EE299" s="23">
        <f t="shared" si="1197"/>
        <v>0</v>
      </c>
      <c r="EF299" s="23">
        <f t="shared" si="1197"/>
        <v>0</v>
      </c>
      <c r="EG299" s="23">
        <f t="shared" ref="EG299:EP301" si="1198">SUMIF($C$23:$C$108,$C299,EG$23:EG$108)</f>
        <v>0</v>
      </c>
      <c r="EH299" s="23">
        <f t="shared" si="1198"/>
        <v>0</v>
      </c>
      <c r="EI299" s="23">
        <f t="shared" si="1198"/>
        <v>0</v>
      </c>
      <c r="EJ299" s="23">
        <f t="shared" si="1198"/>
        <v>0</v>
      </c>
      <c r="EK299" s="23">
        <f t="shared" si="1198"/>
        <v>0</v>
      </c>
      <c r="EL299" s="23">
        <f t="shared" si="1198"/>
        <v>0</v>
      </c>
      <c r="EM299" s="23">
        <f t="shared" si="1198"/>
        <v>0</v>
      </c>
      <c r="EN299" s="23">
        <f t="shared" si="1198"/>
        <v>0</v>
      </c>
      <c r="EO299" s="23">
        <f t="shared" si="1198"/>
        <v>0</v>
      </c>
      <c r="EP299" s="23">
        <f t="shared" si="1198"/>
        <v>0</v>
      </c>
      <c r="EQ299" s="23">
        <f t="shared" ref="EQ299:EZ301" si="1199">SUMIF($C$23:$C$108,$C299,EQ$23:EQ$108)</f>
        <v>0</v>
      </c>
      <c r="ER299" s="23">
        <f t="shared" si="1199"/>
        <v>0</v>
      </c>
      <c r="ES299" s="23">
        <f t="shared" si="1199"/>
        <v>0</v>
      </c>
      <c r="ET299" s="23">
        <f t="shared" si="1199"/>
        <v>0</v>
      </c>
      <c r="EU299" s="23">
        <f t="shared" si="1199"/>
        <v>0</v>
      </c>
      <c r="EV299" s="23">
        <f t="shared" si="1199"/>
        <v>0</v>
      </c>
      <c r="EW299" s="23">
        <f t="shared" si="1199"/>
        <v>0</v>
      </c>
      <c r="EX299" s="23">
        <f t="shared" si="1199"/>
        <v>0</v>
      </c>
      <c r="EY299" s="23">
        <f t="shared" si="1199"/>
        <v>0</v>
      </c>
      <c r="EZ299" s="23">
        <f t="shared" si="1199"/>
        <v>0</v>
      </c>
      <c r="FA299" s="23">
        <f t="shared" ref="FA299:FJ301" si="1200">SUMIF($C$23:$C$108,$C299,FA$23:FA$108)</f>
        <v>0</v>
      </c>
      <c r="FB299" s="23">
        <f t="shared" si="1200"/>
        <v>0</v>
      </c>
      <c r="FC299" s="23">
        <f t="shared" si="1200"/>
        <v>0</v>
      </c>
      <c r="FD299" s="23">
        <f t="shared" si="1200"/>
        <v>0</v>
      </c>
      <c r="FE299" s="23">
        <f t="shared" si="1200"/>
        <v>0</v>
      </c>
      <c r="FF299" s="23">
        <f t="shared" si="1200"/>
        <v>0</v>
      </c>
      <c r="FG299" s="23">
        <f t="shared" si="1200"/>
        <v>0</v>
      </c>
      <c r="FH299" s="23">
        <f t="shared" si="1200"/>
        <v>0</v>
      </c>
      <c r="FI299" s="23">
        <f t="shared" si="1200"/>
        <v>0</v>
      </c>
      <c r="FJ299" s="23">
        <f t="shared" si="1200"/>
        <v>0</v>
      </c>
      <c r="FK299" s="23">
        <f t="shared" ref="FK299:FT301" si="1201">SUMIF($C$23:$C$108,$C299,FK$23:FK$108)</f>
        <v>0</v>
      </c>
      <c r="FL299" s="23">
        <f t="shared" si="1201"/>
        <v>0</v>
      </c>
      <c r="FM299" s="23">
        <f t="shared" si="1201"/>
        <v>0</v>
      </c>
      <c r="FN299" s="23">
        <f t="shared" si="1201"/>
        <v>0</v>
      </c>
      <c r="FO299" s="23">
        <f t="shared" si="1201"/>
        <v>0</v>
      </c>
      <c r="FP299" s="23">
        <f t="shared" si="1201"/>
        <v>0</v>
      </c>
      <c r="FQ299" s="23">
        <f t="shared" si="1201"/>
        <v>0</v>
      </c>
      <c r="FR299" s="23">
        <f t="shared" si="1201"/>
        <v>0</v>
      </c>
      <c r="FS299" s="23">
        <f t="shared" si="1201"/>
        <v>0</v>
      </c>
      <c r="FT299" s="23">
        <f t="shared" si="1201"/>
        <v>0</v>
      </c>
      <c r="FU299" s="23">
        <f t="shared" ref="FU299:GB301" si="1202">SUMIF($C$23:$C$108,$C299,FU$23:FU$108)</f>
        <v>0</v>
      </c>
      <c r="FV299" s="23">
        <f t="shared" si="1202"/>
        <v>0</v>
      </c>
      <c r="FW299" s="23">
        <f t="shared" si="1202"/>
        <v>0</v>
      </c>
      <c r="FX299" s="23">
        <f t="shared" si="1202"/>
        <v>0</v>
      </c>
      <c r="FY299" s="23">
        <f t="shared" si="1202"/>
        <v>0</v>
      </c>
      <c r="FZ299" s="23">
        <f t="shared" si="1202"/>
        <v>0</v>
      </c>
      <c r="GA299" s="23">
        <f t="shared" si="1202"/>
        <v>0</v>
      </c>
      <c r="GB299" s="23">
        <f t="shared" si="1202"/>
        <v>0</v>
      </c>
      <c r="GC299" s="5"/>
      <c r="GD299" s="5"/>
      <c r="GE299" s="5"/>
      <c r="GF299" s="5"/>
      <c r="GG299" s="5"/>
    </row>
    <row r="300" spans="1:189" ht="16.5" customHeight="1" x14ac:dyDescent="0.25">
      <c r="A300" s="5"/>
      <c r="B300" s="24"/>
      <c r="C300" s="24" t="s">
        <v>180</v>
      </c>
      <c r="D300" s="24"/>
      <c r="E300" s="5"/>
      <c r="F300" s="109" t="s">
        <v>342</v>
      </c>
      <c r="G300" s="5"/>
      <c r="H300" s="5"/>
      <c r="I300" s="5"/>
      <c r="J300" s="5"/>
      <c r="K300" s="5"/>
      <c r="L300" s="5"/>
      <c r="M300" s="5"/>
      <c r="N300" s="5"/>
      <c r="O300" s="5"/>
      <c r="P300" s="23"/>
      <c r="Q300" s="23">
        <f t="shared" si="1187"/>
        <v>0</v>
      </c>
      <c r="R300" s="23">
        <f t="shared" si="1187"/>
        <v>0</v>
      </c>
      <c r="S300" s="23">
        <f t="shared" si="1187"/>
        <v>0</v>
      </c>
      <c r="T300" s="23">
        <f t="shared" si="1187"/>
        <v>0</v>
      </c>
      <c r="U300" s="23">
        <f t="shared" si="1187"/>
        <v>0</v>
      </c>
      <c r="V300" s="23">
        <f t="shared" si="1187"/>
        <v>0</v>
      </c>
      <c r="W300" s="23">
        <f t="shared" si="1187"/>
        <v>0</v>
      </c>
      <c r="X300" s="23">
        <f t="shared" si="1187"/>
        <v>0</v>
      </c>
      <c r="Y300" s="23">
        <f t="shared" si="1187"/>
        <v>0</v>
      </c>
      <c r="Z300" s="23">
        <f t="shared" ref="Z300:AI301" si="1203">SUMIF($C$23:$C$108,$C300,Z$23:Z$108)</f>
        <v>0</v>
      </c>
      <c r="AA300" s="23">
        <f t="shared" si="1203"/>
        <v>0</v>
      </c>
      <c r="AB300" s="23">
        <f t="shared" si="1203"/>
        <v>0</v>
      </c>
      <c r="AC300" s="23">
        <f t="shared" si="1203"/>
        <v>0</v>
      </c>
      <c r="AD300" s="23">
        <f t="shared" si="1203"/>
        <v>0</v>
      </c>
      <c r="AE300" s="23">
        <f t="shared" si="1203"/>
        <v>0</v>
      </c>
      <c r="AF300" s="23">
        <f t="shared" si="1203"/>
        <v>0</v>
      </c>
      <c r="AG300" s="23">
        <f t="shared" si="1203"/>
        <v>0</v>
      </c>
      <c r="AH300" s="23">
        <f t="shared" si="1203"/>
        <v>0</v>
      </c>
      <c r="AI300" s="23">
        <f t="shared" si="1203"/>
        <v>0</v>
      </c>
      <c r="AJ300" s="23">
        <f t="shared" ref="AJ300:AS301" si="1204">SUMIF($C$23:$C$108,$C300,AJ$23:AJ$108)</f>
        <v>0</v>
      </c>
      <c r="AK300" s="23">
        <f t="shared" si="1204"/>
        <v>0</v>
      </c>
      <c r="AL300" s="23">
        <f t="shared" si="1204"/>
        <v>0</v>
      </c>
      <c r="AM300" s="23">
        <f t="shared" si="1204"/>
        <v>0</v>
      </c>
      <c r="AN300" s="23">
        <f t="shared" si="1204"/>
        <v>0</v>
      </c>
      <c r="AO300" s="23">
        <f t="shared" si="1204"/>
        <v>0</v>
      </c>
      <c r="AP300" s="23">
        <f t="shared" si="1204"/>
        <v>0</v>
      </c>
      <c r="AQ300" s="23">
        <f t="shared" si="1204"/>
        <v>0</v>
      </c>
      <c r="AR300" s="23">
        <f t="shared" si="1204"/>
        <v>0</v>
      </c>
      <c r="AS300" s="23">
        <f t="shared" si="1204"/>
        <v>0</v>
      </c>
      <c r="AT300" s="23">
        <f t="shared" ref="AT300:BD301" si="1205">SUMIF($C$23:$C$108,$C300,AT$23:AT$108)</f>
        <v>0</v>
      </c>
      <c r="AU300" s="23">
        <f t="shared" si="1205"/>
        <v>0</v>
      </c>
      <c r="AV300" s="23">
        <f t="shared" si="1205"/>
        <v>0</v>
      </c>
      <c r="AW300" s="23">
        <f t="shared" si="1205"/>
        <v>0</v>
      </c>
      <c r="AX300" s="23">
        <f t="shared" si="1205"/>
        <v>0</v>
      </c>
      <c r="AY300" s="23">
        <f t="shared" si="1205"/>
        <v>0</v>
      </c>
      <c r="AZ300" s="23">
        <f t="shared" si="1205"/>
        <v>0</v>
      </c>
      <c r="BA300" s="23">
        <f t="shared" si="1205"/>
        <v>0</v>
      </c>
      <c r="BB300" s="23">
        <f t="shared" si="1205"/>
        <v>0</v>
      </c>
      <c r="BC300" s="23">
        <f t="shared" si="1205"/>
        <v>0</v>
      </c>
      <c r="BD300" s="23">
        <f t="shared" si="1205"/>
        <v>0</v>
      </c>
      <c r="BE300" s="23">
        <f t="shared" si="1190"/>
        <v>0</v>
      </c>
      <c r="BF300" s="23">
        <f t="shared" si="1190"/>
        <v>0</v>
      </c>
      <c r="BG300" s="23">
        <f t="shared" si="1190"/>
        <v>0</v>
      </c>
      <c r="BH300" s="23">
        <f t="shared" si="1190"/>
        <v>0</v>
      </c>
      <c r="BI300" s="23">
        <f t="shared" si="1190"/>
        <v>0</v>
      </c>
      <c r="BJ300" s="23">
        <f t="shared" si="1190"/>
        <v>0</v>
      </c>
      <c r="BK300" s="23">
        <f t="shared" si="1190"/>
        <v>0</v>
      </c>
      <c r="BL300" s="23">
        <f t="shared" si="1190"/>
        <v>0</v>
      </c>
      <c r="BM300" s="23">
        <f t="shared" si="1190"/>
        <v>0</v>
      </c>
      <c r="BN300" s="23">
        <f t="shared" si="1190"/>
        <v>0</v>
      </c>
      <c r="BO300" s="23">
        <f t="shared" si="1191"/>
        <v>0</v>
      </c>
      <c r="BP300" s="23">
        <f t="shared" si="1191"/>
        <v>0</v>
      </c>
      <c r="BQ300" s="23">
        <f t="shared" si="1191"/>
        <v>0</v>
      </c>
      <c r="BR300" s="23">
        <f t="shared" si="1191"/>
        <v>0</v>
      </c>
      <c r="BS300" s="23">
        <f t="shared" si="1191"/>
        <v>0</v>
      </c>
      <c r="BT300" s="23">
        <f t="shared" si="1191"/>
        <v>0</v>
      </c>
      <c r="BU300" s="23">
        <f t="shared" si="1191"/>
        <v>0</v>
      </c>
      <c r="BV300" s="23">
        <f t="shared" si="1191"/>
        <v>0</v>
      </c>
      <c r="BW300" s="23">
        <f t="shared" si="1191"/>
        <v>0</v>
      </c>
      <c r="BX300" s="23">
        <f t="shared" si="1191"/>
        <v>0</v>
      </c>
      <c r="BY300" s="23">
        <f t="shared" si="1192"/>
        <v>0</v>
      </c>
      <c r="BZ300" s="23">
        <f t="shared" si="1192"/>
        <v>0</v>
      </c>
      <c r="CA300" s="23">
        <f t="shared" si="1192"/>
        <v>0</v>
      </c>
      <c r="CB300" s="23">
        <f t="shared" si="1192"/>
        <v>0</v>
      </c>
      <c r="CC300" s="23">
        <f t="shared" si="1192"/>
        <v>0</v>
      </c>
      <c r="CD300" s="23">
        <f t="shared" si="1192"/>
        <v>0</v>
      </c>
      <c r="CE300" s="23">
        <f t="shared" si="1192"/>
        <v>0</v>
      </c>
      <c r="CF300" s="23">
        <f t="shared" si="1192"/>
        <v>0</v>
      </c>
      <c r="CG300" s="23">
        <f t="shared" si="1192"/>
        <v>0</v>
      </c>
      <c r="CH300" s="23">
        <f t="shared" si="1192"/>
        <v>0</v>
      </c>
      <c r="CI300" s="23">
        <f t="shared" si="1193"/>
        <v>0</v>
      </c>
      <c r="CJ300" s="23">
        <f t="shared" si="1193"/>
        <v>0</v>
      </c>
      <c r="CK300" s="23">
        <f t="shared" si="1193"/>
        <v>0</v>
      </c>
      <c r="CL300" s="23">
        <f t="shared" si="1193"/>
        <v>0</v>
      </c>
      <c r="CM300" s="23">
        <f t="shared" si="1193"/>
        <v>0</v>
      </c>
      <c r="CN300" s="23">
        <f t="shared" si="1193"/>
        <v>0</v>
      </c>
      <c r="CO300" s="23">
        <f t="shared" si="1193"/>
        <v>0</v>
      </c>
      <c r="CP300" s="23">
        <f t="shared" si="1193"/>
        <v>0</v>
      </c>
      <c r="CQ300" s="23">
        <f t="shared" si="1193"/>
        <v>0</v>
      </c>
      <c r="CR300" s="23">
        <f t="shared" si="1193"/>
        <v>0</v>
      </c>
      <c r="CS300" s="23">
        <f t="shared" si="1194"/>
        <v>0</v>
      </c>
      <c r="CT300" s="23">
        <f t="shared" si="1194"/>
        <v>0</v>
      </c>
      <c r="CU300" s="23">
        <f t="shared" si="1194"/>
        <v>0</v>
      </c>
      <c r="CV300" s="23">
        <f t="shared" si="1194"/>
        <v>0</v>
      </c>
      <c r="CW300" s="23">
        <f t="shared" si="1194"/>
        <v>0</v>
      </c>
      <c r="CX300" s="23">
        <f t="shared" si="1194"/>
        <v>0</v>
      </c>
      <c r="CY300" s="23">
        <f t="shared" si="1194"/>
        <v>0</v>
      </c>
      <c r="CZ300" s="23">
        <f t="shared" si="1194"/>
        <v>0</v>
      </c>
      <c r="DA300" s="23">
        <f t="shared" si="1194"/>
        <v>0</v>
      </c>
      <c r="DB300" s="23">
        <f t="shared" si="1194"/>
        <v>0</v>
      </c>
      <c r="DC300" s="23">
        <f t="shared" si="1195"/>
        <v>0</v>
      </c>
      <c r="DD300" s="23">
        <f t="shared" si="1195"/>
        <v>0</v>
      </c>
      <c r="DE300" s="23">
        <f t="shared" si="1195"/>
        <v>0</v>
      </c>
      <c r="DF300" s="23">
        <f t="shared" si="1195"/>
        <v>0</v>
      </c>
      <c r="DG300" s="23">
        <f t="shared" si="1195"/>
        <v>0</v>
      </c>
      <c r="DH300" s="23">
        <f t="shared" si="1195"/>
        <v>0</v>
      </c>
      <c r="DI300" s="23">
        <f t="shared" si="1195"/>
        <v>0</v>
      </c>
      <c r="DJ300" s="23">
        <f t="shared" si="1195"/>
        <v>0</v>
      </c>
      <c r="DK300" s="23">
        <f t="shared" si="1195"/>
        <v>0</v>
      </c>
      <c r="DL300" s="23">
        <f t="shared" si="1195"/>
        <v>0</v>
      </c>
      <c r="DM300" s="23">
        <f t="shared" si="1196"/>
        <v>0</v>
      </c>
      <c r="DN300" s="23">
        <f t="shared" si="1196"/>
        <v>0</v>
      </c>
      <c r="DO300" s="23">
        <f t="shared" si="1196"/>
        <v>0</v>
      </c>
      <c r="DP300" s="23">
        <f t="shared" si="1196"/>
        <v>0</v>
      </c>
      <c r="DQ300" s="23">
        <f t="shared" si="1196"/>
        <v>0</v>
      </c>
      <c r="DR300" s="23">
        <f t="shared" si="1196"/>
        <v>0</v>
      </c>
      <c r="DS300" s="23">
        <f t="shared" si="1196"/>
        <v>0</v>
      </c>
      <c r="DT300" s="23">
        <f t="shared" si="1196"/>
        <v>0</v>
      </c>
      <c r="DU300" s="23">
        <f t="shared" si="1196"/>
        <v>0</v>
      </c>
      <c r="DV300" s="23">
        <f t="shared" si="1196"/>
        <v>0</v>
      </c>
      <c r="DW300" s="23">
        <f t="shared" si="1197"/>
        <v>0</v>
      </c>
      <c r="DX300" s="23">
        <f t="shared" si="1197"/>
        <v>0</v>
      </c>
      <c r="DY300" s="23">
        <f t="shared" si="1197"/>
        <v>0</v>
      </c>
      <c r="DZ300" s="23">
        <f t="shared" si="1197"/>
        <v>0</v>
      </c>
      <c r="EA300" s="23">
        <f t="shared" si="1197"/>
        <v>0</v>
      </c>
      <c r="EB300" s="23">
        <f t="shared" si="1197"/>
        <v>0</v>
      </c>
      <c r="EC300" s="23">
        <f t="shared" si="1197"/>
        <v>0</v>
      </c>
      <c r="ED300" s="23">
        <f t="shared" si="1197"/>
        <v>0</v>
      </c>
      <c r="EE300" s="23">
        <f t="shared" si="1197"/>
        <v>0</v>
      </c>
      <c r="EF300" s="23">
        <f t="shared" si="1197"/>
        <v>0</v>
      </c>
      <c r="EG300" s="23">
        <f t="shared" si="1198"/>
        <v>0</v>
      </c>
      <c r="EH300" s="23">
        <f t="shared" si="1198"/>
        <v>0</v>
      </c>
      <c r="EI300" s="23">
        <f t="shared" si="1198"/>
        <v>0</v>
      </c>
      <c r="EJ300" s="23">
        <f t="shared" si="1198"/>
        <v>0</v>
      </c>
      <c r="EK300" s="23">
        <f t="shared" si="1198"/>
        <v>0</v>
      </c>
      <c r="EL300" s="23">
        <f t="shared" si="1198"/>
        <v>0</v>
      </c>
      <c r="EM300" s="23">
        <f t="shared" si="1198"/>
        <v>0</v>
      </c>
      <c r="EN300" s="23">
        <f t="shared" si="1198"/>
        <v>0</v>
      </c>
      <c r="EO300" s="23">
        <f t="shared" si="1198"/>
        <v>0</v>
      </c>
      <c r="EP300" s="23">
        <f t="shared" si="1198"/>
        <v>0</v>
      </c>
      <c r="EQ300" s="23">
        <f t="shared" si="1199"/>
        <v>0</v>
      </c>
      <c r="ER300" s="23">
        <f t="shared" si="1199"/>
        <v>0</v>
      </c>
      <c r="ES300" s="23">
        <f t="shared" si="1199"/>
        <v>0</v>
      </c>
      <c r="ET300" s="23">
        <f t="shared" si="1199"/>
        <v>0</v>
      </c>
      <c r="EU300" s="23">
        <f t="shared" si="1199"/>
        <v>0</v>
      </c>
      <c r="EV300" s="23">
        <f t="shared" si="1199"/>
        <v>0</v>
      </c>
      <c r="EW300" s="23">
        <f t="shared" si="1199"/>
        <v>0</v>
      </c>
      <c r="EX300" s="23">
        <f t="shared" si="1199"/>
        <v>0</v>
      </c>
      <c r="EY300" s="23">
        <f t="shared" si="1199"/>
        <v>0</v>
      </c>
      <c r="EZ300" s="23">
        <f t="shared" si="1199"/>
        <v>0</v>
      </c>
      <c r="FA300" s="23">
        <f t="shared" si="1200"/>
        <v>0</v>
      </c>
      <c r="FB300" s="23">
        <f t="shared" si="1200"/>
        <v>0</v>
      </c>
      <c r="FC300" s="23">
        <f t="shared" si="1200"/>
        <v>0</v>
      </c>
      <c r="FD300" s="23">
        <f t="shared" si="1200"/>
        <v>0</v>
      </c>
      <c r="FE300" s="23">
        <f t="shared" si="1200"/>
        <v>0</v>
      </c>
      <c r="FF300" s="23">
        <f t="shared" si="1200"/>
        <v>0</v>
      </c>
      <c r="FG300" s="23">
        <f t="shared" si="1200"/>
        <v>0</v>
      </c>
      <c r="FH300" s="23">
        <f t="shared" si="1200"/>
        <v>0</v>
      </c>
      <c r="FI300" s="23">
        <f t="shared" si="1200"/>
        <v>0</v>
      </c>
      <c r="FJ300" s="23">
        <f t="shared" si="1200"/>
        <v>0</v>
      </c>
      <c r="FK300" s="23">
        <f t="shared" si="1201"/>
        <v>0</v>
      </c>
      <c r="FL300" s="23">
        <f t="shared" si="1201"/>
        <v>0</v>
      </c>
      <c r="FM300" s="23">
        <f t="shared" si="1201"/>
        <v>0</v>
      </c>
      <c r="FN300" s="23">
        <f t="shared" si="1201"/>
        <v>0</v>
      </c>
      <c r="FO300" s="23">
        <f t="shared" si="1201"/>
        <v>0</v>
      </c>
      <c r="FP300" s="23">
        <f t="shared" si="1201"/>
        <v>0</v>
      </c>
      <c r="FQ300" s="23">
        <f t="shared" si="1201"/>
        <v>0</v>
      </c>
      <c r="FR300" s="23">
        <f t="shared" si="1201"/>
        <v>0</v>
      </c>
      <c r="FS300" s="23">
        <f t="shared" si="1201"/>
        <v>0</v>
      </c>
      <c r="FT300" s="23">
        <f t="shared" si="1201"/>
        <v>0</v>
      </c>
      <c r="FU300" s="23">
        <f t="shared" si="1202"/>
        <v>0</v>
      </c>
      <c r="FV300" s="23">
        <f t="shared" si="1202"/>
        <v>0</v>
      </c>
      <c r="FW300" s="23">
        <f t="shared" si="1202"/>
        <v>0</v>
      </c>
      <c r="FX300" s="23">
        <f t="shared" si="1202"/>
        <v>0</v>
      </c>
      <c r="FY300" s="23">
        <f t="shared" si="1202"/>
        <v>0</v>
      </c>
      <c r="FZ300" s="23">
        <f t="shared" si="1202"/>
        <v>0</v>
      </c>
      <c r="GA300" s="23">
        <f t="shared" si="1202"/>
        <v>0</v>
      </c>
      <c r="GB300" s="23">
        <f t="shared" si="1202"/>
        <v>0</v>
      </c>
      <c r="GC300" s="5"/>
      <c r="GD300" s="5"/>
      <c r="GE300" s="5"/>
      <c r="GF300" s="5"/>
      <c r="GG300" s="5"/>
    </row>
    <row r="301" spans="1:189" ht="16.5" customHeight="1" x14ac:dyDescent="0.25">
      <c r="A301" s="5"/>
      <c r="B301" s="24"/>
      <c r="C301" s="24" t="s">
        <v>179</v>
      </c>
      <c r="D301" s="24"/>
      <c r="E301" s="5"/>
      <c r="F301" s="109" t="s">
        <v>343</v>
      </c>
      <c r="G301" s="5"/>
      <c r="H301" s="5"/>
      <c r="I301" s="5"/>
      <c r="J301" s="5"/>
      <c r="K301" s="5"/>
      <c r="L301" s="5"/>
      <c r="M301" s="5"/>
      <c r="N301" s="5"/>
      <c r="O301" s="5"/>
      <c r="P301" s="23"/>
      <c r="Q301" s="23">
        <f t="shared" si="1187"/>
        <v>0</v>
      </c>
      <c r="R301" s="23">
        <f t="shared" si="1187"/>
        <v>0</v>
      </c>
      <c r="S301" s="23">
        <f t="shared" si="1187"/>
        <v>0</v>
      </c>
      <c r="T301" s="23">
        <f t="shared" si="1187"/>
        <v>0</v>
      </c>
      <c r="U301" s="23">
        <f t="shared" si="1187"/>
        <v>0</v>
      </c>
      <c r="V301" s="23">
        <f t="shared" si="1187"/>
        <v>0</v>
      </c>
      <c r="W301" s="23">
        <f t="shared" si="1187"/>
        <v>0</v>
      </c>
      <c r="X301" s="23">
        <f t="shared" si="1187"/>
        <v>0</v>
      </c>
      <c r="Y301" s="23">
        <f t="shared" si="1187"/>
        <v>0</v>
      </c>
      <c r="Z301" s="23">
        <f t="shared" si="1203"/>
        <v>0</v>
      </c>
      <c r="AA301" s="23">
        <f t="shared" si="1203"/>
        <v>9.36</v>
      </c>
      <c r="AB301" s="23">
        <f t="shared" si="1203"/>
        <v>9.36</v>
      </c>
      <c r="AC301" s="23">
        <f t="shared" si="1203"/>
        <v>8.6089772727272731</v>
      </c>
      <c r="AD301" s="23">
        <f t="shared" si="1203"/>
        <v>8.6089772727272731</v>
      </c>
      <c r="AE301" s="23">
        <f t="shared" si="1203"/>
        <v>3.6671022727272731</v>
      </c>
      <c r="AF301" s="23">
        <f t="shared" si="1203"/>
        <v>3.6671022727272731</v>
      </c>
      <c r="AG301" s="23">
        <f t="shared" si="1203"/>
        <v>3.4171022727272731</v>
      </c>
      <c r="AH301" s="23">
        <f t="shared" si="1203"/>
        <v>3.4171022727272731</v>
      </c>
      <c r="AI301" s="23">
        <f t="shared" si="1203"/>
        <v>4.1671022727272735</v>
      </c>
      <c r="AJ301" s="23">
        <f t="shared" si="1204"/>
        <v>3.4171022727272731</v>
      </c>
      <c r="AK301" s="23">
        <f t="shared" si="1204"/>
        <v>3.4171022727272731</v>
      </c>
      <c r="AL301" s="23">
        <f t="shared" si="1204"/>
        <v>3.4171022727272731</v>
      </c>
      <c r="AM301" s="23">
        <f t="shared" si="1204"/>
        <v>4.1671022727272735</v>
      </c>
      <c r="AN301" s="23">
        <f t="shared" si="1204"/>
        <v>3.4171022727272731</v>
      </c>
      <c r="AO301" s="23">
        <f t="shared" si="1204"/>
        <v>3.4171022727272731</v>
      </c>
      <c r="AP301" s="23">
        <f t="shared" si="1204"/>
        <v>3.4171022727272731</v>
      </c>
      <c r="AQ301" s="23">
        <f t="shared" si="1204"/>
        <v>3.4171022727272731</v>
      </c>
      <c r="AR301" s="23">
        <f t="shared" si="1204"/>
        <v>4.4171022727272726</v>
      </c>
      <c r="AS301" s="23">
        <f t="shared" si="1204"/>
        <v>3.4171022727272731</v>
      </c>
      <c r="AT301" s="23">
        <f t="shared" si="1205"/>
        <v>3.4171022727272731</v>
      </c>
      <c r="AU301" s="23">
        <f t="shared" si="1205"/>
        <v>3.4171022727272731</v>
      </c>
      <c r="AV301" s="23">
        <f t="shared" si="1205"/>
        <v>4.4171022727272726</v>
      </c>
      <c r="AW301" s="23">
        <f t="shared" si="1205"/>
        <v>3.4171022727272731</v>
      </c>
      <c r="AX301" s="23">
        <f t="shared" si="1205"/>
        <v>3.4171022727272731</v>
      </c>
      <c r="AY301" s="23">
        <f t="shared" si="1205"/>
        <v>3.4171022727272731</v>
      </c>
      <c r="AZ301" s="23">
        <f t="shared" si="1205"/>
        <v>4.4171022727272726</v>
      </c>
      <c r="BA301" s="23">
        <f t="shared" si="1205"/>
        <v>3.4171022727272731</v>
      </c>
      <c r="BB301" s="23">
        <f t="shared" si="1205"/>
        <v>3.4171022727272731</v>
      </c>
      <c r="BC301" s="23">
        <f t="shared" si="1205"/>
        <v>3.3671022727272732</v>
      </c>
      <c r="BD301" s="23">
        <f t="shared" si="1205"/>
        <v>4.3671022727272728</v>
      </c>
      <c r="BE301" s="23">
        <f t="shared" si="1190"/>
        <v>3.3671022727272732</v>
      </c>
      <c r="BF301" s="23">
        <f t="shared" si="1190"/>
        <v>3.3671022727272732</v>
      </c>
      <c r="BG301" s="23">
        <f t="shared" si="1190"/>
        <v>3.3671022727272732</v>
      </c>
      <c r="BH301" s="23">
        <f t="shared" si="1190"/>
        <v>4.3671022727272728</v>
      </c>
      <c r="BI301" s="23">
        <f t="shared" si="1190"/>
        <v>3.3671022727272732</v>
      </c>
      <c r="BJ301" s="23">
        <f t="shared" si="1190"/>
        <v>3.3671022727272732</v>
      </c>
      <c r="BK301" s="23">
        <f t="shared" si="1190"/>
        <v>3.3671022727272732</v>
      </c>
      <c r="BL301" s="23">
        <f t="shared" si="1190"/>
        <v>4.3671022727272728</v>
      </c>
      <c r="BM301" s="23">
        <f t="shared" si="1190"/>
        <v>3.317102272727273</v>
      </c>
      <c r="BN301" s="23">
        <f t="shared" si="1190"/>
        <v>3.317102272727273</v>
      </c>
      <c r="BO301" s="23">
        <f t="shared" si="1191"/>
        <v>4.317102272727273</v>
      </c>
      <c r="BP301" s="23">
        <f t="shared" si="1191"/>
        <v>3.317102272727273</v>
      </c>
      <c r="BQ301" s="23">
        <f t="shared" si="1191"/>
        <v>3.317102272727273</v>
      </c>
      <c r="BR301" s="23">
        <f t="shared" si="1191"/>
        <v>3.317102272727273</v>
      </c>
      <c r="BS301" s="23">
        <f t="shared" si="1191"/>
        <v>4.317102272727273</v>
      </c>
      <c r="BT301" s="23">
        <f t="shared" si="1191"/>
        <v>3.317102272727273</v>
      </c>
      <c r="BU301" s="23">
        <f t="shared" si="1191"/>
        <v>3.317102272727273</v>
      </c>
      <c r="BV301" s="23">
        <f t="shared" si="1191"/>
        <v>3.317102272727273</v>
      </c>
      <c r="BW301" s="23">
        <f t="shared" si="1191"/>
        <v>4.317102272727273</v>
      </c>
      <c r="BX301" s="23">
        <f t="shared" si="1191"/>
        <v>3.317102272727273</v>
      </c>
      <c r="BY301" s="23">
        <f t="shared" si="1192"/>
        <v>3.317102272727273</v>
      </c>
      <c r="BZ301" s="23">
        <f t="shared" si="1192"/>
        <v>4.317102272727273</v>
      </c>
      <c r="CA301" s="23">
        <f t="shared" si="1192"/>
        <v>3.317102272727273</v>
      </c>
      <c r="CB301" s="23">
        <f t="shared" si="1192"/>
        <v>3.317102272727273</v>
      </c>
      <c r="CC301" s="23">
        <f t="shared" si="1192"/>
        <v>3.317102272727273</v>
      </c>
      <c r="CD301" s="23">
        <f t="shared" si="1192"/>
        <v>3.317102272727273</v>
      </c>
      <c r="CE301" s="23">
        <f t="shared" si="1192"/>
        <v>3.317102272727273</v>
      </c>
      <c r="CF301" s="23">
        <f t="shared" si="1192"/>
        <v>4.317102272727273</v>
      </c>
      <c r="CG301" s="23">
        <f t="shared" si="1192"/>
        <v>3.317102272727273</v>
      </c>
      <c r="CH301" s="23">
        <f t="shared" si="1192"/>
        <v>3.317102272727273</v>
      </c>
      <c r="CI301" s="23">
        <f t="shared" si="1193"/>
        <v>3.317102272727273</v>
      </c>
      <c r="CJ301" s="23">
        <f t="shared" si="1193"/>
        <v>4.317102272727273</v>
      </c>
      <c r="CK301" s="23">
        <f t="shared" si="1193"/>
        <v>3.317102272727273</v>
      </c>
      <c r="CL301" s="23">
        <f t="shared" si="1193"/>
        <v>3.317102272727273</v>
      </c>
      <c r="CM301" s="23">
        <f t="shared" si="1193"/>
        <v>3.317102272727273</v>
      </c>
      <c r="CN301" s="23">
        <f t="shared" si="1193"/>
        <v>4.317102272727273</v>
      </c>
      <c r="CO301" s="23">
        <f t="shared" si="1193"/>
        <v>3.317102272727273</v>
      </c>
      <c r="CP301" s="23">
        <f t="shared" si="1193"/>
        <v>3.317102272727273</v>
      </c>
      <c r="CQ301" s="23">
        <f t="shared" si="1193"/>
        <v>3.317102272727273</v>
      </c>
      <c r="CR301" s="23">
        <f t="shared" si="1193"/>
        <v>4.317102272727273</v>
      </c>
      <c r="CS301" s="23">
        <f t="shared" si="1194"/>
        <v>3.317102272727273</v>
      </c>
      <c r="CT301" s="23">
        <f t="shared" si="1194"/>
        <v>3.317102272727273</v>
      </c>
      <c r="CU301" s="23">
        <f t="shared" si="1194"/>
        <v>3.317102272727273</v>
      </c>
      <c r="CV301" s="23">
        <f t="shared" si="1194"/>
        <v>4.317102272727273</v>
      </c>
      <c r="CW301" s="23">
        <f t="shared" si="1194"/>
        <v>3.317102272727273</v>
      </c>
      <c r="CX301" s="23">
        <f t="shared" si="1194"/>
        <v>3.317102272727273</v>
      </c>
      <c r="CY301" s="23">
        <f t="shared" si="1194"/>
        <v>3.317102272727273</v>
      </c>
      <c r="CZ301" s="23">
        <f t="shared" si="1194"/>
        <v>3.317102272727273</v>
      </c>
      <c r="DA301" s="23">
        <f t="shared" si="1194"/>
        <v>4.317102272727273</v>
      </c>
      <c r="DB301" s="23">
        <f t="shared" si="1194"/>
        <v>3.317102272727273</v>
      </c>
      <c r="DC301" s="23">
        <f t="shared" si="1195"/>
        <v>3.317102272727273</v>
      </c>
      <c r="DD301" s="23">
        <f t="shared" si="1195"/>
        <v>3.317102272727273</v>
      </c>
      <c r="DE301" s="23">
        <f t="shared" si="1195"/>
        <v>4.317102272727273</v>
      </c>
      <c r="DF301" s="23">
        <f t="shared" si="1195"/>
        <v>3.317102272727273</v>
      </c>
      <c r="DG301" s="23">
        <f t="shared" si="1195"/>
        <v>3.317102272727273</v>
      </c>
      <c r="DH301" s="23">
        <f t="shared" si="1195"/>
        <v>3.317102272727273</v>
      </c>
      <c r="DI301" s="23">
        <f t="shared" si="1195"/>
        <v>3.317102272727273</v>
      </c>
      <c r="DJ301" s="23">
        <f t="shared" si="1195"/>
        <v>4.317102272727273</v>
      </c>
      <c r="DK301" s="23">
        <f t="shared" si="1195"/>
        <v>3.317102272727273</v>
      </c>
      <c r="DL301" s="23">
        <f t="shared" si="1195"/>
        <v>3.317102272727273</v>
      </c>
      <c r="DM301" s="23">
        <f t="shared" si="1196"/>
        <v>4.317102272727273</v>
      </c>
      <c r="DN301" s="23">
        <f t="shared" si="1196"/>
        <v>3.317102272727273</v>
      </c>
      <c r="DO301" s="23">
        <f t="shared" si="1196"/>
        <v>3.317102272727273</v>
      </c>
      <c r="DP301" s="23">
        <f t="shared" si="1196"/>
        <v>4.317102272727273</v>
      </c>
      <c r="DQ301" s="23">
        <f t="shared" si="1196"/>
        <v>3.317102272727273</v>
      </c>
      <c r="DR301" s="23">
        <f t="shared" si="1196"/>
        <v>3.317102272727273</v>
      </c>
      <c r="DS301" s="23">
        <f t="shared" si="1196"/>
        <v>0</v>
      </c>
      <c r="DT301" s="23">
        <f t="shared" si="1196"/>
        <v>0</v>
      </c>
      <c r="DU301" s="23">
        <f t="shared" si="1196"/>
        <v>0</v>
      </c>
      <c r="DV301" s="23">
        <f t="shared" si="1196"/>
        <v>0</v>
      </c>
      <c r="DW301" s="23">
        <f t="shared" si="1197"/>
        <v>0</v>
      </c>
      <c r="DX301" s="23">
        <f t="shared" si="1197"/>
        <v>0</v>
      </c>
      <c r="DY301" s="23">
        <f t="shared" si="1197"/>
        <v>0</v>
      </c>
      <c r="DZ301" s="23">
        <f t="shared" si="1197"/>
        <v>0</v>
      </c>
      <c r="EA301" s="23">
        <f t="shared" si="1197"/>
        <v>0</v>
      </c>
      <c r="EB301" s="23">
        <f t="shared" si="1197"/>
        <v>0</v>
      </c>
      <c r="EC301" s="23">
        <f t="shared" si="1197"/>
        <v>0</v>
      </c>
      <c r="ED301" s="23">
        <f t="shared" si="1197"/>
        <v>0</v>
      </c>
      <c r="EE301" s="23">
        <f t="shared" si="1197"/>
        <v>0</v>
      </c>
      <c r="EF301" s="23">
        <f t="shared" si="1197"/>
        <v>0</v>
      </c>
      <c r="EG301" s="23">
        <f t="shared" si="1198"/>
        <v>0</v>
      </c>
      <c r="EH301" s="23">
        <f t="shared" si="1198"/>
        <v>0</v>
      </c>
      <c r="EI301" s="23">
        <f t="shared" si="1198"/>
        <v>0</v>
      </c>
      <c r="EJ301" s="23">
        <f t="shared" si="1198"/>
        <v>0</v>
      </c>
      <c r="EK301" s="23">
        <f t="shared" si="1198"/>
        <v>0</v>
      </c>
      <c r="EL301" s="23">
        <f t="shared" si="1198"/>
        <v>0</v>
      </c>
      <c r="EM301" s="23">
        <f t="shared" si="1198"/>
        <v>0</v>
      </c>
      <c r="EN301" s="23">
        <f t="shared" si="1198"/>
        <v>0</v>
      </c>
      <c r="EO301" s="23">
        <f t="shared" si="1198"/>
        <v>0</v>
      </c>
      <c r="EP301" s="23">
        <f t="shared" si="1198"/>
        <v>0</v>
      </c>
      <c r="EQ301" s="23">
        <f t="shared" si="1199"/>
        <v>0</v>
      </c>
      <c r="ER301" s="23">
        <f t="shared" si="1199"/>
        <v>0</v>
      </c>
      <c r="ES301" s="23">
        <f t="shared" si="1199"/>
        <v>0</v>
      </c>
      <c r="ET301" s="23">
        <f t="shared" si="1199"/>
        <v>0</v>
      </c>
      <c r="EU301" s="23">
        <f t="shared" si="1199"/>
        <v>0</v>
      </c>
      <c r="EV301" s="23">
        <f t="shared" si="1199"/>
        <v>0</v>
      </c>
      <c r="EW301" s="23">
        <f t="shared" si="1199"/>
        <v>0</v>
      </c>
      <c r="EX301" s="23">
        <f t="shared" si="1199"/>
        <v>0</v>
      </c>
      <c r="EY301" s="23">
        <f t="shared" si="1199"/>
        <v>0</v>
      </c>
      <c r="EZ301" s="23">
        <f t="shared" si="1199"/>
        <v>0</v>
      </c>
      <c r="FA301" s="23">
        <f t="shared" si="1200"/>
        <v>0</v>
      </c>
      <c r="FB301" s="23">
        <f t="shared" si="1200"/>
        <v>0</v>
      </c>
      <c r="FC301" s="23">
        <f t="shared" si="1200"/>
        <v>0</v>
      </c>
      <c r="FD301" s="23">
        <f t="shared" si="1200"/>
        <v>0</v>
      </c>
      <c r="FE301" s="23">
        <f t="shared" si="1200"/>
        <v>0</v>
      </c>
      <c r="FF301" s="23">
        <f t="shared" si="1200"/>
        <v>0</v>
      </c>
      <c r="FG301" s="23">
        <f t="shared" si="1200"/>
        <v>0</v>
      </c>
      <c r="FH301" s="23">
        <f t="shared" si="1200"/>
        <v>0</v>
      </c>
      <c r="FI301" s="23">
        <f t="shared" si="1200"/>
        <v>0</v>
      </c>
      <c r="FJ301" s="23">
        <f t="shared" si="1200"/>
        <v>0</v>
      </c>
      <c r="FK301" s="23">
        <f t="shared" si="1201"/>
        <v>0</v>
      </c>
      <c r="FL301" s="23">
        <f t="shared" si="1201"/>
        <v>0</v>
      </c>
      <c r="FM301" s="23">
        <f t="shared" si="1201"/>
        <v>0</v>
      </c>
      <c r="FN301" s="23">
        <f t="shared" si="1201"/>
        <v>0</v>
      </c>
      <c r="FO301" s="23">
        <f t="shared" si="1201"/>
        <v>0</v>
      </c>
      <c r="FP301" s="23">
        <f t="shared" si="1201"/>
        <v>0</v>
      </c>
      <c r="FQ301" s="23">
        <f t="shared" si="1201"/>
        <v>0</v>
      </c>
      <c r="FR301" s="23">
        <f t="shared" si="1201"/>
        <v>0</v>
      </c>
      <c r="FS301" s="23">
        <f t="shared" si="1201"/>
        <v>0</v>
      </c>
      <c r="FT301" s="23">
        <f t="shared" si="1201"/>
        <v>0</v>
      </c>
      <c r="FU301" s="23">
        <f t="shared" si="1202"/>
        <v>0</v>
      </c>
      <c r="FV301" s="23">
        <f t="shared" si="1202"/>
        <v>0</v>
      </c>
      <c r="FW301" s="23">
        <f t="shared" si="1202"/>
        <v>0</v>
      </c>
      <c r="FX301" s="23">
        <f t="shared" si="1202"/>
        <v>0</v>
      </c>
      <c r="FY301" s="23">
        <f t="shared" si="1202"/>
        <v>0</v>
      </c>
      <c r="FZ301" s="23">
        <f t="shared" si="1202"/>
        <v>0</v>
      </c>
      <c r="GA301" s="23">
        <f t="shared" si="1202"/>
        <v>0</v>
      </c>
      <c r="GB301" s="23">
        <f t="shared" si="1202"/>
        <v>0</v>
      </c>
      <c r="GC301" s="5"/>
      <c r="GD301" s="5"/>
      <c r="GE301" s="5"/>
      <c r="GF301" s="5"/>
      <c r="GG301" s="5"/>
    </row>
    <row r="302" spans="1:189" ht="16.5" customHeight="1" x14ac:dyDescent="0.25">
      <c r="A302" s="19"/>
      <c r="B302" s="74"/>
      <c r="C302" s="74"/>
      <c r="D302" s="74"/>
      <c r="E302" s="19"/>
      <c r="F302" s="19" t="s">
        <v>344</v>
      </c>
      <c r="G302" s="19"/>
      <c r="H302" s="19"/>
      <c r="I302" s="19"/>
      <c r="J302" s="19"/>
      <c r="K302" s="19"/>
      <c r="L302" s="19"/>
      <c r="M302" s="19"/>
      <c r="N302" s="19"/>
      <c r="O302" s="19"/>
      <c r="P302" s="107">
        <f t="shared" ref="P302:GB302" si="1206">SUM(P299:P301)</f>
        <v>0</v>
      </c>
      <c r="Q302" s="107">
        <f t="shared" si="1206"/>
        <v>0</v>
      </c>
      <c r="R302" s="107">
        <f t="shared" si="1206"/>
        <v>0</v>
      </c>
      <c r="S302" s="107">
        <f t="shared" si="1206"/>
        <v>0</v>
      </c>
      <c r="T302" s="107">
        <f t="shared" si="1206"/>
        <v>0</v>
      </c>
      <c r="U302" s="107">
        <f t="shared" si="1206"/>
        <v>0</v>
      </c>
      <c r="V302" s="107">
        <f t="shared" si="1206"/>
        <v>0</v>
      </c>
      <c r="W302" s="107">
        <f t="shared" si="1206"/>
        <v>0</v>
      </c>
      <c r="X302" s="107">
        <f t="shared" si="1206"/>
        <v>0</v>
      </c>
      <c r="Y302" s="107">
        <f t="shared" si="1206"/>
        <v>0</v>
      </c>
      <c r="Z302" s="107">
        <f t="shared" si="1206"/>
        <v>-2</v>
      </c>
      <c r="AA302" s="107">
        <f t="shared" si="1206"/>
        <v>7.3599999999999994</v>
      </c>
      <c r="AB302" s="107">
        <f t="shared" si="1206"/>
        <v>7.3599999999999994</v>
      </c>
      <c r="AC302" s="107">
        <f t="shared" si="1206"/>
        <v>0.60897727272727309</v>
      </c>
      <c r="AD302" s="107">
        <f t="shared" si="1206"/>
        <v>0.60897727272727309</v>
      </c>
      <c r="AE302" s="107">
        <f t="shared" si="1206"/>
        <v>-4.3328977272727265</v>
      </c>
      <c r="AF302" s="107">
        <f t="shared" si="1206"/>
        <v>-4.3328977272727265</v>
      </c>
      <c r="AG302" s="107">
        <f t="shared" si="1206"/>
        <v>-4.5828977272727265</v>
      </c>
      <c r="AH302" s="107">
        <f t="shared" si="1206"/>
        <v>-4.5828977272727265</v>
      </c>
      <c r="AI302" s="107">
        <f t="shared" si="1206"/>
        <v>-3.8328977272727265</v>
      </c>
      <c r="AJ302" s="107">
        <f t="shared" si="1206"/>
        <v>-4.5828977272727265</v>
      </c>
      <c r="AK302" s="107">
        <f t="shared" si="1206"/>
        <v>1.4171022727272731</v>
      </c>
      <c r="AL302" s="107">
        <f t="shared" si="1206"/>
        <v>1.4171022727272731</v>
      </c>
      <c r="AM302" s="107">
        <f t="shared" si="1206"/>
        <v>2.1671022727272735</v>
      </c>
      <c r="AN302" s="107">
        <f t="shared" si="1206"/>
        <v>1.4171022727272731</v>
      </c>
      <c r="AO302" s="107">
        <f t="shared" si="1206"/>
        <v>1.4171022727272731</v>
      </c>
      <c r="AP302" s="107">
        <f t="shared" si="1206"/>
        <v>1.4171022727272731</v>
      </c>
      <c r="AQ302" s="107">
        <f t="shared" si="1206"/>
        <v>1.4171022727272731</v>
      </c>
      <c r="AR302" s="107">
        <f t="shared" si="1206"/>
        <v>2.4171022727272726</v>
      </c>
      <c r="AS302" s="107">
        <f t="shared" si="1206"/>
        <v>1.4171022727272731</v>
      </c>
      <c r="AT302" s="107">
        <f t="shared" si="1206"/>
        <v>1.4171022727272731</v>
      </c>
      <c r="AU302" s="107">
        <f t="shared" si="1206"/>
        <v>1.4171022727272731</v>
      </c>
      <c r="AV302" s="107">
        <f t="shared" si="1206"/>
        <v>2.4171022727272726</v>
      </c>
      <c r="AW302" s="107">
        <f t="shared" si="1206"/>
        <v>1.4171022727272731</v>
      </c>
      <c r="AX302" s="107">
        <f t="shared" si="1206"/>
        <v>1.4171022727272731</v>
      </c>
      <c r="AY302" s="107">
        <f t="shared" si="1206"/>
        <v>1.4171022727272731</v>
      </c>
      <c r="AZ302" s="107">
        <f t="shared" si="1206"/>
        <v>2.4171022727272726</v>
      </c>
      <c r="BA302" s="107">
        <f t="shared" si="1206"/>
        <v>1.4171022727272731</v>
      </c>
      <c r="BB302" s="107">
        <f t="shared" si="1206"/>
        <v>1.4171022727272731</v>
      </c>
      <c r="BC302" s="107">
        <f t="shared" si="1206"/>
        <v>1.3671022727272732</v>
      </c>
      <c r="BD302" s="107">
        <f t="shared" si="1206"/>
        <v>2.3671022727272728</v>
      </c>
      <c r="BE302" s="107">
        <f t="shared" si="1206"/>
        <v>3.3671022727272732</v>
      </c>
      <c r="BF302" s="107">
        <f t="shared" si="1206"/>
        <v>3.3671022727272732</v>
      </c>
      <c r="BG302" s="107">
        <f t="shared" si="1206"/>
        <v>3.3671022727272732</v>
      </c>
      <c r="BH302" s="107">
        <f t="shared" si="1206"/>
        <v>4.3671022727272728</v>
      </c>
      <c r="BI302" s="107">
        <f t="shared" si="1206"/>
        <v>3.3671022727272732</v>
      </c>
      <c r="BJ302" s="107">
        <f t="shared" si="1206"/>
        <v>3.3671022727272732</v>
      </c>
      <c r="BK302" s="107">
        <f t="shared" si="1206"/>
        <v>3.3671022727272732</v>
      </c>
      <c r="BL302" s="107">
        <f t="shared" si="1206"/>
        <v>4.3671022727272728</v>
      </c>
      <c r="BM302" s="107">
        <f t="shared" si="1206"/>
        <v>3.317102272727273</v>
      </c>
      <c r="BN302" s="107">
        <f t="shared" si="1206"/>
        <v>3.317102272727273</v>
      </c>
      <c r="BO302" s="107">
        <f t="shared" si="1206"/>
        <v>4.317102272727273</v>
      </c>
      <c r="BP302" s="107">
        <f t="shared" si="1206"/>
        <v>3.317102272727273</v>
      </c>
      <c r="BQ302" s="107">
        <f t="shared" si="1206"/>
        <v>3.317102272727273</v>
      </c>
      <c r="BR302" s="107">
        <f t="shared" si="1206"/>
        <v>3.317102272727273</v>
      </c>
      <c r="BS302" s="107">
        <f t="shared" si="1206"/>
        <v>4.317102272727273</v>
      </c>
      <c r="BT302" s="107">
        <f t="shared" si="1206"/>
        <v>3.317102272727273</v>
      </c>
      <c r="BU302" s="107">
        <f t="shared" si="1206"/>
        <v>3.317102272727273</v>
      </c>
      <c r="BV302" s="107">
        <f t="shared" si="1206"/>
        <v>3.317102272727273</v>
      </c>
      <c r="BW302" s="107">
        <f t="shared" si="1206"/>
        <v>4.317102272727273</v>
      </c>
      <c r="BX302" s="107">
        <f t="shared" si="1206"/>
        <v>3.317102272727273</v>
      </c>
      <c r="BY302" s="107">
        <f t="shared" si="1206"/>
        <v>3.317102272727273</v>
      </c>
      <c r="BZ302" s="107">
        <f t="shared" si="1206"/>
        <v>4.317102272727273</v>
      </c>
      <c r="CA302" s="107">
        <f t="shared" si="1206"/>
        <v>3.317102272727273</v>
      </c>
      <c r="CB302" s="107">
        <f t="shared" si="1206"/>
        <v>3.317102272727273</v>
      </c>
      <c r="CC302" s="107">
        <f t="shared" si="1206"/>
        <v>3.317102272727273</v>
      </c>
      <c r="CD302" s="107">
        <f t="shared" si="1206"/>
        <v>3.317102272727273</v>
      </c>
      <c r="CE302" s="107">
        <f t="shared" si="1206"/>
        <v>3.317102272727273</v>
      </c>
      <c r="CF302" s="107">
        <f t="shared" si="1206"/>
        <v>4.317102272727273</v>
      </c>
      <c r="CG302" s="107">
        <f t="shared" si="1206"/>
        <v>3.317102272727273</v>
      </c>
      <c r="CH302" s="107">
        <f t="shared" si="1206"/>
        <v>3.317102272727273</v>
      </c>
      <c r="CI302" s="107">
        <f t="shared" si="1206"/>
        <v>3.317102272727273</v>
      </c>
      <c r="CJ302" s="107">
        <f t="shared" si="1206"/>
        <v>4.317102272727273</v>
      </c>
      <c r="CK302" s="107">
        <f t="shared" si="1206"/>
        <v>3.317102272727273</v>
      </c>
      <c r="CL302" s="107">
        <f t="shared" si="1206"/>
        <v>3.317102272727273</v>
      </c>
      <c r="CM302" s="107">
        <f t="shared" si="1206"/>
        <v>3.317102272727273</v>
      </c>
      <c r="CN302" s="107">
        <f t="shared" si="1206"/>
        <v>4.317102272727273</v>
      </c>
      <c r="CO302" s="107">
        <f t="shared" si="1206"/>
        <v>3.317102272727273</v>
      </c>
      <c r="CP302" s="107">
        <f t="shared" si="1206"/>
        <v>3.317102272727273</v>
      </c>
      <c r="CQ302" s="107">
        <f t="shared" si="1206"/>
        <v>3.317102272727273</v>
      </c>
      <c r="CR302" s="107">
        <f t="shared" si="1206"/>
        <v>4.317102272727273</v>
      </c>
      <c r="CS302" s="107">
        <f t="shared" si="1206"/>
        <v>3.317102272727273</v>
      </c>
      <c r="CT302" s="107">
        <f t="shared" si="1206"/>
        <v>3.317102272727273</v>
      </c>
      <c r="CU302" s="107">
        <f t="shared" si="1206"/>
        <v>3.317102272727273</v>
      </c>
      <c r="CV302" s="107">
        <f t="shared" si="1206"/>
        <v>4.317102272727273</v>
      </c>
      <c r="CW302" s="107">
        <f t="shared" si="1206"/>
        <v>3.317102272727273</v>
      </c>
      <c r="CX302" s="107">
        <f t="shared" si="1206"/>
        <v>3.317102272727273</v>
      </c>
      <c r="CY302" s="107">
        <f t="shared" si="1206"/>
        <v>3.317102272727273</v>
      </c>
      <c r="CZ302" s="107">
        <f t="shared" si="1206"/>
        <v>3.317102272727273</v>
      </c>
      <c r="DA302" s="107">
        <f t="shared" si="1206"/>
        <v>4.317102272727273</v>
      </c>
      <c r="DB302" s="107">
        <f t="shared" si="1206"/>
        <v>3.317102272727273</v>
      </c>
      <c r="DC302" s="107">
        <f t="shared" si="1206"/>
        <v>3.317102272727273</v>
      </c>
      <c r="DD302" s="107">
        <f t="shared" si="1206"/>
        <v>3.317102272727273</v>
      </c>
      <c r="DE302" s="107">
        <f t="shared" si="1206"/>
        <v>4.317102272727273</v>
      </c>
      <c r="DF302" s="107">
        <f t="shared" si="1206"/>
        <v>3.317102272727273</v>
      </c>
      <c r="DG302" s="107">
        <f t="shared" si="1206"/>
        <v>3.317102272727273</v>
      </c>
      <c r="DH302" s="107">
        <f t="shared" si="1206"/>
        <v>3.317102272727273</v>
      </c>
      <c r="DI302" s="107">
        <f t="shared" si="1206"/>
        <v>3.317102272727273</v>
      </c>
      <c r="DJ302" s="107">
        <f t="shared" si="1206"/>
        <v>4.317102272727273</v>
      </c>
      <c r="DK302" s="107">
        <f t="shared" si="1206"/>
        <v>3.317102272727273</v>
      </c>
      <c r="DL302" s="107">
        <f t="shared" si="1206"/>
        <v>3.317102272727273</v>
      </c>
      <c r="DM302" s="107">
        <f t="shared" si="1206"/>
        <v>4.317102272727273</v>
      </c>
      <c r="DN302" s="107">
        <f t="shared" si="1206"/>
        <v>3.317102272727273</v>
      </c>
      <c r="DO302" s="107">
        <f t="shared" si="1206"/>
        <v>3.317102272727273</v>
      </c>
      <c r="DP302" s="107">
        <f t="shared" si="1206"/>
        <v>4.317102272727273</v>
      </c>
      <c r="DQ302" s="107">
        <f t="shared" si="1206"/>
        <v>3.317102272727273</v>
      </c>
      <c r="DR302" s="107">
        <f t="shared" si="1206"/>
        <v>3.317102272727273</v>
      </c>
      <c r="DS302" s="107">
        <f t="shared" si="1206"/>
        <v>0</v>
      </c>
      <c r="DT302" s="107">
        <f t="shared" si="1206"/>
        <v>0</v>
      </c>
      <c r="DU302" s="107">
        <f t="shared" si="1206"/>
        <v>0</v>
      </c>
      <c r="DV302" s="107">
        <f t="shared" si="1206"/>
        <v>0</v>
      </c>
      <c r="DW302" s="107">
        <f t="shared" si="1206"/>
        <v>0</v>
      </c>
      <c r="DX302" s="107">
        <f t="shared" si="1206"/>
        <v>0</v>
      </c>
      <c r="DY302" s="107">
        <f t="shared" si="1206"/>
        <v>0</v>
      </c>
      <c r="DZ302" s="107">
        <f t="shared" si="1206"/>
        <v>0</v>
      </c>
      <c r="EA302" s="107">
        <f t="shared" si="1206"/>
        <v>0</v>
      </c>
      <c r="EB302" s="107">
        <f t="shared" si="1206"/>
        <v>0</v>
      </c>
      <c r="EC302" s="107">
        <f t="shared" si="1206"/>
        <v>0</v>
      </c>
      <c r="ED302" s="107">
        <f t="shared" si="1206"/>
        <v>0</v>
      </c>
      <c r="EE302" s="107">
        <f t="shared" si="1206"/>
        <v>0</v>
      </c>
      <c r="EF302" s="107">
        <f t="shared" si="1206"/>
        <v>0</v>
      </c>
      <c r="EG302" s="107">
        <f t="shared" si="1206"/>
        <v>0</v>
      </c>
      <c r="EH302" s="107">
        <f t="shared" si="1206"/>
        <v>0</v>
      </c>
      <c r="EI302" s="107">
        <f t="shared" si="1206"/>
        <v>0</v>
      </c>
      <c r="EJ302" s="107">
        <f t="shared" si="1206"/>
        <v>0</v>
      </c>
      <c r="EK302" s="107">
        <f t="shared" si="1206"/>
        <v>0</v>
      </c>
      <c r="EL302" s="107">
        <f t="shared" si="1206"/>
        <v>0</v>
      </c>
      <c r="EM302" s="107">
        <f t="shared" si="1206"/>
        <v>0</v>
      </c>
      <c r="EN302" s="107">
        <f t="shared" si="1206"/>
        <v>0</v>
      </c>
      <c r="EO302" s="107">
        <f t="shared" si="1206"/>
        <v>0</v>
      </c>
      <c r="EP302" s="107">
        <f t="shared" si="1206"/>
        <v>0</v>
      </c>
      <c r="EQ302" s="107">
        <f t="shared" si="1206"/>
        <v>0</v>
      </c>
      <c r="ER302" s="107">
        <f t="shared" si="1206"/>
        <v>0</v>
      </c>
      <c r="ES302" s="107">
        <f t="shared" si="1206"/>
        <v>0</v>
      </c>
      <c r="ET302" s="107">
        <f t="shared" si="1206"/>
        <v>0</v>
      </c>
      <c r="EU302" s="107">
        <f t="shared" si="1206"/>
        <v>0</v>
      </c>
      <c r="EV302" s="107">
        <f t="shared" si="1206"/>
        <v>0</v>
      </c>
      <c r="EW302" s="107">
        <f t="shared" si="1206"/>
        <v>0</v>
      </c>
      <c r="EX302" s="107">
        <f t="shared" si="1206"/>
        <v>0</v>
      </c>
      <c r="EY302" s="107">
        <f t="shared" si="1206"/>
        <v>0</v>
      </c>
      <c r="EZ302" s="107">
        <f t="shared" si="1206"/>
        <v>0</v>
      </c>
      <c r="FA302" s="107">
        <f t="shared" si="1206"/>
        <v>0</v>
      </c>
      <c r="FB302" s="107">
        <f t="shared" si="1206"/>
        <v>0</v>
      </c>
      <c r="FC302" s="107">
        <f t="shared" si="1206"/>
        <v>0</v>
      </c>
      <c r="FD302" s="107">
        <f t="shared" si="1206"/>
        <v>0</v>
      </c>
      <c r="FE302" s="107">
        <f t="shared" si="1206"/>
        <v>0</v>
      </c>
      <c r="FF302" s="107">
        <f t="shared" si="1206"/>
        <v>0</v>
      </c>
      <c r="FG302" s="107">
        <f t="shared" si="1206"/>
        <v>0</v>
      </c>
      <c r="FH302" s="107">
        <f t="shared" si="1206"/>
        <v>0</v>
      </c>
      <c r="FI302" s="107">
        <f t="shared" si="1206"/>
        <v>0</v>
      </c>
      <c r="FJ302" s="107">
        <f t="shared" si="1206"/>
        <v>0</v>
      </c>
      <c r="FK302" s="107">
        <f t="shared" si="1206"/>
        <v>0</v>
      </c>
      <c r="FL302" s="107">
        <f t="shared" si="1206"/>
        <v>0</v>
      </c>
      <c r="FM302" s="107">
        <f t="shared" si="1206"/>
        <v>0</v>
      </c>
      <c r="FN302" s="107">
        <f t="shared" si="1206"/>
        <v>0</v>
      </c>
      <c r="FO302" s="107">
        <f t="shared" si="1206"/>
        <v>0</v>
      </c>
      <c r="FP302" s="107">
        <f t="shared" si="1206"/>
        <v>0</v>
      </c>
      <c r="FQ302" s="107">
        <f t="shared" si="1206"/>
        <v>0</v>
      </c>
      <c r="FR302" s="107">
        <f t="shared" si="1206"/>
        <v>0</v>
      </c>
      <c r="FS302" s="107">
        <f t="shared" si="1206"/>
        <v>0</v>
      </c>
      <c r="FT302" s="107">
        <f t="shared" si="1206"/>
        <v>0</v>
      </c>
      <c r="FU302" s="107">
        <f t="shared" si="1206"/>
        <v>0</v>
      </c>
      <c r="FV302" s="107">
        <f t="shared" si="1206"/>
        <v>0</v>
      </c>
      <c r="FW302" s="107">
        <f t="shared" si="1206"/>
        <v>0</v>
      </c>
      <c r="FX302" s="107">
        <f t="shared" si="1206"/>
        <v>0</v>
      </c>
      <c r="FY302" s="107">
        <f t="shared" si="1206"/>
        <v>0</v>
      </c>
      <c r="FZ302" s="107">
        <f t="shared" si="1206"/>
        <v>0</v>
      </c>
      <c r="GA302" s="107">
        <f t="shared" si="1206"/>
        <v>0</v>
      </c>
      <c r="GB302" s="107">
        <f t="shared" si="1206"/>
        <v>0</v>
      </c>
      <c r="GC302" s="19"/>
      <c r="GD302" s="19"/>
      <c r="GE302" s="19"/>
      <c r="GF302" s="19"/>
      <c r="GG302" s="19"/>
    </row>
    <row r="303" spans="1:189" ht="16.5" customHeight="1" x14ac:dyDescent="0.25">
      <c r="A303" s="5"/>
      <c r="B303" s="24"/>
      <c r="C303" s="24"/>
      <c r="D303" s="2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  <c r="BG303" s="51"/>
      <c r="BH303" s="51"/>
      <c r="BI303" s="51"/>
      <c r="BJ303" s="51"/>
      <c r="BK303" s="51"/>
      <c r="BL303" s="51"/>
      <c r="BM303" s="51"/>
      <c r="BN303" s="51"/>
      <c r="BO303" s="51"/>
      <c r="BP303" s="51"/>
      <c r="BQ303" s="51"/>
      <c r="BR303" s="51"/>
      <c r="BS303" s="51"/>
      <c r="BT303" s="51"/>
      <c r="BU303" s="51"/>
      <c r="BV303" s="51"/>
      <c r="BW303" s="51"/>
      <c r="BX303" s="51"/>
      <c r="BY303" s="51"/>
      <c r="BZ303" s="51"/>
      <c r="CA303" s="51"/>
      <c r="CB303" s="51"/>
      <c r="CC303" s="51"/>
      <c r="CD303" s="51"/>
      <c r="CE303" s="51"/>
      <c r="CF303" s="51"/>
      <c r="CG303" s="51"/>
      <c r="CH303" s="51"/>
      <c r="CI303" s="51"/>
      <c r="CJ303" s="51"/>
      <c r="CK303" s="51"/>
      <c r="CL303" s="51"/>
      <c r="CM303" s="51"/>
      <c r="CN303" s="51"/>
      <c r="CO303" s="51"/>
      <c r="CP303" s="51"/>
      <c r="CQ303" s="51"/>
      <c r="CR303" s="51"/>
      <c r="CS303" s="51"/>
      <c r="CT303" s="51"/>
      <c r="CU303" s="51"/>
      <c r="CV303" s="51"/>
      <c r="CW303" s="51"/>
      <c r="CX303" s="51"/>
      <c r="CY303" s="51"/>
      <c r="CZ303" s="51"/>
      <c r="DA303" s="51"/>
      <c r="DB303" s="51"/>
      <c r="DC303" s="51"/>
      <c r="DD303" s="51"/>
      <c r="DE303" s="51"/>
      <c r="DF303" s="51"/>
      <c r="DG303" s="51"/>
      <c r="DH303" s="51"/>
      <c r="DI303" s="51"/>
      <c r="DJ303" s="51"/>
      <c r="DK303" s="51"/>
      <c r="DL303" s="51"/>
      <c r="DM303" s="51"/>
      <c r="DN303" s="51"/>
      <c r="DO303" s="51"/>
      <c r="DP303" s="51"/>
      <c r="DQ303" s="51"/>
      <c r="DR303" s="51"/>
      <c r="DS303" s="51"/>
      <c r="DT303" s="51"/>
      <c r="DU303" s="51"/>
      <c r="DV303" s="51"/>
      <c r="DW303" s="51"/>
      <c r="DX303" s="51"/>
      <c r="DY303" s="51"/>
      <c r="DZ303" s="51"/>
      <c r="EA303" s="51"/>
      <c r="EB303" s="51"/>
      <c r="EC303" s="51"/>
      <c r="ED303" s="51"/>
      <c r="EE303" s="51"/>
      <c r="EF303" s="51"/>
      <c r="EG303" s="51"/>
      <c r="EH303" s="51"/>
      <c r="EI303" s="51"/>
      <c r="EJ303" s="51"/>
      <c r="EK303" s="51"/>
      <c r="EL303" s="51"/>
      <c r="EM303" s="51"/>
      <c r="EN303" s="51"/>
      <c r="EO303" s="51"/>
      <c r="EP303" s="51"/>
      <c r="EQ303" s="51"/>
      <c r="ER303" s="51"/>
      <c r="ES303" s="51"/>
      <c r="ET303" s="51"/>
      <c r="EU303" s="51"/>
      <c r="EV303" s="51"/>
      <c r="EW303" s="51"/>
      <c r="EX303" s="51"/>
      <c r="EY303" s="51"/>
      <c r="EZ303" s="51"/>
      <c r="FA303" s="51"/>
      <c r="FB303" s="51"/>
      <c r="FC303" s="51"/>
      <c r="FD303" s="51"/>
      <c r="FE303" s="51"/>
      <c r="FF303" s="51"/>
      <c r="FG303" s="51"/>
      <c r="FH303" s="51"/>
      <c r="FI303" s="51"/>
      <c r="FJ303" s="51"/>
      <c r="FK303" s="51"/>
      <c r="FL303" s="51"/>
      <c r="FM303" s="51"/>
      <c r="FN303" s="51"/>
      <c r="FO303" s="51"/>
      <c r="FP303" s="51"/>
      <c r="FQ303" s="51"/>
      <c r="FR303" s="51"/>
      <c r="FS303" s="51"/>
      <c r="FT303" s="51"/>
      <c r="FU303" s="51"/>
      <c r="FV303" s="51"/>
      <c r="FW303" s="51"/>
      <c r="FX303" s="51"/>
      <c r="FY303" s="51"/>
      <c r="FZ303" s="51"/>
      <c r="GA303" s="51"/>
      <c r="GB303" s="51"/>
      <c r="GC303" s="5"/>
      <c r="GD303" s="5"/>
      <c r="GE303" s="5"/>
      <c r="GF303" s="5"/>
      <c r="GG303" s="5"/>
    </row>
  </sheetData>
  <mergeCells count="506">
    <mergeCell ref="CY20:CZ20"/>
    <mergeCell ref="CW20:CX20"/>
    <mergeCell ref="DI21:DJ21"/>
    <mergeCell ref="CO19:CP19"/>
    <mergeCell ref="CM19:CN19"/>
    <mergeCell ref="CM20:CN20"/>
    <mergeCell ref="CW19:CX19"/>
    <mergeCell ref="DA19:DB19"/>
    <mergeCell ref="CY19:CZ19"/>
    <mergeCell ref="DI19:DJ19"/>
    <mergeCell ref="CQ21:CR21"/>
    <mergeCell ref="DA21:DB21"/>
    <mergeCell ref="DC21:DD21"/>
    <mergeCell ref="DE21:DF21"/>
    <mergeCell ref="DG21:DH21"/>
    <mergeCell ref="DQ20:DR20"/>
    <mergeCell ref="DS20:DT20"/>
    <mergeCell ref="BM21:BN21"/>
    <mergeCell ref="DQ19:DR19"/>
    <mergeCell ref="DS19:DT19"/>
    <mergeCell ref="BQ19:BR19"/>
    <mergeCell ref="BQ20:BR20"/>
    <mergeCell ref="BO19:BP19"/>
    <mergeCell ref="BO20:BP20"/>
    <mergeCell ref="BS20:BT20"/>
    <mergeCell ref="BS21:BT21"/>
    <mergeCell ref="BO21:BP21"/>
    <mergeCell ref="BQ21:BR21"/>
    <mergeCell ref="DK21:DL21"/>
    <mergeCell ref="DM21:DN21"/>
    <mergeCell ref="DO21:DP21"/>
    <mergeCell ref="DG20:DH20"/>
    <mergeCell ref="DE20:DF20"/>
    <mergeCell ref="DA20:DB20"/>
    <mergeCell ref="DC20:DD20"/>
    <mergeCell ref="CM21:CN21"/>
    <mergeCell ref="CK21:CL21"/>
    <mergeCell ref="CK20:CL20"/>
    <mergeCell ref="CO21:CP21"/>
    <mergeCell ref="BI19:BJ19"/>
    <mergeCell ref="EI19:EJ19"/>
    <mergeCell ref="EK19:EL19"/>
    <mergeCell ref="EG20:EH20"/>
    <mergeCell ref="EE20:EF20"/>
    <mergeCell ref="EY19:EZ19"/>
    <mergeCell ref="EW19:EX19"/>
    <mergeCell ref="EY20:EZ20"/>
    <mergeCell ref="EW20:EX20"/>
    <mergeCell ref="ES19:ET19"/>
    <mergeCell ref="EO19:EP19"/>
    <mergeCell ref="EQ19:ER19"/>
    <mergeCell ref="EO20:EP20"/>
    <mergeCell ref="EQ20:ER20"/>
    <mergeCell ref="BW19:BX19"/>
    <mergeCell ref="BY19:BZ19"/>
    <mergeCell ref="CA19:CB19"/>
    <mergeCell ref="CE19:CF19"/>
    <mergeCell ref="CC19:CD19"/>
    <mergeCell ref="DE19:DF19"/>
    <mergeCell ref="DM19:DN19"/>
    <mergeCell ref="EC19:ED19"/>
    <mergeCell ref="EG19:EH19"/>
    <mergeCell ref="EE19:EF19"/>
    <mergeCell ref="EI20:EJ20"/>
    <mergeCell ref="EK20:EL20"/>
    <mergeCell ref="FO19:FP19"/>
    <mergeCell ref="FI20:FJ20"/>
    <mergeCell ref="FK20:FL20"/>
    <mergeCell ref="FO20:FP20"/>
    <mergeCell ref="FM20:FN20"/>
    <mergeCell ref="FM19:FN19"/>
    <mergeCell ref="FA19:FB19"/>
    <mergeCell ref="FK19:FL19"/>
    <mergeCell ref="FI19:FJ19"/>
    <mergeCell ref="FG19:FH19"/>
    <mergeCell ref="FC19:FD19"/>
    <mergeCell ref="FE19:FF19"/>
    <mergeCell ref="FA20:FB20"/>
    <mergeCell ref="FC20:FD20"/>
    <mergeCell ref="DO19:DP19"/>
    <mergeCell ref="DG19:DH19"/>
    <mergeCell ref="CU19:CV19"/>
    <mergeCell ref="DS21:DT21"/>
    <mergeCell ref="EI21:EJ21"/>
    <mergeCell ref="EG21:EH21"/>
    <mergeCell ref="EC21:ED21"/>
    <mergeCell ref="CO20:CP20"/>
    <mergeCell ref="CQ20:CR20"/>
    <mergeCell ref="CS20:CT20"/>
    <mergeCell ref="CQ19:CR19"/>
    <mergeCell ref="CS19:CT19"/>
    <mergeCell ref="CU20:CV20"/>
    <mergeCell ref="EA19:EB19"/>
    <mergeCell ref="DU19:DV19"/>
    <mergeCell ref="DW19:DX19"/>
    <mergeCell ref="DY19:DZ19"/>
    <mergeCell ref="DC19:DD19"/>
    <mergeCell ref="EC20:ED20"/>
    <mergeCell ref="EA20:EB20"/>
    <mergeCell ref="DI20:DJ20"/>
    <mergeCell ref="DM20:DN20"/>
    <mergeCell ref="DK20:DL20"/>
    <mergeCell ref="DO20:DP20"/>
    <mergeCell ref="DO132:DP132"/>
    <mergeCell ref="DM132:DN132"/>
    <mergeCell ref="CI132:CJ132"/>
    <mergeCell ref="CK132:CL132"/>
    <mergeCell ref="CM132:CN132"/>
    <mergeCell ref="CE21:CF21"/>
    <mergeCell ref="CQ132:CR132"/>
    <mergeCell ref="CS132:CT132"/>
    <mergeCell ref="CM133:CN133"/>
    <mergeCell ref="CU133:CV133"/>
    <mergeCell ref="DK132:DL132"/>
    <mergeCell ref="CI21:CJ21"/>
    <mergeCell ref="CS21:CT21"/>
    <mergeCell ref="CU21:CV21"/>
    <mergeCell ref="CW21:CX21"/>
    <mergeCell ref="FS133:FT133"/>
    <mergeCell ref="FS132:FT132"/>
    <mergeCell ref="FC132:FD132"/>
    <mergeCell ref="EI133:EJ133"/>
    <mergeCell ref="EE133:EF133"/>
    <mergeCell ref="EA133:EB133"/>
    <mergeCell ref="EC133:ED133"/>
    <mergeCell ref="DS133:DT133"/>
    <mergeCell ref="DU133:DV133"/>
    <mergeCell ref="FQ132:FR132"/>
    <mergeCell ref="FG133:FH133"/>
    <mergeCell ref="FI133:FJ133"/>
    <mergeCell ref="DW133:DX133"/>
    <mergeCell ref="EG133:EH133"/>
    <mergeCell ref="EI132:EJ132"/>
    <mergeCell ref="EA132:EB132"/>
    <mergeCell ref="FO132:FP132"/>
    <mergeCell ref="FM132:FN132"/>
    <mergeCell ref="EM132:EN132"/>
    <mergeCell ref="DQ21:DR21"/>
    <mergeCell ref="FK132:FL132"/>
    <mergeCell ref="FI132:FJ132"/>
    <mergeCell ref="FE133:FF133"/>
    <mergeCell ref="FY21:FZ21"/>
    <mergeCell ref="GA21:GB21"/>
    <mergeCell ref="FS21:FT21"/>
    <mergeCell ref="FU21:FV21"/>
    <mergeCell ref="FW21:FX21"/>
    <mergeCell ref="FQ21:FR21"/>
    <mergeCell ref="FK21:FL21"/>
    <mergeCell ref="FM21:FN21"/>
    <mergeCell ref="FU133:FV133"/>
    <mergeCell ref="DY21:DZ21"/>
    <mergeCell ref="EA21:EB21"/>
    <mergeCell ref="EE21:EF21"/>
    <mergeCell ref="FG21:FH21"/>
    <mergeCell ref="FE21:FF21"/>
    <mergeCell ref="EW21:EX21"/>
    <mergeCell ref="EY21:EZ21"/>
    <mergeCell ref="FA21:FB21"/>
    <mergeCell ref="FI21:FJ21"/>
    <mergeCell ref="EM21:EN21"/>
    <mergeCell ref="EO21:EP21"/>
    <mergeCell ref="EK21:EL21"/>
    <mergeCell ref="FC21:FD21"/>
    <mergeCell ref="ES21:ET21"/>
    <mergeCell ref="EQ21:ER21"/>
    <mergeCell ref="EU21:EV21"/>
    <mergeCell ref="FW19:FX19"/>
    <mergeCell ref="FU19:FV19"/>
    <mergeCell ref="FS19:FT19"/>
    <mergeCell ref="GA19:GB19"/>
    <mergeCell ref="FY19:FZ19"/>
    <mergeCell ref="FQ20:FR20"/>
    <mergeCell ref="FW20:FX20"/>
    <mergeCell ref="FS20:FT20"/>
    <mergeCell ref="FU20:FV20"/>
    <mergeCell ref="FY20:FZ20"/>
    <mergeCell ref="GA20:GB20"/>
    <mergeCell ref="FG20:FH20"/>
    <mergeCell ref="FE20:FF20"/>
    <mergeCell ref="ES20:ET20"/>
    <mergeCell ref="EU20:EV20"/>
    <mergeCell ref="EM20:EN20"/>
    <mergeCell ref="CK19:CL19"/>
    <mergeCell ref="BK21:BL21"/>
    <mergeCell ref="BY21:BZ21"/>
    <mergeCell ref="BW21:BX21"/>
    <mergeCell ref="CA21:CB21"/>
    <mergeCell ref="CA20:CB20"/>
    <mergeCell ref="BY20:BZ20"/>
    <mergeCell ref="BW20:BX20"/>
    <mergeCell ref="CG21:CH21"/>
    <mergeCell ref="CI19:CJ19"/>
    <mergeCell ref="CG19:CH19"/>
    <mergeCell ref="CG20:CH20"/>
    <mergeCell ref="BK20:BL20"/>
    <mergeCell ref="BK19:BL19"/>
    <mergeCell ref="BU20:BV20"/>
    <mergeCell ref="BU19:BV19"/>
    <mergeCell ref="BM20:BN20"/>
    <mergeCell ref="BS19:BT19"/>
    <mergeCell ref="BM19:BN19"/>
    <mergeCell ref="BU21:BV21"/>
    <mergeCell ref="CE20:CF20"/>
    <mergeCell ref="CC20:CD20"/>
    <mergeCell ref="CI20:CJ20"/>
    <mergeCell ref="CC21:CD21"/>
    <mergeCell ref="BI20:BJ20"/>
    <mergeCell ref="BI21:BJ21"/>
    <mergeCell ref="FA132:FB132"/>
    <mergeCell ref="DY132:DZ132"/>
    <mergeCell ref="EC132:ED132"/>
    <mergeCell ref="EE132:EF132"/>
    <mergeCell ref="DW132:DX132"/>
    <mergeCell ref="DU132:DV132"/>
    <mergeCell ref="DU21:DV21"/>
    <mergeCell ref="DW21:DX21"/>
    <mergeCell ref="CE132:CF132"/>
    <mergeCell ref="CG132:CH132"/>
    <mergeCell ref="CW132:CX132"/>
    <mergeCell ref="CU132:CV132"/>
    <mergeCell ref="BM132:BN132"/>
    <mergeCell ref="CY21:CZ21"/>
    <mergeCell ref="DQ132:DR132"/>
    <mergeCell ref="CY132:CZ132"/>
    <mergeCell ref="DA132:DB132"/>
    <mergeCell ref="EO132:EP132"/>
    <mergeCell ref="EW132:EX132"/>
    <mergeCell ref="DY20:DZ20"/>
    <mergeCell ref="DU20:DV20"/>
    <mergeCell ref="DW20:DX20"/>
    <mergeCell ref="CO134:CP134"/>
    <mergeCell ref="CQ134:CR134"/>
    <mergeCell ref="CM134:CN134"/>
    <mergeCell ref="DO134:DP134"/>
    <mergeCell ref="DQ134:DR134"/>
    <mergeCell ref="DI134:DJ134"/>
    <mergeCell ref="DK134:DL134"/>
    <mergeCell ref="DM134:DN134"/>
    <mergeCell ref="CO133:CP133"/>
    <mergeCell ref="CY134:CZ134"/>
    <mergeCell ref="DA134:DB134"/>
    <mergeCell ref="CS134:CT134"/>
    <mergeCell ref="DE134:DF134"/>
    <mergeCell ref="DC134:DD134"/>
    <mergeCell ref="DG134:DH134"/>
    <mergeCell ref="DA133:DB133"/>
    <mergeCell ref="CY133:CZ133"/>
    <mergeCell ref="CW133:CX133"/>
    <mergeCell ref="DO133:DP133"/>
    <mergeCell ref="DM133:DN133"/>
    <mergeCell ref="DU134:DV134"/>
    <mergeCell ref="EC134:ED134"/>
    <mergeCell ref="CQ133:CR133"/>
    <mergeCell ref="CS133:CT133"/>
    <mergeCell ref="DI133:DJ133"/>
    <mergeCell ref="EK132:EL132"/>
    <mergeCell ref="EY132:EZ132"/>
    <mergeCell ref="FE132:FF132"/>
    <mergeCell ref="FG132:FH132"/>
    <mergeCell ref="DS134:DT134"/>
    <mergeCell ref="EI134:EJ134"/>
    <mergeCell ref="EG134:EH134"/>
    <mergeCell ref="EK134:EL134"/>
    <mergeCell ref="EM134:EN134"/>
    <mergeCell ref="DY133:DZ133"/>
    <mergeCell ref="EQ134:ER134"/>
    <mergeCell ref="EO134:EP134"/>
    <mergeCell ref="DW134:DX134"/>
    <mergeCell ref="DY134:DZ134"/>
    <mergeCell ref="FC134:FD134"/>
    <mergeCell ref="EW134:EX134"/>
    <mergeCell ref="EY134:EZ134"/>
    <mergeCell ref="FA134:FB134"/>
    <mergeCell ref="EU134:EV134"/>
    <mergeCell ref="GF134:GG134"/>
    <mergeCell ref="FO134:FP134"/>
    <mergeCell ref="FQ134:FR134"/>
    <mergeCell ref="FY134:FZ134"/>
    <mergeCell ref="GA134:GB134"/>
    <mergeCell ref="FS134:FT134"/>
    <mergeCell ref="FK134:FL134"/>
    <mergeCell ref="FE134:FF134"/>
    <mergeCell ref="FI134:FJ134"/>
    <mergeCell ref="FG134:FH134"/>
    <mergeCell ref="ES134:ET134"/>
    <mergeCell ref="FW134:FX134"/>
    <mergeCell ref="FU134:FV134"/>
    <mergeCell ref="FM134:FN134"/>
    <mergeCell ref="EE134:EF134"/>
    <mergeCell ref="EA134:EB134"/>
    <mergeCell ref="DK133:DL133"/>
    <mergeCell ref="DQ133:DR133"/>
    <mergeCell ref="BY134:BZ134"/>
    <mergeCell ref="CC134:CD134"/>
    <mergeCell ref="CA134:CB134"/>
    <mergeCell ref="CA133:CB133"/>
    <mergeCell ref="CC133:CD133"/>
    <mergeCell ref="CK134:CL134"/>
    <mergeCell ref="CE134:CF134"/>
    <mergeCell ref="CI134:CJ134"/>
    <mergeCell ref="CG134:CH134"/>
    <mergeCell ref="CI133:CJ133"/>
    <mergeCell ref="CK133:CL133"/>
    <mergeCell ref="CE133:CF133"/>
    <mergeCell ref="CG133:CH133"/>
    <mergeCell ref="CU134:CV134"/>
    <mergeCell ref="CW134:CX134"/>
    <mergeCell ref="DG133:DH133"/>
    <mergeCell ref="BC132:BD132"/>
    <mergeCell ref="BE132:BF132"/>
    <mergeCell ref="BG132:BH132"/>
    <mergeCell ref="BS133:BT133"/>
    <mergeCell ref="BS132:BT132"/>
    <mergeCell ref="BY132:BZ132"/>
    <mergeCell ref="CA132:CB132"/>
    <mergeCell ref="CC132:CD132"/>
    <mergeCell ref="BW132:BX132"/>
    <mergeCell ref="BW133:BX133"/>
    <mergeCell ref="BY133:BZ133"/>
    <mergeCell ref="BK132:BL132"/>
    <mergeCell ref="BI133:BJ133"/>
    <mergeCell ref="BQ133:BR133"/>
    <mergeCell ref="BQ132:BR132"/>
    <mergeCell ref="BM133:BN133"/>
    <mergeCell ref="BK133:BL133"/>
    <mergeCell ref="BO133:BP133"/>
    <mergeCell ref="BO132:BP132"/>
    <mergeCell ref="BI132:BJ132"/>
    <mergeCell ref="BC133:BD133"/>
    <mergeCell ref="BE133:BF133"/>
    <mergeCell ref="BG133:BH133"/>
    <mergeCell ref="AG132:AH132"/>
    <mergeCell ref="AA133:AB133"/>
    <mergeCell ref="AA132:AB132"/>
    <mergeCell ref="EY133:EZ133"/>
    <mergeCell ref="DC133:DD133"/>
    <mergeCell ref="DE133:DF133"/>
    <mergeCell ref="FU132:FV132"/>
    <mergeCell ref="GA132:GB132"/>
    <mergeCell ref="FY132:FZ132"/>
    <mergeCell ref="FW132:FX132"/>
    <mergeCell ref="FQ133:FR133"/>
    <mergeCell ref="FO133:FP133"/>
    <mergeCell ref="FK133:FL133"/>
    <mergeCell ref="FC133:FD133"/>
    <mergeCell ref="FA133:FB133"/>
    <mergeCell ref="FW133:FX133"/>
    <mergeCell ref="GA133:GB133"/>
    <mergeCell ref="FY133:FZ133"/>
    <mergeCell ref="EM133:EN133"/>
    <mergeCell ref="EO133:EP133"/>
    <mergeCell ref="EK133:EL133"/>
    <mergeCell ref="ES133:ET133"/>
    <mergeCell ref="EW133:EX133"/>
    <mergeCell ref="EU133:EV133"/>
    <mergeCell ref="W132:X132"/>
    <mergeCell ref="Q132:R132"/>
    <mergeCell ref="S132:T132"/>
    <mergeCell ref="U132:V132"/>
    <mergeCell ref="W133:X133"/>
    <mergeCell ref="U133:V133"/>
    <mergeCell ref="AE132:AF132"/>
    <mergeCell ref="AC132:AD132"/>
    <mergeCell ref="Y132:Z132"/>
    <mergeCell ref="Y133:Z133"/>
    <mergeCell ref="BG134:BH134"/>
    <mergeCell ref="BE134:BF134"/>
    <mergeCell ref="BC134:BD134"/>
    <mergeCell ref="BQ134:BR134"/>
    <mergeCell ref="BO134:BP134"/>
    <mergeCell ref="BK134:BL134"/>
    <mergeCell ref="BM134:BN134"/>
    <mergeCell ref="BS134:BT134"/>
    <mergeCell ref="BW134:BX134"/>
    <mergeCell ref="BI134:BJ134"/>
    <mergeCell ref="BU134:BV134"/>
    <mergeCell ref="AQ134:AR134"/>
    <mergeCell ref="AO133:AP133"/>
    <mergeCell ref="AM133:AN133"/>
    <mergeCell ref="AO134:AP134"/>
    <mergeCell ref="AM134:AN134"/>
    <mergeCell ref="AI133:AJ133"/>
    <mergeCell ref="AK133:AL133"/>
    <mergeCell ref="AI132:AJ132"/>
    <mergeCell ref="AM132:AN132"/>
    <mergeCell ref="AK132:AL132"/>
    <mergeCell ref="AQ132:AR132"/>
    <mergeCell ref="AO132:AP132"/>
    <mergeCell ref="AK134:AL134"/>
    <mergeCell ref="AA134:AB134"/>
    <mergeCell ref="Q134:R134"/>
    <mergeCell ref="S134:T134"/>
    <mergeCell ref="Y134:Z134"/>
    <mergeCell ref="U134:V134"/>
    <mergeCell ref="W134:X134"/>
    <mergeCell ref="AG134:AH134"/>
    <mergeCell ref="AG133:AH133"/>
    <mergeCell ref="AI134:AJ134"/>
    <mergeCell ref="AC134:AD134"/>
    <mergeCell ref="AE133:AF133"/>
    <mergeCell ref="AE134:AF134"/>
    <mergeCell ref="S133:T133"/>
    <mergeCell ref="Q133:R133"/>
    <mergeCell ref="AC133:AD133"/>
    <mergeCell ref="GF21:GG21"/>
    <mergeCell ref="BU133:BV133"/>
    <mergeCell ref="BU132:BV132"/>
    <mergeCell ref="FQ19:FR19"/>
    <mergeCell ref="EM19:EN19"/>
    <mergeCell ref="EU19:EV19"/>
    <mergeCell ref="DK19:DL19"/>
    <mergeCell ref="FO21:FP21"/>
    <mergeCell ref="AQ133:AR133"/>
    <mergeCell ref="AU133:AV133"/>
    <mergeCell ref="AS133:AT133"/>
    <mergeCell ref="BA19:BB19"/>
    <mergeCell ref="EG132:EH132"/>
    <mergeCell ref="DC132:DD132"/>
    <mergeCell ref="DE132:DF132"/>
    <mergeCell ref="DI132:DJ132"/>
    <mergeCell ref="DG132:DH132"/>
    <mergeCell ref="DS132:DT132"/>
    <mergeCell ref="ES132:ET132"/>
    <mergeCell ref="EU132:EV132"/>
    <mergeCell ref="EQ132:ER132"/>
    <mergeCell ref="EQ133:ER133"/>
    <mergeCell ref="FM133:FN133"/>
    <mergeCell ref="CO132:CP132"/>
    <mergeCell ref="AS134:AT134"/>
    <mergeCell ref="AU134:AV134"/>
    <mergeCell ref="AY134:AZ134"/>
    <mergeCell ref="AW134:AX134"/>
    <mergeCell ref="BA134:BB134"/>
    <mergeCell ref="AY133:AZ133"/>
    <mergeCell ref="AW133:AX133"/>
    <mergeCell ref="BA132:BB132"/>
    <mergeCell ref="AS132:AT132"/>
    <mergeCell ref="AU132:AV132"/>
    <mergeCell ref="AW132:AX132"/>
    <mergeCell ref="AY132:AZ132"/>
    <mergeCell ref="BA133:BB133"/>
    <mergeCell ref="AW20:AX20"/>
    <mergeCell ref="AY20:AZ20"/>
    <mergeCell ref="AE19:AF19"/>
    <mergeCell ref="AM19:AN19"/>
    <mergeCell ref="AO19:AP19"/>
    <mergeCell ref="AQ19:AR19"/>
    <mergeCell ref="AS19:AT19"/>
    <mergeCell ref="AW19:AX19"/>
    <mergeCell ref="AK19:AL19"/>
    <mergeCell ref="BE20:BF20"/>
    <mergeCell ref="BG20:BH20"/>
    <mergeCell ref="AU20:AV20"/>
    <mergeCell ref="AU19:AV19"/>
    <mergeCell ref="AY19:AZ19"/>
    <mergeCell ref="BC19:BD19"/>
    <mergeCell ref="U20:V20"/>
    <mergeCell ref="W20:X20"/>
    <mergeCell ref="BG19:BH19"/>
    <mergeCell ref="BE19:BF19"/>
    <mergeCell ref="BC20:BD20"/>
    <mergeCell ref="BA20:BB20"/>
    <mergeCell ref="AC19:AD19"/>
    <mergeCell ref="AC20:AD20"/>
    <mergeCell ref="AE20:AF20"/>
    <mergeCell ref="AG19:AH19"/>
    <mergeCell ref="AI19:AJ19"/>
    <mergeCell ref="AG20:AH20"/>
    <mergeCell ref="AQ20:AR20"/>
    <mergeCell ref="AI20:AJ20"/>
    <mergeCell ref="AK20:AL20"/>
    <mergeCell ref="AM20:AN20"/>
    <mergeCell ref="AO20:AP20"/>
    <mergeCell ref="AS20:AT20"/>
    <mergeCell ref="Q21:R21"/>
    <mergeCell ref="Q20:R20"/>
    <mergeCell ref="S21:T21"/>
    <mergeCell ref="Y19:Z19"/>
    <mergeCell ref="AA19:AB19"/>
    <mergeCell ref="Q19:R19"/>
    <mergeCell ref="S19:T19"/>
    <mergeCell ref="U19:V19"/>
    <mergeCell ref="W19:X19"/>
    <mergeCell ref="S20:T20"/>
    <mergeCell ref="AA20:AB20"/>
    <mergeCell ref="Y20:Z20"/>
    <mergeCell ref="BE21:BF21"/>
    <mergeCell ref="BG21:BH21"/>
    <mergeCell ref="AA21:AB21"/>
    <mergeCell ref="Y21:Z21"/>
    <mergeCell ref="W21:X21"/>
    <mergeCell ref="U21:V21"/>
    <mergeCell ref="BA21:BB21"/>
    <mergeCell ref="BC21:BD21"/>
    <mergeCell ref="AY21:AZ21"/>
    <mergeCell ref="AE21:AF21"/>
    <mergeCell ref="AC21:AD21"/>
    <mergeCell ref="AQ21:AR21"/>
    <mergeCell ref="AO21:AP21"/>
    <mergeCell ref="AG21:AH21"/>
    <mergeCell ref="AM21:AN21"/>
    <mergeCell ref="AI21:AJ21"/>
    <mergeCell ref="AK21:AL21"/>
    <mergeCell ref="AW21:AX21"/>
    <mergeCell ref="AU21:AV21"/>
    <mergeCell ref="AS21:AT2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A197"/>
  <sheetViews>
    <sheetView workbookViewId="0">
      <pane xSplit="7" ySplit="13" topLeftCell="H14" activePane="bottomRight" state="frozen"/>
      <selection pane="topRight" activeCell="H1" sqref="H1"/>
      <selection pane="bottomLeft" activeCell="A14" sqref="A14"/>
      <selection pane="bottomRight" activeCell="H14" sqref="H14"/>
    </sheetView>
  </sheetViews>
  <sheetFormatPr defaultColWidth="12.5703125" defaultRowHeight="15" customHeight="1" x14ac:dyDescent="0.25"/>
  <cols>
    <col min="1" max="1" width="0.42578125" customWidth="1"/>
    <col min="2" max="2" width="5" customWidth="1"/>
    <col min="3" max="4" width="3.28515625" customWidth="1"/>
    <col min="5" max="5" width="3" customWidth="1"/>
    <col min="6" max="6" width="28.28515625" customWidth="1"/>
    <col min="7" max="7" width="14" customWidth="1"/>
    <col min="8" max="8" width="11.28515625" customWidth="1"/>
    <col min="9" max="9" width="12.5703125" customWidth="1"/>
    <col min="10" max="14" width="9.140625" customWidth="1"/>
    <col min="15" max="16" width="10.42578125" customWidth="1"/>
    <col min="17" max="28" width="13.42578125" customWidth="1"/>
    <col min="29" max="29" width="10.42578125" customWidth="1"/>
    <col min="30" max="31" width="13.42578125" customWidth="1"/>
    <col min="32" max="39" width="13.140625" customWidth="1"/>
    <col min="40" max="43" width="13.42578125" customWidth="1"/>
    <col min="44" max="47" width="13.140625" customWidth="1"/>
    <col min="48" max="51" width="13.42578125" customWidth="1"/>
    <col min="52" max="63" width="12.7109375" customWidth="1"/>
    <col min="64" max="75" width="13.140625" customWidth="1"/>
    <col min="76" max="81" width="12.7109375" customWidth="1"/>
    <col min="82" max="118" width="13.42578125" customWidth="1"/>
    <col min="119" max="119" width="10.42578125" customWidth="1"/>
    <col min="120" max="121" width="10" customWidth="1"/>
    <col min="122" max="129" width="10.42578125" customWidth="1"/>
    <col min="130" max="173" width="10" customWidth="1"/>
    <col min="174" max="174" width="15" customWidth="1"/>
    <col min="175" max="175" width="15.42578125" customWidth="1"/>
    <col min="176" max="176" width="54.85546875" customWidth="1"/>
    <col min="177" max="177" width="14.42578125" customWidth="1"/>
    <col min="178" max="179" width="8.7109375" customWidth="1"/>
    <col min="180" max="180" width="7.7109375" customWidth="1"/>
    <col min="181" max="181" width="11.7109375" customWidth="1"/>
    <col min="182" max="183" width="7" customWidth="1"/>
  </cols>
  <sheetData>
    <row r="1" spans="1:183" ht="16.5" customHeight="1" x14ac:dyDescent="0.25">
      <c r="A1" s="24"/>
      <c r="B1" s="24"/>
      <c r="C1" s="24"/>
      <c r="D1" s="24"/>
      <c r="E1" s="24"/>
      <c r="F1" s="24" t="s">
        <v>135</v>
      </c>
      <c r="G1" s="24" t="s">
        <v>136</v>
      </c>
      <c r="H1" s="24" t="s">
        <v>137</v>
      </c>
      <c r="I1" s="24" t="s">
        <v>138</v>
      </c>
      <c r="J1" s="24" t="s">
        <v>139</v>
      </c>
      <c r="K1" s="24" t="s">
        <v>140</v>
      </c>
      <c r="L1" s="24"/>
      <c r="M1" s="24"/>
      <c r="N1" s="24"/>
      <c r="O1" s="24"/>
      <c r="P1" s="24"/>
      <c r="Q1" s="24"/>
      <c r="R1" s="24"/>
      <c r="S1" s="24"/>
      <c r="T1" s="24"/>
      <c r="U1" s="25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</row>
    <row r="2" spans="1:183" ht="16.5" customHeight="1" x14ac:dyDescent="0.25">
      <c r="A2" s="5"/>
      <c r="B2" s="24"/>
      <c r="C2" s="24"/>
      <c r="D2" s="24"/>
      <c r="E2" s="5"/>
      <c r="F2" s="5" t="s">
        <v>227</v>
      </c>
      <c r="G2" s="22">
        <v>542076.59</v>
      </c>
      <c r="H2" s="26"/>
      <c r="I2" s="71">
        <f t="shared" ref="I2:I9" si="0">G2*(1+H2)</f>
        <v>542076.59</v>
      </c>
      <c r="J2" s="22">
        <f t="shared" ref="J2:J9" si="1">I2/12</f>
        <v>45173.049166666664</v>
      </c>
      <c r="K2" s="6">
        <f t="shared" ref="K2:K9" si="2">J2/2</f>
        <v>22586.524583333332</v>
      </c>
      <c r="L2" s="5"/>
      <c r="M2" s="5"/>
      <c r="N2" s="5"/>
      <c r="O2" s="5"/>
      <c r="P2" s="6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22"/>
      <c r="FW2" s="22"/>
      <c r="FX2" s="5"/>
      <c r="FY2" s="5"/>
      <c r="FZ2" s="5"/>
      <c r="GA2" s="5"/>
    </row>
    <row r="3" spans="1:183" ht="16.5" customHeight="1" x14ac:dyDescent="0.25">
      <c r="A3" s="5"/>
      <c r="B3" s="24"/>
      <c r="C3" s="24"/>
      <c r="D3" s="24"/>
      <c r="E3" s="5"/>
      <c r="F3" s="5" t="s">
        <v>228</v>
      </c>
      <c r="G3" s="22">
        <v>1032472.7</v>
      </c>
      <c r="H3" s="26"/>
      <c r="I3" s="71">
        <f t="shared" si="0"/>
        <v>1032472.7</v>
      </c>
      <c r="J3" s="22">
        <f t="shared" si="1"/>
        <v>86039.391666666663</v>
      </c>
      <c r="K3" s="6">
        <f t="shared" si="2"/>
        <v>43019.695833333331</v>
      </c>
      <c r="L3" s="5"/>
      <c r="M3" s="5"/>
      <c r="N3" s="5"/>
      <c r="O3" s="5"/>
      <c r="P3" s="6"/>
      <c r="Q3" s="5"/>
      <c r="R3" s="5"/>
      <c r="S3" s="5"/>
      <c r="T3" s="5"/>
      <c r="U3" s="5"/>
      <c r="V3" s="5"/>
      <c r="W3" s="5"/>
      <c r="X3" s="5"/>
      <c r="Y3" s="5"/>
      <c r="Z3" s="5">
        <f>482</f>
        <v>482</v>
      </c>
      <c r="AA3" s="5">
        <f>Z3/2</f>
        <v>241</v>
      </c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23"/>
      <c r="FV3" s="22"/>
      <c r="FW3" s="22"/>
      <c r="FX3" s="5"/>
      <c r="FY3" s="5"/>
      <c r="FZ3" s="5"/>
      <c r="GA3" s="5"/>
    </row>
    <row r="4" spans="1:183" ht="16.5" customHeight="1" x14ac:dyDescent="0.25">
      <c r="A4" s="5"/>
      <c r="B4" s="24"/>
      <c r="C4" s="24"/>
      <c r="D4" s="24"/>
      <c r="E4" s="5"/>
      <c r="F4" s="5" t="s">
        <v>229</v>
      </c>
      <c r="G4" s="22">
        <v>1845729.6</v>
      </c>
      <c r="H4" s="26"/>
      <c r="I4" s="71">
        <f t="shared" si="0"/>
        <v>1845729.6</v>
      </c>
      <c r="J4" s="22">
        <f t="shared" si="1"/>
        <v>153810.80000000002</v>
      </c>
      <c r="K4" s="6">
        <f t="shared" si="2"/>
        <v>76905.400000000009</v>
      </c>
      <c r="L4" s="5"/>
      <c r="M4" s="5"/>
      <c r="N4" s="5"/>
      <c r="O4" s="5"/>
      <c r="P4" s="6"/>
      <c r="Q4" s="5"/>
      <c r="R4" s="5"/>
      <c r="S4" s="5"/>
      <c r="T4" s="5"/>
      <c r="U4" s="5"/>
      <c r="V4" s="5"/>
      <c r="W4" s="5"/>
      <c r="X4" s="5"/>
      <c r="Y4" s="5"/>
      <c r="Z4" s="5"/>
      <c r="AA4" s="5">
        <v>286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23"/>
      <c r="FV4" s="22"/>
      <c r="FW4" s="22"/>
      <c r="FX4" s="5"/>
      <c r="FY4" s="5"/>
      <c r="FZ4" s="5"/>
      <c r="GA4" s="5"/>
    </row>
    <row r="5" spans="1:183" ht="16.5" customHeight="1" x14ac:dyDescent="0.25">
      <c r="A5" s="5"/>
      <c r="B5" s="24"/>
      <c r="C5" s="24"/>
      <c r="D5" s="24"/>
      <c r="E5" s="5"/>
      <c r="F5" s="5" t="s">
        <v>230</v>
      </c>
      <c r="G5" s="22">
        <v>3239681.4</v>
      </c>
      <c r="H5" s="26"/>
      <c r="I5" s="71">
        <f t="shared" si="0"/>
        <v>3239681.4</v>
      </c>
      <c r="J5" s="22">
        <f t="shared" si="1"/>
        <v>269973.45</v>
      </c>
      <c r="K5" s="6">
        <f t="shared" si="2"/>
        <v>134986.72500000001</v>
      </c>
      <c r="L5" s="5"/>
      <c r="M5" s="5"/>
      <c r="N5" s="5"/>
      <c r="O5" s="5"/>
      <c r="P5" s="6"/>
      <c r="Q5" s="5"/>
      <c r="R5" s="5"/>
      <c r="S5" s="5"/>
      <c r="T5" s="5"/>
      <c r="U5" s="5"/>
      <c r="V5" s="5"/>
      <c r="W5" s="5"/>
      <c r="X5" s="5"/>
      <c r="Y5" s="5"/>
      <c r="Z5" s="5"/>
      <c r="AA5" s="5">
        <f>AA4-AA3</f>
        <v>45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23"/>
      <c r="FV5" s="22"/>
      <c r="FW5" s="22"/>
      <c r="FX5" s="5"/>
      <c r="FY5" s="5"/>
      <c r="FZ5" s="5"/>
      <c r="GA5" s="5"/>
    </row>
    <row r="6" spans="1:183" ht="16.5" customHeight="1" x14ac:dyDescent="0.25">
      <c r="A6" s="5"/>
      <c r="B6" s="24"/>
      <c r="C6" s="24"/>
      <c r="D6" s="24"/>
      <c r="E6" s="5"/>
      <c r="F6" s="5" t="s">
        <v>231</v>
      </c>
      <c r="G6" s="22">
        <v>3239681.4</v>
      </c>
      <c r="H6" s="26"/>
      <c r="I6" s="71">
        <f t="shared" si="0"/>
        <v>3239681.4</v>
      </c>
      <c r="J6" s="22">
        <f t="shared" si="1"/>
        <v>269973.45</v>
      </c>
      <c r="K6" s="6">
        <f t="shared" si="2"/>
        <v>134986.72500000001</v>
      </c>
      <c r="L6" s="5"/>
      <c r="M6" s="5"/>
      <c r="N6" s="5"/>
      <c r="O6" s="5"/>
      <c r="P6" s="6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23"/>
      <c r="FV6" s="22"/>
      <c r="FW6" s="22"/>
      <c r="FX6" s="5"/>
      <c r="FY6" s="5"/>
      <c r="FZ6" s="5"/>
      <c r="GA6" s="5"/>
    </row>
    <row r="7" spans="1:183" ht="16.5" customHeight="1" x14ac:dyDescent="0.25">
      <c r="A7" s="5"/>
      <c r="B7" s="24"/>
      <c r="C7" s="24"/>
      <c r="D7" s="24"/>
      <c r="E7" s="5"/>
      <c r="F7" s="5" t="s">
        <v>232</v>
      </c>
      <c r="G7" s="22">
        <v>800194.77</v>
      </c>
      <c r="H7" s="26"/>
      <c r="I7" s="72">
        <f t="shared" si="0"/>
        <v>800194.77</v>
      </c>
      <c r="J7" s="22">
        <f t="shared" si="1"/>
        <v>66682.897500000006</v>
      </c>
      <c r="K7" s="6">
        <f t="shared" si="2"/>
        <v>33341.448750000003</v>
      </c>
      <c r="L7" s="5"/>
      <c r="M7" s="5"/>
      <c r="N7" s="5"/>
      <c r="O7" s="5"/>
      <c r="P7" s="6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73"/>
      <c r="FV7" s="5"/>
      <c r="FW7" s="5"/>
      <c r="FX7" s="5"/>
      <c r="FY7" s="5"/>
      <c r="FZ7" s="5"/>
      <c r="GA7" s="5"/>
    </row>
    <row r="8" spans="1:183" ht="16.5" customHeight="1" x14ac:dyDescent="0.25">
      <c r="A8" s="5"/>
      <c r="B8" s="24"/>
      <c r="C8" s="24"/>
      <c r="D8" s="24"/>
      <c r="E8" s="5"/>
      <c r="F8" s="5" t="s">
        <v>233</v>
      </c>
      <c r="G8" s="22">
        <v>3239681.4</v>
      </c>
      <c r="H8" s="26"/>
      <c r="I8" s="72">
        <f t="shared" si="0"/>
        <v>3239681.4</v>
      </c>
      <c r="J8" s="22">
        <f t="shared" si="1"/>
        <v>269973.45</v>
      </c>
      <c r="K8" s="6">
        <f t="shared" si="2"/>
        <v>134986.72500000001</v>
      </c>
      <c r="L8" s="5"/>
      <c r="M8" s="5"/>
      <c r="N8" s="5"/>
      <c r="O8" s="5"/>
      <c r="P8" s="6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</row>
    <row r="9" spans="1:183" ht="16.5" customHeight="1" x14ac:dyDescent="0.25">
      <c r="A9" s="5"/>
      <c r="B9" s="24"/>
      <c r="C9" s="24"/>
      <c r="D9" s="24"/>
      <c r="E9" s="5"/>
      <c r="F9" s="5" t="s">
        <v>234</v>
      </c>
      <c r="G9" s="22">
        <v>413159.47</v>
      </c>
      <c r="H9" s="26"/>
      <c r="I9" s="72">
        <f t="shared" si="0"/>
        <v>413159.47</v>
      </c>
      <c r="J9" s="29">
        <f t="shared" si="1"/>
        <v>34429.955833333333</v>
      </c>
      <c r="K9" s="6">
        <f t="shared" si="2"/>
        <v>17214.977916666667</v>
      </c>
      <c r="L9" s="5"/>
      <c r="M9" s="5"/>
      <c r="N9" s="5"/>
      <c r="O9" s="5"/>
      <c r="P9" s="6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</row>
    <row r="10" spans="1:183" ht="16.5" customHeight="1" x14ac:dyDescent="0.25">
      <c r="A10" s="5"/>
      <c r="B10" s="24"/>
      <c r="C10" s="24"/>
      <c r="D10" s="24"/>
      <c r="E10" s="5"/>
      <c r="F10" s="26"/>
      <c r="G10" s="6"/>
      <c r="H10" s="6"/>
      <c r="I10" s="6"/>
      <c r="J10" s="6"/>
      <c r="K10" s="6"/>
      <c r="L10" s="6"/>
      <c r="M10" s="6"/>
      <c r="N10" s="6"/>
      <c r="O10" s="6"/>
      <c r="P10" s="402" t="s">
        <v>235</v>
      </c>
      <c r="Q10" s="400"/>
      <c r="R10" s="402" t="s">
        <v>235</v>
      </c>
      <c r="S10" s="400"/>
      <c r="T10" s="402" t="s">
        <v>235</v>
      </c>
      <c r="U10" s="400"/>
      <c r="V10" s="402" t="s">
        <v>235</v>
      </c>
      <c r="W10" s="400"/>
      <c r="X10" s="402" t="s">
        <v>235</v>
      </c>
      <c r="Y10" s="400"/>
      <c r="Z10" s="402" t="s">
        <v>235</v>
      </c>
      <c r="AA10" s="400"/>
      <c r="AB10" s="402" t="s">
        <v>235</v>
      </c>
      <c r="AC10" s="400"/>
      <c r="AD10" s="403" t="s">
        <v>15</v>
      </c>
      <c r="AE10" s="400"/>
      <c r="AF10" s="403" t="s">
        <v>15</v>
      </c>
      <c r="AG10" s="400"/>
      <c r="AH10" s="403" t="s">
        <v>15</v>
      </c>
      <c r="AI10" s="400"/>
      <c r="AJ10" s="403" t="s">
        <v>15</v>
      </c>
      <c r="AK10" s="400"/>
      <c r="AL10" s="403" t="s">
        <v>15</v>
      </c>
      <c r="AM10" s="400"/>
      <c r="AN10" s="403" t="s">
        <v>15</v>
      </c>
      <c r="AO10" s="400"/>
      <c r="AP10" s="403" t="s">
        <v>15</v>
      </c>
      <c r="AQ10" s="400"/>
      <c r="AR10" s="403" t="s">
        <v>15</v>
      </c>
      <c r="AS10" s="400"/>
      <c r="AT10" s="403" t="s">
        <v>15</v>
      </c>
      <c r="AU10" s="400"/>
      <c r="AV10" s="403" t="s">
        <v>15</v>
      </c>
      <c r="AW10" s="400"/>
      <c r="AX10" s="403" t="s">
        <v>15</v>
      </c>
      <c r="AY10" s="400"/>
      <c r="AZ10" s="403" t="s">
        <v>15</v>
      </c>
      <c r="BA10" s="400"/>
      <c r="BB10" s="402" t="s">
        <v>17</v>
      </c>
      <c r="BC10" s="400"/>
      <c r="BD10" s="402" t="s">
        <v>17</v>
      </c>
      <c r="BE10" s="400"/>
      <c r="BF10" s="402" t="s">
        <v>17</v>
      </c>
      <c r="BG10" s="400"/>
      <c r="BH10" s="402" t="s">
        <v>17</v>
      </c>
      <c r="BI10" s="400"/>
      <c r="BJ10" s="402" t="s">
        <v>17</v>
      </c>
      <c r="BK10" s="400"/>
      <c r="BL10" s="402" t="s">
        <v>17</v>
      </c>
      <c r="BM10" s="400"/>
      <c r="BN10" s="402" t="s">
        <v>17</v>
      </c>
      <c r="BO10" s="400"/>
      <c r="BP10" s="402" t="s">
        <v>17</v>
      </c>
      <c r="BQ10" s="400"/>
      <c r="BR10" s="402" t="s">
        <v>17</v>
      </c>
      <c r="BS10" s="400"/>
      <c r="BT10" s="402" t="s">
        <v>17</v>
      </c>
      <c r="BU10" s="400"/>
      <c r="BV10" s="402" t="s">
        <v>17</v>
      </c>
      <c r="BW10" s="400"/>
      <c r="BX10" s="402" t="s">
        <v>17</v>
      </c>
      <c r="BY10" s="400"/>
      <c r="BZ10" s="403" t="s">
        <v>18</v>
      </c>
      <c r="CA10" s="400"/>
      <c r="CB10" s="403" t="s">
        <v>18</v>
      </c>
      <c r="CC10" s="400"/>
      <c r="CD10" s="403" t="s">
        <v>18</v>
      </c>
      <c r="CE10" s="400"/>
      <c r="CF10" s="403" t="s">
        <v>18</v>
      </c>
      <c r="CG10" s="400"/>
      <c r="CH10" s="403" t="s">
        <v>18</v>
      </c>
      <c r="CI10" s="400"/>
      <c r="CJ10" s="403" t="s">
        <v>18</v>
      </c>
      <c r="CK10" s="400"/>
      <c r="CL10" s="403" t="s">
        <v>18</v>
      </c>
      <c r="CM10" s="400"/>
      <c r="CN10" s="403" t="s">
        <v>18</v>
      </c>
      <c r="CO10" s="400"/>
      <c r="CP10" s="403" t="s">
        <v>18</v>
      </c>
      <c r="CQ10" s="400"/>
      <c r="CR10" s="403" t="s">
        <v>18</v>
      </c>
      <c r="CS10" s="400"/>
      <c r="CT10" s="403" t="s">
        <v>18</v>
      </c>
      <c r="CU10" s="400"/>
      <c r="CV10" s="403" t="s">
        <v>18</v>
      </c>
      <c r="CW10" s="400"/>
      <c r="CX10" s="402" t="s">
        <v>19</v>
      </c>
      <c r="CY10" s="400"/>
      <c r="CZ10" s="402" t="s">
        <v>19</v>
      </c>
      <c r="DA10" s="400"/>
      <c r="DB10" s="402" t="s">
        <v>19</v>
      </c>
      <c r="DC10" s="400"/>
      <c r="DD10" s="402" t="s">
        <v>19</v>
      </c>
      <c r="DE10" s="400"/>
      <c r="DF10" s="402" t="s">
        <v>19</v>
      </c>
      <c r="DG10" s="400"/>
      <c r="DH10" s="402" t="s">
        <v>19</v>
      </c>
      <c r="DI10" s="400"/>
      <c r="DJ10" s="402" t="s">
        <v>19</v>
      </c>
      <c r="DK10" s="400"/>
      <c r="DL10" s="402" t="s">
        <v>19</v>
      </c>
      <c r="DM10" s="400"/>
      <c r="DN10" s="402" t="s">
        <v>19</v>
      </c>
      <c r="DO10" s="400"/>
      <c r="DP10" s="402" t="s">
        <v>19</v>
      </c>
      <c r="DQ10" s="400"/>
      <c r="DR10" s="402" t="s">
        <v>19</v>
      </c>
      <c r="DS10" s="400"/>
      <c r="DT10" s="402" t="s">
        <v>19</v>
      </c>
      <c r="DU10" s="400"/>
      <c r="DV10" s="403" t="s">
        <v>20</v>
      </c>
      <c r="DW10" s="400"/>
      <c r="DX10" s="403" t="s">
        <v>20</v>
      </c>
      <c r="DY10" s="400"/>
      <c r="DZ10" s="403" t="s">
        <v>20</v>
      </c>
      <c r="EA10" s="400"/>
      <c r="EB10" s="403" t="s">
        <v>20</v>
      </c>
      <c r="EC10" s="400"/>
      <c r="ED10" s="403" t="s">
        <v>20</v>
      </c>
      <c r="EE10" s="400"/>
      <c r="EF10" s="403" t="s">
        <v>20</v>
      </c>
      <c r="EG10" s="400"/>
      <c r="EH10" s="403" t="s">
        <v>20</v>
      </c>
      <c r="EI10" s="400"/>
      <c r="EJ10" s="403" t="s">
        <v>20</v>
      </c>
      <c r="EK10" s="400"/>
      <c r="EL10" s="403" t="s">
        <v>20</v>
      </c>
      <c r="EM10" s="400"/>
      <c r="EN10" s="403" t="s">
        <v>20</v>
      </c>
      <c r="EO10" s="400"/>
      <c r="EP10" s="403" t="s">
        <v>20</v>
      </c>
      <c r="EQ10" s="400"/>
      <c r="ER10" s="403" t="s">
        <v>20</v>
      </c>
      <c r="ES10" s="400"/>
      <c r="ET10" s="402" t="s">
        <v>21</v>
      </c>
      <c r="EU10" s="400"/>
      <c r="EV10" s="402" t="s">
        <v>21</v>
      </c>
      <c r="EW10" s="400"/>
      <c r="EX10" s="402" t="s">
        <v>21</v>
      </c>
      <c r="EY10" s="400"/>
      <c r="EZ10" s="402" t="s">
        <v>21</v>
      </c>
      <c r="FA10" s="400"/>
      <c r="FB10" s="402" t="s">
        <v>21</v>
      </c>
      <c r="FC10" s="400"/>
      <c r="FD10" s="402" t="s">
        <v>21</v>
      </c>
      <c r="FE10" s="400"/>
      <c r="FF10" s="402" t="s">
        <v>21</v>
      </c>
      <c r="FG10" s="400"/>
      <c r="FH10" s="402" t="s">
        <v>21</v>
      </c>
      <c r="FI10" s="400"/>
      <c r="FJ10" s="402" t="s">
        <v>21</v>
      </c>
      <c r="FK10" s="400"/>
      <c r="FL10" s="402" t="s">
        <v>21</v>
      </c>
      <c r="FM10" s="400"/>
      <c r="FN10" s="402" t="s">
        <v>21</v>
      </c>
      <c r="FO10" s="400"/>
      <c r="FP10" s="402" t="s">
        <v>21</v>
      </c>
      <c r="FQ10" s="400"/>
      <c r="FR10" s="5"/>
      <c r="FS10" s="5"/>
      <c r="FT10" s="5"/>
      <c r="FU10" s="5"/>
      <c r="FV10" s="5"/>
      <c r="FW10" s="5"/>
      <c r="FX10" s="5"/>
      <c r="FY10" s="5"/>
      <c r="FZ10" s="5"/>
      <c r="GA10" s="5"/>
    </row>
    <row r="11" spans="1:183" ht="16.5" customHeight="1" x14ac:dyDescent="0.25">
      <c r="A11" s="5"/>
      <c r="B11" s="24"/>
      <c r="C11" s="24"/>
      <c r="D11" s="24"/>
      <c r="E11" s="5"/>
      <c r="F11" s="30" t="s">
        <v>160</v>
      </c>
      <c r="G11" s="5"/>
      <c r="H11" s="5"/>
      <c r="I11" s="5"/>
      <c r="J11" s="5"/>
      <c r="K11" s="5"/>
      <c r="L11" s="5"/>
      <c r="M11" s="5"/>
      <c r="N11" s="5"/>
      <c r="O11" s="15" t="s">
        <v>23</v>
      </c>
      <c r="P11" s="401" t="s">
        <v>24</v>
      </c>
      <c r="Q11" s="400"/>
      <c r="R11" s="401" t="s">
        <v>25</v>
      </c>
      <c r="S11" s="400"/>
      <c r="T11" s="401" t="s">
        <v>27</v>
      </c>
      <c r="U11" s="400"/>
      <c r="V11" s="401" t="s">
        <v>28</v>
      </c>
      <c r="W11" s="400"/>
      <c r="X11" s="401" t="s">
        <v>29</v>
      </c>
      <c r="Y11" s="400"/>
      <c r="Z11" s="401" t="s">
        <v>30</v>
      </c>
      <c r="AA11" s="400"/>
      <c r="AB11" s="401" t="s">
        <v>31</v>
      </c>
      <c r="AC11" s="400"/>
      <c r="AD11" s="401" t="s">
        <v>32</v>
      </c>
      <c r="AE11" s="400"/>
      <c r="AF11" s="401" t="s">
        <v>33</v>
      </c>
      <c r="AG11" s="400"/>
      <c r="AH11" s="401" t="s">
        <v>34</v>
      </c>
      <c r="AI11" s="400"/>
      <c r="AJ11" s="401" t="s">
        <v>35</v>
      </c>
      <c r="AK11" s="400"/>
      <c r="AL11" s="401" t="s">
        <v>36</v>
      </c>
      <c r="AM11" s="400"/>
      <c r="AN11" s="401" t="s">
        <v>37</v>
      </c>
      <c r="AO11" s="400"/>
      <c r="AP11" s="401" t="s">
        <v>38</v>
      </c>
      <c r="AQ11" s="400"/>
      <c r="AR11" s="401" t="s">
        <v>39</v>
      </c>
      <c r="AS11" s="400"/>
      <c r="AT11" s="401" t="s">
        <v>40</v>
      </c>
      <c r="AU11" s="400"/>
      <c r="AV11" s="401" t="s">
        <v>41</v>
      </c>
      <c r="AW11" s="400"/>
      <c r="AX11" s="401" t="s">
        <v>42</v>
      </c>
      <c r="AY11" s="400"/>
      <c r="AZ11" s="401" t="s">
        <v>43</v>
      </c>
      <c r="BA11" s="400"/>
      <c r="BB11" s="401" t="s">
        <v>44</v>
      </c>
      <c r="BC11" s="400"/>
      <c r="BD11" s="401" t="s">
        <v>45</v>
      </c>
      <c r="BE11" s="400"/>
      <c r="BF11" s="401" t="s">
        <v>46</v>
      </c>
      <c r="BG11" s="400"/>
      <c r="BH11" s="401" t="s">
        <v>47</v>
      </c>
      <c r="BI11" s="400"/>
      <c r="BJ11" s="401" t="s">
        <v>48</v>
      </c>
      <c r="BK11" s="400"/>
      <c r="BL11" s="401" t="s">
        <v>49</v>
      </c>
      <c r="BM11" s="400"/>
      <c r="BN11" s="401" t="s">
        <v>50</v>
      </c>
      <c r="BO11" s="400"/>
      <c r="BP11" s="401" t="s">
        <v>51</v>
      </c>
      <c r="BQ11" s="400"/>
      <c r="BR11" s="401" t="s">
        <v>52</v>
      </c>
      <c r="BS11" s="400"/>
      <c r="BT11" s="401" t="s">
        <v>53</v>
      </c>
      <c r="BU11" s="400"/>
      <c r="BV11" s="401" t="s">
        <v>54</v>
      </c>
      <c r="BW11" s="400"/>
      <c r="BX11" s="401" t="s">
        <v>56</v>
      </c>
      <c r="BY11" s="400"/>
      <c r="BZ11" s="401" t="s">
        <v>57</v>
      </c>
      <c r="CA11" s="400"/>
      <c r="CB11" s="401" t="s">
        <v>58</v>
      </c>
      <c r="CC11" s="400"/>
      <c r="CD11" s="401" t="s">
        <v>59</v>
      </c>
      <c r="CE11" s="400"/>
      <c r="CF11" s="401" t="s">
        <v>60</v>
      </c>
      <c r="CG11" s="400"/>
      <c r="CH11" s="401" t="s">
        <v>61</v>
      </c>
      <c r="CI11" s="400"/>
      <c r="CJ11" s="401" t="s">
        <v>62</v>
      </c>
      <c r="CK11" s="400"/>
      <c r="CL11" s="401" t="s">
        <v>63</v>
      </c>
      <c r="CM11" s="400"/>
      <c r="CN11" s="401" t="s">
        <v>64</v>
      </c>
      <c r="CO11" s="400"/>
      <c r="CP11" s="401" t="s">
        <v>65</v>
      </c>
      <c r="CQ11" s="400"/>
      <c r="CR11" s="401" t="s">
        <v>66</v>
      </c>
      <c r="CS11" s="400"/>
      <c r="CT11" s="401" t="s">
        <v>67</v>
      </c>
      <c r="CU11" s="400"/>
      <c r="CV11" s="401" t="s">
        <v>68</v>
      </c>
      <c r="CW11" s="400"/>
      <c r="CX11" s="401" t="s">
        <v>69</v>
      </c>
      <c r="CY11" s="400"/>
      <c r="CZ11" s="401" t="s">
        <v>70</v>
      </c>
      <c r="DA11" s="400"/>
      <c r="DB11" s="401" t="s">
        <v>71</v>
      </c>
      <c r="DC11" s="400"/>
      <c r="DD11" s="401" t="s">
        <v>72</v>
      </c>
      <c r="DE11" s="400"/>
      <c r="DF11" s="401" t="s">
        <v>73</v>
      </c>
      <c r="DG11" s="400"/>
      <c r="DH11" s="401" t="s">
        <v>74</v>
      </c>
      <c r="DI11" s="400"/>
      <c r="DJ11" s="401" t="s">
        <v>75</v>
      </c>
      <c r="DK11" s="400"/>
      <c r="DL11" s="401" t="s">
        <v>76</v>
      </c>
      <c r="DM11" s="400"/>
      <c r="DN11" s="401" t="s">
        <v>77</v>
      </c>
      <c r="DO11" s="400"/>
      <c r="DP11" s="401" t="s">
        <v>78</v>
      </c>
      <c r="DQ11" s="400"/>
      <c r="DR11" s="401" t="s">
        <v>79</v>
      </c>
      <c r="DS11" s="400"/>
      <c r="DT11" s="401" t="s">
        <v>80</v>
      </c>
      <c r="DU11" s="400"/>
      <c r="DV11" s="401" t="s">
        <v>81</v>
      </c>
      <c r="DW11" s="400"/>
      <c r="DX11" s="401" t="s">
        <v>82</v>
      </c>
      <c r="DY11" s="400"/>
      <c r="DZ11" s="401" t="s">
        <v>83</v>
      </c>
      <c r="EA11" s="400"/>
      <c r="EB11" s="401" t="s">
        <v>84</v>
      </c>
      <c r="EC11" s="400"/>
      <c r="ED11" s="401" t="s">
        <v>85</v>
      </c>
      <c r="EE11" s="400"/>
      <c r="EF11" s="401" t="s">
        <v>86</v>
      </c>
      <c r="EG11" s="400"/>
      <c r="EH11" s="401" t="s">
        <v>87</v>
      </c>
      <c r="EI11" s="400"/>
      <c r="EJ11" s="401" t="s">
        <v>88</v>
      </c>
      <c r="EK11" s="400"/>
      <c r="EL11" s="401" t="s">
        <v>89</v>
      </c>
      <c r="EM11" s="400"/>
      <c r="EN11" s="401" t="s">
        <v>90</v>
      </c>
      <c r="EO11" s="400"/>
      <c r="EP11" s="401" t="s">
        <v>91</v>
      </c>
      <c r="EQ11" s="400"/>
      <c r="ER11" s="401" t="s">
        <v>92</v>
      </c>
      <c r="ES11" s="400"/>
      <c r="ET11" s="401" t="s">
        <v>93</v>
      </c>
      <c r="EU11" s="400"/>
      <c r="EV11" s="401" t="s">
        <v>94</v>
      </c>
      <c r="EW11" s="400"/>
      <c r="EX11" s="401" t="s">
        <v>95</v>
      </c>
      <c r="EY11" s="400"/>
      <c r="EZ11" s="401" t="s">
        <v>96</v>
      </c>
      <c r="FA11" s="400"/>
      <c r="FB11" s="401" t="s">
        <v>97</v>
      </c>
      <c r="FC11" s="400"/>
      <c r="FD11" s="401" t="s">
        <v>98</v>
      </c>
      <c r="FE11" s="400"/>
      <c r="FF11" s="401" t="s">
        <v>99</v>
      </c>
      <c r="FG11" s="400"/>
      <c r="FH11" s="401" t="s">
        <v>100</v>
      </c>
      <c r="FI11" s="400"/>
      <c r="FJ11" s="401" t="s">
        <v>101</v>
      </c>
      <c r="FK11" s="400"/>
      <c r="FL11" s="401" t="s">
        <v>102</v>
      </c>
      <c r="FM11" s="400"/>
      <c r="FN11" s="401" t="s">
        <v>103</v>
      </c>
      <c r="FO11" s="400"/>
      <c r="FP11" s="401" t="s">
        <v>104</v>
      </c>
      <c r="FQ11" s="400"/>
      <c r="FR11" s="5"/>
      <c r="FS11" s="5"/>
      <c r="FT11" s="5"/>
      <c r="FU11" s="5"/>
      <c r="FV11" s="5"/>
      <c r="FW11" s="5"/>
      <c r="FX11" s="5"/>
      <c r="FY11" s="5"/>
      <c r="FZ11" s="5"/>
      <c r="GA11" s="5"/>
    </row>
    <row r="12" spans="1:183" ht="35.25" customHeight="1" x14ac:dyDescent="0.25">
      <c r="A12" s="31"/>
      <c r="B12" s="31"/>
      <c r="C12" s="31"/>
      <c r="D12" s="31"/>
      <c r="E12" s="31"/>
      <c r="F12" s="32"/>
      <c r="G12" s="33"/>
      <c r="H12" s="34" t="s">
        <v>236</v>
      </c>
      <c r="I12" s="35" t="s">
        <v>237</v>
      </c>
      <c r="J12" s="35" t="s">
        <v>7</v>
      </c>
      <c r="K12" s="35" t="s">
        <v>8</v>
      </c>
      <c r="L12" s="35" t="s">
        <v>9</v>
      </c>
      <c r="M12" s="35" t="s">
        <v>10</v>
      </c>
      <c r="N12" s="35" t="s">
        <v>11</v>
      </c>
      <c r="O12" s="18">
        <v>42522</v>
      </c>
      <c r="P12" s="399">
        <v>42552</v>
      </c>
      <c r="Q12" s="400"/>
      <c r="R12" s="399">
        <v>42583</v>
      </c>
      <c r="S12" s="400"/>
      <c r="T12" s="399">
        <v>42614</v>
      </c>
      <c r="U12" s="400"/>
      <c r="V12" s="399">
        <v>42644</v>
      </c>
      <c r="W12" s="400"/>
      <c r="X12" s="399">
        <v>42675</v>
      </c>
      <c r="Y12" s="400"/>
      <c r="Z12" s="399">
        <v>42705</v>
      </c>
      <c r="AA12" s="400"/>
      <c r="AB12" s="399">
        <v>42736</v>
      </c>
      <c r="AC12" s="400"/>
      <c r="AD12" s="399">
        <v>42767</v>
      </c>
      <c r="AE12" s="400"/>
      <c r="AF12" s="399">
        <v>42795</v>
      </c>
      <c r="AG12" s="400"/>
      <c r="AH12" s="399">
        <v>42826</v>
      </c>
      <c r="AI12" s="400"/>
      <c r="AJ12" s="399">
        <v>42856</v>
      </c>
      <c r="AK12" s="400"/>
      <c r="AL12" s="399">
        <v>42887</v>
      </c>
      <c r="AM12" s="400"/>
      <c r="AN12" s="399">
        <v>42917</v>
      </c>
      <c r="AO12" s="400"/>
      <c r="AP12" s="399">
        <v>42948</v>
      </c>
      <c r="AQ12" s="400"/>
      <c r="AR12" s="399">
        <v>42979</v>
      </c>
      <c r="AS12" s="400"/>
      <c r="AT12" s="399">
        <v>43009</v>
      </c>
      <c r="AU12" s="400"/>
      <c r="AV12" s="399">
        <v>43040</v>
      </c>
      <c r="AW12" s="400"/>
      <c r="AX12" s="399">
        <v>43070</v>
      </c>
      <c r="AY12" s="400"/>
      <c r="AZ12" s="399">
        <v>43101</v>
      </c>
      <c r="BA12" s="400"/>
      <c r="BB12" s="399">
        <v>43132</v>
      </c>
      <c r="BC12" s="400"/>
      <c r="BD12" s="399">
        <v>43160</v>
      </c>
      <c r="BE12" s="400"/>
      <c r="BF12" s="399">
        <v>43191</v>
      </c>
      <c r="BG12" s="400"/>
      <c r="BH12" s="399">
        <v>43221</v>
      </c>
      <c r="BI12" s="400"/>
      <c r="BJ12" s="399">
        <v>43252</v>
      </c>
      <c r="BK12" s="400"/>
      <c r="BL12" s="399">
        <v>43282</v>
      </c>
      <c r="BM12" s="400"/>
      <c r="BN12" s="399">
        <v>43313</v>
      </c>
      <c r="BO12" s="400"/>
      <c r="BP12" s="399">
        <v>43344</v>
      </c>
      <c r="BQ12" s="400"/>
      <c r="BR12" s="399">
        <v>43374</v>
      </c>
      <c r="BS12" s="400"/>
      <c r="BT12" s="399">
        <v>43405</v>
      </c>
      <c r="BU12" s="400"/>
      <c r="BV12" s="399">
        <v>43435</v>
      </c>
      <c r="BW12" s="400"/>
      <c r="BX12" s="399">
        <v>43466</v>
      </c>
      <c r="BY12" s="400"/>
      <c r="BZ12" s="399">
        <v>43497</v>
      </c>
      <c r="CA12" s="400"/>
      <c r="CB12" s="399">
        <v>43525</v>
      </c>
      <c r="CC12" s="400"/>
      <c r="CD12" s="399">
        <v>43556</v>
      </c>
      <c r="CE12" s="400"/>
      <c r="CF12" s="399">
        <v>43586</v>
      </c>
      <c r="CG12" s="400"/>
      <c r="CH12" s="399">
        <v>43617</v>
      </c>
      <c r="CI12" s="400"/>
      <c r="CJ12" s="399">
        <v>43647</v>
      </c>
      <c r="CK12" s="400"/>
      <c r="CL12" s="399">
        <v>43678</v>
      </c>
      <c r="CM12" s="400"/>
      <c r="CN12" s="399">
        <v>43709</v>
      </c>
      <c r="CO12" s="400"/>
      <c r="CP12" s="399">
        <v>43739</v>
      </c>
      <c r="CQ12" s="400"/>
      <c r="CR12" s="399">
        <v>43770</v>
      </c>
      <c r="CS12" s="400"/>
      <c r="CT12" s="399">
        <v>43800</v>
      </c>
      <c r="CU12" s="400"/>
      <c r="CV12" s="399">
        <v>43831</v>
      </c>
      <c r="CW12" s="400"/>
      <c r="CX12" s="399">
        <v>43862</v>
      </c>
      <c r="CY12" s="400"/>
      <c r="CZ12" s="399">
        <v>43891</v>
      </c>
      <c r="DA12" s="400"/>
      <c r="DB12" s="399">
        <v>43922</v>
      </c>
      <c r="DC12" s="400"/>
      <c r="DD12" s="399">
        <v>43952</v>
      </c>
      <c r="DE12" s="400"/>
      <c r="DF12" s="399">
        <v>43983</v>
      </c>
      <c r="DG12" s="400"/>
      <c r="DH12" s="399">
        <v>44013</v>
      </c>
      <c r="DI12" s="400"/>
      <c r="DJ12" s="399">
        <v>44044</v>
      </c>
      <c r="DK12" s="400"/>
      <c r="DL12" s="399">
        <v>44075</v>
      </c>
      <c r="DM12" s="400"/>
      <c r="DN12" s="399">
        <v>44105</v>
      </c>
      <c r="DO12" s="400"/>
      <c r="DP12" s="399">
        <v>44136</v>
      </c>
      <c r="DQ12" s="400"/>
      <c r="DR12" s="399">
        <v>44166</v>
      </c>
      <c r="DS12" s="400"/>
      <c r="DT12" s="399">
        <v>44197</v>
      </c>
      <c r="DU12" s="400"/>
      <c r="DV12" s="399">
        <v>44228</v>
      </c>
      <c r="DW12" s="400"/>
      <c r="DX12" s="399">
        <v>44256</v>
      </c>
      <c r="DY12" s="400"/>
      <c r="DZ12" s="399">
        <v>44287</v>
      </c>
      <c r="EA12" s="400"/>
      <c r="EB12" s="399">
        <v>44317</v>
      </c>
      <c r="EC12" s="400"/>
      <c r="ED12" s="399">
        <v>44348</v>
      </c>
      <c r="EE12" s="400"/>
      <c r="EF12" s="399">
        <v>44378</v>
      </c>
      <c r="EG12" s="400"/>
      <c r="EH12" s="399">
        <v>44409</v>
      </c>
      <c r="EI12" s="400"/>
      <c r="EJ12" s="399">
        <v>44440</v>
      </c>
      <c r="EK12" s="400"/>
      <c r="EL12" s="399">
        <v>44470</v>
      </c>
      <c r="EM12" s="400"/>
      <c r="EN12" s="399">
        <v>44501</v>
      </c>
      <c r="EO12" s="400"/>
      <c r="EP12" s="399">
        <v>44531</v>
      </c>
      <c r="EQ12" s="400"/>
      <c r="ER12" s="399">
        <v>44562</v>
      </c>
      <c r="ES12" s="400"/>
      <c r="ET12" s="399">
        <v>44593</v>
      </c>
      <c r="EU12" s="400"/>
      <c r="EV12" s="399">
        <v>44621</v>
      </c>
      <c r="EW12" s="400"/>
      <c r="EX12" s="399">
        <v>44652</v>
      </c>
      <c r="EY12" s="400"/>
      <c r="EZ12" s="399">
        <v>44682</v>
      </c>
      <c r="FA12" s="400"/>
      <c r="FB12" s="399">
        <v>44713</v>
      </c>
      <c r="FC12" s="400"/>
      <c r="FD12" s="399">
        <v>44743</v>
      </c>
      <c r="FE12" s="400"/>
      <c r="FF12" s="399">
        <v>44774</v>
      </c>
      <c r="FG12" s="400"/>
      <c r="FH12" s="399">
        <v>44805</v>
      </c>
      <c r="FI12" s="400"/>
      <c r="FJ12" s="399">
        <v>44835</v>
      </c>
      <c r="FK12" s="400"/>
      <c r="FL12" s="399">
        <v>44866</v>
      </c>
      <c r="FM12" s="400"/>
      <c r="FN12" s="399">
        <v>44896</v>
      </c>
      <c r="FO12" s="400"/>
      <c r="FP12" s="399">
        <v>44927</v>
      </c>
      <c r="FQ12" s="400"/>
      <c r="FR12" s="31"/>
      <c r="FS12" s="31"/>
      <c r="FT12" s="31"/>
      <c r="FU12" s="31"/>
      <c r="FV12" s="31"/>
      <c r="FW12" s="31"/>
      <c r="FX12" s="31"/>
      <c r="FY12" s="31"/>
      <c r="FZ12" s="405"/>
      <c r="GA12" s="406"/>
    </row>
    <row r="13" spans="1:183" ht="16.5" customHeight="1" x14ac:dyDescent="0.25">
      <c r="A13" s="24"/>
      <c r="B13" s="24"/>
      <c r="C13" s="24"/>
      <c r="D13" s="24"/>
      <c r="E13" s="24"/>
      <c r="F13" s="36" t="s">
        <v>172</v>
      </c>
      <c r="G13" s="36" t="s">
        <v>174</v>
      </c>
      <c r="H13" s="36"/>
      <c r="I13" s="36"/>
      <c r="J13" s="36"/>
      <c r="K13" s="36"/>
      <c r="L13" s="36"/>
      <c r="M13" s="36"/>
      <c r="N13" s="36"/>
      <c r="O13" s="20" t="s">
        <v>115</v>
      </c>
      <c r="P13" s="20" t="s">
        <v>116</v>
      </c>
      <c r="Q13" s="20" t="s">
        <v>115</v>
      </c>
      <c r="R13" s="20" t="str">
        <f t="shared" ref="R13:FQ13" si="3">P13</f>
        <v>01-15</v>
      </c>
      <c r="S13" s="20" t="str">
        <f t="shared" si="3"/>
        <v>15-30</v>
      </c>
      <c r="T13" s="20" t="str">
        <f t="shared" si="3"/>
        <v>01-15</v>
      </c>
      <c r="U13" s="20" t="str">
        <f t="shared" si="3"/>
        <v>15-30</v>
      </c>
      <c r="V13" s="20" t="str">
        <f t="shared" si="3"/>
        <v>01-15</v>
      </c>
      <c r="W13" s="20" t="str">
        <f t="shared" si="3"/>
        <v>15-30</v>
      </c>
      <c r="X13" s="20" t="str">
        <f t="shared" si="3"/>
        <v>01-15</v>
      </c>
      <c r="Y13" s="20" t="str">
        <f t="shared" si="3"/>
        <v>15-30</v>
      </c>
      <c r="Z13" s="20" t="str">
        <f t="shared" si="3"/>
        <v>01-15</v>
      </c>
      <c r="AA13" s="20" t="str">
        <f t="shared" si="3"/>
        <v>15-30</v>
      </c>
      <c r="AB13" s="20" t="str">
        <f t="shared" si="3"/>
        <v>01-15</v>
      </c>
      <c r="AC13" s="20" t="str">
        <f t="shared" si="3"/>
        <v>15-30</v>
      </c>
      <c r="AD13" s="20" t="str">
        <f t="shared" si="3"/>
        <v>01-15</v>
      </c>
      <c r="AE13" s="20" t="str">
        <f t="shared" si="3"/>
        <v>15-30</v>
      </c>
      <c r="AF13" s="20" t="str">
        <f t="shared" si="3"/>
        <v>01-15</v>
      </c>
      <c r="AG13" s="20" t="str">
        <f t="shared" si="3"/>
        <v>15-30</v>
      </c>
      <c r="AH13" s="20" t="str">
        <f t="shared" si="3"/>
        <v>01-15</v>
      </c>
      <c r="AI13" s="20" t="str">
        <f t="shared" si="3"/>
        <v>15-30</v>
      </c>
      <c r="AJ13" s="20" t="str">
        <f t="shared" si="3"/>
        <v>01-15</v>
      </c>
      <c r="AK13" s="20" t="str">
        <f t="shared" si="3"/>
        <v>15-30</v>
      </c>
      <c r="AL13" s="20" t="str">
        <f t="shared" si="3"/>
        <v>01-15</v>
      </c>
      <c r="AM13" s="20" t="str">
        <f t="shared" si="3"/>
        <v>15-30</v>
      </c>
      <c r="AN13" s="20" t="str">
        <f t="shared" si="3"/>
        <v>01-15</v>
      </c>
      <c r="AO13" s="20" t="str">
        <f t="shared" si="3"/>
        <v>15-30</v>
      </c>
      <c r="AP13" s="20" t="str">
        <f t="shared" si="3"/>
        <v>01-15</v>
      </c>
      <c r="AQ13" s="20" t="str">
        <f t="shared" si="3"/>
        <v>15-30</v>
      </c>
      <c r="AR13" s="20" t="str">
        <f t="shared" si="3"/>
        <v>01-15</v>
      </c>
      <c r="AS13" s="20" t="str">
        <f t="shared" si="3"/>
        <v>15-30</v>
      </c>
      <c r="AT13" s="20" t="str">
        <f t="shared" si="3"/>
        <v>01-15</v>
      </c>
      <c r="AU13" s="20" t="str">
        <f t="shared" si="3"/>
        <v>15-30</v>
      </c>
      <c r="AV13" s="20" t="str">
        <f t="shared" si="3"/>
        <v>01-15</v>
      </c>
      <c r="AW13" s="20" t="str">
        <f t="shared" si="3"/>
        <v>15-30</v>
      </c>
      <c r="AX13" s="20" t="str">
        <f t="shared" si="3"/>
        <v>01-15</v>
      </c>
      <c r="AY13" s="20" t="str">
        <f t="shared" si="3"/>
        <v>15-30</v>
      </c>
      <c r="AZ13" s="20" t="str">
        <f t="shared" si="3"/>
        <v>01-15</v>
      </c>
      <c r="BA13" s="20" t="str">
        <f t="shared" si="3"/>
        <v>15-30</v>
      </c>
      <c r="BB13" s="20" t="str">
        <f t="shared" si="3"/>
        <v>01-15</v>
      </c>
      <c r="BC13" s="20" t="str">
        <f t="shared" si="3"/>
        <v>15-30</v>
      </c>
      <c r="BD13" s="20" t="str">
        <f t="shared" si="3"/>
        <v>01-15</v>
      </c>
      <c r="BE13" s="20" t="str">
        <f t="shared" si="3"/>
        <v>15-30</v>
      </c>
      <c r="BF13" s="20" t="str">
        <f t="shared" si="3"/>
        <v>01-15</v>
      </c>
      <c r="BG13" s="20" t="str">
        <f t="shared" si="3"/>
        <v>15-30</v>
      </c>
      <c r="BH13" s="20" t="str">
        <f t="shared" si="3"/>
        <v>01-15</v>
      </c>
      <c r="BI13" s="20" t="str">
        <f t="shared" si="3"/>
        <v>15-30</v>
      </c>
      <c r="BJ13" s="20" t="str">
        <f t="shared" si="3"/>
        <v>01-15</v>
      </c>
      <c r="BK13" s="20" t="str">
        <f t="shared" si="3"/>
        <v>15-30</v>
      </c>
      <c r="BL13" s="20" t="str">
        <f t="shared" si="3"/>
        <v>01-15</v>
      </c>
      <c r="BM13" s="20" t="str">
        <f t="shared" si="3"/>
        <v>15-30</v>
      </c>
      <c r="BN13" s="20" t="str">
        <f t="shared" si="3"/>
        <v>01-15</v>
      </c>
      <c r="BO13" s="20" t="str">
        <f t="shared" si="3"/>
        <v>15-30</v>
      </c>
      <c r="BP13" s="20" t="str">
        <f t="shared" si="3"/>
        <v>01-15</v>
      </c>
      <c r="BQ13" s="20" t="str">
        <f t="shared" si="3"/>
        <v>15-30</v>
      </c>
      <c r="BR13" s="20" t="str">
        <f t="shared" si="3"/>
        <v>01-15</v>
      </c>
      <c r="BS13" s="20" t="str">
        <f t="shared" si="3"/>
        <v>15-30</v>
      </c>
      <c r="BT13" s="20" t="str">
        <f t="shared" si="3"/>
        <v>01-15</v>
      </c>
      <c r="BU13" s="20" t="str">
        <f t="shared" si="3"/>
        <v>15-30</v>
      </c>
      <c r="BV13" s="20" t="str">
        <f t="shared" si="3"/>
        <v>01-15</v>
      </c>
      <c r="BW13" s="20" t="str">
        <f t="shared" si="3"/>
        <v>15-30</v>
      </c>
      <c r="BX13" s="20" t="str">
        <f t="shared" si="3"/>
        <v>01-15</v>
      </c>
      <c r="BY13" s="20" t="str">
        <f t="shared" si="3"/>
        <v>15-30</v>
      </c>
      <c r="BZ13" s="20" t="str">
        <f t="shared" si="3"/>
        <v>01-15</v>
      </c>
      <c r="CA13" s="20" t="str">
        <f t="shared" si="3"/>
        <v>15-30</v>
      </c>
      <c r="CB13" s="20" t="str">
        <f t="shared" si="3"/>
        <v>01-15</v>
      </c>
      <c r="CC13" s="20" t="str">
        <f t="shared" si="3"/>
        <v>15-30</v>
      </c>
      <c r="CD13" s="20" t="str">
        <f t="shared" si="3"/>
        <v>01-15</v>
      </c>
      <c r="CE13" s="20" t="str">
        <f t="shared" si="3"/>
        <v>15-30</v>
      </c>
      <c r="CF13" s="20" t="str">
        <f t="shared" si="3"/>
        <v>01-15</v>
      </c>
      <c r="CG13" s="20" t="str">
        <f t="shared" si="3"/>
        <v>15-30</v>
      </c>
      <c r="CH13" s="20" t="str">
        <f t="shared" si="3"/>
        <v>01-15</v>
      </c>
      <c r="CI13" s="20" t="str">
        <f t="shared" si="3"/>
        <v>15-30</v>
      </c>
      <c r="CJ13" s="20" t="str">
        <f t="shared" si="3"/>
        <v>01-15</v>
      </c>
      <c r="CK13" s="20" t="str">
        <f t="shared" si="3"/>
        <v>15-30</v>
      </c>
      <c r="CL13" s="20" t="str">
        <f t="shared" si="3"/>
        <v>01-15</v>
      </c>
      <c r="CM13" s="20" t="str">
        <f t="shared" si="3"/>
        <v>15-30</v>
      </c>
      <c r="CN13" s="20" t="str">
        <f t="shared" si="3"/>
        <v>01-15</v>
      </c>
      <c r="CO13" s="20" t="str">
        <f t="shared" si="3"/>
        <v>15-30</v>
      </c>
      <c r="CP13" s="20" t="str">
        <f t="shared" si="3"/>
        <v>01-15</v>
      </c>
      <c r="CQ13" s="20" t="str">
        <f t="shared" si="3"/>
        <v>15-30</v>
      </c>
      <c r="CR13" s="20" t="str">
        <f t="shared" si="3"/>
        <v>01-15</v>
      </c>
      <c r="CS13" s="20" t="str">
        <f t="shared" si="3"/>
        <v>15-30</v>
      </c>
      <c r="CT13" s="20" t="str">
        <f t="shared" si="3"/>
        <v>01-15</v>
      </c>
      <c r="CU13" s="20" t="str">
        <f t="shared" si="3"/>
        <v>15-30</v>
      </c>
      <c r="CV13" s="20" t="str">
        <f t="shared" si="3"/>
        <v>01-15</v>
      </c>
      <c r="CW13" s="20" t="str">
        <f t="shared" si="3"/>
        <v>15-30</v>
      </c>
      <c r="CX13" s="20" t="str">
        <f t="shared" si="3"/>
        <v>01-15</v>
      </c>
      <c r="CY13" s="20" t="str">
        <f t="shared" si="3"/>
        <v>15-30</v>
      </c>
      <c r="CZ13" s="20" t="str">
        <f t="shared" si="3"/>
        <v>01-15</v>
      </c>
      <c r="DA13" s="20" t="str">
        <f t="shared" si="3"/>
        <v>15-30</v>
      </c>
      <c r="DB13" s="20" t="str">
        <f t="shared" si="3"/>
        <v>01-15</v>
      </c>
      <c r="DC13" s="20" t="str">
        <f t="shared" si="3"/>
        <v>15-30</v>
      </c>
      <c r="DD13" s="20" t="str">
        <f t="shared" si="3"/>
        <v>01-15</v>
      </c>
      <c r="DE13" s="20" t="str">
        <f t="shared" si="3"/>
        <v>15-30</v>
      </c>
      <c r="DF13" s="20" t="str">
        <f t="shared" si="3"/>
        <v>01-15</v>
      </c>
      <c r="DG13" s="20" t="str">
        <f t="shared" si="3"/>
        <v>15-30</v>
      </c>
      <c r="DH13" s="20" t="str">
        <f t="shared" si="3"/>
        <v>01-15</v>
      </c>
      <c r="DI13" s="20" t="str">
        <f t="shared" si="3"/>
        <v>15-30</v>
      </c>
      <c r="DJ13" s="20" t="str">
        <f t="shared" si="3"/>
        <v>01-15</v>
      </c>
      <c r="DK13" s="20" t="str">
        <f t="shared" si="3"/>
        <v>15-30</v>
      </c>
      <c r="DL13" s="20" t="str">
        <f t="shared" si="3"/>
        <v>01-15</v>
      </c>
      <c r="DM13" s="20" t="str">
        <f t="shared" si="3"/>
        <v>15-30</v>
      </c>
      <c r="DN13" s="20" t="str">
        <f t="shared" si="3"/>
        <v>01-15</v>
      </c>
      <c r="DO13" s="20" t="str">
        <f t="shared" si="3"/>
        <v>15-30</v>
      </c>
      <c r="DP13" s="20" t="str">
        <f t="shared" si="3"/>
        <v>01-15</v>
      </c>
      <c r="DQ13" s="20" t="str">
        <f t="shared" si="3"/>
        <v>15-30</v>
      </c>
      <c r="DR13" s="20" t="str">
        <f t="shared" si="3"/>
        <v>01-15</v>
      </c>
      <c r="DS13" s="20" t="str">
        <f t="shared" si="3"/>
        <v>15-30</v>
      </c>
      <c r="DT13" s="20" t="str">
        <f t="shared" si="3"/>
        <v>01-15</v>
      </c>
      <c r="DU13" s="20" t="str">
        <f t="shared" si="3"/>
        <v>15-30</v>
      </c>
      <c r="DV13" s="20" t="str">
        <f t="shared" si="3"/>
        <v>01-15</v>
      </c>
      <c r="DW13" s="20" t="str">
        <f t="shared" si="3"/>
        <v>15-30</v>
      </c>
      <c r="DX13" s="20" t="str">
        <f t="shared" si="3"/>
        <v>01-15</v>
      </c>
      <c r="DY13" s="20" t="str">
        <f t="shared" si="3"/>
        <v>15-30</v>
      </c>
      <c r="DZ13" s="20" t="str">
        <f t="shared" si="3"/>
        <v>01-15</v>
      </c>
      <c r="EA13" s="20" t="str">
        <f t="shared" si="3"/>
        <v>15-30</v>
      </c>
      <c r="EB13" s="20" t="str">
        <f t="shared" si="3"/>
        <v>01-15</v>
      </c>
      <c r="EC13" s="20" t="str">
        <f t="shared" si="3"/>
        <v>15-30</v>
      </c>
      <c r="ED13" s="20" t="str">
        <f t="shared" si="3"/>
        <v>01-15</v>
      </c>
      <c r="EE13" s="20" t="str">
        <f t="shared" si="3"/>
        <v>15-30</v>
      </c>
      <c r="EF13" s="20" t="str">
        <f t="shared" si="3"/>
        <v>01-15</v>
      </c>
      <c r="EG13" s="20" t="str">
        <f t="shared" si="3"/>
        <v>15-30</v>
      </c>
      <c r="EH13" s="20" t="str">
        <f t="shared" si="3"/>
        <v>01-15</v>
      </c>
      <c r="EI13" s="20" t="str">
        <f t="shared" si="3"/>
        <v>15-30</v>
      </c>
      <c r="EJ13" s="20" t="str">
        <f t="shared" si="3"/>
        <v>01-15</v>
      </c>
      <c r="EK13" s="20" t="str">
        <f t="shared" si="3"/>
        <v>15-30</v>
      </c>
      <c r="EL13" s="20" t="str">
        <f t="shared" si="3"/>
        <v>01-15</v>
      </c>
      <c r="EM13" s="20" t="str">
        <f t="shared" si="3"/>
        <v>15-30</v>
      </c>
      <c r="EN13" s="20" t="str">
        <f t="shared" si="3"/>
        <v>01-15</v>
      </c>
      <c r="EO13" s="20" t="str">
        <f t="shared" si="3"/>
        <v>15-30</v>
      </c>
      <c r="EP13" s="20" t="str">
        <f t="shared" si="3"/>
        <v>01-15</v>
      </c>
      <c r="EQ13" s="20" t="str">
        <f t="shared" si="3"/>
        <v>15-30</v>
      </c>
      <c r="ER13" s="20" t="str">
        <f t="shared" si="3"/>
        <v>01-15</v>
      </c>
      <c r="ES13" s="20" t="str">
        <f t="shared" si="3"/>
        <v>15-30</v>
      </c>
      <c r="ET13" s="20" t="str">
        <f t="shared" si="3"/>
        <v>01-15</v>
      </c>
      <c r="EU13" s="20" t="str">
        <f t="shared" si="3"/>
        <v>15-30</v>
      </c>
      <c r="EV13" s="20" t="str">
        <f t="shared" si="3"/>
        <v>01-15</v>
      </c>
      <c r="EW13" s="20" t="str">
        <f t="shared" si="3"/>
        <v>15-30</v>
      </c>
      <c r="EX13" s="20" t="str">
        <f t="shared" si="3"/>
        <v>01-15</v>
      </c>
      <c r="EY13" s="20" t="str">
        <f t="shared" si="3"/>
        <v>15-30</v>
      </c>
      <c r="EZ13" s="20" t="str">
        <f t="shared" si="3"/>
        <v>01-15</v>
      </c>
      <c r="FA13" s="20" t="str">
        <f t="shared" si="3"/>
        <v>15-30</v>
      </c>
      <c r="FB13" s="20" t="str">
        <f t="shared" si="3"/>
        <v>01-15</v>
      </c>
      <c r="FC13" s="20" t="str">
        <f t="shared" si="3"/>
        <v>15-30</v>
      </c>
      <c r="FD13" s="20" t="str">
        <f t="shared" si="3"/>
        <v>01-15</v>
      </c>
      <c r="FE13" s="20" t="str">
        <f t="shared" si="3"/>
        <v>15-30</v>
      </c>
      <c r="FF13" s="20" t="str">
        <f t="shared" si="3"/>
        <v>01-15</v>
      </c>
      <c r="FG13" s="20" t="str">
        <f t="shared" si="3"/>
        <v>15-30</v>
      </c>
      <c r="FH13" s="20" t="str">
        <f t="shared" si="3"/>
        <v>01-15</v>
      </c>
      <c r="FI13" s="20" t="str">
        <f t="shared" si="3"/>
        <v>15-30</v>
      </c>
      <c r="FJ13" s="20" t="str">
        <f t="shared" si="3"/>
        <v>01-15</v>
      </c>
      <c r="FK13" s="20" t="str">
        <f t="shared" si="3"/>
        <v>15-30</v>
      </c>
      <c r="FL13" s="20" t="str">
        <f t="shared" si="3"/>
        <v>01-15</v>
      </c>
      <c r="FM13" s="20" t="str">
        <f t="shared" si="3"/>
        <v>15-30</v>
      </c>
      <c r="FN13" s="20" t="str">
        <f t="shared" si="3"/>
        <v>01-15</v>
      </c>
      <c r="FO13" s="20" t="str">
        <f t="shared" si="3"/>
        <v>15-30</v>
      </c>
      <c r="FP13" s="20" t="str">
        <f t="shared" si="3"/>
        <v>01-15</v>
      </c>
      <c r="FQ13" s="20" t="str">
        <f t="shared" si="3"/>
        <v>15-30</v>
      </c>
      <c r="FR13" s="20" t="s">
        <v>14</v>
      </c>
      <c r="FS13" s="20" t="s">
        <v>176</v>
      </c>
      <c r="FT13" s="20" t="s">
        <v>177</v>
      </c>
      <c r="FU13" s="74" t="s">
        <v>238</v>
      </c>
      <c r="FV13" s="74" t="s">
        <v>239</v>
      </c>
      <c r="FW13" s="74" t="s">
        <v>240</v>
      </c>
      <c r="FX13" s="74" t="s">
        <v>241</v>
      </c>
      <c r="FY13" s="74" t="s">
        <v>242</v>
      </c>
      <c r="FZ13" s="24"/>
      <c r="GA13" s="24"/>
    </row>
    <row r="14" spans="1:183" ht="16.5" customHeight="1" x14ac:dyDescent="0.25">
      <c r="A14" s="39"/>
      <c r="B14" s="24" t="s">
        <v>243</v>
      </c>
      <c r="C14" s="24" t="s">
        <v>180</v>
      </c>
      <c r="D14" s="24" t="s">
        <v>180</v>
      </c>
      <c r="E14" s="5">
        <v>1</v>
      </c>
      <c r="F14" s="75" t="s">
        <v>244</v>
      </c>
      <c r="G14" s="17" t="s">
        <v>245</v>
      </c>
      <c r="H14" s="41">
        <f t="shared" ref="H14:H35" si="4">IF(G14="FTR",$K$2,IF(G14="FJR",$K$3,IF(G14="FSSr",$K$4,IF(G14="FSr",$K$5,IF(G14="SME",$K$6,IF(G14="TJR",$K$7,IF(G14="TSME",$K$8,IF(G14="TTR",$K$9,"NA"))))))))</f>
        <v>76905.400000000009</v>
      </c>
      <c r="I14" s="41">
        <f t="shared" ref="I14:N14" si="5">IFERROR(H14*1.06,0)</f>
        <v>81519.724000000017</v>
      </c>
      <c r="J14" s="41">
        <f t="shared" si="5"/>
        <v>86410.907440000025</v>
      </c>
      <c r="K14" s="41">
        <f t="shared" si="5"/>
        <v>91595.561886400028</v>
      </c>
      <c r="L14" s="41">
        <f t="shared" si="5"/>
        <v>97091.295599584031</v>
      </c>
      <c r="M14" s="41">
        <f t="shared" si="5"/>
        <v>102916.77333555908</v>
      </c>
      <c r="N14" s="41">
        <f t="shared" si="5"/>
        <v>109091.77973569263</v>
      </c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>
        <f t="shared" ref="FR14:FR59" si="6">SUM(O14:FQ14)</f>
        <v>0</v>
      </c>
      <c r="FS14" s="42">
        <f t="shared" ref="FS14:FS59" si="7">FR14/2</f>
        <v>0</v>
      </c>
      <c r="FT14" s="16"/>
      <c r="FU14" s="23">
        <f t="shared" ref="FU14:FU59" si="8">FS14</f>
        <v>0</v>
      </c>
      <c r="FV14" s="23">
        <v>12</v>
      </c>
      <c r="FW14" s="23"/>
      <c r="FX14" s="23">
        <f t="shared" ref="FX14:FX59" si="9">FU14-FV14</f>
        <v>-12</v>
      </c>
      <c r="FY14" s="5"/>
      <c r="FZ14" s="5"/>
      <c r="GA14" s="5"/>
    </row>
    <row r="15" spans="1:183" ht="16.5" customHeight="1" x14ac:dyDescent="0.25">
      <c r="A15" s="39"/>
      <c r="B15" s="24" t="s">
        <v>243</v>
      </c>
      <c r="C15" s="24" t="s">
        <v>183</v>
      </c>
      <c r="D15" s="24" t="s">
        <v>183</v>
      </c>
      <c r="E15" s="5">
        <f t="shared" ref="E15:E59" si="10">E14+1</f>
        <v>2</v>
      </c>
      <c r="F15" s="76" t="s">
        <v>246</v>
      </c>
      <c r="G15" s="17" t="s">
        <v>247</v>
      </c>
      <c r="H15" s="41">
        <f t="shared" si="4"/>
        <v>43019.695833333331</v>
      </c>
      <c r="I15" s="41">
        <f t="shared" ref="I15:N15" si="11">IFERROR(H15*1.06,0)</f>
        <v>45600.877583333335</v>
      </c>
      <c r="J15" s="41">
        <f t="shared" si="11"/>
        <v>48336.930238333334</v>
      </c>
      <c r="K15" s="41">
        <f t="shared" si="11"/>
        <v>51237.146052633339</v>
      </c>
      <c r="L15" s="41">
        <f t="shared" si="11"/>
        <v>54311.374815791343</v>
      </c>
      <c r="M15" s="41">
        <f t="shared" si="11"/>
        <v>57570.057304738824</v>
      </c>
      <c r="N15" s="41">
        <f t="shared" si="11"/>
        <v>61024.260743023158</v>
      </c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>
        <f t="shared" si="6"/>
        <v>0</v>
      </c>
      <c r="FS15" s="42">
        <f t="shared" si="7"/>
        <v>0</v>
      </c>
      <c r="FT15" s="16"/>
      <c r="FU15" s="23">
        <f t="shared" si="8"/>
        <v>0</v>
      </c>
      <c r="FV15" s="23">
        <v>79</v>
      </c>
      <c r="FW15" s="23"/>
      <c r="FX15" s="23">
        <f t="shared" si="9"/>
        <v>-79</v>
      </c>
      <c r="FY15" s="5"/>
      <c r="FZ15" s="5"/>
      <c r="GA15" s="5"/>
    </row>
    <row r="16" spans="1:183" ht="16.5" customHeight="1" x14ac:dyDescent="0.25">
      <c r="A16" s="39"/>
      <c r="B16" s="24" t="s">
        <v>243</v>
      </c>
      <c r="C16" s="24" t="s">
        <v>183</v>
      </c>
      <c r="D16" s="24" t="s">
        <v>183</v>
      </c>
      <c r="E16" s="5">
        <f t="shared" si="10"/>
        <v>3</v>
      </c>
      <c r="F16" s="76" t="s">
        <v>248</v>
      </c>
      <c r="G16" s="17" t="s">
        <v>247</v>
      </c>
      <c r="H16" s="41">
        <f t="shared" si="4"/>
        <v>43019.695833333331</v>
      </c>
      <c r="I16" s="41">
        <f t="shared" ref="I16:N16" si="12">IFERROR(H16*1.06,0)</f>
        <v>45600.877583333335</v>
      </c>
      <c r="J16" s="41">
        <f t="shared" si="12"/>
        <v>48336.930238333334</v>
      </c>
      <c r="K16" s="41">
        <f t="shared" si="12"/>
        <v>51237.146052633339</v>
      </c>
      <c r="L16" s="41">
        <f t="shared" si="12"/>
        <v>54311.374815791343</v>
      </c>
      <c r="M16" s="41">
        <f t="shared" si="12"/>
        <v>57570.057304738824</v>
      </c>
      <c r="N16" s="41">
        <f t="shared" si="12"/>
        <v>61024.260743023158</v>
      </c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>
        <f t="shared" si="6"/>
        <v>0</v>
      </c>
      <c r="FS16" s="42">
        <f t="shared" si="7"/>
        <v>0</v>
      </c>
      <c r="FT16" s="16"/>
      <c r="FU16" s="23">
        <f t="shared" si="8"/>
        <v>0</v>
      </c>
      <c r="FV16" s="23">
        <v>79</v>
      </c>
      <c r="FW16" s="23"/>
      <c r="FX16" s="23">
        <f t="shared" si="9"/>
        <v>-79</v>
      </c>
      <c r="FY16" s="5"/>
      <c r="FZ16" s="5"/>
      <c r="GA16" s="5"/>
    </row>
    <row r="17" spans="1:183" ht="16.5" customHeight="1" x14ac:dyDescent="0.25">
      <c r="A17" s="77"/>
      <c r="B17" s="78" t="s">
        <v>186</v>
      </c>
      <c r="C17" s="24" t="s">
        <v>183</v>
      </c>
      <c r="D17" s="24" t="s">
        <v>183</v>
      </c>
      <c r="E17" s="5">
        <f t="shared" si="10"/>
        <v>4</v>
      </c>
      <c r="F17" s="76" t="s">
        <v>249</v>
      </c>
      <c r="G17" s="17" t="s">
        <v>247</v>
      </c>
      <c r="H17" s="41">
        <f t="shared" si="4"/>
        <v>43019.695833333331</v>
      </c>
      <c r="I17" s="41">
        <f t="shared" ref="I17:N17" si="13">IFERROR(H17*1.06,0)</f>
        <v>45600.877583333335</v>
      </c>
      <c r="J17" s="41">
        <f t="shared" si="13"/>
        <v>48336.930238333334</v>
      </c>
      <c r="K17" s="41">
        <f t="shared" si="13"/>
        <v>51237.146052633339</v>
      </c>
      <c r="L17" s="41">
        <f t="shared" si="13"/>
        <v>54311.374815791343</v>
      </c>
      <c r="M17" s="41">
        <f t="shared" si="13"/>
        <v>57570.057304738824</v>
      </c>
      <c r="N17" s="41">
        <f t="shared" si="13"/>
        <v>61024.260743023158</v>
      </c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>
        <f t="shared" si="6"/>
        <v>0</v>
      </c>
      <c r="FS17" s="42">
        <f t="shared" si="7"/>
        <v>0</v>
      </c>
      <c r="FT17" s="16"/>
      <c r="FU17" s="23">
        <f t="shared" si="8"/>
        <v>0</v>
      </c>
      <c r="FV17" s="23">
        <v>10</v>
      </c>
      <c r="FW17" s="23"/>
      <c r="FX17" s="23">
        <f t="shared" si="9"/>
        <v>-10</v>
      </c>
      <c r="FY17" s="5"/>
      <c r="FZ17" s="5"/>
      <c r="GA17" s="5"/>
    </row>
    <row r="18" spans="1:183" ht="16.5" customHeight="1" x14ac:dyDescent="0.25">
      <c r="A18" s="39"/>
      <c r="B18" s="24" t="s">
        <v>186</v>
      </c>
      <c r="C18" s="24" t="s">
        <v>183</v>
      </c>
      <c r="D18" s="24" t="s">
        <v>183</v>
      </c>
      <c r="E18" s="5">
        <f t="shared" si="10"/>
        <v>5</v>
      </c>
      <c r="F18" s="76" t="s">
        <v>250</v>
      </c>
      <c r="G18" s="17" t="s">
        <v>247</v>
      </c>
      <c r="H18" s="41">
        <f t="shared" si="4"/>
        <v>43019.695833333331</v>
      </c>
      <c r="I18" s="41">
        <f t="shared" ref="I18:N18" si="14">IFERROR(H18*1.06,0)</f>
        <v>45600.877583333335</v>
      </c>
      <c r="J18" s="41">
        <f t="shared" si="14"/>
        <v>48336.930238333334</v>
      </c>
      <c r="K18" s="41">
        <f t="shared" si="14"/>
        <v>51237.146052633339</v>
      </c>
      <c r="L18" s="41">
        <f t="shared" si="14"/>
        <v>54311.374815791343</v>
      </c>
      <c r="M18" s="41">
        <f t="shared" si="14"/>
        <v>57570.057304738824</v>
      </c>
      <c r="N18" s="41">
        <f t="shared" si="14"/>
        <v>61024.260743023158</v>
      </c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>
        <f t="shared" si="6"/>
        <v>0</v>
      </c>
      <c r="FS18" s="42">
        <f t="shared" si="7"/>
        <v>0</v>
      </c>
      <c r="FT18" s="16"/>
      <c r="FU18" s="23">
        <f t="shared" si="8"/>
        <v>0</v>
      </c>
      <c r="FV18" s="23">
        <v>7</v>
      </c>
      <c r="FW18" s="23"/>
      <c r="FX18" s="23">
        <f t="shared" si="9"/>
        <v>-7</v>
      </c>
      <c r="FY18" s="5"/>
      <c r="FZ18" s="5"/>
      <c r="GA18" s="5"/>
    </row>
    <row r="19" spans="1:183" ht="16.5" customHeight="1" x14ac:dyDescent="0.25">
      <c r="A19" s="39"/>
      <c r="B19" s="24" t="s">
        <v>243</v>
      </c>
      <c r="C19" s="24" t="s">
        <v>183</v>
      </c>
      <c r="D19" s="24" t="s">
        <v>183</v>
      </c>
      <c r="E19" s="5">
        <f t="shared" si="10"/>
        <v>6</v>
      </c>
      <c r="F19" s="76" t="s">
        <v>251</v>
      </c>
      <c r="G19" s="17" t="s">
        <v>247</v>
      </c>
      <c r="H19" s="41">
        <f t="shared" si="4"/>
        <v>43019.695833333331</v>
      </c>
      <c r="I19" s="41">
        <f t="shared" ref="I19:N19" si="15">IFERROR(H19*1.06,0)</f>
        <v>45600.877583333335</v>
      </c>
      <c r="J19" s="41">
        <f t="shared" si="15"/>
        <v>48336.930238333334</v>
      </c>
      <c r="K19" s="41">
        <f t="shared" si="15"/>
        <v>51237.146052633339</v>
      </c>
      <c r="L19" s="41">
        <f t="shared" si="15"/>
        <v>54311.374815791343</v>
      </c>
      <c r="M19" s="41">
        <f t="shared" si="15"/>
        <v>57570.057304738824</v>
      </c>
      <c r="N19" s="41">
        <f t="shared" si="15"/>
        <v>61024.260743023158</v>
      </c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>
        <f t="shared" si="6"/>
        <v>0</v>
      </c>
      <c r="FS19" s="42">
        <f t="shared" si="7"/>
        <v>0</v>
      </c>
      <c r="FT19" s="16"/>
      <c r="FU19" s="23">
        <f t="shared" si="8"/>
        <v>0</v>
      </c>
      <c r="FV19" s="23">
        <v>62.75</v>
      </c>
      <c r="FW19" s="23"/>
      <c r="FX19" s="23">
        <f t="shared" si="9"/>
        <v>-62.75</v>
      </c>
      <c r="FY19" s="5"/>
      <c r="FZ19" s="5"/>
      <c r="GA19" s="5"/>
    </row>
    <row r="20" spans="1:183" ht="16.5" customHeight="1" x14ac:dyDescent="0.25">
      <c r="A20" s="39"/>
      <c r="B20" s="24" t="s">
        <v>243</v>
      </c>
      <c r="C20" s="24" t="s">
        <v>183</v>
      </c>
      <c r="D20" s="24" t="s">
        <v>183</v>
      </c>
      <c r="E20" s="5">
        <f t="shared" si="10"/>
        <v>7</v>
      </c>
      <c r="F20" s="76" t="s">
        <v>252</v>
      </c>
      <c r="G20" s="17" t="s">
        <v>245</v>
      </c>
      <c r="H20" s="41">
        <f t="shared" si="4"/>
        <v>76905.400000000009</v>
      </c>
      <c r="I20" s="41">
        <f t="shared" ref="I20:N20" si="16">IFERROR(H20*1.06,0)</f>
        <v>81519.724000000017</v>
      </c>
      <c r="J20" s="41">
        <f t="shared" si="16"/>
        <v>86410.907440000025</v>
      </c>
      <c r="K20" s="41">
        <f t="shared" si="16"/>
        <v>91595.561886400028</v>
      </c>
      <c r="L20" s="41">
        <f t="shared" si="16"/>
        <v>97091.295599584031</v>
      </c>
      <c r="M20" s="41">
        <f t="shared" si="16"/>
        <v>102916.77333555908</v>
      </c>
      <c r="N20" s="41">
        <f t="shared" si="16"/>
        <v>109091.77973569263</v>
      </c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79"/>
      <c r="DV20" s="79"/>
      <c r="DW20" s="79"/>
      <c r="DX20" s="79"/>
      <c r="DY20" s="79"/>
      <c r="DZ20" s="79"/>
      <c r="EA20" s="79"/>
      <c r="EB20" s="79"/>
      <c r="EC20" s="79"/>
      <c r="ED20" s="79"/>
      <c r="EE20" s="79"/>
      <c r="EF20" s="79"/>
      <c r="EG20" s="79"/>
      <c r="EH20" s="79"/>
      <c r="EI20" s="79"/>
      <c r="EJ20" s="79"/>
      <c r="EK20" s="79"/>
      <c r="EL20" s="79"/>
      <c r="EM20" s="79"/>
      <c r="EN20" s="79"/>
      <c r="EO20" s="79"/>
      <c r="EP20" s="79"/>
      <c r="EQ20" s="79"/>
      <c r="ER20" s="79"/>
      <c r="ES20" s="79"/>
      <c r="ET20" s="79"/>
      <c r="EU20" s="79"/>
      <c r="EV20" s="79"/>
      <c r="EW20" s="79"/>
      <c r="EX20" s="79"/>
      <c r="EY20" s="79"/>
      <c r="EZ20" s="79"/>
      <c r="FA20" s="79"/>
      <c r="FB20" s="79"/>
      <c r="FC20" s="79"/>
      <c r="FD20" s="79"/>
      <c r="FE20" s="79"/>
      <c r="FF20" s="79"/>
      <c r="FG20" s="79"/>
      <c r="FH20" s="79"/>
      <c r="FI20" s="79"/>
      <c r="FJ20" s="79"/>
      <c r="FK20" s="79"/>
      <c r="FL20" s="79"/>
      <c r="FM20" s="79"/>
      <c r="FN20" s="79"/>
      <c r="FO20" s="79"/>
      <c r="FP20" s="79"/>
      <c r="FQ20" s="79"/>
      <c r="FR20" s="42">
        <f t="shared" si="6"/>
        <v>0</v>
      </c>
      <c r="FS20" s="42">
        <f t="shared" si="7"/>
        <v>0</v>
      </c>
      <c r="FT20" s="16"/>
      <c r="FU20" s="23">
        <f t="shared" si="8"/>
        <v>0</v>
      </c>
      <c r="FV20" s="23">
        <v>27.25</v>
      </c>
      <c r="FW20" s="23"/>
      <c r="FX20" s="23">
        <f t="shared" si="9"/>
        <v>-27.25</v>
      </c>
      <c r="FY20" s="5"/>
      <c r="FZ20" s="5"/>
      <c r="GA20" s="5"/>
    </row>
    <row r="21" spans="1:183" ht="16.5" customHeight="1" x14ac:dyDescent="0.25">
      <c r="A21" s="39"/>
      <c r="B21" s="24" t="s">
        <v>186</v>
      </c>
      <c r="C21" s="24" t="s">
        <v>183</v>
      </c>
      <c r="D21" s="24" t="s">
        <v>183</v>
      </c>
      <c r="E21" s="5">
        <f t="shared" si="10"/>
        <v>8</v>
      </c>
      <c r="F21" s="75" t="s">
        <v>253</v>
      </c>
      <c r="G21" s="17" t="s">
        <v>247</v>
      </c>
      <c r="H21" s="41">
        <f t="shared" si="4"/>
        <v>43019.695833333331</v>
      </c>
      <c r="I21" s="41">
        <f t="shared" ref="I21:N21" si="17">IFERROR(H21*1.06,0)</f>
        <v>45600.877583333335</v>
      </c>
      <c r="J21" s="41">
        <f t="shared" si="17"/>
        <v>48336.930238333334</v>
      </c>
      <c r="K21" s="41">
        <f t="shared" si="17"/>
        <v>51237.146052633339</v>
      </c>
      <c r="L21" s="41">
        <f t="shared" si="17"/>
        <v>54311.374815791343</v>
      </c>
      <c r="M21" s="41">
        <f t="shared" si="17"/>
        <v>57570.057304738824</v>
      </c>
      <c r="N21" s="41">
        <f t="shared" si="17"/>
        <v>61024.260743023158</v>
      </c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>
        <f t="shared" si="6"/>
        <v>0</v>
      </c>
      <c r="FS21" s="42">
        <f t="shared" si="7"/>
        <v>0</v>
      </c>
      <c r="FT21" s="16"/>
      <c r="FU21" s="23">
        <f t="shared" si="8"/>
        <v>0</v>
      </c>
      <c r="FV21" s="23">
        <v>9</v>
      </c>
      <c r="FW21" s="23"/>
      <c r="FX21" s="23">
        <f t="shared" si="9"/>
        <v>-9</v>
      </c>
      <c r="FY21" s="5"/>
      <c r="FZ21" s="5"/>
      <c r="GA21" s="5"/>
    </row>
    <row r="22" spans="1:183" ht="16.5" customHeight="1" x14ac:dyDescent="0.25">
      <c r="A22" s="39"/>
      <c r="B22" s="24" t="s">
        <v>186</v>
      </c>
      <c r="C22" s="24" t="s">
        <v>183</v>
      </c>
      <c r="D22" s="24" t="s">
        <v>183</v>
      </c>
      <c r="E22" s="5">
        <f t="shared" si="10"/>
        <v>9</v>
      </c>
      <c r="F22" s="75" t="s">
        <v>254</v>
      </c>
      <c r="G22" s="17" t="s">
        <v>247</v>
      </c>
      <c r="H22" s="41">
        <f t="shared" si="4"/>
        <v>43019.695833333331</v>
      </c>
      <c r="I22" s="41">
        <f t="shared" ref="I22:N22" si="18">IFERROR(H22*1.06,0)</f>
        <v>45600.877583333335</v>
      </c>
      <c r="J22" s="41">
        <f t="shared" si="18"/>
        <v>48336.930238333334</v>
      </c>
      <c r="K22" s="41">
        <f t="shared" si="18"/>
        <v>51237.146052633339</v>
      </c>
      <c r="L22" s="41">
        <f t="shared" si="18"/>
        <v>54311.374815791343</v>
      </c>
      <c r="M22" s="41">
        <f t="shared" si="18"/>
        <v>57570.057304738824</v>
      </c>
      <c r="N22" s="41">
        <f t="shared" si="18"/>
        <v>61024.260743023158</v>
      </c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>
        <f t="shared" si="6"/>
        <v>0</v>
      </c>
      <c r="FS22" s="42">
        <f t="shared" si="7"/>
        <v>0</v>
      </c>
      <c r="FT22" s="16"/>
      <c r="FU22" s="23">
        <f t="shared" si="8"/>
        <v>0</v>
      </c>
      <c r="FV22" s="23">
        <v>16.899999999999999</v>
      </c>
      <c r="FW22" s="23"/>
      <c r="FX22" s="23">
        <f t="shared" si="9"/>
        <v>-16.899999999999999</v>
      </c>
      <c r="FY22" s="5"/>
      <c r="FZ22" s="5"/>
      <c r="GA22" s="5"/>
    </row>
    <row r="23" spans="1:183" ht="16.5" customHeight="1" x14ac:dyDescent="0.25">
      <c r="A23" s="39"/>
      <c r="B23" s="24" t="s">
        <v>243</v>
      </c>
      <c r="C23" s="24" t="s">
        <v>183</v>
      </c>
      <c r="D23" s="24" t="s">
        <v>183</v>
      </c>
      <c r="E23" s="5">
        <f t="shared" si="10"/>
        <v>10</v>
      </c>
      <c r="F23" s="75" t="s">
        <v>255</v>
      </c>
      <c r="G23" s="17" t="s">
        <v>247</v>
      </c>
      <c r="H23" s="41">
        <f t="shared" si="4"/>
        <v>43019.695833333331</v>
      </c>
      <c r="I23" s="41">
        <f t="shared" ref="I23:N23" si="19">IFERROR(H23*1.06,0)</f>
        <v>45600.877583333335</v>
      </c>
      <c r="J23" s="41">
        <f t="shared" si="19"/>
        <v>48336.930238333334</v>
      </c>
      <c r="K23" s="41">
        <f t="shared" si="19"/>
        <v>51237.146052633339</v>
      </c>
      <c r="L23" s="41">
        <f t="shared" si="19"/>
        <v>54311.374815791343</v>
      </c>
      <c r="M23" s="41">
        <f t="shared" si="19"/>
        <v>57570.057304738824</v>
      </c>
      <c r="N23" s="41">
        <f t="shared" si="19"/>
        <v>61024.260743023158</v>
      </c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>
        <f t="shared" si="6"/>
        <v>0</v>
      </c>
      <c r="FS23" s="42">
        <f t="shared" si="7"/>
        <v>0</v>
      </c>
      <c r="FT23" s="16"/>
      <c r="FU23" s="23">
        <f t="shared" si="8"/>
        <v>0</v>
      </c>
      <c r="FV23" s="23">
        <v>12</v>
      </c>
      <c r="FW23" s="23"/>
      <c r="FX23" s="23">
        <f t="shared" si="9"/>
        <v>-12</v>
      </c>
      <c r="FY23" s="5"/>
      <c r="FZ23" s="5"/>
      <c r="GA23" s="5"/>
    </row>
    <row r="24" spans="1:183" ht="16.5" customHeight="1" x14ac:dyDescent="0.25">
      <c r="A24" s="39"/>
      <c r="B24" s="24" t="s">
        <v>186</v>
      </c>
      <c r="C24" s="24" t="s">
        <v>183</v>
      </c>
      <c r="D24" s="24" t="s">
        <v>183</v>
      </c>
      <c r="E24" s="5">
        <f t="shared" si="10"/>
        <v>11</v>
      </c>
      <c r="F24" s="75" t="s">
        <v>256</v>
      </c>
      <c r="G24" s="17" t="s">
        <v>257</v>
      </c>
      <c r="H24" s="41">
        <f t="shared" si="4"/>
        <v>22586.524583333332</v>
      </c>
      <c r="I24" s="41">
        <f t="shared" ref="I24:N24" si="20">IFERROR(H24*1.06,0)</f>
        <v>23941.716058333332</v>
      </c>
      <c r="J24" s="41">
        <f t="shared" si="20"/>
        <v>25378.219021833334</v>
      </c>
      <c r="K24" s="41">
        <f t="shared" si="20"/>
        <v>26900.912163143337</v>
      </c>
      <c r="L24" s="41">
        <f t="shared" si="20"/>
        <v>28514.966892931938</v>
      </c>
      <c r="M24" s="41">
        <f t="shared" si="20"/>
        <v>30225.864906507857</v>
      </c>
      <c r="N24" s="41">
        <f t="shared" si="20"/>
        <v>32039.416800898329</v>
      </c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>
        <f t="shared" si="6"/>
        <v>0</v>
      </c>
      <c r="FS24" s="42">
        <f t="shared" si="7"/>
        <v>0</v>
      </c>
      <c r="FT24" s="16"/>
      <c r="FU24" s="23">
        <f t="shared" si="8"/>
        <v>0</v>
      </c>
      <c r="FV24" s="23">
        <v>30</v>
      </c>
      <c r="FW24" s="23"/>
      <c r="FX24" s="23">
        <f t="shared" si="9"/>
        <v>-30</v>
      </c>
      <c r="FY24" s="5"/>
      <c r="FZ24" s="5"/>
      <c r="GA24" s="5"/>
    </row>
    <row r="25" spans="1:183" ht="16.5" customHeight="1" x14ac:dyDescent="0.25">
      <c r="A25" s="39"/>
      <c r="B25" s="24" t="s">
        <v>186</v>
      </c>
      <c r="C25" s="24" t="s">
        <v>183</v>
      </c>
      <c r="D25" s="24" t="s">
        <v>183</v>
      </c>
      <c r="E25" s="5">
        <f t="shared" si="10"/>
        <v>12</v>
      </c>
      <c r="F25" s="75" t="s">
        <v>258</v>
      </c>
      <c r="G25" s="17" t="s">
        <v>259</v>
      </c>
      <c r="H25" s="41">
        <f t="shared" si="4"/>
        <v>33341.448750000003</v>
      </c>
      <c r="I25" s="41">
        <f t="shared" ref="I25:N25" si="21">IFERROR(H25*1.06,0)</f>
        <v>35341.935675000008</v>
      </c>
      <c r="J25" s="41">
        <f t="shared" si="21"/>
        <v>37462.451815500011</v>
      </c>
      <c r="K25" s="41">
        <f t="shared" si="21"/>
        <v>39710.198924430013</v>
      </c>
      <c r="L25" s="41">
        <f t="shared" si="21"/>
        <v>42092.810859895813</v>
      </c>
      <c r="M25" s="41">
        <f t="shared" si="21"/>
        <v>44618.379511489562</v>
      </c>
      <c r="N25" s="41">
        <f t="shared" si="21"/>
        <v>47295.482282178935</v>
      </c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>
        <f t="shared" si="6"/>
        <v>0</v>
      </c>
      <c r="FS25" s="42">
        <f t="shared" si="7"/>
        <v>0</v>
      </c>
      <c r="FT25" s="16"/>
      <c r="FU25" s="23">
        <f t="shared" si="8"/>
        <v>0</v>
      </c>
      <c r="FV25" s="23">
        <f>7+3</f>
        <v>10</v>
      </c>
      <c r="FW25" s="23"/>
      <c r="FX25" s="23">
        <f t="shared" si="9"/>
        <v>-10</v>
      </c>
      <c r="FY25" s="5"/>
      <c r="FZ25" s="5"/>
      <c r="GA25" s="5"/>
    </row>
    <row r="26" spans="1:183" ht="16.5" customHeight="1" x14ac:dyDescent="0.25">
      <c r="A26" s="39"/>
      <c r="B26" s="25">
        <v>0.5</v>
      </c>
      <c r="C26" s="24" t="s">
        <v>183</v>
      </c>
      <c r="D26" s="24" t="s">
        <v>183</v>
      </c>
      <c r="E26" s="5">
        <f t="shared" si="10"/>
        <v>13</v>
      </c>
      <c r="F26" s="75" t="s">
        <v>260</v>
      </c>
      <c r="G26" s="17" t="s">
        <v>259</v>
      </c>
      <c r="H26" s="41">
        <f t="shared" si="4"/>
        <v>33341.448750000003</v>
      </c>
      <c r="I26" s="41">
        <f t="shared" ref="I26:N26" si="22">IFERROR(H26*1.06,0)</f>
        <v>35341.935675000008</v>
      </c>
      <c r="J26" s="41">
        <f t="shared" si="22"/>
        <v>37462.451815500011</v>
      </c>
      <c r="K26" s="41">
        <f t="shared" si="22"/>
        <v>39710.198924430013</v>
      </c>
      <c r="L26" s="41">
        <f t="shared" si="22"/>
        <v>42092.810859895813</v>
      </c>
      <c r="M26" s="41">
        <f t="shared" si="22"/>
        <v>44618.379511489562</v>
      </c>
      <c r="N26" s="41">
        <f t="shared" si="22"/>
        <v>47295.482282178935</v>
      </c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2"/>
      <c r="FJ26" s="42"/>
      <c r="FK26" s="42"/>
      <c r="FL26" s="42"/>
      <c r="FM26" s="42"/>
      <c r="FN26" s="42"/>
      <c r="FO26" s="42"/>
      <c r="FP26" s="42"/>
      <c r="FQ26" s="42"/>
      <c r="FR26" s="42">
        <f t="shared" si="6"/>
        <v>0</v>
      </c>
      <c r="FS26" s="42">
        <f t="shared" si="7"/>
        <v>0</v>
      </c>
      <c r="FT26" s="17"/>
      <c r="FU26" s="23">
        <f t="shared" si="8"/>
        <v>0</v>
      </c>
      <c r="FV26" s="23">
        <f>9+7+7</f>
        <v>23</v>
      </c>
      <c r="FW26" s="23"/>
      <c r="FX26" s="23">
        <f t="shared" si="9"/>
        <v>-23</v>
      </c>
      <c r="FY26" s="5"/>
      <c r="FZ26" s="5"/>
      <c r="GA26" s="5"/>
    </row>
    <row r="27" spans="1:183" ht="16.5" customHeight="1" x14ac:dyDescent="0.25">
      <c r="A27" s="39"/>
      <c r="B27" s="24" t="s">
        <v>186</v>
      </c>
      <c r="C27" s="24" t="s">
        <v>183</v>
      </c>
      <c r="D27" s="24" t="s">
        <v>183</v>
      </c>
      <c r="E27" s="5">
        <f t="shared" si="10"/>
        <v>14</v>
      </c>
      <c r="F27" s="75" t="s">
        <v>261</v>
      </c>
      <c r="G27" s="17" t="s">
        <v>259</v>
      </c>
      <c r="H27" s="41">
        <f t="shared" si="4"/>
        <v>33341.448750000003</v>
      </c>
      <c r="I27" s="41">
        <f t="shared" ref="I27:N27" si="23">IFERROR(H27*1.06,0)</f>
        <v>35341.935675000008</v>
      </c>
      <c r="J27" s="41">
        <f t="shared" si="23"/>
        <v>37462.451815500011</v>
      </c>
      <c r="K27" s="41">
        <f t="shared" si="23"/>
        <v>39710.198924430013</v>
      </c>
      <c r="L27" s="41">
        <f t="shared" si="23"/>
        <v>42092.810859895813</v>
      </c>
      <c r="M27" s="41">
        <f t="shared" si="23"/>
        <v>44618.379511489562</v>
      </c>
      <c r="N27" s="41">
        <f t="shared" si="23"/>
        <v>47295.482282178935</v>
      </c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>
        <f t="shared" si="6"/>
        <v>0</v>
      </c>
      <c r="FS27" s="42">
        <f t="shared" si="7"/>
        <v>0</v>
      </c>
      <c r="FT27" s="16"/>
      <c r="FU27" s="23">
        <f t="shared" si="8"/>
        <v>0</v>
      </c>
      <c r="FV27" s="23">
        <v>4</v>
      </c>
      <c r="FW27" s="23"/>
      <c r="FX27" s="23">
        <f t="shared" si="9"/>
        <v>-4</v>
      </c>
      <c r="FY27" s="5"/>
      <c r="FZ27" s="5"/>
      <c r="GA27" s="5"/>
    </row>
    <row r="28" spans="1:183" ht="16.5" customHeight="1" x14ac:dyDescent="0.25">
      <c r="A28" s="39"/>
      <c r="B28" s="25">
        <v>0.33</v>
      </c>
      <c r="C28" s="24" t="s">
        <v>183</v>
      </c>
      <c r="D28" s="24" t="s">
        <v>183</v>
      </c>
      <c r="E28" s="5">
        <f t="shared" si="10"/>
        <v>15</v>
      </c>
      <c r="F28" s="75" t="s">
        <v>262</v>
      </c>
      <c r="G28" s="17" t="s">
        <v>259</v>
      </c>
      <c r="H28" s="41">
        <f t="shared" si="4"/>
        <v>33341.448750000003</v>
      </c>
      <c r="I28" s="41">
        <f t="shared" ref="I28:N28" si="24">IFERROR(H28*1.06,0)</f>
        <v>35341.935675000008</v>
      </c>
      <c r="J28" s="41">
        <f t="shared" si="24"/>
        <v>37462.451815500011</v>
      </c>
      <c r="K28" s="41">
        <f t="shared" si="24"/>
        <v>39710.198924430013</v>
      </c>
      <c r="L28" s="41">
        <f t="shared" si="24"/>
        <v>42092.810859895813</v>
      </c>
      <c r="M28" s="41">
        <f t="shared" si="24"/>
        <v>44618.379511489562</v>
      </c>
      <c r="N28" s="41">
        <f t="shared" si="24"/>
        <v>47295.482282178935</v>
      </c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>
        <f t="shared" si="6"/>
        <v>0</v>
      </c>
      <c r="FS28" s="42">
        <f t="shared" si="7"/>
        <v>0</v>
      </c>
      <c r="FT28" s="42"/>
      <c r="FU28" s="23">
        <f t="shared" si="8"/>
        <v>0</v>
      </c>
      <c r="FV28" s="23">
        <f>14+173+4+14+4+7</f>
        <v>216</v>
      </c>
      <c r="FW28" s="23"/>
      <c r="FX28" s="23">
        <f t="shared" si="9"/>
        <v>-216</v>
      </c>
      <c r="FY28" s="5"/>
      <c r="FZ28" s="5"/>
      <c r="GA28" s="5"/>
    </row>
    <row r="29" spans="1:183" ht="16.5" customHeight="1" x14ac:dyDescent="0.25">
      <c r="A29" s="39"/>
      <c r="B29" s="24" t="s">
        <v>186</v>
      </c>
      <c r="C29" s="24" t="s">
        <v>183</v>
      </c>
      <c r="D29" s="24" t="s">
        <v>183</v>
      </c>
      <c r="E29" s="5">
        <f t="shared" si="10"/>
        <v>16</v>
      </c>
      <c r="F29" s="75" t="s">
        <v>263</v>
      </c>
      <c r="G29" s="17" t="s">
        <v>247</v>
      </c>
      <c r="H29" s="41">
        <f t="shared" si="4"/>
        <v>43019.695833333331</v>
      </c>
      <c r="I29" s="41">
        <f t="shared" ref="I29:N29" si="25">IFERROR(H29*1.06,0)</f>
        <v>45600.877583333335</v>
      </c>
      <c r="J29" s="41">
        <f t="shared" si="25"/>
        <v>48336.930238333334</v>
      </c>
      <c r="K29" s="41">
        <f t="shared" si="25"/>
        <v>51237.146052633339</v>
      </c>
      <c r="L29" s="41">
        <f t="shared" si="25"/>
        <v>54311.374815791343</v>
      </c>
      <c r="M29" s="41">
        <f t="shared" si="25"/>
        <v>57570.057304738824</v>
      </c>
      <c r="N29" s="41">
        <f t="shared" si="25"/>
        <v>61024.260743023158</v>
      </c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2">
        <f t="shared" si="6"/>
        <v>0</v>
      </c>
      <c r="FS29" s="42">
        <f t="shared" si="7"/>
        <v>0</v>
      </c>
      <c r="FT29" s="42"/>
      <c r="FU29" s="23">
        <f t="shared" si="8"/>
        <v>0</v>
      </c>
      <c r="FV29" s="23">
        <v>0</v>
      </c>
      <c r="FW29" s="23"/>
      <c r="FX29" s="23">
        <f t="shared" si="9"/>
        <v>0</v>
      </c>
      <c r="FY29" s="5"/>
      <c r="FZ29" s="5"/>
      <c r="GA29" s="5"/>
    </row>
    <row r="30" spans="1:183" ht="16.5" customHeight="1" x14ac:dyDescent="0.25">
      <c r="A30" s="39"/>
      <c r="B30" s="24" t="s">
        <v>186</v>
      </c>
      <c r="C30" s="24" t="s">
        <v>183</v>
      </c>
      <c r="D30" s="24" t="s">
        <v>183</v>
      </c>
      <c r="E30" s="5">
        <f t="shared" si="10"/>
        <v>17</v>
      </c>
      <c r="F30" s="75" t="s">
        <v>264</v>
      </c>
      <c r="G30" s="17" t="s">
        <v>247</v>
      </c>
      <c r="H30" s="41">
        <f t="shared" si="4"/>
        <v>43019.695833333331</v>
      </c>
      <c r="I30" s="41">
        <f t="shared" ref="I30:N30" si="26">IFERROR(H30*1.06,0)</f>
        <v>45600.877583333335</v>
      </c>
      <c r="J30" s="41">
        <f t="shared" si="26"/>
        <v>48336.930238333334</v>
      </c>
      <c r="K30" s="41">
        <f t="shared" si="26"/>
        <v>51237.146052633339</v>
      </c>
      <c r="L30" s="41">
        <f t="shared" si="26"/>
        <v>54311.374815791343</v>
      </c>
      <c r="M30" s="41">
        <f t="shared" si="26"/>
        <v>57570.057304738824</v>
      </c>
      <c r="N30" s="41">
        <f t="shared" si="26"/>
        <v>61024.260743023158</v>
      </c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>
        <f t="shared" si="6"/>
        <v>0</v>
      </c>
      <c r="FS30" s="42">
        <f t="shared" si="7"/>
        <v>0</v>
      </c>
      <c r="FT30" s="16"/>
      <c r="FU30" s="23">
        <f t="shared" si="8"/>
        <v>0</v>
      </c>
      <c r="FV30" s="23">
        <v>8</v>
      </c>
      <c r="FW30" s="23"/>
      <c r="FX30" s="23">
        <f t="shared" si="9"/>
        <v>-8</v>
      </c>
      <c r="FY30" s="5"/>
      <c r="FZ30" s="5"/>
      <c r="GA30" s="5"/>
    </row>
    <row r="31" spans="1:183" ht="16.5" customHeight="1" x14ac:dyDescent="0.25">
      <c r="A31" s="39"/>
      <c r="B31" s="24" t="s">
        <v>186</v>
      </c>
      <c r="C31" s="24" t="s">
        <v>183</v>
      </c>
      <c r="D31" s="24" t="s">
        <v>183</v>
      </c>
      <c r="E31" s="5">
        <f t="shared" si="10"/>
        <v>18</v>
      </c>
      <c r="F31" s="76" t="s">
        <v>265</v>
      </c>
      <c r="G31" s="17" t="s">
        <v>247</v>
      </c>
      <c r="H31" s="41">
        <f t="shared" si="4"/>
        <v>43019.695833333331</v>
      </c>
      <c r="I31" s="41">
        <f t="shared" ref="I31:N31" si="27">IFERROR(H31*1.06,0)</f>
        <v>45600.877583333335</v>
      </c>
      <c r="J31" s="41">
        <f t="shared" si="27"/>
        <v>48336.930238333334</v>
      </c>
      <c r="K31" s="41">
        <f t="shared" si="27"/>
        <v>51237.146052633339</v>
      </c>
      <c r="L31" s="41">
        <f t="shared" si="27"/>
        <v>54311.374815791343</v>
      </c>
      <c r="M31" s="41">
        <f t="shared" si="27"/>
        <v>57570.057304738824</v>
      </c>
      <c r="N31" s="41">
        <f t="shared" si="27"/>
        <v>61024.260743023158</v>
      </c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>
        <f t="shared" si="6"/>
        <v>0</v>
      </c>
      <c r="FS31" s="42">
        <f t="shared" si="7"/>
        <v>0</v>
      </c>
      <c r="FT31" s="16"/>
      <c r="FU31" s="23">
        <f t="shared" si="8"/>
        <v>0</v>
      </c>
      <c r="FV31" s="23">
        <v>20.9</v>
      </c>
      <c r="FW31" s="23"/>
      <c r="FX31" s="23">
        <f t="shared" si="9"/>
        <v>-20.9</v>
      </c>
      <c r="FY31" s="5"/>
      <c r="FZ31" s="5"/>
      <c r="GA31" s="5"/>
    </row>
    <row r="32" spans="1:183" ht="16.5" customHeight="1" x14ac:dyDescent="0.25">
      <c r="A32" s="39"/>
      <c r="B32" s="24" t="s">
        <v>186</v>
      </c>
      <c r="C32" s="24" t="s">
        <v>183</v>
      </c>
      <c r="D32" s="24" t="s">
        <v>183</v>
      </c>
      <c r="E32" s="5">
        <f t="shared" si="10"/>
        <v>19</v>
      </c>
      <c r="F32" s="75" t="s">
        <v>266</v>
      </c>
      <c r="G32" s="17" t="s">
        <v>259</v>
      </c>
      <c r="H32" s="41">
        <f t="shared" si="4"/>
        <v>33341.448750000003</v>
      </c>
      <c r="I32" s="41">
        <f t="shared" ref="I32:N32" si="28">IFERROR(H32*1.06,0)</f>
        <v>35341.935675000008</v>
      </c>
      <c r="J32" s="41">
        <f t="shared" si="28"/>
        <v>37462.451815500011</v>
      </c>
      <c r="K32" s="41">
        <f t="shared" si="28"/>
        <v>39710.198924430013</v>
      </c>
      <c r="L32" s="41">
        <f t="shared" si="28"/>
        <v>42092.810859895813</v>
      </c>
      <c r="M32" s="41">
        <f t="shared" si="28"/>
        <v>44618.379511489562</v>
      </c>
      <c r="N32" s="41">
        <f t="shared" si="28"/>
        <v>47295.482282178935</v>
      </c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2">
        <f t="shared" si="6"/>
        <v>0</v>
      </c>
      <c r="FS32" s="42">
        <f t="shared" si="7"/>
        <v>0</v>
      </c>
      <c r="FT32" s="16"/>
      <c r="FU32" s="23">
        <f t="shared" si="8"/>
        <v>0</v>
      </c>
      <c r="FV32" s="23"/>
      <c r="FW32" s="23"/>
      <c r="FX32" s="23">
        <f t="shared" si="9"/>
        <v>0</v>
      </c>
      <c r="FY32" s="5"/>
      <c r="FZ32" s="5"/>
      <c r="GA32" s="5"/>
    </row>
    <row r="33" spans="1:183" ht="16.5" customHeight="1" x14ac:dyDescent="0.25">
      <c r="A33" s="39"/>
      <c r="B33" s="24" t="s">
        <v>186</v>
      </c>
      <c r="C33" s="24" t="s">
        <v>183</v>
      </c>
      <c r="D33" s="24" t="s">
        <v>183</v>
      </c>
      <c r="E33" s="5">
        <f t="shared" si="10"/>
        <v>20</v>
      </c>
      <c r="F33" s="75" t="s">
        <v>267</v>
      </c>
      <c r="G33" s="17" t="s">
        <v>247</v>
      </c>
      <c r="H33" s="41">
        <f t="shared" si="4"/>
        <v>43019.695833333331</v>
      </c>
      <c r="I33" s="41">
        <f t="shared" ref="I33:N33" si="29">IFERROR(H33*1.06,0)</f>
        <v>45600.877583333335</v>
      </c>
      <c r="J33" s="41">
        <f t="shared" si="29"/>
        <v>48336.930238333334</v>
      </c>
      <c r="K33" s="41">
        <f t="shared" si="29"/>
        <v>51237.146052633339</v>
      </c>
      <c r="L33" s="41">
        <f t="shared" si="29"/>
        <v>54311.374815791343</v>
      </c>
      <c r="M33" s="41">
        <f t="shared" si="29"/>
        <v>57570.057304738824</v>
      </c>
      <c r="N33" s="41">
        <f t="shared" si="29"/>
        <v>61024.260743023158</v>
      </c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  <c r="EP33" s="42"/>
      <c r="EQ33" s="42"/>
      <c r="ER33" s="42"/>
      <c r="ES33" s="42"/>
      <c r="ET33" s="42"/>
      <c r="EU33" s="42"/>
      <c r="EV33" s="42"/>
      <c r="EW33" s="42"/>
      <c r="EX33" s="42"/>
      <c r="EY33" s="42"/>
      <c r="EZ33" s="42"/>
      <c r="FA33" s="42"/>
      <c r="FB33" s="42"/>
      <c r="FC33" s="42"/>
      <c r="FD33" s="42"/>
      <c r="FE33" s="42"/>
      <c r="FF33" s="42"/>
      <c r="FG33" s="42"/>
      <c r="FH33" s="42"/>
      <c r="FI33" s="42"/>
      <c r="FJ33" s="42"/>
      <c r="FK33" s="42"/>
      <c r="FL33" s="42"/>
      <c r="FM33" s="42"/>
      <c r="FN33" s="42"/>
      <c r="FO33" s="42"/>
      <c r="FP33" s="42"/>
      <c r="FQ33" s="42"/>
      <c r="FR33" s="42">
        <f t="shared" si="6"/>
        <v>0</v>
      </c>
      <c r="FS33" s="42">
        <f t="shared" si="7"/>
        <v>0</v>
      </c>
      <c r="FT33" s="16"/>
      <c r="FU33" s="23">
        <f t="shared" si="8"/>
        <v>0</v>
      </c>
      <c r="FV33" s="23">
        <v>10</v>
      </c>
      <c r="FW33" s="23"/>
      <c r="FX33" s="23">
        <f t="shared" si="9"/>
        <v>-10</v>
      </c>
      <c r="FY33" s="5"/>
      <c r="FZ33" s="5"/>
      <c r="GA33" s="5"/>
    </row>
    <row r="34" spans="1:183" ht="16.5" customHeight="1" x14ac:dyDescent="0.25">
      <c r="A34" s="39"/>
      <c r="B34" s="25">
        <v>0.5</v>
      </c>
      <c r="C34" s="24" t="s">
        <v>180</v>
      </c>
      <c r="D34" s="24" t="s">
        <v>180</v>
      </c>
      <c r="E34" s="5">
        <f t="shared" si="10"/>
        <v>21</v>
      </c>
      <c r="F34" s="76" t="s">
        <v>268</v>
      </c>
      <c r="G34" s="17" t="s">
        <v>269</v>
      </c>
      <c r="H34" s="41">
        <f t="shared" si="4"/>
        <v>76905.400000000009</v>
      </c>
      <c r="I34" s="41">
        <f t="shared" ref="I34:N34" si="30">IFERROR(H34*1.06,0)</f>
        <v>81519.724000000017</v>
      </c>
      <c r="J34" s="41">
        <f t="shared" si="30"/>
        <v>86410.907440000025</v>
      </c>
      <c r="K34" s="41">
        <f t="shared" si="30"/>
        <v>91595.561886400028</v>
      </c>
      <c r="L34" s="41">
        <f t="shared" si="30"/>
        <v>97091.295599584031</v>
      </c>
      <c r="M34" s="41">
        <f t="shared" si="30"/>
        <v>102916.77333555908</v>
      </c>
      <c r="N34" s="41">
        <f t="shared" si="30"/>
        <v>109091.77973569263</v>
      </c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  <c r="EP34" s="42"/>
      <c r="EQ34" s="42"/>
      <c r="ER34" s="42"/>
      <c r="ES34" s="42"/>
      <c r="ET34" s="42"/>
      <c r="EU34" s="42"/>
      <c r="EV34" s="42"/>
      <c r="EW34" s="42"/>
      <c r="EX34" s="42"/>
      <c r="EY34" s="42"/>
      <c r="EZ34" s="42"/>
      <c r="FA34" s="42"/>
      <c r="FB34" s="42"/>
      <c r="FC34" s="42"/>
      <c r="FD34" s="42"/>
      <c r="FE34" s="42"/>
      <c r="FF34" s="42"/>
      <c r="FG34" s="42"/>
      <c r="FH34" s="42"/>
      <c r="FI34" s="42"/>
      <c r="FJ34" s="42"/>
      <c r="FK34" s="42"/>
      <c r="FL34" s="42"/>
      <c r="FM34" s="42"/>
      <c r="FN34" s="42"/>
      <c r="FO34" s="42"/>
      <c r="FP34" s="42"/>
      <c r="FQ34" s="42"/>
      <c r="FR34" s="42">
        <f t="shared" si="6"/>
        <v>0</v>
      </c>
      <c r="FS34" s="42">
        <f t="shared" si="7"/>
        <v>0</v>
      </c>
      <c r="FT34" s="16"/>
      <c r="FU34" s="23">
        <f t="shared" si="8"/>
        <v>0</v>
      </c>
      <c r="FV34" s="23">
        <v>7</v>
      </c>
      <c r="FW34" s="23"/>
      <c r="FX34" s="23">
        <f t="shared" si="9"/>
        <v>-7</v>
      </c>
      <c r="FY34" s="5"/>
      <c r="FZ34" s="5"/>
      <c r="GA34" s="5"/>
    </row>
    <row r="35" spans="1:183" ht="16.5" customHeight="1" x14ac:dyDescent="0.25">
      <c r="A35" s="39"/>
      <c r="B35" s="24" t="s">
        <v>186</v>
      </c>
      <c r="C35" s="24" t="s">
        <v>180</v>
      </c>
      <c r="D35" s="24" t="s">
        <v>180</v>
      </c>
      <c r="E35" s="5">
        <f t="shared" si="10"/>
        <v>22</v>
      </c>
      <c r="F35" s="75" t="s">
        <v>270</v>
      </c>
      <c r="G35" s="17" t="s">
        <v>270</v>
      </c>
      <c r="H35" s="41">
        <f t="shared" si="4"/>
        <v>134986.72500000001</v>
      </c>
      <c r="I35" s="41">
        <f t="shared" ref="I35:N35" si="31">IFERROR(H35*1.06,0)</f>
        <v>143085.92850000001</v>
      </c>
      <c r="J35" s="41">
        <f t="shared" si="31"/>
        <v>151671.08421000003</v>
      </c>
      <c r="K35" s="41">
        <f t="shared" si="31"/>
        <v>160771.34926260004</v>
      </c>
      <c r="L35" s="41">
        <f t="shared" si="31"/>
        <v>170417.63021835606</v>
      </c>
      <c r="M35" s="41">
        <f t="shared" si="31"/>
        <v>180642.68803145742</v>
      </c>
      <c r="N35" s="41">
        <f t="shared" si="31"/>
        <v>191481.24931334489</v>
      </c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  <c r="EH35" s="42"/>
      <c r="EI35" s="42"/>
      <c r="EJ35" s="42"/>
      <c r="EK35" s="42"/>
      <c r="EL35" s="42"/>
      <c r="EM35" s="42"/>
      <c r="EN35" s="42"/>
      <c r="EO35" s="42"/>
      <c r="EP35" s="42"/>
      <c r="EQ35" s="42"/>
      <c r="ER35" s="42"/>
      <c r="ES35" s="42"/>
      <c r="ET35" s="42"/>
      <c r="EU35" s="42"/>
      <c r="EV35" s="42"/>
      <c r="EW35" s="42"/>
      <c r="EX35" s="42"/>
      <c r="EY35" s="42"/>
      <c r="EZ35" s="42"/>
      <c r="FA35" s="42"/>
      <c r="FB35" s="42"/>
      <c r="FC35" s="42"/>
      <c r="FD35" s="42"/>
      <c r="FE35" s="42"/>
      <c r="FF35" s="42"/>
      <c r="FG35" s="42"/>
      <c r="FH35" s="42"/>
      <c r="FI35" s="42"/>
      <c r="FJ35" s="42"/>
      <c r="FK35" s="42"/>
      <c r="FL35" s="42"/>
      <c r="FM35" s="42"/>
      <c r="FN35" s="42"/>
      <c r="FO35" s="42"/>
      <c r="FP35" s="42"/>
      <c r="FQ35" s="42"/>
      <c r="FR35" s="42">
        <f t="shared" si="6"/>
        <v>0</v>
      </c>
      <c r="FS35" s="42">
        <f t="shared" si="7"/>
        <v>0</v>
      </c>
      <c r="FT35" s="16"/>
      <c r="FU35" s="23">
        <f t="shared" si="8"/>
        <v>0</v>
      </c>
      <c r="FV35" s="23">
        <v>0</v>
      </c>
      <c r="FW35" s="23"/>
      <c r="FX35" s="23">
        <f t="shared" si="9"/>
        <v>0</v>
      </c>
      <c r="FY35" s="5"/>
      <c r="FZ35" s="5"/>
      <c r="GA35" s="5"/>
    </row>
    <row r="36" spans="1:183" ht="16.5" customHeight="1" x14ac:dyDescent="0.25">
      <c r="A36" s="39"/>
      <c r="B36" s="24" t="s">
        <v>179</v>
      </c>
      <c r="C36" s="24" t="s">
        <v>179</v>
      </c>
      <c r="D36" s="24" t="s">
        <v>179</v>
      </c>
      <c r="E36" s="5">
        <f t="shared" si="10"/>
        <v>23</v>
      </c>
      <c r="F36" s="80" t="s">
        <v>271</v>
      </c>
      <c r="G36" s="17" t="s">
        <v>270</v>
      </c>
      <c r="H36" s="81"/>
      <c r="I36" s="41">
        <f t="shared" ref="I36:N36" si="32">IFERROR(H36*1.06,0)</f>
        <v>0</v>
      </c>
      <c r="J36" s="41">
        <f t="shared" si="32"/>
        <v>0</v>
      </c>
      <c r="K36" s="41">
        <f t="shared" si="32"/>
        <v>0</v>
      </c>
      <c r="L36" s="41">
        <f t="shared" si="32"/>
        <v>0</v>
      </c>
      <c r="M36" s="41">
        <f t="shared" si="32"/>
        <v>0</v>
      </c>
      <c r="N36" s="41">
        <f t="shared" si="32"/>
        <v>0</v>
      </c>
      <c r="O36" s="42"/>
      <c r="P36" s="42"/>
      <c r="Q36" s="42"/>
      <c r="R36" s="42">
        <v>0.5</v>
      </c>
      <c r="S36" s="42">
        <v>0.5</v>
      </c>
      <c r="T36" s="42">
        <v>1</v>
      </c>
      <c r="U36" s="42">
        <v>1</v>
      </c>
      <c r="V36" s="42">
        <v>1</v>
      </c>
      <c r="W36" s="42">
        <v>1</v>
      </c>
      <c r="X36" s="42">
        <v>1</v>
      </c>
      <c r="Y36" s="42">
        <v>1</v>
      </c>
      <c r="Z36" s="42">
        <v>1</v>
      </c>
      <c r="AA36" s="42">
        <v>1</v>
      </c>
      <c r="AB36" s="42">
        <v>1</v>
      </c>
      <c r="AC36" s="42">
        <v>1</v>
      </c>
      <c r="AD36" s="42">
        <v>1</v>
      </c>
      <c r="AE36" s="42">
        <v>1</v>
      </c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  <c r="EA36" s="42"/>
      <c r="EB36" s="42"/>
      <c r="EC36" s="42"/>
      <c r="ED36" s="42"/>
      <c r="EE36" s="42"/>
      <c r="EF36" s="42"/>
      <c r="EG36" s="42"/>
      <c r="EH36" s="42"/>
      <c r="EI36" s="42"/>
      <c r="EJ36" s="42"/>
      <c r="EK36" s="42"/>
      <c r="EL36" s="42"/>
      <c r="EM36" s="42"/>
      <c r="EN36" s="42"/>
      <c r="EO36" s="42"/>
      <c r="EP36" s="42"/>
      <c r="EQ36" s="42"/>
      <c r="ER36" s="42"/>
      <c r="ES36" s="42"/>
      <c r="ET36" s="42"/>
      <c r="EU36" s="42"/>
      <c r="EV36" s="42"/>
      <c r="EW36" s="42"/>
      <c r="EX36" s="42"/>
      <c r="EY36" s="42"/>
      <c r="EZ36" s="42"/>
      <c r="FA36" s="42"/>
      <c r="FB36" s="42"/>
      <c r="FC36" s="42"/>
      <c r="FD36" s="42"/>
      <c r="FE36" s="42"/>
      <c r="FF36" s="42"/>
      <c r="FG36" s="42"/>
      <c r="FH36" s="42"/>
      <c r="FI36" s="42"/>
      <c r="FJ36" s="42"/>
      <c r="FK36" s="42"/>
      <c r="FL36" s="42"/>
      <c r="FM36" s="42"/>
      <c r="FN36" s="42"/>
      <c r="FO36" s="42"/>
      <c r="FP36" s="42"/>
      <c r="FQ36" s="42"/>
      <c r="FR36" s="42">
        <f t="shared" si="6"/>
        <v>13</v>
      </c>
      <c r="FS36" s="42">
        <f t="shared" si="7"/>
        <v>6.5</v>
      </c>
      <c r="FT36" s="16" t="s">
        <v>272</v>
      </c>
      <c r="FU36" s="23">
        <f t="shared" si="8"/>
        <v>6.5</v>
      </c>
      <c r="FV36" s="23"/>
      <c r="FW36" s="23"/>
      <c r="FX36" s="23">
        <f t="shared" si="9"/>
        <v>6.5</v>
      </c>
      <c r="FY36" s="5"/>
      <c r="FZ36" s="5"/>
      <c r="GA36" s="5"/>
    </row>
    <row r="37" spans="1:183" ht="16.5" customHeight="1" x14ac:dyDescent="0.25">
      <c r="A37" s="39"/>
      <c r="B37" s="24" t="s">
        <v>243</v>
      </c>
      <c r="C37" s="24" t="s">
        <v>183</v>
      </c>
      <c r="D37" s="24" t="s">
        <v>183</v>
      </c>
      <c r="E37" s="5">
        <f t="shared" si="10"/>
        <v>24</v>
      </c>
      <c r="F37" s="75" t="s">
        <v>273</v>
      </c>
      <c r="G37" s="17" t="s">
        <v>257</v>
      </c>
      <c r="H37" s="41">
        <f>IF(G37="FTR",$K$2,IF(G37="FJR",$K$3,IF(G37="FSSr",$K$4,IF(G37="FSr",$K$5,IF(G37="SME",$K$6,IF(G37="TJR",$K$7,IF(G37="TSME",$K$8,IF(G37="TTR",$K$9,"NA"))))))))</f>
        <v>22586.524583333332</v>
      </c>
      <c r="I37" s="41">
        <f t="shared" ref="I37:N37" si="33">IFERROR(H37*1.06,0)</f>
        <v>23941.716058333332</v>
      </c>
      <c r="J37" s="41">
        <f t="shared" si="33"/>
        <v>25378.219021833334</v>
      </c>
      <c r="K37" s="41">
        <f t="shared" si="33"/>
        <v>26900.912163143337</v>
      </c>
      <c r="L37" s="41">
        <f t="shared" si="33"/>
        <v>28514.966892931938</v>
      </c>
      <c r="M37" s="41">
        <f t="shared" si="33"/>
        <v>30225.864906507857</v>
      </c>
      <c r="N37" s="41">
        <f t="shared" si="33"/>
        <v>32039.416800898329</v>
      </c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  <c r="EH37" s="42"/>
      <c r="EI37" s="42"/>
      <c r="EJ37" s="42"/>
      <c r="EK37" s="42"/>
      <c r="EL37" s="42"/>
      <c r="EM37" s="42"/>
      <c r="EN37" s="42"/>
      <c r="EO37" s="42"/>
      <c r="EP37" s="42"/>
      <c r="EQ37" s="42"/>
      <c r="ER37" s="42"/>
      <c r="ES37" s="42"/>
      <c r="ET37" s="42"/>
      <c r="EU37" s="42"/>
      <c r="EV37" s="42"/>
      <c r="EW37" s="42"/>
      <c r="EX37" s="42"/>
      <c r="EY37" s="42"/>
      <c r="EZ37" s="42"/>
      <c r="FA37" s="42"/>
      <c r="FB37" s="42"/>
      <c r="FC37" s="42"/>
      <c r="FD37" s="42"/>
      <c r="FE37" s="42"/>
      <c r="FF37" s="42"/>
      <c r="FG37" s="42"/>
      <c r="FH37" s="42"/>
      <c r="FI37" s="42"/>
      <c r="FJ37" s="42"/>
      <c r="FK37" s="42"/>
      <c r="FL37" s="42"/>
      <c r="FM37" s="42"/>
      <c r="FN37" s="42"/>
      <c r="FO37" s="42"/>
      <c r="FP37" s="42"/>
      <c r="FQ37" s="42"/>
      <c r="FR37" s="42">
        <f t="shared" si="6"/>
        <v>0</v>
      </c>
      <c r="FS37" s="42">
        <f t="shared" si="7"/>
        <v>0</v>
      </c>
      <c r="FT37" s="16"/>
      <c r="FU37" s="23">
        <f t="shared" si="8"/>
        <v>0</v>
      </c>
      <c r="FV37" s="23">
        <v>0</v>
      </c>
      <c r="FW37" s="23"/>
      <c r="FX37" s="23">
        <f t="shared" si="9"/>
        <v>0</v>
      </c>
      <c r="FY37" s="5"/>
      <c r="FZ37" s="5"/>
      <c r="GA37" s="5"/>
    </row>
    <row r="38" spans="1:183" ht="16.5" customHeight="1" x14ac:dyDescent="0.25">
      <c r="A38" s="39"/>
      <c r="B38" s="24" t="s">
        <v>179</v>
      </c>
      <c r="C38" s="24" t="s">
        <v>179</v>
      </c>
      <c r="D38" s="24" t="s">
        <v>179</v>
      </c>
      <c r="E38" s="5">
        <f t="shared" si="10"/>
        <v>25</v>
      </c>
      <c r="F38" s="80" t="s">
        <v>274</v>
      </c>
      <c r="G38" s="17" t="s">
        <v>270</v>
      </c>
      <c r="H38" s="81"/>
      <c r="I38" s="41">
        <f t="shared" ref="I38:N38" si="34">IFERROR(H38*1.06,0)</f>
        <v>0</v>
      </c>
      <c r="J38" s="41">
        <f t="shared" si="34"/>
        <v>0</v>
      </c>
      <c r="K38" s="41">
        <f t="shared" si="34"/>
        <v>0</v>
      </c>
      <c r="L38" s="41">
        <f t="shared" si="34"/>
        <v>0</v>
      </c>
      <c r="M38" s="41">
        <f t="shared" si="34"/>
        <v>0</v>
      </c>
      <c r="N38" s="41">
        <f t="shared" si="34"/>
        <v>0</v>
      </c>
      <c r="O38" s="42"/>
      <c r="P38" s="42"/>
      <c r="Q38" s="42"/>
      <c r="R38" s="42">
        <v>1</v>
      </c>
      <c r="S38" s="42">
        <v>1</v>
      </c>
      <c r="T38" s="42">
        <v>1</v>
      </c>
      <c r="U38" s="42">
        <v>1</v>
      </c>
      <c r="V38" s="42">
        <v>1</v>
      </c>
      <c r="W38" s="42">
        <v>1</v>
      </c>
      <c r="X38" s="42">
        <v>1</v>
      </c>
      <c r="Y38" s="42">
        <v>1</v>
      </c>
      <c r="Z38" s="42">
        <v>1</v>
      </c>
      <c r="AA38" s="42">
        <v>1</v>
      </c>
      <c r="AB38" s="42">
        <v>1</v>
      </c>
      <c r="AC38" s="42">
        <v>1</v>
      </c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  <c r="EA38" s="42"/>
      <c r="EB38" s="42"/>
      <c r="EC38" s="42"/>
      <c r="ED38" s="42"/>
      <c r="EE38" s="42"/>
      <c r="EF38" s="42"/>
      <c r="EG38" s="42"/>
      <c r="EH38" s="42"/>
      <c r="EI38" s="42"/>
      <c r="EJ38" s="42"/>
      <c r="EK38" s="42"/>
      <c r="EL38" s="42"/>
      <c r="EM38" s="42"/>
      <c r="EN38" s="42"/>
      <c r="EO38" s="42"/>
      <c r="EP38" s="42"/>
      <c r="EQ38" s="42"/>
      <c r="ER38" s="42"/>
      <c r="ES38" s="42"/>
      <c r="ET38" s="42"/>
      <c r="EU38" s="42"/>
      <c r="EV38" s="42"/>
      <c r="EW38" s="42"/>
      <c r="EX38" s="42"/>
      <c r="EY38" s="42"/>
      <c r="EZ38" s="42"/>
      <c r="FA38" s="42"/>
      <c r="FB38" s="42"/>
      <c r="FC38" s="42"/>
      <c r="FD38" s="42"/>
      <c r="FE38" s="42"/>
      <c r="FF38" s="42"/>
      <c r="FG38" s="42"/>
      <c r="FH38" s="42"/>
      <c r="FI38" s="42"/>
      <c r="FJ38" s="42"/>
      <c r="FK38" s="42"/>
      <c r="FL38" s="42"/>
      <c r="FM38" s="42"/>
      <c r="FN38" s="42"/>
      <c r="FO38" s="42"/>
      <c r="FP38" s="42"/>
      <c r="FQ38" s="42"/>
      <c r="FR38" s="42">
        <f t="shared" si="6"/>
        <v>12</v>
      </c>
      <c r="FS38" s="42">
        <f t="shared" si="7"/>
        <v>6</v>
      </c>
      <c r="FT38" s="42" t="s">
        <v>275</v>
      </c>
      <c r="FU38" s="23">
        <f t="shared" si="8"/>
        <v>6</v>
      </c>
      <c r="FV38" s="23"/>
      <c r="FW38" s="23"/>
      <c r="FX38" s="23">
        <f t="shared" si="9"/>
        <v>6</v>
      </c>
      <c r="FY38" s="5"/>
      <c r="FZ38" s="5"/>
      <c r="GA38" s="5"/>
    </row>
    <row r="39" spans="1:183" ht="16.5" customHeight="1" x14ac:dyDescent="0.25">
      <c r="A39" s="39"/>
      <c r="B39" s="24" t="s">
        <v>179</v>
      </c>
      <c r="C39" s="24" t="s">
        <v>179</v>
      </c>
      <c r="D39" s="24" t="s">
        <v>179</v>
      </c>
      <c r="E39" s="5">
        <f t="shared" si="10"/>
        <v>26</v>
      </c>
      <c r="F39" s="80" t="s">
        <v>276</v>
      </c>
      <c r="G39" s="17" t="s">
        <v>247</v>
      </c>
      <c r="H39" s="81"/>
      <c r="I39" s="41">
        <f t="shared" ref="I39:N39" si="35">IFERROR(H39*1.06,0)</f>
        <v>0</v>
      </c>
      <c r="J39" s="41">
        <f t="shared" si="35"/>
        <v>0</v>
      </c>
      <c r="K39" s="41">
        <f t="shared" si="35"/>
        <v>0</v>
      </c>
      <c r="L39" s="41">
        <f t="shared" si="35"/>
        <v>0</v>
      </c>
      <c r="M39" s="41">
        <f t="shared" si="35"/>
        <v>0</v>
      </c>
      <c r="N39" s="41">
        <f t="shared" si="35"/>
        <v>0</v>
      </c>
      <c r="O39" s="42"/>
      <c r="P39" s="42"/>
      <c r="Q39" s="42"/>
      <c r="R39" s="42">
        <v>1</v>
      </c>
      <c r="S39" s="42">
        <v>1</v>
      </c>
      <c r="T39" s="42">
        <v>1</v>
      </c>
      <c r="U39" s="42">
        <v>1</v>
      </c>
      <c r="V39" s="42">
        <v>1</v>
      </c>
      <c r="W39" s="42">
        <v>1</v>
      </c>
      <c r="X39" s="42">
        <v>1</v>
      </c>
      <c r="Y39" s="42">
        <v>1</v>
      </c>
      <c r="Z39" s="42">
        <v>1</v>
      </c>
      <c r="AA39" s="42">
        <v>1</v>
      </c>
      <c r="AB39" s="42">
        <v>1</v>
      </c>
      <c r="AC39" s="42">
        <v>1</v>
      </c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  <c r="EA39" s="42"/>
      <c r="EB39" s="42"/>
      <c r="EC39" s="42"/>
      <c r="ED39" s="42"/>
      <c r="EE39" s="42"/>
      <c r="EF39" s="42"/>
      <c r="EG39" s="42"/>
      <c r="EH39" s="42"/>
      <c r="EI39" s="42"/>
      <c r="EJ39" s="42"/>
      <c r="EK39" s="42"/>
      <c r="EL39" s="42"/>
      <c r="EM39" s="42"/>
      <c r="EN39" s="42"/>
      <c r="EO39" s="42"/>
      <c r="EP39" s="42"/>
      <c r="EQ39" s="42"/>
      <c r="ER39" s="42"/>
      <c r="ES39" s="42"/>
      <c r="ET39" s="42"/>
      <c r="EU39" s="42"/>
      <c r="EV39" s="42"/>
      <c r="EW39" s="42"/>
      <c r="EX39" s="42"/>
      <c r="EY39" s="42"/>
      <c r="EZ39" s="42"/>
      <c r="FA39" s="42"/>
      <c r="FB39" s="42"/>
      <c r="FC39" s="42"/>
      <c r="FD39" s="42"/>
      <c r="FE39" s="42"/>
      <c r="FF39" s="42"/>
      <c r="FG39" s="42"/>
      <c r="FH39" s="42"/>
      <c r="FI39" s="42"/>
      <c r="FJ39" s="42"/>
      <c r="FK39" s="42"/>
      <c r="FL39" s="42"/>
      <c r="FM39" s="42"/>
      <c r="FN39" s="42"/>
      <c r="FO39" s="42"/>
      <c r="FP39" s="42"/>
      <c r="FQ39" s="42"/>
      <c r="FR39" s="42">
        <f t="shared" si="6"/>
        <v>12</v>
      </c>
      <c r="FS39" s="42">
        <f t="shared" si="7"/>
        <v>6</v>
      </c>
      <c r="FT39" s="42" t="s">
        <v>277</v>
      </c>
      <c r="FU39" s="23">
        <f t="shared" si="8"/>
        <v>6</v>
      </c>
      <c r="FV39" s="23"/>
      <c r="FW39" s="23"/>
      <c r="FX39" s="23">
        <f t="shared" si="9"/>
        <v>6</v>
      </c>
      <c r="FY39" s="5"/>
      <c r="FZ39" s="5"/>
      <c r="GA39" s="5"/>
    </row>
    <row r="40" spans="1:183" ht="16.5" customHeight="1" x14ac:dyDescent="0.25">
      <c r="A40" s="39"/>
      <c r="B40" s="24" t="s">
        <v>179</v>
      </c>
      <c r="C40" s="24" t="s">
        <v>179</v>
      </c>
      <c r="D40" s="24" t="s">
        <v>179</v>
      </c>
      <c r="E40" s="5">
        <f t="shared" si="10"/>
        <v>27</v>
      </c>
      <c r="F40" s="82" t="s">
        <v>278</v>
      </c>
      <c r="G40" s="17" t="s">
        <v>270</v>
      </c>
      <c r="H40" s="81"/>
      <c r="I40" s="41">
        <f t="shared" ref="I40:N40" si="36">IFERROR(H40*1.06,0)</f>
        <v>0</v>
      </c>
      <c r="J40" s="41">
        <f t="shared" si="36"/>
        <v>0</v>
      </c>
      <c r="K40" s="41">
        <f t="shared" si="36"/>
        <v>0</v>
      </c>
      <c r="L40" s="41">
        <f t="shared" si="36"/>
        <v>0</v>
      </c>
      <c r="M40" s="41">
        <f t="shared" si="36"/>
        <v>0</v>
      </c>
      <c r="N40" s="41">
        <f t="shared" si="36"/>
        <v>0</v>
      </c>
      <c r="O40" s="42"/>
      <c r="P40" s="42"/>
      <c r="Q40" s="42"/>
      <c r="R40" s="42">
        <f t="shared" ref="R40:S40" si="37">(4/25)+0.25</f>
        <v>0.41000000000000003</v>
      </c>
      <c r="S40" s="42">
        <f t="shared" si="37"/>
        <v>0.41000000000000003</v>
      </c>
      <c r="T40" s="42">
        <v>0.66</v>
      </c>
      <c r="U40" s="42">
        <v>0.66</v>
      </c>
      <c r="V40" s="42">
        <v>0.41</v>
      </c>
      <c r="W40" s="42">
        <v>0.41</v>
      </c>
      <c r="X40" s="42">
        <v>0.24</v>
      </c>
      <c r="Y40" s="42">
        <v>0.24</v>
      </c>
      <c r="Z40" s="42">
        <v>0.24</v>
      </c>
      <c r="AA40" s="42">
        <v>0.24</v>
      </c>
      <c r="AB40" s="42">
        <v>0.24</v>
      </c>
      <c r="AC40" s="42">
        <v>0.24</v>
      </c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  <c r="EA40" s="42"/>
      <c r="EB40" s="42"/>
      <c r="EC40" s="42"/>
      <c r="ED40" s="42"/>
      <c r="EE40" s="42"/>
      <c r="EF40" s="42"/>
      <c r="EG40" s="42"/>
      <c r="EH40" s="42"/>
      <c r="EI40" s="42"/>
      <c r="EJ40" s="42"/>
      <c r="EK40" s="42"/>
      <c r="EL40" s="42"/>
      <c r="EM40" s="42"/>
      <c r="EN40" s="42"/>
      <c r="EO40" s="42"/>
      <c r="EP40" s="42"/>
      <c r="EQ40" s="42"/>
      <c r="ER40" s="42"/>
      <c r="ES40" s="42"/>
      <c r="ET40" s="42"/>
      <c r="EU40" s="42"/>
      <c r="EV40" s="42"/>
      <c r="EW40" s="42"/>
      <c r="EX40" s="42"/>
      <c r="EY40" s="42"/>
      <c r="EZ40" s="42"/>
      <c r="FA40" s="42"/>
      <c r="FB40" s="42"/>
      <c r="FC40" s="42"/>
      <c r="FD40" s="42"/>
      <c r="FE40" s="42"/>
      <c r="FF40" s="42"/>
      <c r="FG40" s="42"/>
      <c r="FH40" s="42"/>
      <c r="FI40" s="42"/>
      <c r="FJ40" s="42"/>
      <c r="FK40" s="42"/>
      <c r="FL40" s="42"/>
      <c r="FM40" s="42"/>
      <c r="FN40" s="42"/>
      <c r="FO40" s="42"/>
      <c r="FP40" s="42"/>
      <c r="FQ40" s="42"/>
      <c r="FR40" s="42">
        <f t="shared" si="6"/>
        <v>4.4000000000000012</v>
      </c>
      <c r="FS40" s="42">
        <f t="shared" si="7"/>
        <v>2.2000000000000006</v>
      </c>
      <c r="FT40" s="42" t="s">
        <v>279</v>
      </c>
      <c r="FU40" s="23">
        <f t="shared" si="8"/>
        <v>2.2000000000000006</v>
      </c>
      <c r="FV40" s="23"/>
      <c r="FW40" s="23"/>
      <c r="FX40" s="23">
        <f t="shared" si="9"/>
        <v>2.2000000000000006</v>
      </c>
      <c r="FY40" s="5"/>
      <c r="FZ40" s="5"/>
      <c r="GA40" s="5"/>
    </row>
    <row r="41" spans="1:183" ht="16.5" customHeight="1" x14ac:dyDescent="0.25">
      <c r="A41" s="39"/>
      <c r="B41" s="24" t="s">
        <v>243</v>
      </c>
      <c r="C41" s="24" t="s">
        <v>183</v>
      </c>
      <c r="D41" s="24" t="s">
        <v>183</v>
      </c>
      <c r="E41" s="5">
        <f t="shared" si="10"/>
        <v>28</v>
      </c>
      <c r="F41" s="76" t="s">
        <v>280</v>
      </c>
      <c r="G41" s="17" t="s">
        <v>281</v>
      </c>
      <c r="H41" s="41">
        <f t="shared" ref="H41:H50" si="38">IF(G41="FTR",$K$2,IF(G41="FJR",$K$3,IF(G41="FSSr",$K$4,IF(G41="FSr",$K$5,IF(G41="SME",$K$6,IF(G41="TJR",$K$7,IF(G41="TSME",$K$8,IF(G41="TTR",$K$9,"NA"))))))))</f>
        <v>76905.400000000009</v>
      </c>
      <c r="I41" s="41">
        <f t="shared" ref="I41:N41" si="39">IFERROR(H41*1.06,0)</f>
        <v>81519.724000000017</v>
      </c>
      <c r="J41" s="41">
        <f t="shared" si="39"/>
        <v>86410.907440000025</v>
      </c>
      <c r="K41" s="41">
        <f t="shared" si="39"/>
        <v>91595.561886400028</v>
      </c>
      <c r="L41" s="41">
        <f t="shared" si="39"/>
        <v>97091.295599584031</v>
      </c>
      <c r="M41" s="41">
        <f t="shared" si="39"/>
        <v>102916.77333555908</v>
      </c>
      <c r="N41" s="41">
        <f t="shared" si="39"/>
        <v>109091.77973569263</v>
      </c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  <c r="EA41" s="42"/>
      <c r="EB41" s="42"/>
      <c r="EC41" s="42"/>
      <c r="ED41" s="42"/>
      <c r="EE41" s="42"/>
      <c r="EF41" s="42"/>
      <c r="EG41" s="42"/>
      <c r="EH41" s="42"/>
      <c r="EI41" s="42"/>
      <c r="EJ41" s="42"/>
      <c r="EK41" s="42"/>
      <c r="EL41" s="42"/>
      <c r="EM41" s="42"/>
      <c r="EN41" s="42"/>
      <c r="EO41" s="42"/>
      <c r="EP41" s="42"/>
      <c r="EQ41" s="42"/>
      <c r="ER41" s="42"/>
      <c r="ES41" s="42"/>
      <c r="ET41" s="42"/>
      <c r="EU41" s="42"/>
      <c r="EV41" s="42"/>
      <c r="EW41" s="42"/>
      <c r="EX41" s="42"/>
      <c r="EY41" s="42"/>
      <c r="EZ41" s="42"/>
      <c r="FA41" s="42"/>
      <c r="FB41" s="42"/>
      <c r="FC41" s="42"/>
      <c r="FD41" s="42"/>
      <c r="FE41" s="42"/>
      <c r="FF41" s="42"/>
      <c r="FG41" s="42"/>
      <c r="FH41" s="42"/>
      <c r="FI41" s="42"/>
      <c r="FJ41" s="42"/>
      <c r="FK41" s="42"/>
      <c r="FL41" s="42"/>
      <c r="FM41" s="42"/>
      <c r="FN41" s="42"/>
      <c r="FO41" s="42"/>
      <c r="FP41" s="42"/>
      <c r="FQ41" s="42"/>
      <c r="FR41" s="42">
        <f t="shared" si="6"/>
        <v>0</v>
      </c>
      <c r="FS41" s="42">
        <f t="shared" si="7"/>
        <v>0</v>
      </c>
      <c r="FT41" s="16"/>
      <c r="FU41" s="23">
        <f t="shared" si="8"/>
        <v>0</v>
      </c>
      <c r="FV41" s="23">
        <v>9</v>
      </c>
      <c r="FW41" s="23"/>
      <c r="FX41" s="23">
        <f t="shared" si="9"/>
        <v>-9</v>
      </c>
      <c r="FY41" s="5"/>
      <c r="FZ41" s="5"/>
      <c r="GA41" s="5"/>
    </row>
    <row r="42" spans="1:183" ht="16.5" customHeight="1" x14ac:dyDescent="0.25">
      <c r="A42" s="39"/>
      <c r="B42" s="24" t="s">
        <v>186</v>
      </c>
      <c r="C42" s="24" t="s">
        <v>183</v>
      </c>
      <c r="D42" s="24" t="s">
        <v>183</v>
      </c>
      <c r="E42" s="5">
        <f t="shared" si="10"/>
        <v>29</v>
      </c>
      <c r="F42" s="76" t="s">
        <v>282</v>
      </c>
      <c r="G42" s="17" t="s">
        <v>259</v>
      </c>
      <c r="H42" s="41">
        <f t="shared" si="38"/>
        <v>33341.448750000003</v>
      </c>
      <c r="I42" s="41">
        <f t="shared" ref="I42:N42" si="40">IFERROR(H42*1.06,0)</f>
        <v>35341.935675000008</v>
      </c>
      <c r="J42" s="41">
        <f t="shared" si="40"/>
        <v>37462.451815500011</v>
      </c>
      <c r="K42" s="41">
        <f t="shared" si="40"/>
        <v>39710.198924430013</v>
      </c>
      <c r="L42" s="41">
        <f t="shared" si="40"/>
        <v>42092.810859895813</v>
      </c>
      <c r="M42" s="41">
        <f t="shared" si="40"/>
        <v>44618.379511489562</v>
      </c>
      <c r="N42" s="41">
        <f t="shared" si="40"/>
        <v>47295.482282178935</v>
      </c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  <c r="EA42" s="42"/>
      <c r="EB42" s="42"/>
      <c r="EC42" s="42"/>
      <c r="ED42" s="42"/>
      <c r="EE42" s="42"/>
      <c r="EF42" s="42"/>
      <c r="EG42" s="42"/>
      <c r="EH42" s="42"/>
      <c r="EI42" s="42"/>
      <c r="EJ42" s="42"/>
      <c r="EK42" s="42"/>
      <c r="EL42" s="42"/>
      <c r="EM42" s="42"/>
      <c r="EN42" s="42"/>
      <c r="EO42" s="42"/>
      <c r="EP42" s="42"/>
      <c r="EQ42" s="42"/>
      <c r="ER42" s="42"/>
      <c r="ES42" s="42"/>
      <c r="ET42" s="42"/>
      <c r="EU42" s="42"/>
      <c r="EV42" s="42"/>
      <c r="EW42" s="42"/>
      <c r="EX42" s="42"/>
      <c r="EY42" s="42"/>
      <c r="EZ42" s="42"/>
      <c r="FA42" s="42"/>
      <c r="FB42" s="42"/>
      <c r="FC42" s="42"/>
      <c r="FD42" s="42"/>
      <c r="FE42" s="42"/>
      <c r="FF42" s="42"/>
      <c r="FG42" s="42"/>
      <c r="FH42" s="42"/>
      <c r="FI42" s="42"/>
      <c r="FJ42" s="42"/>
      <c r="FK42" s="42"/>
      <c r="FL42" s="42"/>
      <c r="FM42" s="42"/>
      <c r="FN42" s="42"/>
      <c r="FO42" s="42"/>
      <c r="FP42" s="42"/>
      <c r="FQ42" s="42"/>
      <c r="FR42" s="42">
        <f t="shared" si="6"/>
        <v>0</v>
      </c>
      <c r="FS42" s="42">
        <f t="shared" si="7"/>
        <v>0</v>
      </c>
      <c r="FT42" s="16"/>
      <c r="FU42" s="23">
        <f t="shared" si="8"/>
        <v>0</v>
      </c>
      <c r="FV42" s="23">
        <v>4</v>
      </c>
      <c r="FW42" s="23"/>
      <c r="FX42" s="23">
        <f t="shared" si="9"/>
        <v>-4</v>
      </c>
      <c r="FY42" s="5"/>
      <c r="FZ42" s="5"/>
      <c r="GA42" s="5"/>
    </row>
    <row r="43" spans="1:183" ht="16.5" customHeight="1" x14ac:dyDescent="0.25">
      <c r="A43" s="39"/>
      <c r="B43" s="25">
        <v>0.5</v>
      </c>
      <c r="C43" s="24" t="s">
        <v>183</v>
      </c>
      <c r="D43" s="24" t="s">
        <v>183</v>
      </c>
      <c r="E43" s="5">
        <f t="shared" si="10"/>
        <v>30</v>
      </c>
      <c r="F43" s="76" t="s">
        <v>283</v>
      </c>
      <c r="G43" s="17" t="s">
        <v>245</v>
      </c>
      <c r="H43" s="41">
        <f t="shared" si="38"/>
        <v>76905.400000000009</v>
      </c>
      <c r="I43" s="41">
        <f t="shared" ref="I43:N43" si="41">IFERROR(H43*1.06,0)</f>
        <v>81519.724000000017</v>
      </c>
      <c r="J43" s="41">
        <f t="shared" si="41"/>
        <v>86410.907440000025</v>
      </c>
      <c r="K43" s="41">
        <f t="shared" si="41"/>
        <v>91595.561886400028</v>
      </c>
      <c r="L43" s="41">
        <f t="shared" si="41"/>
        <v>97091.295599584031</v>
      </c>
      <c r="M43" s="41">
        <f t="shared" si="41"/>
        <v>102916.77333555908</v>
      </c>
      <c r="N43" s="41">
        <f t="shared" si="41"/>
        <v>109091.77973569263</v>
      </c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  <c r="EA43" s="42"/>
      <c r="EB43" s="42"/>
      <c r="EC43" s="42"/>
      <c r="ED43" s="42"/>
      <c r="EE43" s="42"/>
      <c r="EF43" s="42"/>
      <c r="EG43" s="42"/>
      <c r="EH43" s="42"/>
      <c r="EI43" s="42"/>
      <c r="EJ43" s="42"/>
      <c r="EK43" s="42"/>
      <c r="EL43" s="42"/>
      <c r="EM43" s="42"/>
      <c r="EN43" s="42"/>
      <c r="EO43" s="42"/>
      <c r="EP43" s="42"/>
      <c r="EQ43" s="42"/>
      <c r="ER43" s="42"/>
      <c r="ES43" s="42"/>
      <c r="ET43" s="42"/>
      <c r="EU43" s="42"/>
      <c r="EV43" s="42"/>
      <c r="EW43" s="42"/>
      <c r="EX43" s="42"/>
      <c r="EY43" s="42"/>
      <c r="EZ43" s="42"/>
      <c r="FA43" s="42"/>
      <c r="FB43" s="42"/>
      <c r="FC43" s="42"/>
      <c r="FD43" s="42"/>
      <c r="FE43" s="42"/>
      <c r="FF43" s="42"/>
      <c r="FG43" s="42"/>
      <c r="FH43" s="42"/>
      <c r="FI43" s="42"/>
      <c r="FJ43" s="42"/>
      <c r="FK43" s="42"/>
      <c r="FL43" s="42"/>
      <c r="FM43" s="42"/>
      <c r="FN43" s="42"/>
      <c r="FO43" s="42"/>
      <c r="FP43" s="42"/>
      <c r="FQ43" s="42"/>
      <c r="FR43" s="42">
        <f t="shared" si="6"/>
        <v>0</v>
      </c>
      <c r="FS43" s="42">
        <f t="shared" si="7"/>
        <v>0</v>
      </c>
      <c r="FT43" s="42"/>
      <c r="FU43" s="23">
        <f t="shared" si="8"/>
        <v>0</v>
      </c>
      <c r="FV43" s="23">
        <v>4</v>
      </c>
      <c r="FW43" s="23"/>
      <c r="FX43" s="23">
        <f t="shared" si="9"/>
        <v>-4</v>
      </c>
      <c r="FY43" s="5"/>
      <c r="FZ43" s="5"/>
      <c r="GA43" s="5"/>
    </row>
    <row r="44" spans="1:183" ht="16.5" customHeight="1" x14ac:dyDescent="0.25">
      <c r="A44" s="39"/>
      <c r="B44" s="24" t="s">
        <v>243</v>
      </c>
      <c r="C44" s="24" t="s">
        <v>183</v>
      </c>
      <c r="D44" s="24" t="s">
        <v>183</v>
      </c>
      <c r="E44" s="5">
        <f t="shared" si="10"/>
        <v>31</v>
      </c>
      <c r="F44" s="75" t="s">
        <v>284</v>
      </c>
      <c r="G44" s="17" t="s">
        <v>259</v>
      </c>
      <c r="H44" s="41">
        <f t="shared" si="38"/>
        <v>33341.448750000003</v>
      </c>
      <c r="I44" s="41">
        <f t="shared" ref="I44:N44" si="42">IFERROR(H44*1.06,0)</f>
        <v>35341.935675000008</v>
      </c>
      <c r="J44" s="41">
        <f t="shared" si="42"/>
        <v>37462.451815500011</v>
      </c>
      <c r="K44" s="41">
        <f t="shared" si="42"/>
        <v>39710.198924430013</v>
      </c>
      <c r="L44" s="41">
        <f t="shared" si="42"/>
        <v>42092.810859895813</v>
      </c>
      <c r="M44" s="41">
        <f t="shared" si="42"/>
        <v>44618.379511489562</v>
      </c>
      <c r="N44" s="41">
        <f t="shared" si="42"/>
        <v>47295.482282178935</v>
      </c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  <c r="EA44" s="42"/>
      <c r="EB44" s="42"/>
      <c r="EC44" s="42"/>
      <c r="ED44" s="42"/>
      <c r="EE44" s="42"/>
      <c r="EF44" s="42"/>
      <c r="EG44" s="42"/>
      <c r="EH44" s="42"/>
      <c r="EI44" s="42"/>
      <c r="EJ44" s="42"/>
      <c r="EK44" s="42"/>
      <c r="EL44" s="42"/>
      <c r="EM44" s="42"/>
      <c r="EN44" s="42"/>
      <c r="EO44" s="42"/>
      <c r="EP44" s="42"/>
      <c r="EQ44" s="42"/>
      <c r="ER44" s="42"/>
      <c r="ES44" s="42"/>
      <c r="ET44" s="42"/>
      <c r="EU44" s="42"/>
      <c r="EV44" s="42"/>
      <c r="EW44" s="42"/>
      <c r="EX44" s="42"/>
      <c r="EY44" s="42"/>
      <c r="EZ44" s="42"/>
      <c r="FA44" s="42"/>
      <c r="FB44" s="42"/>
      <c r="FC44" s="42"/>
      <c r="FD44" s="42"/>
      <c r="FE44" s="42"/>
      <c r="FF44" s="42"/>
      <c r="FG44" s="42"/>
      <c r="FH44" s="42"/>
      <c r="FI44" s="42"/>
      <c r="FJ44" s="42"/>
      <c r="FK44" s="42"/>
      <c r="FL44" s="42"/>
      <c r="FM44" s="42"/>
      <c r="FN44" s="42"/>
      <c r="FO44" s="42"/>
      <c r="FP44" s="42"/>
      <c r="FQ44" s="42"/>
      <c r="FR44" s="42">
        <f t="shared" si="6"/>
        <v>0</v>
      </c>
      <c r="FS44" s="42">
        <f t="shared" si="7"/>
        <v>0</v>
      </c>
      <c r="FT44" s="42"/>
      <c r="FU44" s="23">
        <f t="shared" si="8"/>
        <v>0</v>
      </c>
      <c r="FV44" s="23">
        <v>0</v>
      </c>
      <c r="FW44" s="23"/>
      <c r="FX44" s="23">
        <f t="shared" si="9"/>
        <v>0</v>
      </c>
      <c r="FY44" s="5"/>
      <c r="FZ44" s="5"/>
      <c r="GA44" s="5"/>
    </row>
    <row r="45" spans="1:183" ht="16.5" customHeight="1" x14ac:dyDescent="0.25">
      <c r="A45" s="39"/>
      <c r="B45" s="83" t="s">
        <v>186</v>
      </c>
      <c r="C45" s="24" t="s">
        <v>183</v>
      </c>
      <c r="D45" s="24" t="s">
        <v>183</v>
      </c>
      <c r="E45" s="5">
        <f t="shared" si="10"/>
        <v>32</v>
      </c>
      <c r="F45" s="44" t="s">
        <v>285</v>
      </c>
      <c r="G45" s="17" t="s">
        <v>247</v>
      </c>
      <c r="H45" s="41">
        <f t="shared" si="38"/>
        <v>43019.695833333331</v>
      </c>
      <c r="I45" s="41">
        <f t="shared" ref="I45:N45" si="43">IFERROR(H45*1.06,0)</f>
        <v>45600.877583333335</v>
      </c>
      <c r="J45" s="41">
        <f t="shared" si="43"/>
        <v>48336.930238333334</v>
      </c>
      <c r="K45" s="41">
        <f t="shared" si="43"/>
        <v>51237.146052633339</v>
      </c>
      <c r="L45" s="41">
        <f t="shared" si="43"/>
        <v>54311.374815791343</v>
      </c>
      <c r="M45" s="41">
        <f t="shared" si="43"/>
        <v>57570.057304738824</v>
      </c>
      <c r="N45" s="41">
        <f t="shared" si="43"/>
        <v>61024.260743023158</v>
      </c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42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  <c r="EA45" s="42"/>
      <c r="EB45" s="42"/>
      <c r="EC45" s="42"/>
      <c r="ED45" s="42"/>
      <c r="EE45" s="42"/>
      <c r="EF45" s="42"/>
      <c r="EG45" s="42"/>
      <c r="EH45" s="42"/>
      <c r="EI45" s="42"/>
      <c r="EJ45" s="42"/>
      <c r="EK45" s="42"/>
      <c r="EL45" s="42"/>
      <c r="EM45" s="42"/>
      <c r="EN45" s="42"/>
      <c r="EO45" s="42"/>
      <c r="EP45" s="42"/>
      <c r="EQ45" s="42"/>
      <c r="ER45" s="42"/>
      <c r="ES45" s="42"/>
      <c r="ET45" s="42"/>
      <c r="EU45" s="42"/>
      <c r="EV45" s="42"/>
      <c r="EW45" s="42"/>
      <c r="EX45" s="42"/>
      <c r="EY45" s="42"/>
      <c r="EZ45" s="42"/>
      <c r="FA45" s="42"/>
      <c r="FB45" s="42"/>
      <c r="FC45" s="42"/>
      <c r="FD45" s="42"/>
      <c r="FE45" s="42"/>
      <c r="FF45" s="42"/>
      <c r="FG45" s="42"/>
      <c r="FH45" s="42"/>
      <c r="FI45" s="42"/>
      <c r="FJ45" s="42"/>
      <c r="FK45" s="42"/>
      <c r="FL45" s="42"/>
      <c r="FM45" s="42"/>
      <c r="FN45" s="42"/>
      <c r="FO45" s="42"/>
      <c r="FP45" s="42"/>
      <c r="FQ45" s="42"/>
      <c r="FR45" s="42">
        <f t="shared" si="6"/>
        <v>0</v>
      </c>
      <c r="FS45" s="42">
        <f t="shared" si="7"/>
        <v>0</v>
      </c>
      <c r="FT45" s="42"/>
      <c r="FU45" s="23">
        <f t="shared" si="8"/>
        <v>0</v>
      </c>
      <c r="FV45" s="23">
        <v>5</v>
      </c>
      <c r="FW45" s="23"/>
      <c r="FX45" s="23">
        <f t="shared" si="9"/>
        <v>-5</v>
      </c>
      <c r="FY45" s="5"/>
      <c r="FZ45" s="5"/>
      <c r="GA45" s="5"/>
    </row>
    <row r="46" spans="1:183" ht="16.5" customHeight="1" x14ac:dyDescent="0.25">
      <c r="A46" s="39"/>
      <c r="B46" s="83" t="s">
        <v>186</v>
      </c>
      <c r="C46" s="24" t="s">
        <v>183</v>
      </c>
      <c r="D46" s="24" t="s">
        <v>183</v>
      </c>
      <c r="E46" s="5">
        <f t="shared" si="10"/>
        <v>33</v>
      </c>
      <c r="F46" s="44" t="s">
        <v>286</v>
      </c>
      <c r="G46" s="17" t="s">
        <v>247</v>
      </c>
      <c r="H46" s="41">
        <f t="shared" si="38"/>
        <v>43019.695833333331</v>
      </c>
      <c r="I46" s="41">
        <f t="shared" ref="I46:N46" si="44">IFERROR(H46*1.06,0)</f>
        <v>45600.877583333335</v>
      </c>
      <c r="J46" s="41">
        <f t="shared" si="44"/>
        <v>48336.930238333334</v>
      </c>
      <c r="K46" s="41">
        <f t="shared" si="44"/>
        <v>51237.146052633339</v>
      </c>
      <c r="L46" s="41">
        <f t="shared" si="44"/>
        <v>54311.374815791343</v>
      </c>
      <c r="M46" s="41">
        <f t="shared" si="44"/>
        <v>57570.057304738824</v>
      </c>
      <c r="N46" s="41">
        <f t="shared" si="44"/>
        <v>61024.260743023158</v>
      </c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  <c r="CE46" s="42"/>
      <c r="CF46" s="42"/>
      <c r="CG46" s="42"/>
      <c r="CH46" s="42"/>
      <c r="CI46" s="42"/>
      <c r="CJ46" s="42"/>
      <c r="CK46" s="42"/>
      <c r="CL46" s="42"/>
      <c r="CM46" s="42"/>
      <c r="CN46" s="42"/>
      <c r="CO46" s="42"/>
      <c r="CP46" s="42"/>
      <c r="CQ46" s="42"/>
      <c r="CR46" s="42"/>
      <c r="CS46" s="42"/>
      <c r="CT46" s="42"/>
      <c r="CU46" s="42"/>
      <c r="CV46" s="42"/>
      <c r="CW46" s="42"/>
      <c r="CX46" s="42"/>
      <c r="CY46" s="4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  <c r="EA46" s="42"/>
      <c r="EB46" s="42"/>
      <c r="EC46" s="42"/>
      <c r="ED46" s="42"/>
      <c r="EE46" s="42"/>
      <c r="EF46" s="42"/>
      <c r="EG46" s="42"/>
      <c r="EH46" s="42"/>
      <c r="EI46" s="42"/>
      <c r="EJ46" s="42"/>
      <c r="EK46" s="42"/>
      <c r="EL46" s="42"/>
      <c r="EM46" s="42"/>
      <c r="EN46" s="42"/>
      <c r="EO46" s="42"/>
      <c r="EP46" s="42"/>
      <c r="EQ46" s="42"/>
      <c r="ER46" s="42"/>
      <c r="ES46" s="42"/>
      <c r="ET46" s="42"/>
      <c r="EU46" s="42"/>
      <c r="EV46" s="42"/>
      <c r="EW46" s="42"/>
      <c r="EX46" s="42"/>
      <c r="EY46" s="42"/>
      <c r="EZ46" s="42"/>
      <c r="FA46" s="42"/>
      <c r="FB46" s="42"/>
      <c r="FC46" s="42"/>
      <c r="FD46" s="42"/>
      <c r="FE46" s="42"/>
      <c r="FF46" s="42"/>
      <c r="FG46" s="42"/>
      <c r="FH46" s="42"/>
      <c r="FI46" s="42"/>
      <c r="FJ46" s="42"/>
      <c r="FK46" s="42"/>
      <c r="FL46" s="42"/>
      <c r="FM46" s="42"/>
      <c r="FN46" s="42"/>
      <c r="FO46" s="42"/>
      <c r="FP46" s="42"/>
      <c r="FQ46" s="42"/>
      <c r="FR46" s="42">
        <f t="shared" si="6"/>
        <v>0</v>
      </c>
      <c r="FS46" s="42">
        <f t="shared" si="7"/>
        <v>0</v>
      </c>
      <c r="FT46" s="45"/>
      <c r="FU46" s="23">
        <f t="shared" si="8"/>
        <v>0</v>
      </c>
      <c r="FV46" s="23">
        <v>79</v>
      </c>
      <c r="FW46" s="23"/>
      <c r="FX46" s="23">
        <f t="shared" si="9"/>
        <v>-79</v>
      </c>
      <c r="FY46" s="5"/>
      <c r="FZ46" s="5"/>
      <c r="GA46" s="5"/>
    </row>
    <row r="47" spans="1:183" ht="16.5" customHeight="1" x14ac:dyDescent="0.25">
      <c r="A47" s="39"/>
      <c r="B47" s="24" t="s">
        <v>186</v>
      </c>
      <c r="C47" s="24" t="s">
        <v>183</v>
      </c>
      <c r="D47" s="24" t="s">
        <v>183</v>
      </c>
      <c r="E47" s="5">
        <f t="shared" si="10"/>
        <v>34</v>
      </c>
      <c r="F47" s="44" t="s">
        <v>287</v>
      </c>
      <c r="G47" s="17" t="s">
        <v>247</v>
      </c>
      <c r="H47" s="41">
        <f t="shared" si="38"/>
        <v>43019.695833333331</v>
      </c>
      <c r="I47" s="41">
        <f t="shared" ref="I47:N47" si="45">IFERROR(H47*1.06,0)</f>
        <v>45600.877583333335</v>
      </c>
      <c r="J47" s="41">
        <f t="shared" si="45"/>
        <v>48336.930238333334</v>
      </c>
      <c r="K47" s="41">
        <f t="shared" si="45"/>
        <v>51237.146052633339</v>
      </c>
      <c r="L47" s="41">
        <f t="shared" si="45"/>
        <v>54311.374815791343</v>
      </c>
      <c r="M47" s="41">
        <f t="shared" si="45"/>
        <v>57570.057304738824</v>
      </c>
      <c r="N47" s="41">
        <f t="shared" si="45"/>
        <v>61024.260743023158</v>
      </c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  <c r="EA47" s="42"/>
      <c r="EB47" s="42"/>
      <c r="EC47" s="42"/>
      <c r="ED47" s="42"/>
      <c r="EE47" s="42"/>
      <c r="EF47" s="42"/>
      <c r="EG47" s="42"/>
      <c r="EH47" s="42"/>
      <c r="EI47" s="42"/>
      <c r="EJ47" s="42"/>
      <c r="EK47" s="42"/>
      <c r="EL47" s="42"/>
      <c r="EM47" s="42"/>
      <c r="EN47" s="42"/>
      <c r="EO47" s="42"/>
      <c r="EP47" s="42"/>
      <c r="EQ47" s="42"/>
      <c r="ER47" s="42"/>
      <c r="ES47" s="42"/>
      <c r="ET47" s="42"/>
      <c r="EU47" s="42"/>
      <c r="EV47" s="42"/>
      <c r="EW47" s="42"/>
      <c r="EX47" s="42"/>
      <c r="EY47" s="42"/>
      <c r="EZ47" s="42"/>
      <c r="FA47" s="42"/>
      <c r="FB47" s="42"/>
      <c r="FC47" s="42"/>
      <c r="FD47" s="42"/>
      <c r="FE47" s="42"/>
      <c r="FF47" s="42"/>
      <c r="FG47" s="42"/>
      <c r="FH47" s="42"/>
      <c r="FI47" s="42"/>
      <c r="FJ47" s="42"/>
      <c r="FK47" s="42"/>
      <c r="FL47" s="42"/>
      <c r="FM47" s="42"/>
      <c r="FN47" s="42"/>
      <c r="FO47" s="42"/>
      <c r="FP47" s="42"/>
      <c r="FQ47" s="42"/>
      <c r="FR47" s="42">
        <f t="shared" si="6"/>
        <v>0</v>
      </c>
      <c r="FS47" s="42">
        <f t="shared" si="7"/>
        <v>0</v>
      </c>
      <c r="FT47" s="42"/>
      <c r="FU47" s="23">
        <f t="shared" si="8"/>
        <v>0</v>
      </c>
      <c r="FV47" s="23">
        <v>20</v>
      </c>
      <c r="FW47" s="23"/>
      <c r="FX47" s="23">
        <f t="shared" si="9"/>
        <v>-20</v>
      </c>
      <c r="FY47" s="5"/>
      <c r="FZ47" s="5"/>
      <c r="GA47" s="5"/>
    </row>
    <row r="48" spans="1:183" ht="16.5" customHeight="1" x14ac:dyDescent="0.25">
      <c r="A48" s="39"/>
      <c r="B48" s="24" t="s">
        <v>186</v>
      </c>
      <c r="C48" s="24" t="s">
        <v>183</v>
      </c>
      <c r="D48" s="24" t="s">
        <v>183</v>
      </c>
      <c r="E48" s="5">
        <f t="shared" si="10"/>
        <v>35</v>
      </c>
      <c r="F48" s="44" t="s">
        <v>288</v>
      </c>
      <c r="G48" s="17" t="s">
        <v>247</v>
      </c>
      <c r="H48" s="41">
        <f t="shared" si="38"/>
        <v>43019.695833333331</v>
      </c>
      <c r="I48" s="41">
        <f t="shared" ref="I48:N48" si="46">IFERROR(H48*1.06,0)</f>
        <v>45600.877583333335</v>
      </c>
      <c r="J48" s="41">
        <f t="shared" si="46"/>
        <v>48336.930238333334</v>
      </c>
      <c r="K48" s="41">
        <f t="shared" si="46"/>
        <v>51237.146052633339</v>
      </c>
      <c r="L48" s="41">
        <f t="shared" si="46"/>
        <v>54311.374815791343</v>
      </c>
      <c r="M48" s="41">
        <f t="shared" si="46"/>
        <v>57570.057304738824</v>
      </c>
      <c r="N48" s="41">
        <f t="shared" si="46"/>
        <v>61024.260743023158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  <c r="EA48" s="42"/>
      <c r="EB48" s="42"/>
      <c r="EC48" s="42"/>
      <c r="ED48" s="42"/>
      <c r="EE48" s="42"/>
      <c r="EF48" s="42"/>
      <c r="EG48" s="42"/>
      <c r="EH48" s="42"/>
      <c r="EI48" s="42"/>
      <c r="EJ48" s="42"/>
      <c r="EK48" s="42"/>
      <c r="EL48" s="42"/>
      <c r="EM48" s="42"/>
      <c r="EN48" s="42"/>
      <c r="EO48" s="42"/>
      <c r="EP48" s="42"/>
      <c r="EQ48" s="42"/>
      <c r="ER48" s="42"/>
      <c r="ES48" s="42"/>
      <c r="ET48" s="42"/>
      <c r="EU48" s="42"/>
      <c r="EV48" s="42"/>
      <c r="EW48" s="42"/>
      <c r="EX48" s="42"/>
      <c r="EY48" s="42"/>
      <c r="EZ48" s="42"/>
      <c r="FA48" s="42"/>
      <c r="FB48" s="42"/>
      <c r="FC48" s="42"/>
      <c r="FD48" s="42"/>
      <c r="FE48" s="42"/>
      <c r="FF48" s="42"/>
      <c r="FG48" s="42"/>
      <c r="FH48" s="42"/>
      <c r="FI48" s="42"/>
      <c r="FJ48" s="42"/>
      <c r="FK48" s="42"/>
      <c r="FL48" s="42"/>
      <c r="FM48" s="42"/>
      <c r="FN48" s="42"/>
      <c r="FO48" s="42"/>
      <c r="FP48" s="42"/>
      <c r="FQ48" s="42"/>
      <c r="FR48" s="42">
        <f t="shared" si="6"/>
        <v>0</v>
      </c>
      <c r="FS48" s="42">
        <f t="shared" si="7"/>
        <v>0</v>
      </c>
      <c r="FT48" s="42"/>
      <c r="FU48" s="23">
        <f t="shared" si="8"/>
        <v>0</v>
      </c>
      <c r="FV48" s="23">
        <v>19.5</v>
      </c>
      <c r="FW48" s="23"/>
      <c r="FX48" s="23">
        <f t="shared" si="9"/>
        <v>-19.5</v>
      </c>
      <c r="FY48" s="5"/>
      <c r="FZ48" s="5"/>
      <c r="GA48" s="5"/>
    </row>
    <row r="49" spans="1:183" ht="16.5" customHeight="1" x14ac:dyDescent="0.25">
      <c r="A49" s="39"/>
      <c r="B49" s="83" t="s">
        <v>186</v>
      </c>
      <c r="C49" s="24" t="s">
        <v>183</v>
      </c>
      <c r="D49" s="24" t="s">
        <v>183</v>
      </c>
      <c r="E49" s="5">
        <f t="shared" si="10"/>
        <v>36</v>
      </c>
      <c r="F49" s="44" t="s">
        <v>289</v>
      </c>
      <c r="G49" s="17" t="s">
        <v>247</v>
      </c>
      <c r="H49" s="41">
        <f t="shared" si="38"/>
        <v>43019.695833333331</v>
      </c>
      <c r="I49" s="41">
        <f t="shared" ref="I49:N49" si="47">IFERROR(H49*1.06,0)</f>
        <v>45600.877583333335</v>
      </c>
      <c r="J49" s="41">
        <f t="shared" si="47"/>
        <v>48336.930238333334</v>
      </c>
      <c r="K49" s="41">
        <f t="shared" si="47"/>
        <v>51237.146052633339</v>
      </c>
      <c r="L49" s="41">
        <f t="shared" si="47"/>
        <v>54311.374815791343</v>
      </c>
      <c r="M49" s="41">
        <f t="shared" si="47"/>
        <v>57570.057304738824</v>
      </c>
      <c r="N49" s="41">
        <f t="shared" si="47"/>
        <v>61024.260743023158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42"/>
      <c r="BY49" s="42"/>
      <c r="BZ49" s="42"/>
      <c r="CA49" s="42"/>
      <c r="CB49" s="42"/>
      <c r="CC49" s="42"/>
      <c r="CD49" s="42"/>
      <c r="CE49" s="42"/>
      <c r="CF49" s="42"/>
      <c r="CG49" s="42"/>
      <c r="CH49" s="42"/>
      <c r="CI49" s="42"/>
      <c r="CJ49" s="42"/>
      <c r="CK49" s="42"/>
      <c r="CL49" s="42"/>
      <c r="CM49" s="42"/>
      <c r="CN49" s="42"/>
      <c r="CO49" s="42"/>
      <c r="CP49" s="42"/>
      <c r="CQ49" s="42"/>
      <c r="CR49" s="42"/>
      <c r="CS49" s="42"/>
      <c r="CT49" s="42"/>
      <c r="CU49" s="42"/>
      <c r="CV49" s="42"/>
      <c r="CW49" s="42"/>
      <c r="CX49" s="42"/>
      <c r="CY49" s="4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  <c r="EA49" s="42"/>
      <c r="EB49" s="42"/>
      <c r="EC49" s="42"/>
      <c r="ED49" s="42"/>
      <c r="EE49" s="42"/>
      <c r="EF49" s="42"/>
      <c r="EG49" s="42"/>
      <c r="EH49" s="42"/>
      <c r="EI49" s="42"/>
      <c r="EJ49" s="42"/>
      <c r="EK49" s="42"/>
      <c r="EL49" s="42"/>
      <c r="EM49" s="42"/>
      <c r="EN49" s="42"/>
      <c r="EO49" s="42"/>
      <c r="EP49" s="42"/>
      <c r="EQ49" s="42"/>
      <c r="ER49" s="42"/>
      <c r="ES49" s="42"/>
      <c r="ET49" s="42"/>
      <c r="EU49" s="42"/>
      <c r="EV49" s="42"/>
      <c r="EW49" s="42"/>
      <c r="EX49" s="42"/>
      <c r="EY49" s="42"/>
      <c r="EZ49" s="42"/>
      <c r="FA49" s="42"/>
      <c r="FB49" s="42"/>
      <c r="FC49" s="42"/>
      <c r="FD49" s="42"/>
      <c r="FE49" s="42"/>
      <c r="FF49" s="42"/>
      <c r="FG49" s="42"/>
      <c r="FH49" s="42"/>
      <c r="FI49" s="42"/>
      <c r="FJ49" s="42"/>
      <c r="FK49" s="42"/>
      <c r="FL49" s="42"/>
      <c r="FM49" s="42"/>
      <c r="FN49" s="42"/>
      <c r="FO49" s="42"/>
      <c r="FP49" s="42"/>
      <c r="FQ49" s="42"/>
      <c r="FR49" s="42">
        <f t="shared" si="6"/>
        <v>0</v>
      </c>
      <c r="FS49" s="42">
        <f t="shared" si="7"/>
        <v>0</v>
      </c>
      <c r="FT49" s="42"/>
      <c r="FU49" s="23">
        <f t="shared" si="8"/>
        <v>0</v>
      </c>
      <c r="FV49" s="23">
        <v>8</v>
      </c>
      <c r="FW49" s="23"/>
      <c r="FX49" s="23">
        <f t="shared" si="9"/>
        <v>-8</v>
      </c>
      <c r="FY49" s="5"/>
      <c r="FZ49" s="5"/>
      <c r="GA49" s="5"/>
    </row>
    <row r="50" spans="1:183" ht="16.5" customHeight="1" x14ac:dyDescent="0.25">
      <c r="A50" s="39"/>
      <c r="B50" s="83" t="s">
        <v>186</v>
      </c>
      <c r="C50" s="24" t="s">
        <v>183</v>
      </c>
      <c r="D50" s="24" t="s">
        <v>183</v>
      </c>
      <c r="E50" s="5">
        <f t="shared" si="10"/>
        <v>37</v>
      </c>
      <c r="F50" s="44" t="s">
        <v>290</v>
      </c>
      <c r="G50" s="17" t="s">
        <v>247</v>
      </c>
      <c r="H50" s="41">
        <f t="shared" si="38"/>
        <v>43019.695833333331</v>
      </c>
      <c r="I50" s="41">
        <f t="shared" ref="I50:N50" si="48">IFERROR(H50*1.06,0)</f>
        <v>45600.877583333335</v>
      </c>
      <c r="J50" s="41">
        <f t="shared" si="48"/>
        <v>48336.930238333334</v>
      </c>
      <c r="K50" s="41">
        <f t="shared" si="48"/>
        <v>51237.146052633339</v>
      </c>
      <c r="L50" s="41">
        <f t="shared" si="48"/>
        <v>54311.374815791343</v>
      </c>
      <c r="M50" s="41">
        <f t="shared" si="48"/>
        <v>57570.057304738824</v>
      </c>
      <c r="N50" s="41">
        <f t="shared" si="48"/>
        <v>61024.260743023158</v>
      </c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  <c r="BZ50" s="42"/>
      <c r="CA50" s="42"/>
      <c r="CB50" s="42"/>
      <c r="CC50" s="42"/>
      <c r="CD50" s="42"/>
      <c r="CE50" s="42"/>
      <c r="CF50" s="42"/>
      <c r="CG50" s="42"/>
      <c r="CH50" s="42"/>
      <c r="CI50" s="42"/>
      <c r="CJ50" s="42"/>
      <c r="CK50" s="42"/>
      <c r="CL50" s="42"/>
      <c r="CM50" s="42"/>
      <c r="CN50" s="42"/>
      <c r="CO50" s="42"/>
      <c r="CP50" s="42"/>
      <c r="CQ50" s="42"/>
      <c r="CR50" s="42"/>
      <c r="CS50" s="42"/>
      <c r="CT50" s="42"/>
      <c r="CU50" s="42"/>
      <c r="CV50" s="42"/>
      <c r="CW50" s="42"/>
      <c r="CX50" s="42"/>
      <c r="CY50" s="4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  <c r="EA50" s="42"/>
      <c r="EB50" s="42"/>
      <c r="EC50" s="42"/>
      <c r="ED50" s="42"/>
      <c r="EE50" s="42"/>
      <c r="EF50" s="42"/>
      <c r="EG50" s="42"/>
      <c r="EH50" s="42"/>
      <c r="EI50" s="42"/>
      <c r="EJ50" s="42"/>
      <c r="EK50" s="42"/>
      <c r="EL50" s="42"/>
      <c r="EM50" s="42"/>
      <c r="EN50" s="42"/>
      <c r="EO50" s="42"/>
      <c r="EP50" s="42"/>
      <c r="EQ50" s="42"/>
      <c r="ER50" s="42"/>
      <c r="ES50" s="42"/>
      <c r="ET50" s="42"/>
      <c r="EU50" s="42"/>
      <c r="EV50" s="42"/>
      <c r="EW50" s="42"/>
      <c r="EX50" s="42"/>
      <c r="EY50" s="42"/>
      <c r="EZ50" s="42"/>
      <c r="FA50" s="42"/>
      <c r="FB50" s="42"/>
      <c r="FC50" s="42"/>
      <c r="FD50" s="42"/>
      <c r="FE50" s="42"/>
      <c r="FF50" s="42"/>
      <c r="FG50" s="42"/>
      <c r="FH50" s="42"/>
      <c r="FI50" s="42"/>
      <c r="FJ50" s="42"/>
      <c r="FK50" s="42"/>
      <c r="FL50" s="42"/>
      <c r="FM50" s="42"/>
      <c r="FN50" s="42"/>
      <c r="FO50" s="42"/>
      <c r="FP50" s="42"/>
      <c r="FQ50" s="42"/>
      <c r="FR50" s="42">
        <f t="shared" si="6"/>
        <v>0</v>
      </c>
      <c r="FS50" s="42">
        <f t="shared" si="7"/>
        <v>0</v>
      </c>
      <c r="FT50" s="16"/>
      <c r="FU50" s="23">
        <f t="shared" si="8"/>
        <v>0</v>
      </c>
      <c r="FV50" s="23">
        <v>22.75</v>
      </c>
      <c r="FW50" s="23"/>
      <c r="FX50" s="23">
        <f t="shared" si="9"/>
        <v>-22.75</v>
      </c>
      <c r="FY50" s="5"/>
      <c r="FZ50" s="5"/>
      <c r="GA50" s="5"/>
    </row>
    <row r="51" spans="1:183" ht="16.5" customHeight="1" x14ac:dyDescent="0.25">
      <c r="A51" s="39"/>
      <c r="B51" s="24" t="s">
        <v>179</v>
      </c>
      <c r="C51" s="24" t="s">
        <v>179</v>
      </c>
      <c r="D51" s="24" t="s">
        <v>179</v>
      </c>
      <c r="E51" s="5">
        <f t="shared" si="10"/>
        <v>38</v>
      </c>
      <c r="F51" s="80" t="s">
        <v>291</v>
      </c>
      <c r="G51" s="17" t="s">
        <v>259</v>
      </c>
      <c r="H51" s="81"/>
      <c r="I51" s="41">
        <f t="shared" ref="I51:N51" si="49">IFERROR(H51*1.06,0)</f>
        <v>0</v>
      </c>
      <c r="J51" s="41">
        <f t="shared" si="49"/>
        <v>0</v>
      </c>
      <c r="K51" s="41">
        <f t="shared" si="49"/>
        <v>0</v>
      </c>
      <c r="L51" s="41">
        <f t="shared" si="49"/>
        <v>0</v>
      </c>
      <c r="M51" s="41">
        <f t="shared" si="49"/>
        <v>0</v>
      </c>
      <c r="N51" s="41">
        <f t="shared" si="49"/>
        <v>0</v>
      </c>
      <c r="O51" s="42"/>
      <c r="P51" s="42"/>
      <c r="Q51" s="42"/>
      <c r="R51" s="42">
        <v>0.5</v>
      </c>
      <c r="S51" s="42">
        <v>0.5</v>
      </c>
      <c r="T51" s="42">
        <v>0.5</v>
      </c>
      <c r="U51" s="42">
        <v>0.5</v>
      </c>
      <c r="V51" s="42">
        <v>0.5</v>
      </c>
      <c r="W51" s="42">
        <v>0.5</v>
      </c>
      <c r="X51" s="42">
        <v>0.5</v>
      </c>
      <c r="Y51" s="42">
        <v>0.5</v>
      </c>
      <c r="Z51" s="42">
        <v>0.5</v>
      </c>
      <c r="AA51" s="42">
        <v>0.5</v>
      </c>
      <c r="AB51" s="42">
        <v>0.5</v>
      </c>
      <c r="AC51" s="42">
        <v>0.5</v>
      </c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  <c r="EA51" s="42"/>
      <c r="EB51" s="42"/>
      <c r="EC51" s="42"/>
      <c r="ED51" s="42"/>
      <c r="EE51" s="42"/>
      <c r="EF51" s="42"/>
      <c r="EG51" s="42"/>
      <c r="EH51" s="42"/>
      <c r="EI51" s="42"/>
      <c r="EJ51" s="42"/>
      <c r="EK51" s="42"/>
      <c r="EL51" s="42"/>
      <c r="EM51" s="42"/>
      <c r="EN51" s="42"/>
      <c r="EO51" s="42"/>
      <c r="EP51" s="42"/>
      <c r="EQ51" s="42"/>
      <c r="ER51" s="42"/>
      <c r="ES51" s="42"/>
      <c r="ET51" s="42"/>
      <c r="EU51" s="42"/>
      <c r="EV51" s="42"/>
      <c r="EW51" s="42"/>
      <c r="EX51" s="42"/>
      <c r="EY51" s="42"/>
      <c r="EZ51" s="42"/>
      <c r="FA51" s="42"/>
      <c r="FB51" s="42"/>
      <c r="FC51" s="42"/>
      <c r="FD51" s="42"/>
      <c r="FE51" s="42"/>
      <c r="FF51" s="42"/>
      <c r="FG51" s="42"/>
      <c r="FH51" s="42"/>
      <c r="FI51" s="42"/>
      <c r="FJ51" s="42"/>
      <c r="FK51" s="42"/>
      <c r="FL51" s="42"/>
      <c r="FM51" s="42"/>
      <c r="FN51" s="42"/>
      <c r="FO51" s="42"/>
      <c r="FP51" s="42"/>
      <c r="FQ51" s="42"/>
      <c r="FR51" s="42">
        <f t="shared" si="6"/>
        <v>6</v>
      </c>
      <c r="FS51" s="42">
        <f t="shared" si="7"/>
        <v>3</v>
      </c>
      <c r="FT51" s="42" t="s">
        <v>292</v>
      </c>
      <c r="FU51" s="23">
        <f t="shared" si="8"/>
        <v>3</v>
      </c>
      <c r="FV51" s="23"/>
      <c r="FW51" s="23"/>
      <c r="FX51" s="23">
        <f t="shared" si="9"/>
        <v>3</v>
      </c>
      <c r="FY51" s="5"/>
      <c r="FZ51" s="5"/>
      <c r="GA51" s="5"/>
    </row>
    <row r="52" spans="1:183" ht="16.5" customHeight="1" x14ac:dyDescent="0.25">
      <c r="A52" s="39"/>
      <c r="B52" s="24" t="s">
        <v>179</v>
      </c>
      <c r="C52" s="24" t="s">
        <v>179</v>
      </c>
      <c r="D52" s="24" t="s">
        <v>179</v>
      </c>
      <c r="E52" s="5">
        <f t="shared" si="10"/>
        <v>39</v>
      </c>
      <c r="F52" s="80" t="s">
        <v>293</v>
      </c>
      <c r="G52" s="17" t="s">
        <v>259</v>
      </c>
      <c r="H52" s="81"/>
      <c r="I52" s="41">
        <f t="shared" ref="I52:N52" si="50">IFERROR(H52*1.06,0)</f>
        <v>0</v>
      </c>
      <c r="J52" s="41">
        <f t="shared" si="50"/>
        <v>0</v>
      </c>
      <c r="K52" s="41">
        <f t="shared" si="50"/>
        <v>0</v>
      </c>
      <c r="L52" s="41">
        <f t="shared" si="50"/>
        <v>0</v>
      </c>
      <c r="M52" s="41">
        <f t="shared" si="50"/>
        <v>0</v>
      </c>
      <c r="N52" s="41">
        <f t="shared" si="50"/>
        <v>0</v>
      </c>
      <c r="O52" s="42"/>
      <c r="P52" s="42"/>
      <c r="Q52" s="42"/>
      <c r="R52" s="42">
        <v>1</v>
      </c>
      <c r="S52" s="42">
        <v>1</v>
      </c>
      <c r="T52" s="42">
        <v>1</v>
      </c>
      <c r="U52" s="42">
        <v>1</v>
      </c>
      <c r="V52" s="42">
        <v>1</v>
      </c>
      <c r="W52" s="42">
        <v>1</v>
      </c>
      <c r="X52" s="42">
        <v>1</v>
      </c>
      <c r="Y52" s="42">
        <v>1</v>
      </c>
      <c r="Z52" s="42">
        <v>1</v>
      </c>
      <c r="AA52" s="42">
        <v>1</v>
      </c>
      <c r="AB52" s="42">
        <v>1</v>
      </c>
      <c r="AC52" s="42">
        <v>1</v>
      </c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  <c r="EA52" s="42"/>
      <c r="EB52" s="42"/>
      <c r="EC52" s="42"/>
      <c r="ED52" s="42"/>
      <c r="EE52" s="42"/>
      <c r="EF52" s="42"/>
      <c r="EG52" s="42"/>
      <c r="EH52" s="42"/>
      <c r="EI52" s="42"/>
      <c r="EJ52" s="42"/>
      <c r="EK52" s="42"/>
      <c r="EL52" s="42"/>
      <c r="EM52" s="42"/>
      <c r="EN52" s="42"/>
      <c r="EO52" s="42"/>
      <c r="EP52" s="42"/>
      <c r="EQ52" s="42"/>
      <c r="ER52" s="42"/>
      <c r="ES52" s="42"/>
      <c r="ET52" s="42"/>
      <c r="EU52" s="42"/>
      <c r="EV52" s="42"/>
      <c r="EW52" s="42"/>
      <c r="EX52" s="42"/>
      <c r="EY52" s="42"/>
      <c r="EZ52" s="42"/>
      <c r="FA52" s="42"/>
      <c r="FB52" s="42"/>
      <c r="FC52" s="42"/>
      <c r="FD52" s="42"/>
      <c r="FE52" s="42"/>
      <c r="FF52" s="42"/>
      <c r="FG52" s="42"/>
      <c r="FH52" s="42"/>
      <c r="FI52" s="42"/>
      <c r="FJ52" s="42"/>
      <c r="FK52" s="42"/>
      <c r="FL52" s="42"/>
      <c r="FM52" s="42"/>
      <c r="FN52" s="42"/>
      <c r="FO52" s="42"/>
      <c r="FP52" s="42"/>
      <c r="FQ52" s="42"/>
      <c r="FR52" s="42">
        <f t="shared" si="6"/>
        <v>12</v>
      </c>
      <c r="FS52" s="42">
        <f t="shared" si="7"/>
        <v>6</v>
      </c>
      <c r="FT52" s="42" t="s">
        <v>294</v>
      </c>
      <c r="FU52" s="23">
        <f t="shared" si="8"/>
        <v>6</v>
      </c>
      <c r="FV52" s="23"/>
      <c r="FW52" s="23"/>
      <c r="FX52" s="23">
        <f t="shared" si="9"/>
        <v>6</v>
      </c>
      <c r="FY52" s="5"/>
      <c r="FZ52" s="5"/>
      <c r="GA52" s="5"/>
    </row>
    <row r="53" spans="1:183" ht="16.5" customHeight="1" x14ac:dyDescent="0.25">
      <c r="A53" s="39"/>
      <c r="B53" s="24" t="s">
        <v>179</v>
      </c>
      <c r="C53" s="24" t="s">
        <v>179</v>
      </c>
      <c r="D53" s="24" t="s">
        <v>179</v>
      </c>
      <c r="E53" s="5">
        <f t="shared" si="10"/>
        <v>40</v>
      </c>
      <c r="F53" s="80" t="s">
        <v>295</v>
      </c>
      <c r="G53" s="17" t="s">
        <v>259</v>
      </c>
      <c r="H53" s="81"/>
      <c r="I53" s="41">
        <f t="shared" ref="I53:N53" si="51">IFERROR(H53*1.06,0)</f>
        <v>0</v>
      </c>
      <c r="J53" s="41">
        <f t="shared" si="51"/>
        <v>0</v>
      </c>
      <c r="K53" s="41">
        <f t="shared" si="51"/>
        <v>0</v>
      </c>
      <c r="L53" s="41">
        <f t="shared" si="51"/>
        <v>0</v>
      </c>
      <c r="M53" s="41">
        <f t="shared" si="51"/>
        <v>0</v>
      </c>
      <c r="N53" s="41">
        <f t="shared" si="51"/>
        <v>0</v>
      </c>
      <c r="O53" s="42"/>
      <c r="P53" s="42"/>
      <c r="Q53" s="42"/>
      <c r="R53" s="42">
        <v>1</v>
      </c>
      <c r="S53" s="42">
        <v>1</v>
      </c>
      <c r="T53" s="42">
        <v>1</v>
      </c>
      <c r="U53" s="42">
        <v>1</v>
      </c>
      <c r="V53" s="42">
        <v>1</v>
      </c>
      <c r="W53" s="42">
        <v>1</v>
      </c>
      <c r="X53" s="42">
        <v>1</v>
      </c>
      <c r="Y53" s="42">
        <v>1</v>
      </c>
      <c r="Z53" s="42">
        <v>1</v>
      </c>
      <c r="AA53" s="42">
        <v>1</v>
      </c>
      <c r="AB53" s="42">
        <v>1</v>
      </c>
      <c r="AC53" s="42">
        <v>1</v>
      </c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  <c r="EA53" s="42"/>
      <c r="EB53" s="42"/>
      <c r="EC53" s="42"/>
      <c r="ED53" s="42"/>
      <c r="EE53" s="42"/>
      <c r="EF53" s="42"/>
      <c r="EG53" s="42"/>
      <c r="EH53" s="42"/>
      <c r="EI53" s="42"/>
      <c r="EJ53" s="42"/>
      <c r="EK53" s="42"/>
      <c r="EL53" s="42"/>
      <c r="EM53" s="42"/>
      <c r="EN53" s="42"/>
      <c r="EO53" s="42"/>
      <c r="EP53" s="42"/>
      <c r="EQ53" s="42"/>
      <c r="ER53" s="42"/>
      <c r="ES53" s="42"/>
      <c r="ET53" s="42"/>
      <c r="EU53" s="42"/>
      <c r="EV53" s="42"/>
      <c r="EW53" s="42"/>
      <c r="EX53" s="42"/>
      <c r="EY53" s="42"/>
      <c r="EZ53" s="42"/>
      <c r="FA53" s="42"/>
      <c r="FB53" s="42"/>
      <c r="FC53" s="42"/>
      <c r="FD53" s="42"/>
      <c r="FE53" s="42"/>
      <c r="FF53" s="42"/>
      <c r="FG53" s="42"/>
      <c r="FH53" s="42"/>
      <c r="FI53" s="42"/>
      <c r="FJ53" s="42"/>
      <c r="FK53" s="42"/>
      <c r="FL53" s="42"/>
      <c r="FM53" s="42"/>
      <c r="FN53" s="42"/>
      <c r="FO53" s="42"/>
      <c r="FP53" s="42"/>
      <c r="FQ53" s="42"/>
      <c r="FR53" s="42">
        <f t="shared" si="6"/>
        <v>12</v>
      </c>
      <c r="FS53" s="42">
        <f t="shared" si="7"/>
        <v>6</v>
      </c>
      <c r="FT53" s="42" t="s">
        <v>296</v>
      </c>
      <c r="FU53" s="23">
        <f t="shared" si="8"/>
        <v>6</v>
      </c>
      <c r="FV53" s="23"/>
      <c r="FW53" s="23"/>
      <c r="FX53" s="23">
        <f t="shared" si="9"/>
        <v>6</v>
      </c>
      <c r="FY53" s="5"/>
      <c r="FZ53" s="5"/>
      <c r="GA53" s="5"/>
    </row>
    <row r="54" spans="1:183" ht="16.5" customHeight="1" x14ac:dyDescent="0.25">
      <c r="A54" s="39"/>
      <c r="B54" s="24" t="s">
        <v>186</v>
      </c>
      <c r="C54" s="24" t="s">
        <v>183</v>
      </c>
      <c r="D54" s="24" t="s">
        <v>183</v>
      </c>
      <c r="E54" s="5">
        <f t="shared" si="10"/>
        <v>41</v>
      </c>
      <c r="F54" s="75" t="s">
        <v>297</v>
      </c>
      <c r="G54" s="17" t="s">
        <v>259</v>
      </c>
      <c r="H54" s="41">
        <f t="shared" ref="H54:H55" si="52">IF(G54="FTR",$K$2,IF(G54="FJR",$K$3,IF(G54="FSSr",$K$4,IF(G54="FSr",$K$5,IF(G54="SME",$K$6,IF(G54="TJR",$K$7,IF(G54="TSME",$K$8,IF(G54="TTR",$K$9,"NA"))))))))</f>
        <v>33341.448750000003</v>
      </c>
      <c r="I54" s="41">
        <f t="shared" ref="I54:N54" si="53">IFERROR(H54*1.06,0)</f>
        <v>35341.935675000008</v>
      </c>
      <c r="J54" s="41">
        <f t="shared" si="53"/>
        <v>37462.451815500011</v>
      </c>
      <c r="K54" s="41">
        <f t="shared" si="53"/>
        <v>39710.198924430013</v>
      </c>
      <c r="L54" s="41">
        <f t="shared" si="53"/>
        <v>42092.810859895813</v>
      </c>
      <c r="M54" s="41">
        <f t="shared" si="53"/>
        <v>44618.379511489562</v>
      </c>
      <c r="N54" s="41">
        <f t="shared" si="53"/>
        <v>47295.482282178935</v>
      </c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BW54" s="42"/>
      <c r="BX54" s="42"/>
      <c r="BY54" s="42"/>
      <c r="BZ54" s="42"/>
      <c r="CA54" s="42"/>
      <c r="CB54" s="42"/>
      <c r="CC54" s="42"/>
      <c r="CD54" s="42"/>
      <c r="CE54" s="42"/>
      <c r="CF54" s="42"/>
      <c r="CG54" s="42"/>
      <c r="CH54" s="42"/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42"/>
      <c r="CY54" s="4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  <c r="EA54" s="42"/>
      <c r="EB54" s="42"/>
      <c r="EC54" s="42"/>
      <c r="ED54" s="42"/>
      <c r="EE54" s="42"/>
      <c r="EF54" s="42"/>
      <c r="EG54" s="42"/>
      <c r="EH54" s="42"/>
      <c r="EI54" s="42"/>
      <c r="EJ54" s="42"/>
      <c r="EK54" s="42"/>
      <c r="EL54" s="42"/>
      <c r="EM54" s="42"/>
      <c r="EN54" s="42"/>
      <c r="EO54" s="42"/>
      <c r="EP54" s="42"/>
      <c r="EQ54" s="42"/>
      <c r="ER54" s="42"/>
      <c r="ES54" s="42"/>
      <c r="ET54" s="42"/>
      <c r="EU54" s="42"/>
      <c r="EV54" s="42"/>
      <c r="EW54" s="42"/>
      <c r="EX54" s="42"/>
      <c r="EY54" s="42"/>
      <c r="EZ54" s="42"/>
      <c r="FA54" s="42"/>
      <c r="FB54" s="42"/>
      <c r="FC54" s="42"/>
      <c r="FD54" s="42"/>
      <c r="FE54" s="42"/>
      <c r="FF54" s="42"/>
      <c r="FG54" s="42"/>
      <c r="FH54" s="42"/>
      <c r="FI54" s="42"/>
      <c r="FJ54" s="42"/>
      <c r="FK54" s="42"/>
      <c r="FL54" s="42"/>
      <c r="FM54" s="42"/>
      <c r="FN54" s="42"/>
      <c r="FO54" s="42"/>
      <c r="FP54" s="42"/>
      <c r="FQ54" s="42"/>
      <c r="FR54" s="42">
        <f t="shared" si="6"/>
        <v>0</v>
      </c>
      <c r="FS54" s="42">
        <f t="shared" si="7"/>
        <v>0</v>
      </c>
      <c r="FT54" s="42"/>
      <c r="FU54" s="23">
        <f t="shared" si="8"/>
        <v>0</v>
      </c>
      <c r="FV54" s="23"/>
      <c r="FW54" s="23"/>
      <c r="FX54" s="23">
        <f t="shared" si="9"/>
        <v>0</v>
      </c>
      <c r="FY54" s="5"/>
      <c r="FZ54" s="5"/>
      <c r="GA54" s="5"/>
    </row>
    <row r="55" spans="1:183" ht="16.5" customHeight="1" x14ac:dyDescent="0.25">
      <c r="A55" s="39"/>
      <c r="B55" s="24" t="s">
        <v>186</v>
      </c>
      <c r="C55" s="24" t="s">
        <v>183</v>
      </c>
      <c r="D55" s="24" t="s">
        <v>183</v>
      </c>
      <c r="E55" s="5">
        <f t="shared" si="10"/>
        <v>42</v>
      </c>
      <c r="F55" s="75" t="s">
        <v>298</v>
      </c>
      <c r="G55" s="17" t="s">
        <v>259</v>
      </c>
      <c r="H55" s="41">
        <f t="shared" si="52"/>
        <v>33341.448750000003</v>
      </c>
      <c r="I55" s="41">
        <f t="shared" ref="I55:N55" si="54">IFERROR(H55*1.06,0)</f>
        <v>35341.935675000008</v>
      </c>
      <c r="J55" s="41">
        <f t="shared" si="54"/>
        <v>37462.451815500011</v>
      </c>
      <c r="K55" s="41">
        <f t="shared" si="54"/>
        <v>39710.198924430013</v>
      </c>
      <c r="L55" s="41">
        <f t="shared" si="54"/>
        <v>42092.810859895813</v>
      </c>
      <c r="M55" s="41">
        <f t="shared" si="54"/>
        <v>44618.379511489562</v>
      </c>
      <c r="N55" s="41">
        <f t="shared" si="54"/>
        <v>47295.482282178935</v>
      </c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  <c r="CC55" s="42"/>
      <c r="CD55" s="42"/>
      <c r="CE55" s="42"/>
      <c r="CF55" s="42"/>
      <c r="CG55" s="42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  <c r="EA55" s="42"/>
      <c r="EB55" s="42"/>
      <c r="EC55" s="42"/>
      <c r="ED55" s="42"/>
      <c r="EE55" s="42"/>
      <c r="EF55" s="42"/>
      <c r="EG55" s="42"/>
      <c r="EH55" s="42"/>
      <c r="EI55" s="42"/>
      <c r="EJ55" s="42"/>
      <c r="EK55" s="42"/>
      <c r="EL55" s="42"/>
      <c r="EM55" s="42"/>
      <c r="EN55" s="42"/>
      <c r="EO55" s="42"/>
      <c r="EP55" s="42"/>
      <c r="EQ55" s="42"/>
      <c r="ER55" s="42"/>
      <c r="ES55" s="42"/>
      <c r="ET55" s="42"/>
      <c r="EU55" s="42"/>
      <c r="EV55" s="42"/>
      <c r="EW55" s="42"/>
      <c r="EX55" s="42"/>
      <c r="EY55" s="42"/>
      <c r="EZ55" s="42"/>
      <c r="FA55" s="42"/>
      <c r="FB55" s="42"/>
      <c r="FC55" s="42"/>
      <c r="FD55" s="42"/>
      <c r="FE55" s="42"/>
      <c r="FF55" s="42"/>
      <c r="FG55" s="42"/>
      <c r="FH55" s="42"/>
      <c r="FI55" s="42"/>
      <c r="FJ55" s="42"/>
      <c r="FK55" s="42"/>
      <c r="FL55" s="42"/>
      <c r="FM55" s="42"/>
      <c r="FN55" s="42"/>
      <c r="FO55" s="42"/>
      <c r="FP55" s="42"/>
      <c r="FQ55" s="42"/>
      <c r="FR55" s="42">
        <f t="shared" si="6"/>
        <v>0</v>
      </c>
      <c r="FS55" s="42">
        <f t="shared" si="7"/>
        <v>0</v>
      </c>
      <c r="FT55" s="42"/>
      <c r="FU55" s="23">
        <f t="shared" si="8"/>
        <v>0</v>
      </c>
      <c r="FV55" s="23"/>
      <c r="FW55" s="23"/>
      <c r="FX55" s="23">
        <f t="shared" si="9"/>
        <v>0</v>
      </c>
      <c r="FY55" s="5"/>
      <c r="FZ55" s="5"/>
      <c r="GA55" s="5"/>
    </row>
    <row r="56" spans="1:183" ht="16.5" customHeight="1" x14ac:dyDescent="0.25">
      <c r="A56" s="39"/>
      <c r="B56" s="24" t="s">
        <v>179</v>
      </c>
      <c r="C56" s="24" t="s">
        <v>179</v>
      </c>
      <c r="D56" s="24" t="s">
        <v>179</v>
      </c>
      <c r="E56" s="5">
        <f t="shared" si="10"/>
        <v>43</v>
      </c>
      <c r="F56" s="80" t="s">
        <v>299</v>
      </c>
      <c r="G56" s="17" t="s">
        <v>259</v>
      </c>
      <c r="H56" s="81"/>
      <c r="I56" s="41">
        <f t="shared" ref="I56:N56" si="55">IFERROR(H56*1.06,0)</f>
        <v>0</v>
      </c>
      <c r="J56" s="41">
        <f t="shared" si="55"/>
        <v>0</v>
      </c>
      <c r="K56" s="41">
        <f t="shared" si="55"/>
        <v>0</v>
      </c>
      <c r="L56" s="41">
        <f t="shared" si="55"/>
        <v>0</v>
      </c>
      <c r="M56" s="41">
        <f t="shared" si="55"/>
        <v>0</v>
      </c>
      <c r="N56" s="41">
        <f t="shared" si="55"/>
        <v>0</v>
      </c>
      <c r="O56" s="42"/>
      <c r="P56" s="42"/>
      <c r="Q56" s="42"/>
      <c r="R56" s="42">
        <v>2</v>
      </c>
      <c r="S56" s="42">
        <v>2</v>
      </c>
      <c r="T56" s="42">
        <v>2</v>
      </c>
      <c r="U56" s="42">
        <v>2</v>
      </c>
      <c r="V56" s="42">
        <v>2</v>
      </c>
      <c r="W56" s="42">
        <v>2</v>
      </c>
      <c r="X56" s="42">
        <v>2</v>
      </c>
      <c r="Y56" s="42">
        <v>2</v>
      </c>
      <c r="Z56" s="42">
        <v>2</v>
      </c>
      <c r="AA56" s="42">
        <v>2</v>
      </c>
      <c r="AB56" s="42">
        <v>2</v>
      </c>
      <c r="AC56" s="42">
        <v>2</v>
      </c>
      <c r="AD56" s="42">
        <v>1</v>
      </c>
      <c r="AE56" s="42">
        <v>1</v>
      </c>
      <c r="AF56" s="42">
        <v>1</v>
      </c>
      <c r="AG56" s="42">
        <v>1</v>
      </c>
      <c r="AH56" s="42">
        <v>1</v>
      </c>
      <c r="AI56" s="42">
        <v>1</v>
      </c>
      <c r="AJ56" s="42">
        <v>1</v>
      </c>
      <c r="AK56" s="42">
        <v>1</v>
      </c>
      <c r="AL56" s="42">
        <v>1</v>
      </c>
      <c r="AM56" s="42">
        <v>1</v>
      </c>
      <c r="AN56" s="42">
        <v>1</v>
      </c>
      <c r="AO56" s="42">
        <v>1</v>
      </c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  <c r="EA56" s="42"/>
      <c r="EB56" s="42"/>
      <c r="EC56" s="42"/>
      <c r="ED56" s="42"/>
      <c r="EE56" s="42"/>
      <c r="EF56" s="42"/>
      <c r="EG56" s="42"/>
      <c r="EH56" s="42"/>
      <c r="EI56" s="42"/>
      <c r="EJ56" s="42"/>
      <c r="EK56" s="42"/>
      <c r="EL56" s="42"/>
      <c r="EM56" s="42"/>
      <c r="EN56" s="42"/>
      <c r="EO56" s="42"/>
      <c r="EP56" s="42"/>
      <c r="EQ56" s="42"/>
      <c r="ER56" s="42"/>
      <c r="ES56" s="42"/>
      <c r="ET56" s="42"/>
      <c r="EU56" s="42"/>
      <c r="EV56" s="42"/>
      <c r="EW56" s="42"/>
      <c r="EX56" s="42"/>
      <c r="EY56" s="42"/>
      <c r="EZ56" s="42"/>
      <c r="FA56" s="42"/>
      <c r="FB56" s="42"/>
      <c r="FC56" s="42"/>
      <c r="FD56" s="42"/>
      <c r="FE56" s="42"/>
      <c r="FF56" s="42"/>
      <c r="FG56" s="42"/>
      <c r="FH56" s="42"/>
      <c r="FI56" s="42"/>
      <c r="FJ56" s="42"/>
      <c r="FK56" s="42"/>
      <c r="FL56" s="42"/>
      <c r="FM56" s="42"/>
      <c r="FN56" s="42"/>
      <c r="FO56" s="42"/>
      <c r="FP56" s="42"/>
      <c r="FQ56" s="42"/>
      <c r="FR56" s="42">
        <f t="shared" si="6"/>
        <v>36</v>
      </c>
      <c r="FS56" s="42">
        <f t="shared" si="7"/>
        <v>18</v>
      </c>
      <c r="FT56" s="45" t="s">
        <v>300</v>
      </c>
      <c r="FU56" s="23">
        <f t="shared" si="8"/>
        <v>18</v>
      </c>
      <c r="FV56" s="23"/>
      <c r="FW56" s="23"/>
      <c r="FX56" s="23">
        <f t="shared" si="9"/>
        <v>18</v>
      </c>
      <c r="FY56" s="5"/>
      <c r="FZ56" s="5"/>
      <c r="GA56" s="5"/>
    </row>
    <row r="57" spans="1:183" ht="16.5" customHeight="1" x14ac:dyDescent="0.25">
      <c r="A57" s="39"/>
      <c r="B57" s="24" t="s">
        <v>179</v>
      </c>
      <c r="C57" s="24" t="s">
        <v>179</v>
      </c>
      <c r="D57" s="24" t="s">
        <v>179</v>
      </c>
      <c r="E57" s="5">
        <f t="shared" si="10"/>
        <v>44</v>
      </c>
      <c r="F57" s="84" t="s">
        <v>301</v>
      </c>
      <c r="G57" s="17" t="s">
        <v>302</v>
      </c>
      <c r="H57" s="81"/>
      <c r="I57" s="41">
        <f t="shared" ref="I57:N57" si="56">IFERROR(H57*1.06,0)</f>
        <v>0</v>
      </c>
      <c r="J57" s="41">
        <f t="shared" si="56"/>
        <v>0</v>
      </c>
      <c r="K57" s="41">
        <f t="shared" si="56"/>
        <v>0</v>
      </c>
      <c r="L57" s="41">
        <f t="shared" si="56"/>
        <v>0</v>
      </c>
      <c r="M57" s="41">
        <f t="shared" si="56"/>
        <v>0</v>
      </c>
      <c r="N57" s="41">
        <f t="shared" si="56"/>
        <v>0</v>
      </c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  <c r="CB57" s="42"/>
      <c r="CC57" s="42"/>
      <c r="CD57" s="42"/>
      <c r="CE57" s="42"/>
      <c r="CF57" s="42"/>
      <c r="CG57" s="42"/>
      <c r="CH57" s="42"/>
      <c r="CI57" s="42"/>
      <c r="CJ57" s="42"/>
      <c r="CK57" s="42"/>
      <c r="CL57" s="42"/>
      <c r="CM57" s="42"/>
      <c r="CN57" s="42"/>
      <c r="CO57" s="42"/>
      <c r="CP57" s="42"/>
      <c r="CQ57" s="42"/>
      <c r="CR57" s="42"/>
      <c r="CS57" s="42"/>
      <c r="CT57" s="42"/>
      <c r="CU57" s="42"/>
      <c r="CV57" s="42"/>
      <c r="CW57" s="42"/>
      <c r="CX57" s="42"/>
      <c r="CY57" s="4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  <c r="EA57" s="42"/>
      <c r="EB57" s="42"/>
      <c r="EC57" s="42"/>
      <c r="ED57" s="42"/>
      <c r="EE57" s="42"/>
      <c r="EF57" s="42"/>
      <c r="EG57" s="42"/>
      <c r="EH57" s="42"/>
      <c r="EI57" s="42"/>
      <c r="EJ57" s="42"/>
      <c r="EK57" s="42"/>
      <c r="EL57" s="42"/>
      <c r="EM57" s="42"/>
      <c r="EN57" s="42"/>
      <c r="EO57" s="42"/>
      <c r="EP57" s="42"/>
      <c r="EQ57" s="42"/>
      <c r="ER57" s="42"/>
      <c r="ES57" s="42"/>
      <c r="ET57" s="42"/>
      <c r="EU57" s="42"/>
      <c r="EV57" s="42"/>
      <c r="EW57" s="42"/>
      <c r="EX57" s="42"/>
      <c r="EY57" s="42"/>
      <c r="EZ57" s="42"/>
      <c r="FA57" s="42"/>
      <c r="FB57" s="42"/>
      <c r="FC57" s="42"/>
      <c r="FD57" s="42"/>
      <c r="FE57" s="42"/>
      <c r="FF57" s="42"/>
      <c r="FG57" s="42"/>
      <c r="FH57" s="42"/>
      <c r="FI57" s="42"/>
      <c r="FJ57" s="42"/>
      <c r="FK57" s="42"/>
      <c r="FL57" s="42"/>
      <c r="FM57" s="42"/>
      <c r="FN57" s="42"/>
      <c r="FO57" s="42"/>
      <c r="FP57" s="42"/>
      <c r="FQ57" s="42"/>
      <c r="FR57" s="42">
        <f t="shared" si="6"/>
        <v>0</v>
      </c>
      <c r="FS57" s="42">
        <f t="shared" si="7"/>
        <v>0</v>
      </c>
      <c r="FT57" s="79" t="s">
        <v>303</v>
      </c>
      <c r="FU57" s="23">
        <f t="shared" si="8"/>
        <v>0</v>
      </c>
      <c r="FV57" s="23"/>
      <c r="FW57" s="23"/>
      <c r="FX57" s="23">
        <f t="shared" si="9"/>
        <v>0</v>
      </c>
      <c r="FY57" s="5"/>
      <c r="FZ57" s="5"/>
      <c r="GA57" s="5"/>
    </row>
    <row r="58" spans="1:183" ht="16.5" customHeight="1" x14ac:dyDescent="0.25">
      <c r="A58" s="39"/>
      <c r="B58" s="24" t="s">
        <v>186</v>
      </c>
      <c r="C58" s="24" t="s">
        <v>183</v>
      </c>
      <c r="D58" s="24" t="s">
        <v>183</v>
      </c>
      <c r="E58" s="5">
        <f t="shared" si="10"/>
        <v>45</v>
      </c>
      <c r="F58" s="75" t="s">
        <v>304</v>
      </c>
      <c r="G58" s="17" t="s">
        <v>302</v>
      </c>
      <c r="H58" s="41">
        <f t="shared" ref="H58:H59" si="57">IF(G58="FTR",$K$2,IF(G58="FJR",$K$3,IF(G58="FSSr",$K$4,IF(G58="FSr",$K$5,IF(G58="SME",$K$6,IF(G58="TJR",$K$7,IF(G58="TSME",$K$8,IF(G58="TTR",$K$9,"NA"))))))))</f>
        <v>76905.400000000009</v>
      </c>
      <c r="I58" s="41">
        <f t="shared" ref="I58:N58" si="58">IFERROR(H58*1.06,0)</f>
        <v>81519.724000000017</v>
      </c>
      <c r="J58" s="41">
        <f t="shared" si="58"/>
        <v>86410.907440000025</v>
      </c>
      <c r="K58" s="41">
        <f t="shared" si="58"/>
        <v>91595.561886400028</v>
      </c>
      <c r="L58" s="41">
        <f t="shared" si="58"/>
        <v>97091.295599584031</v>
      </c>
      <c r="M58" s="41">
        <f t="shared" si="58"/>
        <v>102916.77333555908</v>
      </c>
      <c r="N58" s="41">
        <f t="shared" si="58"/>
        <v>109091.77973569263</v>
      </c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BX58" s="42"/>
      <c r="BY58" s="42"/>
      <c r="BZ58" s="42"/>
      <c r="CA58" s="42"/>
      <c r="CB58" s="42"/>
      <c r="CC58" s="42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  <c r="EA58" s="42"/>
      <c r="EB58" s="42"/>
      <c r="EC58" s="42"/>
      <c r="ED58" s="42"/>
      <c r="EE58" s="42"/>
      <c r="EF58" s="42"/>
      <c r="EG58" s="42"/>
      <c r="EH58" s="42"/>
      <c r="EI58" s="42"/>
      <c r="EJ58" s="42"/>
      <c r="EK58" s="42"/>
      <c r="EL58" s="42"/>
      <c r="EM58" s="42"/>
      <c r="EN58" s="42"/>
      <c r="EO58" s="42"/>
      <c r="EP58" s="42"/>
      <c r="EQ58" s="42"/>
      <c r="ER58" s="42"/>
      <c r="ES58" s="42"/>
      <c r="ET58" s="42"/>
      <c r="EU58" s="42"/>
      <c r="EV58" s="42"/>
      <c r="EW58" s="42"/>
      <c r="EX58" s="42"/>
      <c r="EY58" s="42"/>
      <c r="EZ58" s="42"/>
      <c r="FA58" s="42"/>
      <c r="FB58" s="42"/>
      <c r="FC58" s="42"/>
      <c r="FD58" s="42"/>
      <c r="FE58" s="42"/>
      <c r="FF58" s="42"/>
      <c r="FG58" s="42"/>
      <c r="FH58" s="42"/>
      <c r="FI58" s="42"/>
      <c r="FJ58" s="42"/>
      <c r="FK58" s="42"/>
      <c r="FL58" s="42"/>
      <c r="FM58" s="42"/>
      <c r="FN58" s="42"/>
      <c r="FO58" s="42"/>
      <c r="FP58" s="42"/>
      <c r="FQ58" s="42"/>
      <c r="FR58" s="42">
        <f t="shared" si="6"/>
        <v>0</v>
      </c>
      <c r="FS58" s="42">
        <f t="shared" si="7"/>
        <v>0</v>
      </c>
      <c r="FT58" s="42"/>
      <c r="FU58" s="23">
        <f t="shared" si="8"/>
        <v>0</v>
      </c>
      <c r="FV58" s="23"/>
      <c r="FW58" s="23"/>
      <c r="FX58" s="23">
        <f t="shared" si="9"/>
        <v>0</v>
      </c>
      <c r="FY58" s="5"/>
      <c r="FZ58" s="5"/>
      <c r="GA58" s="5"/>
    </row>
    <row r="59" spans="1:183" ht="16.5" customHeight="1" x14ac:dyDescent="0.25">
      <c r="A59" s="39"/>
      <c r="B59" s="24" t="s">
        <v>186</v>
      </c>
      <c r="C59" s="24" t="s">
        <v>183</v>
      </c>
      <c r="D59" s="24" t="s">
        <v>183</v>
      </c>
      <c r="E59" s="5">
        <f t="shared" si="10"/>
        <v>46</v>
      </c>
      <c r="F59" s="75" t="s">
        <v>305</v>
      </c>
      <c r="G59" s="17" t="s">
        <v>302</v>
      </c>
      <c r="H59" s="41">
        <f t="shared" si="57"/>
        <v>76905.400000000009</v>
      </c>
      <c r="I59" s="41">
        <f t="shared" ref="I59:N59" si="59">IFERROR(H59*1.06,0)</f>
        <v>81519.724000000017</v>
      </c>
      <c r="J59" s="41">
        <f t="shared" si="59"/>
        <v>86410.907440000025</v>
      </c>
      <c r="K59" s="41">
        <f t="shared" si="59"/>
        <v>91595.561886400028</v>
      </c>
      <c r="L59" s="41">
        <f t="shared" si="59"/>
        <v>97091.295599584031</v>
      </c>
      <c r="M59" s="41">
        <f t="shared" si="59"/>
        <v>102916.77333555908</v>
      </c>
      <c r="N59" s="41">
        <f t="shared" si="59"/>
        <v>109091.77973569263</v>
      </c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  <c r="EA59" s="42"/>
      <c r="EB59" s="42"/>
      <c r="EC59" s="42"/>
      <c r="ED59" s="42"/>
      <c r="EE59" s="42"/>
      <c r="EF59" s="42"/>
      <c r="EG59" s="42"/>
      <c r="EH59" s="42"/>
      <c r="EI59" s="42"/>
      <c r="EJ59" s="42"/>
      <c r="EK59" s="42"/>
      <c r="EL59" s="42"/>
      <c r="EM59" s="42"/>
      <c r="EN59" s="42"/>
      <c r="EO59" s="42"/>
      <c r="EP59" s="42"/>
      <c r="EQ59" s="42"/>
      <c r="ER59" s="42"/>
      <c r="ES59" s="42"/>
      <c r="ET59" s="42"/>
      <c r="EU59" s="42"/>
      <c r="EV59" s="42"/>
      <c r="EW59" s="42"/>
      <c r="EX59" s="42"/>
      <c r="EY59" s="42"/>
      <c r="EZ59" s="42"/>
      <c r="FA59" s="42"/>
      <c r="FB59" s="42"/>
      <c r="FC59" s="42"/>
      <c r="FD59" s="42"/>
      <c r="FE59" s="42"/>
      <c r="FF59" s="42"/>
      <c r="FG59" s="42"/>
      <c r="FH59" s="42"/>
      <c r="FI59" s="42"/>
      <c r="FJ59" s="42"/>
      <c r="FK59" s="42"/>
      <c r="FL59" s="42"/>
      <c r="FM59" s="42"/>
      <c r="FN59" s="42"/>
      <c r="FO59" s="42"/>
      <c r="FP59" s="42"/>
      <c r="FQ59" s="42"/>
      <c r="FR59" s="42">
        <f t="shared" si="6"/>
        <v>0</v>
      </c>
      <c r="FS59" s="42">
        <f t="shared" si="7"/>
        <v>0</v>
      </c>
      <c r="FT59" s="42"/>
      <c r="FU59" s="23">
        <f t="shared" si="8"/>
        <v>0</v>
      </c>
      <c r="FV59" s="23"/>
      <c r="FW59" s="23"/>
      <c r="FX59" s="23">
        <f t="shared" si="9"/>
        <v>0</v>
      </c>
      <c r="FY59" s="5"/>
      <c r="FZ59" s="5"/>
      <c r="GA59" s="5"/>
    </row>
    <row r="60" spans="1:183" ht="16.5" customHeight="1" x14ac:dyDescent="0.25">
      <c r="A60" s="5"/>
      <c r="B60" s="24"/>
      <c r="C60" s="24"/>
      <c r="D60" s="24"/>
      <c r="E60" s="5"/>
      <c r="F60" s="46" t="s">
        <v>187</v>
      </c>
      <c r="G60" s="46"/>
      <c r="H60" s="47"/>
      <c r="I60" s="47"/>
      <c r="J60" s="47"/>
      <c r="K60" s="47"/>
      <c r="L60" s="47"/>
      <c r="M60" s="47"/>
      <c r="N60" s="47"/>
      <c r="O60" s="46">
        <f t="shared" ref="O60:FQ60" si="60">COUNTA(O14:O59)</f>
        <v>0</v>
      </c>
      <c r="P60" s="46">
        <f t="shared" si="60"/>
        <v>0</v>
      </c>
      <c r="Q60" s="46">
        <f t="shared" si="60"/>
        <v>0</v>
      </c>
      <c r="R60" s="46">
        <f t="shared" si="60"/>
        <v>8</v>
      </c>
      <c r="S60" s="46">
        <f t="shared" si="60"/>
        <v>8</v>
      </c>
      <c r="T60" s="46">
        <f t="shared" si="60"/>
        <v>8</v>
      </c>
      <c r="U60" s="46">
        <f t="shared" si="60"/>
        <v>8</v>
      </c>
      <c r="V60" s="46">
        <f t="shared" si="60"/>
        <v>8</v>
      </c>
      <c r="W60" s="46">
        <f t="shared" si="60"/>
        <v>8</v>
      </c>
      <c r="X60" s="46">
        <f t="shared" si="60"/>
        <v>8</v>
      </c>
      <c r="Y60" s="46">
        <f t="shared" si="60"/>
        <v>8</v>
      </c>
      <c r="Z60" s="46">
        <f t="shared" si="60"/>
        <v>8</v>
      </c>
      <c r="AA60" s="46">
        <f t="shared" si="60"/>
        <v>8</v>
      </c>
      <c r="AB60" s="46">
        <f t="shared" si="60"/>
        <v>8</v>
      </c>
      <c r="AC60" s="46">
        <f t="shared" si="60"/>
        <v>8</v>
      </c>
      <c r="AD60" s="46">
        <f t="shared" si="60"/>
        <v>2</v>
      </c>
      <c r="AE60" s="46">
        <f t="shared" si="60"/>
        <v>2</v>
      </c>
      <c r="AF60" s="46">
        <f t="shared" si="60"/>
        <v>1</v>
      </c>
      <c r="AG60" s="46">
        <f t="shared" si="60"/>
        <v>1</v>
      </c>
      <c r="AH60" s="46">
        <f t="shared" si="60"/>
        <v>1</v>
      </c>
      <c r="AI60" s="46">
        <f t="shared" si="60"/>
        <v>1</v>
      </c>
      <c r="AJ60" s="46">
        <f t="shared" si="60"/>
        <v>1</v>
      </c>
      <c r="AK60" s="46">
        <f t="shared" si="60"/>
        <v>1</v>
      </c>
      <c r="AL60" s="46">
        <f t="shared" si="60"/>
        <v>1</v>
      </c>
      <c r="AM60" s="46">
        <f t="shared" si="60"/>
        <v>1</v>
      </c>
      <c r="AN60" s="46">
        <f t="shared" si="60"/>
        <v>1</v>
      </c>
      <c r="AO60" s="46">
        <f t="shared" si="60"/>
        <v>1</v>
      </c>
      <c r="AP60" s="46">
        <f t="shared" si="60"/>
        <v>0</v>
      </c>
      <c r="AQ60" s="46">
        <f t="shared" si="60"/>
        <v>0</v>
      </c>
      <c r="AR60" s="46">
        <f t="shared" si="60"/>
        <v>0</v>
      </c>
      <c r="AS60" s="46">
        <f t="shared" si="60"/>
        <v>0</v>
      </c>
      <c r="AT60" s="46">
        <f t="shared" si="60"/>
        <v>0</v>
      </c>
      <c r="AU60" s="46">
        <f t="shared" si="60"/>
        <v>0</v>
      </c>
      <c r="AV60" s="46">
        <f t="shared" si="60"/>
        <v>0</v>
      </c>
      <c r="AW60" s="46">
        <f t="shared" si="60"/>
        <v>0</v>
      </c>
      <c r="AX60" s="46">
        <f t="shared" si="60"/>
        <v>0</v>
      </c>
      <c r="AY60" s="46">
        <f t="shared" si="60"/>
        <v>0</v>
      </c>
      <c r="AZ60" s="46">
        <f t="shared" si="60"/>
        <v>0</v>
      </c>
      <c r="BA60" s="46">
        <f t="shared" si="60"/>
        <v>0</v>
      </c>
      <c r="BB60" s="46">
        <f t="shared" si="60"/>
        <v>0</v>
      </c>
      <c r="BC60" s="46">
        <f t="shared" si="60"/>
        <v>0</v>
      </c>
      <c r="BD60" s="46">
        <f t="shared" si="60"/>
        <v>0</v>
      </c>
      <c r="BE60" s="46">
        <f t="shared" si="60"/>
        <v>0</v>
      </c>
      <c r="BF60" s="46">
        <f t="shared" si="60"/>
        <v>0</v>
      </c>
      <c r="BG60" s="46">
        <f t="shared" si="60"/>
        <v>0</v>
      </c>
      <c r="BH60" s="46">
        <f t="shared" si="60"/>
        <v>0</v>
      </c>
      <c r="BI60" s="46">
        <f t="shared" si="60"/>
        <v>0</v>
      </c>
      <c r="BJ60" s="46">
        <f t="shared" si="60"/>
        <v>0</v>
      </c>
      <c r="BK60" s="46">
        <f t="shared" si="60"/>
        <v>0</v>
      </c>
      <c r="BL60" s="46">
        <f t="shared" si="60"/>
        <v>0</v>
      </c>
      <c r="BM60" s="46">
        <f t="shared" si="60"/>
        <v>0</v>
      </c>
      <c r="BN60" s="46">
        <f t="shared" si="60"/>
        <v>0</v>
      </c>
      <c r="BO60" s="46">
        <f t="shared" si="60"/>
        <v>0</v>
      </c>
      <c r="BP60" s="46">
        <f t="shared" si="60"/>
        <v>0</v>
      </c>
      <c r="BQ60" s="46">
        <f t="shared" si="60"/>
        <v>0</v>
      </c>
      <c r="BR60" s="46">
        <f t="shared" si="60"/>
        <v>0</v>
      </c>
      <c r="BS60" s="46">
        <f t="shared" si="60"/>
        <v>0</v>
      </c>
      <c r="BT60" s="46">
        <f t="shared" si="60"/>
        <v>0</v>
      </c>
      <c r="BU60" s="46">
        <f t="shared" si="60"/>
        <v>0</v>
      </c>
      <c r="BV60" s="46">
        <f t="shared" si="60"/>
        <v>0</v>
      </c>
      <c r="BW60" s="46">
        <f t="shared" si="60"/>
        <v>0</v>
      </c>
      <c r="BX60" s="46">
        <f t="shared" si="60"/>
        <v>0</v>
      </c>
      <c r="BY60" s="46">
        <f t="shared" si="60"/>
        <v>0</v>
      </c>
      <c r="BZ60" s="46">
        <f t="shared" si="60"/>
        <v>0</v>
      </c>
      <c r="CA60" s="46">
        <f t="shared" si="60"/>
        <v>0</v>
      </c>
      <c r="CB60" s="46">
        <f t="shared" si="60"/>
        <v>0</v>
      </c>
      <c r="CC60" s="46">
        <f t="shared" si="60"/>
        <v>0</v>
      </c>
      <c r="CD60" s="46">
        <f t="shared" si="60"/>
        <v>0</v>
      </c>
      <c r="CE60" s="46">
        <f t="shared" si="60"/>
        <v>0</v>
      </c>
      <c r="CF60" s="46">
        <f t="shared" si="60"/>
        <v>0</v>
      </c>
      <c r="CG60" s="46">
        <f t="shared" si="60"/>
        <v>0</v>
      </c>
      <c r="CH60" s="46">
        <f t="shared" si="60"/>
        <v>0</v>
      </c>
      <c r="CI60" s="46">
        <f t="shared" si="60"/>
        <v>0</v>
      </c>
      <c r="CJ60" s="46">
        <f t="shared" si="60"/>
        <v>0</v>
      </c>
      <c r="CK60" s="46">
        <f t="shared" si="60"/>
        <v>0</v>
      </c>
      <c r="CL60" s="46">
        <f t="shared" si="60"/>
        <v>0</v>
      </c>
      <c r="CM60" s="46">
        <f t="shared" si="60"/>
        <v>0</v>
      </c>
      <c r="CN60" s="46">
        <f t="shared" si="60"/>
        <v>0</v>
      </c>
      <c r="CO60" s="46">
        <f t="shared" si="60"/>
        <v>0</v>
      </c>
      <c r="CP60" s="46">
        <f t="shared" si="60"/>
        <v>0</v>
      </c>
      <c r="CQ60" s="46">
        <f t="shared" si="60"/>
        <v>0</v>
      </c>
      <c r="CR60" s="46">
        <f t="shared" si="60"/>
        <v>0</v>
      </c>
      <c r="CS60" s="46">
        <f t="shared" si="60"/>
        <v>0</v>
      </c>
      <c r="CT60" s="46">
        <f t="shared" si="60"/>
        <v>0</v>
      </c>
      <c r="CU60" s="46">
        <f t="shared" si="60"/>
        <v>0</v>
      </c>
      <c r="CV60" s="46">
        <f t="shared" si="60"/>
        <v>0</v>
      </c>
      <c r="CW60" s="46">
        <f t="shared" si="60"/>
        <v>0</v>
      </c>
      <c r="CX60" s="46">
        <f t="shared" si="60"/>
        <v>0</v>
      </c>
      <c r="CY60" s="46">
        <f t="shared" si="60"/>
        <v>0</v>
      </c>
      <c r="CZ60" s="46">
        <f t="shared" si="60"/>
        <v>0</v>
      </c>
      <c r="DA60" s="46">
        <f t="shared" si="60"/>
        <v>0</v>
      </c>
      <c r="DB60" s="46">
        <f t="shared" si="60"/>
        <v>0</v>
      </c>
      <c r="DC60" s="46">
        <f t="shared" si="60"/>
        <v>0</v>
      </c>
      <c r="DD60" s="46">
        <f t="shared" si="60"/>
        <v>0</v>
      </c>
      <c r="DE60" s="46">
        <f t="shared" si="60"/>
        <v>0</v>
      </c>
      <c r="DF60" s="46">
        <f t="shared" si="60"/>
        <v>0</v>
      </c>
      <c r="DG60" s="46">
        <f t="shared" si="60"/>
        <v>0</v>
      </c>
      <c r="DH60" s="46">
        <f t="shared" si="60"/>
        <v>0</v>
      </c>
      <c r="DI60" s="46">
        <f t="shared" si="60"/>
        <v>0</v>
      </c>
      <c r="DJ60" s="46">
        <f t="shared" si="60"/>
        <v>0</v>
      </c>
      <c r="DK60" s="46">
        <f t="shared" si="60"/>
        <v>0</v>
      </c>
      <c r="DL60" s="46">
        <f t="shared" si="60"/>
        <v>0</v>
      </c>
      <c r="DM60" s="46">
        <f t="shared" si="60"/>
        <v>0</v>
      </c>
      <c r="DN60" s="46">
        <f t="shared" si="60"/>
        <v>0</v>
      </c>
      <c r="DO60" s="46">
        <f t="shared" si="60"/>
        <v>0</v>
      </c>
      <c r="DP60" s="46">
        <f t="shared" si="60"/>
        <v>0</v>
      </c>
      <c r="DQ60" s="46">
        <f t="shared" si="60"/>
        <v>0</v>
      </c>
      <c r="DR60" s="46">
        <f t="shared" si="60"/>
        <v>0</v>
      </c>
      <c r="DS60" s="46">
        <f t="shared" si="60"/>
        <v>0</v>
      </c>
      <c r="DT60" s="46">
        <f t="shared" si="60"/>
        <v>0</v>
      </c>
      <c r="DU60" s="46">
        <f t="shared" si="60"/>
        <v>0</v>
      </c>
      <c r="DV60" s="46">
        <f t="shared" si="60"/>
        <v>0</v>
      </c>
      <c r="DW60" s="46">
        <f t="shared" si="60"/>
        <v>0</v>
      </c>
      <c r="DX60" s="46">
        <f t="shared" si="60"/>
        <v>0</v>
      </c>
      <c r="DY60" s="46">
        <f t="shared" si="60"/>
        <v>0</v>
      </c>
      <c r="DZ60" s="46">
        <f t="shared" si="60"/>
        <v>0</v>
      </c>
      <c r="EA60" s="46">
        <f t="shared" si="60"/>
        <v>0</v>
      </c>
      <c r="EB60" s="46">
        <f t="shared" si="60"/>
        <v>0</v>
      </c>
      <c r="EC60" s="46">
        <f t="shared" si="60"/>
        <v>0</v>
      </c>
      <c r="ED60" s="46">
        <f t="shared" si="60"/>
        <v>0</v>
      </c>
      <c r="EE60" s="46">
        <f t="shared" si="60"/>
        <v>0</v>
      </c>
      <c r="EF60" s="46">
        <f t="shared" si="60"/>
        <v>0</v>
      </c>
      <c r="EG60" s="46">
        <f t="shared" si="60"/>
        <v>0</v>
      </c>
      <c r="EH60" s="46">
        <f t="shared" si="60"/>
        <v>0</v>
      </c>
      <c r="EI60" s="46">
        <f t="shared" si="60"/>
        <v>0</v>
      </c>
      <c r="EJ60" s="46">
        <f t="shared" si="60"/>
        <v>0</v>
      </c>
      <c r="EK60" s="46">
        <f t="shared" si="60"/>
        <v>0</v>
      </c>
      <c r="EL60" s="46">
        <f t="shared" si="60"/>
        <v>0</v>
      </c>
      <c r="EM60" s="46">
        <f t="shared" si="60"/>
        <v>0</v>
      </c>
      <c r="EN60" s="46">
        <f t="shared" si="60"/>
        <v>0</v>
      </c>
      <c r="EO60" s="46">
        <f t="shared" si="60"/>
        <v>0</v>
      </c>
      <c r="EP60" s="46">
        <f t="shared" si="60"/>
        <v>0</v>
      </c>
      <c r="EQ60" s="46">
        <f t="shared" si="60"/>
        <v>0</v>
      </c>
      <c r="ER60" s="46">
        <f t="shared" si="60"/>
        <v>0</v>
      </c>
      <c r="ES60" s="46">
        <f t="shared" si="60"/>
        <v>0</v>
      </c>
      <c r="ET60" s="46">
        <f t="shared" si="60"/>
        <v>0</v>
      </c>
      <c r="EU60" s="46">
        <f t="shared" si="60"/>
        <v>0</v>
      </c>
      <c r="EV60" s="46">
        <f t="shared" si="60"/>
        <v>0</v>
      </c>
      <c r="EW60" s="46">
        <f t="shared" si="60"/>
        <v>0</v>
      </c>
      <c r="EX60" s="46">
        <f t="shared" si="60"/>
        <v>0</v>
      </c>
      <c r="EY60" s="46">
        <f t="shared" si="60"/>
        <v>0</v>
      </c>
      <c r="EZ60" s="46">
        <f t="shared" si="60"/>
        <v>0</v>
      </c>
      <c r="FA60" s="46">
        <f t="shared" si="60"/>
        <v>0</v>
      </c>
      <c r="FB60" s="46">
        <f t="shared" si="60"/>
        <v>0</v>
      </c>
      <c r="FC60" s="46">
        <f t="shared" si="60"/>
        <v>0</v>
      </c>
      <c r="FD60" s="46">
        <f t="shared" si="60"/>
        <v>0</v>
      </c>
      <c r="FE60" s="46">
        <f t="shared" si="60"/>
        <v>0</v>
      </c>
      <c r="FF60" s="46">
        <f t="shared" si="60"/>
        <v>0</v>
      </c>
      <c r="FG60" s="46">
        <f t="shared" si="60"/>
        <v>0</v>
      </c>
      <c r="FH60" s="46">
        <f t="shared" si="60"/>
        <v>0</v>
      </c>
      <c r="FI60" s="46">
        <f t="shared" si="60"/>
        <v>0</v>
      </c>
      <c r="FJ60" s="46">
        <f t="shared" si="60"/>
        <v>0</v>
      </c>
      <c r="FK60" s="46">
        <f t="shared" si="60"/>
        <v>0</v>
      </c>
      <c r="FL60" s="46">
        <f t="shared" si="60"/>
        <v>0</v>
      </c>
      <c r="FM60" s="46">
        <f t="shared" si="60"/>
        <v>0</v>
      </c>
      <c r="FN60" s="46">
        <f t="shared" si="60"/>
        <v>0</v>
      </c>
      <c r="FO60" s="46">
        <f t="shared" si="60"/>
        <v>0</v>
      </c>
      <c r="FP60" s="46">
        <f t="shared" si="60"/>
        <v>0</v>
      </c>
      <c r="FQ60" s="46">
        <f t="shared" si="60"/>
        <v>0</v>
      </c>
      <c r="FR60" s="47">
        <f t="shared" ref="FR60:FS60" si="61">SUM(FR14:FR59)</f>
        <v>107.4</v>
      </c>
      <c r="FS60" s="53">
        <f t="shared" si="61"/>
        <v>53.7</v>
      </c>
      <c r="FT60" s="19"/>
      <c r="FU60" s="85">
        <f t="shared" ref="FU60:FV60" si="62">SUM(FU14:FU59)</f>
        <v>53.7</v>
      </c>
      <c r="FV60" s="85">
        <f t="shared" si="62"/>
        <v>815.05</v>
      </c>
      <c r="FW60" s="85"/>
      <c r="FX60" s="85">
        <f>SUM(FX14:FX59)</f>
        <v>-761.34999999999991</v>
      </c>
      <c r="FY60" s="5"/>
      <c r="FZ60" s="5"/>
      <c r="GA60" s="5"/>
    </row>
    <row r="61" spans="1:183" ht="16.5" customHeight="1" x14ac:dyDescent="0.25">
      <c r="A61" s="39"/>
      <c r="B61" s="24"/>
      <c r="C61" s="24"/>
      <c r="D61" s="24"/>
      <c r="E61" s="5"/>
      <c r="F61" s="17" t="s">
        <v>306</v>
      </c>
      <c r="G61" s="17" t="s">
        <v>257</v>
      </c>
      <c r="H61" s="41">
        <f t="shared" ref="H61:H68" si="63">IF(G61="FTR",$K$2,IF(G61="FJR",$K$3,IF(G61="FSSr",$K$4,IF(G61="FSr",$K$5,IF(G61="SME",$K$6,IF(G61="TJR",$K$7,IF(G61="TSME",$K$8,IF(G61="TTR",$K$9,"NA"))))))))</f>
        <v>22586.524583333332</v>
      </c>
      <c r="I61" s="41">
        <f t="shared" ref="I61:N61" si="64">H61*1.06</f>
        <v>23941.716058333332</v>
      </c>
      <c r="J61" s="41">
        <f t="shared" si="64"/>
        <v>25378.219021833334</v>
      </c>
      <c r="K61" s="41">
        <f t="shared" si="64"/>
        <v>26900.912163143337</v>
      </c>
      <c r="L61" s="41">
        <f t="shared" si="64"/>
        <v>28514.966892931938</v>
      </c>
      <c r="M61" s="41">
        <f t="shared" si="64"/>
        <v>30225.864906507857</v>
      </c>
      <c r="N61" s="41">
        <f t="shared" si="64"/>
        <v>32039.416800898329</v>
      </c>
      <c r="O61" s="49">
        <f t="shared" ref="O61:FQ61" si="65">SUMIF($G$14:$G$59,$G61,O$14:O$59)</f>
        <v>0</v>
      </c>
      <c r="P61" s="49">
        <f t="shared" si="65"/>
        <v>0</v>
      </c>
      <c r="Q61" s="49">
        <f t="shared" si="65"/>
        <v>0</v>
      </c>
      <c r="R61" s="49">
        <f t="shared" si="65"/>
        <v>0</v>
      </c>
      <c r="S61" s="49">
        <f t="shared" si="65"/>
        <v>0</v>
      </c>
      <c r="T61" s="49">
        <f t="shared" si="65"/>
        <v>0</v>
      </c>
      <c r="U61" s="49">
        <f t="shared" si="65"/>
        <v>0</v>
      </c>
      <c r="V61" s="49">
        <f t="shared" si="65"/>
        <v>0</v>
      </c>
      <c r="W61" s="49">
        <f t="shared" si="65"/>
        <v>0</v>
      </c>
      <c r="X61" s="49">
        <f t="shared" si="65"/>
        <v>0</v>
      </c>
      <c r="Y61" s="49">
        <f t="shared" si="65"/>
        <v>0</v>
      </c>
      <c r="Z61" s="49">
        <f t="shared" si="65"/>
        <v>0</v>
      </c>
      <c r="AA61" s="49">
        <f t="shared" si="65"/>
        <v>0</v>
      </c>
      <c r="AB61" s="49">
        <f t="shared" si="65"/>
        <v>0</v>
      </c>
      <c r="AC61" s="49">
        <f t="shared" si="65"/>
        <v>0</v>
      </c>
      <c r="AD61" s="49">
        <f t="shared" si="65"/>
        <v>0</v>
      </c>
      <c r="AE61" s="49">
        <f t="shared" si="65"/>
        <v>0</v>
      </c>
      <c r="AF61" s="49">
        <f t="shared" si="65"/>
        <v>0</v>
      </c>
      <c r="AG61" s="49">
        <f t="shared" si="65"/>
        <v>0</v>
      </c>
      <c r="AH61" s="49">
        <f t="shared" si="65"/>
        <v>0</v>
      </c>
      <c r="AI61" s="49">
        <f t="shared" si="65"/>
        <v>0</v>
      </c>
      <c r="AJ61" s="49">
        <f t="shared" si="65"/>
        <v>0</v>
      </c>
      <c r="AK61" s="49">
        <f t="shared" si="65"/>
        <v>0</v>
      </c>
      <c r="AL61" s="49">
        <f t="shared" si="65"/>
        <v>0</v>
      </c>
      <c r="AM61" s="49">
        <f t="shared" si="65"/>
        <v>0</v>
      </c>
      <c r="AN61" s="49">
        <f t="shared" si="65"/>
        <v>0</v>
      </c>
      <c r="AO61" s="49">
        <f t="shared" si="65"/>
        <v>0</v>
      </c>
      <c r="AP61" s="49">
        <f t="shared" si="65"/>
        <v>0</v>
      </c>
      <c r="AQ61" s="49">
        <f t="shared" si="65"/>
        <v>0</v>
      </c>
      <c r="AR61" s="49">
        <f t="shared" si="65"/>
        <v>0</v>
      </c>
      <c r="AS61" s="42">
        <f t="shared" si="65"/>
        <v>0</v>
      </c>
      <c r="AT61" s="42">
        <f t="shared" si="65"/>
        <v>0</v>
      </c>
      <c r="AU61" s="42">
        <f t="shared" si="65"/>
        <v>0</v>
      </c>
      <c r="AV61" s="42">
        <f t="shared" si="65"/>
        <v>0</v>
      </c>
      <c r="AW61" s="42">
        <f t="shared" si="65"/>
        <v>0</v>
      </c>
      <c r="AX61" s="42">
        <f t="shared" si="65"/>
        <v>0</v>
      </c>
      <c r="AY61" s="42">
        <f t="shared" si="65"/>
        <v>0</v>
      </c>
      <c r="AZ61" s="42">
        <f t="shared" si="65"/>
        <v>0</v>
      </c>
      <c r="BA61" s="42">
        <f t="shared" si="65"/>
        <v>0</v>
      </c>
      <c r="BB61" s="42">
        <f t="shared" si="65"/>
        <v>0</v>
      </c>
      <c r="BC61" s="42">
        <f t="shared" si="65"/>
        <v>0</v>
      </c>
      <c r="BD61" s="42">
        <f t="shared" si="65"/>
        <v>0</v>
      </c>
      <c r="BE61" s="42">
        <f t="shared" si="65"/>
        <v>0</v>
      </c>
      <c r="BF61" s="42">
        <f t="shared" si="65"/>
        <v>0</v>
      </c>
      <c r="BG61" s="42">
        <f t="shared" si="65"/>
        <v>0</v>
      </c>
      <c r="BH61" s="42">
        <f t="shared" si="65"/>
        <v>0</v>
      </c>
      <c r="BI61" s="42">
        <f t="shared" si="65"/>
        <v>0</v>
      </c>
      <c r="BJ61" s="42">
        <f t="shared" si="65"/>
        <v>0</v>
      </c>
      <c r="BK61" s="42">
        <f t="shared" si="65"/>
        <v>0</v>
      </c>
      <c r="BL61" s="42">
        <f t="shared" si="65"/>
        <v>0</v>
      </c>
      <c r="BM61" s="42">
        <f t="shared" si="65"/>
        <v>0</v>
      </c>
      <c r="BN61" s="42">
        <f t="shared" si="65"/>
        <v>0</v>
      </c>
      <c r="BO61" s="42">
        <f t="shared" si="65"/>
        <v>0</v>
      </c>
      <c r="BP61" s="42">
        <f t="shared" si="65"/>
        <v>0</v>
      </c>
      <c r="BQ61" s="42">
        <f t="shared" si="65"/>
        <v>0</v>
      </c>
      <c r="BR61" s="42">
        <f t="shared" si="65"/>
        <v>0</v>
      </c>
      <c r="BS61" s="42">
        <f t="shared" si="65"/>
        <v>0</v>
      </c>
      <c r="BT61" s="42">
        <f t="shared" si="65"/>
        <v>0</v>
      </c>
      <c r="BU61" s="42">
        <f t="shared" si="65"/>
        <v>0</v>
      </c>
      <c r="BV61" s="42">
        <f t="shared" si="65"/>
        <v>0</v>
      </c>
      <c r="BW61" s="42">
        <f t="shared" si="65"/>
        <v>0</v>
      </c>
      <c r="BX61" s="42">
        <f t="shared" si="65"/>
        <v>0</v>
      </c>
      <c r="BY61" s="42">
        <f t="shared" si="65"/>
        <v>0</v>
      </c>
      <c r="BZ61" s="42">
        <f t="shared" si="65"/>
        <v>0</v>
      </c>
      <c r="CA61" s="42">
        <f t="shared" si="65"/>
        <v>0</v>
      </c>
      <c r="CB61" s="42">
        <f t="shared" si="65"/>
        <v>0</v>
      </c>
      <c r="CC61" s="42">
        <f t="shared" si="65"/>
        <v>0</v>
      </c>
      <c r="CD61" s="42">
        <f t="shared" si="65"/>
        <v>0</v>
      </c>
      <c r="CE61" s="42">
        <f t="shared" si="65"/>
        <v>0</v>
      </c>
      <c r="CF61" s="42">
        <f t="shared" si="65"/>
        <v>0</v>
      </c>
      <c r="CG61" s="42">
        <f t="shared" si="65"/>
        <v>0</v>
      </c>
      <c r="CH61" s="42">
        <f t="shared" si="65"/>
        <v>0</v>
      </c>
      <c r="CI61" s="42">
        <f t="shared" si="65"/>
        <v>0</v>
      </c>
      <c r="CJ61" s="42">
        <f t="shared" si="65"/>
        <v>0</v>
      </c>
      <c r="CK61" s="42">
        <f t="shared" si="65"/>
        <v>0</v>
      </c>
      <c r="CL61" s="42">
        <f t="shared" si="65"/>
        <v>0</v>
      </c>
      <c r="CM61" s="42">
        <f t="shared" si="65"/>
        <v>0</v>
      </c>
      <c r="CN61" s="42">
        <f t="shared" si="65"/>
        <v>0</v>
      </c>
      <c r="CO61" s="42">
        <f t="shared" si="65"/>
        <v>0</v>
      </c>
      <c r="CP61" s="42">
        <f t="shared" si="65"/>
        <v>0</v>
      </c>
      <c r="CQ61" s="42">
        <f t="shared" si="65"/>
        <v>0</v>
      </c>
      <c r="CR61" s="42">
        <f t="shared" si="65"/>
        <v>0</v>
      </c>
      <c r="CS61" s="42">
        <f t="shared" si="65"/>
        <v>0</v>
      </c>
      <c r="CT61" s="42">
        <f t="shared" si="65"/>
        <v>0</v>
      </c>
      <c r="CU61" s="42">
        <f t="shared" si="65"/>
        <v>0</v>
      </c>
      <c r="CV61" s="42">
        <f t="shared" si="65"/>
        <v>0</v>
      </c>
      <c r="CW61" s="42">
        <f t="shared" si="65"/>
        <v>0</v>
      </c>
      <c r="CX61" s="42">
        <f t="shared" si="65"/>
        <v>0</v>
      </c>
      <c r="CY61" s="42">
        <f t="shared" si="65"/>
        <v>0</v>
      </c>
      <c r="CZ61" s="42">
        <f t="shared" si="65"/>
        <v>0</v>
      </c>
      <c r="DA61" s="42">
        <f t="shared" si="65"/>
        <v>0</v>
      </c>
      <c r="DB61" s="42">
        <f t="shared" si="65"/>
        <v>0</v>
      </c>
      <c r="DC61" s="42">
        <f t="shared" si="65"/>
        <v>0</v>
      </c>
      <c r="DD61" s="42">
        <f t="shared" si="65"/>
        <v>0</v>
      </c>
      <c r="DE61" s="42">
        <f t="shared" si="65"/>
        <v>0</v>
      </c>
      <c r="DF61" s="42">
        <f t="shared" si="65"/>
        <v>0</v>
      </c>
      <c r="DG61" s="42">
        <f t="shared" si="65"/>
        <v>0</v>
      </c>
      <c r="DH61" s="42">
        <f t="shared" si="65"/>
        <v>0</v>
      </c>
      <c r="DI61" s="42">
        <f t="shared" si="65"/>
        <v>0</v>
      </c>
      <c r="DJ61" s="42">
        <f t="shared" si="65"/>
        <v>0</v>
      </c>
      <c r="DK61" s="42">
        <f t="shared" si="65"/>
        <v>0</v>
      </c>
      <c r="DL61" s="42">
        <f t="shared" si="65"/>
        <v>0</v>
      </c>
      <c r="DM61" s="42">
        <f t="shared" si="65"/>
        <v>0</v>
      </c>
      <c r="DN61" s="42">
        <f t="shared" si="65"/>
        <v>0</v>
      </c>
      <c r="DO61" s="42">
        <f t="shared" si="65"/>
        <v>0</v>
      </c>
      <c r="DP61" s="42">
        <f t="shared" si="65"/>
        <v>0</v>
      </c>
      <c r="DQ61" s="42">
        <f t="shared" si="65"/>
        <v>0</v>
      </c>
      <c r="DR61" s="42">
        <f t="shared" si="65"/>
        <v>0</v>
      </c>
      <c r="DS61" s="42">
        <f t="shared" si="65"/>
        <v>0</v>
      </c>
      <c r="DT61" s="42">
        <f t="shared" si="65"/>
        <v>0</v>
      </c>
      <c r="DU61" s="42">
        <f t="shared" si="65"/>
        <v>0</v>
      </c>
      <c r="DV61" s="42">
        <f t="shared" si="65"/>
        <v>0</v>
      </c>
      <c r="DW61" s="42">
        <f t="shared" si="65"/>
        <v>0</v>
      </c>
      <c r="DX61" s="42">
        <f t="shared" si="65"/>
        <v>0</v>
      </c>
      <c r="DY61" s="42">
        <f t="shared" si="65"/>
        <v>0</v>
      </c>
      <c r="DZ61" s="42">
        <f t="shared" si="65"/>
        <v>0</v>
      </c>
      <c r="EA61" s="42">
        <f t="shared" si="65"/>
        <v>0</v>
      </c>
      <c r="EB61" s="42">
        <f t="shared" si="65"/>
        <v>0</v>
      </c>
      <c r="EC61" s="42">
        <f t="shared" si="65"/>
        <v>0</v>
      </c>
      <c r="ED61" s="42">
        <f t="shared" si="65"/>
        <v>0</v>
      </c>
      <c r="EE61" s="42">
        <f t="shared" si="65"/>
        <v>0</v>
      </c>
      <c r="EF61" s="42">
        <f t="shared" si="65"/>
        <v>0</v>
      </c>
      <c r="EG61" s="42">
        <f t="shared" si="65"/>
        <v>0</v>
      </c>
      <c r="EH61" s="42">
        <f t="shared" si="65"/>
        <v>0</v>
      </c>
      <c r="EI61" s="42">
        <f t="shared" si="65"/>
        <v>0</v>
      </c>
      <c r="EJ61" s="42">
        <f t="shared" si="65"/>
        <v>0</v>
      </c>
      <c r="EK61" s="42">
        <f t="shared" si="65"/>
        <v>0</v>
      </c>
      <c r="EL61" s="42">
        <f t="shared" si="65"/>
        <v>0</v>
      </c>
      <c r="EM61" s="42">
        <f t="shared" si="65"/>
        <v>0</v>
      </c>
      <c r="EN61" s="42">
        <f t="shared" si="65"/>
        <v>0</v>
      </c>
      <c r="EO61" s="42">
        <f t="shared" si="65"/>
        <v>0</v>
      </c>
      <c r="EP61" s="42">
        <f t="shared" si="65"/>
        <v>0</v>
      </c>
      <c r="EQ61" s="42">
        <f t="shared" si="65"/>
        <v>0</v>
      </c>
      <c r="ER61" s="42">
        <f t="shared" si="65"/>
        <v>0</v>
      </c>
      <c r="ES61" s="42">
        <f t="shared" si="65"/>
        <v>0</v>
      </c>
      <c r="ET61" s="42">
        <f t="shared" si="65"/>
        <v>0</v>
      </c>
      <c r="EU61" s="42">
        <f t="shared" si="65"/>
        <v>0</v>
      </c>
      <c r="EV61" s="42">
        <f t="shared" si="65"/>
        <v>0</v>
      </c>
      <c r="EW61" s="42">
        <f t="shared" si="65"/>
        <v>0</v>
      </c>
      <c r="EX61" s="42">
        <f t="shared" si="65"/>
        <v>0</v>
      </c>
      <c r="EY61" s="42">
        <f t="shared" si="65"/>
        <v>0</v>
      </c>
      <c r="EZ61" s="42">
        <f t="shared" si="65"/>
        <v>0</v>
      </c>
      <c r="FA61" s="42">
        <f t="shared" si="65"/>
        <v>0</v>
      </c>
      <c r="FB61" s="42">
        <f t="shared" si="65"/>
        <v>0</v>
      </c>
      <c r="FC61" s="42">
        <f t="shared" si="65"/>
        <v>0</v>
      </c>
      <c r="FD61" s="42">
        <f t="shared" si="65"/>
        <v>0</v>
      </c>
      <c r="FE61" s="42">
        <f t="shared" si="65"/>
        <v>0</v>
      </c>
      <c r="FF61" s="42">
        <f t="shared" si="65"/>
        <v>0</v>
      </c>
      <c r="FG61" s="42">
        <f t="shared" si="65"/>
        <v>0</v>
      </c>
      <c r="FH61" s="42">
        <f t="shared" si="65"/>
        <v>0</v>
      </c>
      <c r="FI61" s="42">
        <f t="shared" si="65"/>
        <v>0</v>
      </c>
      <c r="FJ61" s="42">
        <f t="shared" si="65"/>
        <v>0</v>
      </c>
      <c r="FK61" s="42">
        <f t="shared" si="65"/>
        <v>0</v>
      </c>
      <c r="FL61" s="42">
        <f t="shared" si="65"/>
        <v>0</v>
      </c>
      <c r="FM61" s="42">
        <f t="shared" si="65"/>
        <v>0</v>
      </c>
      <c r="FN61" s="42">
        <f t="shared" si="65"/>
        <v>0</v>
      </c>
      <c r="FO61" s="42">
        <f t="shared" si="65"/>
        <v>0</v>
      </c>
      <c r="FP61" s="42">
        <f t="shared" si="65"/>
        <v>0</v>
      </c>
      <c r="FQ61" s="42">
        <f t="shared" si="65"/>
        <v>0</v>
      </c>
      <c r="FR61" s="42">
        <f t="shared" ref="FR61:FR68" si="66">SUMIF($G$14:$G$59,$G61,$FR$14:$FR$59)</f>
        <v>0</v>
      </c>
      <c r="FS61" s="42">
        <f t="shared" ref="FS61:FS68" si="67">SUMIF($G$14:$G$59,$G61,$FS$14:$FS$59)</f>
        <v>0</v>
      </c>
      <c r="FT61" s="51"/>
      <c r="FU61" s="5"/>
      <c r="FV61" s="23"/>
      <c r="FW61" s="23"/>
      <c r="FX61" s="5"/>
      <c r="FY61" s="5"/>
      <c r="FZ61" s="5"/>
      <c r="GA61" s="5"/>
    </row>
    <row r="62" spans="1:183" ht="16.5" customHeight="1" x14ac:dyDescent="0.25">
      <c r="A62" s="39"/>
      <c r="B62" s="24"/>
      <c r="C62" s="24"/>
      <c r="D62" s="24"/>
      <c r="E62" s="5"/>
      <c r="F62" s="17" t="s">
        <v>306</v>
      </c>
      <c r="G62" s="17" t="s">
        <v>247</v>
      </c>
      <c r="H62" s="41">
        <f t="shared" si="63"/>
        <v>43019.695833333331</v>
      </c>
      <c r="I62" s="41">
        <f t="shared" ref="I62:N62" si="68">H62*1.06</f>
        <v>45600.877583333335</v>
      </c>
      <c r="J62" s="41">
        <f t="shared" si="68"/>
        <v>48336.930238333334</v>
      </c>
      <c r="K62" s="41">
        <f t="shared" si="68"/>
        <v>51237.146052633339</v>
      </c>
      <c r="L62" s="41">
        <f t="shared" si="68"/>
        <v>54311.374815791343</v>
      </c>
      <c r="M62" s="41">
        <f t="shared" si="68"/>
        <v>57570.057304738824</v>
      </c>
      <c r="N62" s="41">
        <f t="shared" si="68"/>
        <v>61024.260743023158</v>
      </c>
      <c r="O62" s="49">
        <f t="shared" ref="O62:FQ62" si="69">SUMIF($G$14:$G$59,$G62,O$14:O$59)</f>
        <v>0</v>
      </c>
      <c r="P62" s="49">
        <f t="shared" si="69"/>
        <v>0</v>
      </c>
      <c r="Q62" s="49">
        <f t="shared" si="69"/>
        <v>0</v>
      </c>
      <c r="R62" s="49">
        <f t="shared" si="69"/>
        <v>1</v>
      </c>
      <c r="S62" s="49">
        <f t="shared" si="69"/>
        <v>1</v>
      </c>
      <c r="T62" s="49">
        <f t="shared" si="69"/>
        <v>1</v>
      </c>
      <c r="U62" s="49">
        <f t="shared" si="69"/>
        <v>1</v>
      </c>
      <c r="V62" s="49">
        <f t="shared" si="69"/>
        <v>1</v>
      </c>
      <c r="W62" s="49">
        <f t="shared" si="69"/>
        <v>1</v>
      </c>
      <c r="X62" s="49">
        <f t="shared" si="69"/>
        <v>1</v>
      </c>
      <c r="Y62" s="49">
        <f t="shared" si="69"/>
        <v>1</v>
      </c>
      <c r="Z62" s="49">
        <f t="shared" si="69"/>
        <v>1</v>
      </c>
      <c r="AA62" s="49">
        <f t="shared" si="69"/>
        <v>1</v>
      </c>
      <c r="AB62" s="49">
        <f t="shared" si="69"/>
        <v>1</v>
      </c>
      <c r="AC62" s="49">
        <f t="shared" si="69"/>
        <v>1</v>
      </c>
      <c r="AD62" s="49">
        <f t="shared" si="69"/>
        <v>0</v>
      </c>
      <c r="AE62" s="49">
        <f t="shared" si="69"/>
        <v>0</v>
      </c>
      <c r="AF62" s="49">
        <f t="shared" si="69"/>
        <v>0</v>
      </c>
      <c r="AG62" s="49">
        <f t="shared" si="69"/>
        <v>0</v>
      </c>
      <c r="AH62" s="49">
        <f t="shared" si="69"/>
        <v>0</v>
      </c>
      <c r="AI62" s="49">
        <f t="shared" si="69"/>
        <v>0</v>
      </c>
      <c r="AJ62" s="49">
        <f t="shared" si="69"/>
        <v>0</v>
      </c>
      <c r="AK62" s="49">
        <f t="shared" si="69"/>
        <v>0</v>
      </c>
      <c r="AL62" s="49">
        <f t="shared" si="69"/>
        <v>0</v>
      </c>
      <c r="AM62" s="49">
        <f t="shared" si="69"/>
        <v>0</v>
      </c>
      <c r="AN62" s="49">
        <f t="shared" si="69"/>
        <v>0</v>
      </c>
      <c r="AO62" s="49">
        <f t="shared" si="69"/>
        <v>0</v>
      </c>
      <c r="AP62" s="49">
        <f t="shared" si="69"/>
        <v>0</v>
      </c>
      <c r="AQ62" s="49">
        <f t="shared" si="69"/>
        <v>0</v>
      </c>
      <c r="AR62" s="49">
        <f t="shared" si="69"/>
        <v>0</v>
      </c>
      <c r="AS62" s="42">
        <f t="shared" si="69"/>
        <v>0</v>
      </c>
      <c r="AT62" s="42">
        <f t="shared" si="69"/>
        <v>0</v>
      </c>
      <c r="AU62" s="42">
        <f t="shared" si="69"/>
        <v>0</v>
      </c>
      <c r="AV62" s="42">
        <f t="shared" si="69"/>
        <v>0</v>
      </c>
      <c r="AW62" s="42">
        <f t="shared" si="69"/>
        <v>0</v>
      </c>
      <c r="AX62" s="42">
        <f t="shared" si="69"/>
        <v>0</v>
      </c>
      <c r="AY62" s="42">
        <f t="shared" si="69"/>
        <v>0</v>
      </c>
      <c r="AZ62" s="42">
        <f t="shared" si="69"/>
        <v>0</v>
      </c>
      <c r="BA62" s="42">
        <f t="shared" si="69"/>
        <v>0</v>
      </c>
      <c r="BB62" s="42">
        <f t="shared" si="69"/>
        <v>0</v>
      </c>
      <c r="BC62" s="42">
        <f t="shared" si="69"/>
        <v>0</v>
      </c>
      <c r="BD62" s="42">
        <f t="shared" si="69"/>
        <v>0</v>
      </c>
      <c r="BE62" s="42">
        <f t="shared" si="69"/>
        <v>0</v>
      </c>
      <c r="BF62" s="42">
        <f t="shared" si="69"/>
        <v>0</v>
      </c>
      <c r="BG62" s="42">
        <f t="shared" si="69"/>
        <v>0</v>
      </c>
      <c r="BH62" s="42">
        <f t="shared" si="69"/>
        <v>0</v>
      </c>
      <c r="BI62" s="42">
        <f t="shared" si="69"/>
        <v>0</v>
      </c>
      <c r="BJ62" s="42">
        <f t="shared" si="69"/>
        <v>0</v>
      </c>
      <c r="BK62" s="42">
        <f t="shared" si="69"/>
        <v>0</v>
      </c>
      <c r="BL62" s="42">
        <f t="shared" si="69"/>
        <v>0</v>
      </c>
      <c r="BM62" s="42">
        <f t="shared" si="69"/>
        <v>0</v>
      </c>
      <c r="BN62" s="42">
        <f t="shared" si="69"/>
        <v>0</v>
      </c>
      <c r="BO62" s="42">
        <f t="shared" si="69"/>
        <v>0</v>
      </c>
      <c r="BP62" s="42">
        <f t="shared" si="69"/>
        <v>0</v>
      </c>
      <c r="BQ62" s="42">
        <f t="shared" si="69"/>
        <v>0</v>
      </c>
      <c r="BR62" s="42">
        <f t="shared" si="69"/>
        <v>0</v>
      </c>
      <c r="BS62" s="42">
        <f t="shared" si="69"/>
        <v>0</v>
      </c>
      <c r="BT62" s="42">
        <f t="shared" si="69"/>
        <v>0</v>
      </c>
      <c r="BU62" s="42">
        <f t="shared" si="69"/>
        <v>0</v>
      </c>
      <c r="BV62" s="42">
        <f t="shared" si="69"/>
        <v>0</v>
      </c>
      <c r="BW62" s="42">
        <f t="shared" si="69"/>
        <v>0</v>
      </c>
      <c r="BX62" s="42">
        <f t="shared" si="69"/>
        <v>0</v>
      </c>
      <c r="BY62" s="42">
        <f t="shared" si="69"/>
        <v>0</v>
      </c>
      <c r="BZ62" s="42">
        <f t="shared" si="69"/>
        <v>0</v>
      </c>
      <c r="CA62" s="42">
        <f t="shared" si="69"/>
        <v>0</v>
      </c>
      <c r="CB62" s="42">
        <f t="shared" si="69"/>
        <v>0</v>
      </c>
      <c r="CC62" s="42">
        <f t="shared" si="69"/>
        <v>0</v>
      </c>
      <c r="CD62" s="42">
        <f t="shared" si="69"/>
        <v>0</v>
      </c>
      <c r="CE62" s="42">
        <f t="shared" si="69"/>
        <v>0</v>
      </c>
      <c r="CF62" s="42">
        <f t="shared" si="69"/>
        <v>0</v>
      </c>
      <c r="CG62" s="42">
        <f t="shared" si="69"/>
        <v>0</v>
      </c>
      <c r="CH62" s="42">
        <f t="shared" si="69"/>
        <v>0</v>
      </c>
      <c r="CI62" s="42">
        <f t="shared" si="69"/>
        <v>0</v>
      </c>
      <c r="CJ62" s="42">
        <f t="shared" si="69"/>
        <v>0</v>
      </c>
      <c r="CK62" s="42">
        <f t="shared" si="69"/>
        <v>0</v>
      </c>
      <c r="CL62" s="42">
        <f t="shared" si="69"/>
        <v>0</v>
      </c>
      <c r="CM62" s="42">
        <f t="shared" si="69"/>
        <v>0</v>
      </c>
      <c r="CN62" s="42">
        <f t="shared" si="69"/>
        <v>0</v>
      </c>
      <c r="CO62" s="42">
        <f t="shared" si="69"/>
        <v>0</v>
      </c>
      <c r="CP62" s="42">
        <f t="shared" si="69"/>
        <v>0</v>
      </c>
      <c r="CQ62" s="42">
        <f t="shared" si="69"/>
        <v>0</v>
      </c>
      <c r="CR62" s="42">
        <f t="shared" si="69"/>
        <v>0</v>
      </c>
      <c r="CS62" s="42">
        <f t="shared" si="69"/>
        <v>0</v>
      </c>
      <c r="CT62" s="42">
        <f t="shared" si="69"/>
        <v>0</v>
      </c>
      <c r="CU62" s="42">
        <f t="shared" si="69"/>
        <v>0</v>
      </c>
      <c r="CV62" s="42">
        <f t="shared" si="69"/>
        <v>0</v>
      </c>
      <c r="CW62" s="42">
        <f t="shared" si="69"/>
        <v>0</v>
      </c>
      <c r="CX62" s="42">
        <f t="shared" si="69"/>
        <v>0</v>
      </c>
      <c r="CY62" s="42">
        <f t="shared" si="69"/>
        <v>0</v>
      </c>
      <c r="CZ62" s="42">
        <f t="shared" si="69"/>
        <v>0</v>
      </c>
      <c r="DA62" s="42">
        <f t="shared" si="69"/>
        <v>0</v>
      </c>
      <c r="DB62" s="42">
        <f t="shared" si="69"/>
        <v>0</v>
      </c>
      <c r="DC62" s="42">
        <f t="shared" si="69"/>
        <v>0</v>
      </c>
      <c r="DD62" s="42">
        <f t="shared" si="69"/>
        <v>0</v>
      </c>
      <c r="DE62" s="42">
        <f t="shared" si="69"/>
        <v>0</v>
      </c>
      <c r="DF62" s="42">
        <f t="shared" si="69"/>
        <v>0</v>
      </c>
      <c r="DG62" s="42">
        <f t="shared" si="69"/>
        <v>0</v>
      </c>
      <c r="DH62" s="42">
        <f t="shared" si="69"/>
        <v>0</v>
      </c>
      <c r="DI62" s="42">
        <f t="shared" si="69"/>
        <v>0</v>
      </c>
      <c r="DJ62" s="42">
        <f t="shared" si="69"/>
        <v>0</v>
      </c>
      <c r="DK62" s="42">
        <f t="shared" si="69"/>
        <v>0</v>
      </c>
      <c r="DL62" s="42">
        <f t="shared" si="69"/>
        <v>0</v>
      </c>
      <c r="DM62" s="42">
        <f t="shared" si="69"/>
        <v>0</v>
      </c>
      <c r="DN62" s="42">
        <f t="shared" si="69"/>
        <v>0</v>
      </c>
      <c r="DO62" s="42">
        <f t="shared" si="69"/>
        <v>0</v>
      </c>
      <c r="DP62" s="42">
        <f t="shared" si="69"/>
        <v>0</v>
      </c>
      <c r="DQ62" s="42">
        <f t="shared" si="69"/>
        <v>0</v>
      </c>
      <c r="DR62" s="42">
        <f t="shared" si="69"/>
        <v>0</v>
      </c>
      <c r="DS62" s="42">
        <f t="shared" si="69"/>
        <v>0</v>
      </c>
      <c r="DT62" s="42">
        <f t="shared" si="69"/>
        <v>0</v>
      </c>
      <c r="DU62" s="42">
        <f t="shared" si="69"/>
        <v>0</v>
      </c>
      <c r="DV62" s="42">
        <f t="shared" si="69"/>
        <v>0</v>
      </c>
      <c r="DW62" s="42">
        <f t="shared" si="69"/>
        <v>0</v>
      </c>
      <c r="DX62" s="42">
        <f t="shared" si="69"/>
        <v>0</v>
      </c>
      <c r="DY62" s="42">
        <f t="shared" si="69"/>
        <v>0</v>
      </c>
      <c r="DZ62" s="42">
        <f t="shared" si="69"/>
        <v>0</v>
      </c>
      <c r="EA62" s="42">
        <f t="shared" si="69"/>
        <v>0</v>
      </c>
      <c r="EB62" s="42">
        <f t="shared" si="69"/>
        <v>0</v>
      </c>
      <c r="EC62" s="42">
        <f t="shared" si="69"/>
        <v>0</v>
      </c>
      <c r="ED62" s="42">
        <f t="shared" si="69"/>
        <v>0</v>
      </c>
      <c r="EE62" s="42">
        <f t="shared" si="69"/>
        <v>0</v>
      </c>
      <c r="EF62" s="42">
        <f t="shared" si="69"/>
        <v>0</v>
      </c>
      <c r="EG62" s="42">
        <f t="shared" si="69"/>
        <v>0</v>
      </c>
      <c r="EH62" s="42">
        <f t="shared" si="69"/>
        <v>0</v>
      </c>
      <c r="EI62" s="42">
        <f t="shared" si="69"/>
        <v>0</v>
      </c>
      <c r="EJ62" s="42">
        <f t="shared" si="69"/>
        <v>0</v>
      </c>
      <c r="EK62" s="42">
        <f t="shared" si="69"/>
        <v>0</v>
      </c>
      <c r="EL62" s="42">
        <f t="shared" si="69"/>
        <v>0</v>
      </c>
      <c r="EM62" s="42">
        <f t="shared" si="69"/>
        <v>0</v>
      </c>
      <c r="EN62" s="42">
        <f t="shared" si="69"/>
        <v>0</v>
      </c>
      <c r="EO62" s="42">
        <f t="shared" si="69"/>
        <v>0</v>
      </c>
      <c r="EP62" s="42">
        <f t="shared" si="69"/>
        <v>0</v>
      </c>
      <c r="EQ62" s="42">
        <f t="shared" si="69"/>
        <v>0</v>
      </c>
      <c r="ER62" s="42">
        <f t="shared" si="69"/>
        <v>0</v>
      </c>
      <c r="ES62" s="42">
        <f t="shared" si="69"/>
        <v>0</v>
      </c>
      <c r="ET62" s="42">
        <f t="shared" si="69"/>
        <v>0</v>
      </c>
      <c r="EU62" s="42">
        <f t="shared" si="69"/>
        <v>0</v>
      </c>
      <c r="EV62" s="42">
        <f t="shared" si="69"/>
        <v>0</v>
      </c>
      <c r="EW62" s="42">
        <f t="shared" si="69"/>
        <v>0</v>
      </c>
      <c r="EX62" s="42">
        <f t="shared" si="69"/>
        <v>0</v>
      </c>
      <c r="EY62" s="42">
        <f t="shared" si="69"/>
        <v>0</v>
      </c>
      <c r="EZ62" s="42">
        <f t="shared" si="69"/>
        <v>0</v>
      </c>
      <c r="FA62" s="42">
        <f t="shared" si="69"/>
        <v>0</v>
      </c>
      <c r="FB62" s="42">
        <f t="shared" si="69"/>
        <v>0</v>
      </c>
      <c r="FC62" s="42">
        <f t="shared" si="69"/>
        <v>0</v>
      </c>
      <c r="FD62" s="42">
        <f t="shared" si="69"/>
        <v>0</v>
      </c>
      <c r="FE62" s="42">
        <f t="shared" si="69"/>
        <v>0</v>
      </c>
      <c r="FF62" s="42">
        <f t="shared" si="69"/>
        <v>0</v>
      </c>
      <c r="FG62" s="42">
        <f t="shared" si="69"/>
        <v>0</v>
      </c>
      <c r="FH62" s="42">
        <f t="shared" si="69"/>
        <v>0</v>
      </c>
      <c r="FI62" s="42">
        <f t="shared" si="69"/>
        <v>0</v>
      </c>
      <c r="FJ62" s="42">
        <f t="shared" si="69"/>
        <v>0</v>
      </c>
      <c r="FK62" s="42">
        <f t="shared" si="69"/>
        <v>0</v>
      </c>
      <c r="FL62" s="42">
        <f t="shared" si="69"/>
        <v>0</v>
      </c>
      <c r="FM62" s="42">
        <f t="shared" si="69"/>
        <v>0</v>
      </c>
      <c r="FN62" s="42">
        <f t="shared" si="69"/>
        <v>0</v>
      </c>
      <c r="FO62" s="42">
        <f t="shared" si="69"/>
        <v>0</v>
      </c>
      <c r="FP62" s="42">
        <f t="shared" si="69"/>
        <v>0</v>
      </c>
      <c r="FQ62" s="42">
        <f t="shared" si="69"/>
        <v>0</v>
      </c>
      <c r="FR62" s="42">
        <f t="shared" si="66"/>
        <v>12</v>
      </c>
      <c r="FS62" s="42">
        <f t="shared" si="67"/>
        <v>6</v>
      </c>
      <c r="FT62" s="51"/>
      <c r="FU62" s="5"/>
      <c r="FV62" s="23"/>
      <c r="FW62" s="23"/>
      <c r="FX62" s="5"/>
      <c r="FY62" s="5"/>
      <c r="FZ62" s="5"/>
      <c r="GA62" s="5"/>
    </row>
    <row r="63" spans="1:183" ht="16.5" customHeight="1" x14ac:dyDescent="0.25">
      <c r="A63" s="39"/>
      <c r="B63" s="24"/>
      <c r="C63" s="24"/>
      <c r="D63" s="24"/>
      <c r="E63" s="5"/>
      <c r="F63" s="17" t="s">
        <v>307</v>
      </c>
      <c r="G63" s="17" t="s">
        <v>245</v>
      </c>
      <c r="H63" s="41">
        <f t="shared" si="63"/>
        <v>76905.400000000009</v>
      </c>
      <c r="I63" s="41">
        <f t="shared" ref="I63:N63" si="70">H63*1.06</f>
        <v>81519.724000000017</v>
      </c>
      <c r="J63" s="41">
        <f t="shared" si="70"/>
        <v>86410.907440000025</v>
      </c>
      <c r="K63" s="41">
        <f t="shared" si="70"/>
        <v>91595.561886400028</v>
      </c>
      <c r="L63" s="41">
        <f t="shared" si="70"/>
        <v>97091.295599584031</v>
      </c>
      <c r="M63" s="41">
        <f t="shared" si="70"/>
        <v>102916.77333555908</v>
      </c>
      <c r="N63" s="41">
        <f t="shared" si="70"/>
        <v>109091.77973569263</v>
      </c>
      <c r="O63" s="49">
        <f t="shared" ref="O63:FQ63" si="71">SUMIF($G$14:$G$59,$G63,O$14:O$59)</f>
        <v>0</v>
      </c>
      <c r="P63" s="49">
        <f t="shared" si="71"/>
        <v>0</v>
      </c>
      <c r="Q63" s="49">
        <f t="shared" si="71"/>
        <v>0</v>
      </c>
      <c r="R63" s="49">
        <f t="shared" si="71"/>
        <v>0</v>
      </c>
      <c r="S63" s="49">
        <f t="shared" si="71"/>
        <v>0</v>
      </c>
      <c r="T63" s="49">
        <f t="shared" si="71"/>
        <v>0</v>
      </c>
      <c r="U63" s="49">
        <f t="shared" si="71"/>
        <v>0</v>
      </c>
      <c r="V63" s="49">
        <f t="shared" si="71"/>
        <v>0</v>
      </c>
      <c r="W63" s="49">
        <f t="shared" si="71"/>
        <v>0</v>
      </c>
      <c r="X63" s="49">
        <f t="shared" si="71"/>
        <v>0</v>
      </c>
      <c r="Y63" s="49">
        <f t="shared" si="71"/>
        <v>0</v>
      </c>
      <c r="Z63" s="49">
        <f t="shared" si="71"/>
        <v>0</v>
      </c>
      <c r="AA63" s="49">
        <f t="shared" si="71"/>
        <v>0</v>
      </c>
      <c r="AB63" s="49">
        <f t="shared" si="71"/>
        <v>0</v>
      </c>
      <c r="AC63" s="49">
        <f t="shared" si="71"/>
        <v>0</v>
      </c>
      <c r="AD63" s="49">
        <f t="shared" si="71"/>
        <v>0</v>
      </c>
      <c r="AE63" s="49">
        <f t="shared" si="71"/>
        <v>0</v>
      </c>
      <c r="AF63" s="49">
        <f t="shared" si="71"/>
        <v>0</v>
      </c>
      <c r="AG63" s="49">
        <f t="shared" si="71"/>
        <v>0</v>
      </c>
      <c r="AH63" s="49">
        <f t="shared" si="71"/>
        <v>0</v>
      </c>
      <c r="AI63" s="49">
        <f t="shared" si="71"/>
        <v>0</v>
      </c>
      <c r="AJ63" s="49">
        <f t="shared" si="71"/>
        <v>0</v>
      </c>
      <c r="AK63" s="49">
        <f t="shared" si="71"/>
        <v>0</v>
      </c>
      <c r="AL63" s="49">
        <f t="shared" si="71"/>
        <v>0</v>
      </c>
      <c r="AM63" s="49">
        <f t="shared" si="71"/>
        <v>0</v>
      </c>
      <c r="AN63" s="49">
        <f t="shared" si="71"/>
        <v>0</v>
      </c>
      <c r="AO63" s="49">
        <f t="shared" si="71"/>
        <v>0</v>
      </c>
      <c r="AP63" s="49">
        <f t="shared" si="71"/>
        <v>0</v>
      </c>
      <c r="AQ63" s="49">
        <f t="shared" si="71"/>
        <v>0</v>
      </c>
      <c r="AR63" s="49">
        <f t="shared" si="71"/>
        <v>0</v>
      </c>
      <c r="AS63" s="42">
        <f t="shared" si="71"/>
        <v>0</v>
      </c>
      <c r="AT63" s="42">
        <f t="shared" si="71"/>
        <v>0</v>
      </c>
      <c r="AU63" s="42">
        <f t="shared" si="71"/>
        <v>0</v>
      </c>
      <c r="AV63" s="42">
        <f t="shared" si="71"/>
        <v>0</v>
      </c>
      <c r="AW63" s="42">
        <f t="shared" si="71"/>
        <v>0</v>
      </c>
      <c r="AX63" s="42">
        <f t="shared" si="71"/>
        <v>0</v>
      </c>
      <c r="AY63" s="42">
        <f t="shared" si="71"/>
        <v>0</v>
      </c>
      <c r="AZ63" s="42">
        <f t="shared" si="71"/>
        <v>0</v>
      </c>
      <c r="BA63" s="42">
        <f t="shared" si="71"/>
        <v>0</v>
      </c>
      <c r="BB63" s="42">
        <f t="shared" si="71"/>
        <v>0</v>
      </c>
      <c r="BC63" s="42">
        <f t="shared" si="71"/>
        <v>0</v>
      </c>
      <c r="BD63" s="42">
        <f t="shared" si="71"/>
        <v>0</v>
      </c>
      <c r="BE63" s="42">
        <f t="shared" si="71"/>
        <v>0</v>
      </c>
      <c r="BF63" s="42">
        <f t="shared" si="71"/>
        <v>0</v>
      </c>
      <c r="BG63" s="42">
        <f t="shared" si="71"/>
        <v>0</v>
      </c>
      <c r="BH63" s="42">
        <f t="shared" si="71"/>
        <v>0</v>
      </c>
      <c r="BI63" s="42">
        <f t="shared" si="71"/>
        <v>0</v>
      </c>
      <c r="BJ63" s="42">
        <f t="shared" si="71"/>
        <v>0</v>
      </c>
      <c r="BK63" s="42">
        <f t="shared" si="71"/>
        <v>0</v>
      </c>
      <c r="BL63" s="42">
        <f t="shared" si="71"/>
        <v>0</v>
      </c>
      <c r="BM63" s="42">
        <f t="shared" si="71"/>
        <v>0</v>
      </c>
      <c r="BN63" s="42">
        <f t="shared" si="71"/>
        <v>0</v>
      </c>
      <c r="BO63" s="42">
        <f t="shared" si="71"/>
        <v>0</v>
      </c>
      <c r="BP63" s="42">
        <f t="shared" si="71"/>
        <v>0</v>
      </c>
      <c r="BQ63" s="42">
        <f t="shared" si="71"/>
        <v>0</v>
      </c>
      <c r="BR63" s="42">
        <f t="shared" si="71"/>
        <v>0</v>
      </c>
      <c r="BS63" s="42">
        <f t="shared" si="71"/>
        <v>0</v>
      </c>
      <c r="BT63" s="42">
        <f t="shared" si="71"/>
        <v>0</v>
      </c>
      <c r="BU63" s="42">
        <f t="shared" si="71"/>
        <v>0</v>
      </c>
      <c r="BV63" s="42">
        <f t="shared" si="71"/>
        <v>0</v>
      </c>
      <c r="BW63" s="42">
        <f t="shared" si="71"/>
        <v>0</v>
      </c>
      <c r="BX63" s="42">
        <f t="shared" si="71"/>
        <v>0</v>
      </c>
      <c r="BY63" s="42">
        <f t="shared" si="71"/>
        <v>0</v>
      </c>
      <c r="BZ63" s="42">
        <f t="shared" si="71"/>
        <v>0</v>
      </c>
      <c r="CA63" s="42">
        <f t="shared" si="71"/>
        <v>0</v>
      </c>
      <c r="CB63" s="42">
        <f t="shared" si="71"/>
        <v>0</v>
      </c>
      <c r="CC63" s="42">
        <f t="shared" si="71"/>
        <v>0</v>
      </c>
      <c r="CD63" s="42">
        <f t="shared" si="71"/>
        <v>0</v>
      </c>
      <c r="CE63" s="42">
        <f t="shared" si="71"/>
        <v>0</v>
      </c>
      <c r="CF63" s="42">
        <f t="shared" si="71"/>
        <v>0</v>
      </c>
      <c r="CG63" s="42">
        <f t="shared" si="71"/>
        <v>0</v>
      </c>
      <c r="CH63" s="42">
        <f t="shared" si="71"/>
        <v>0</v>
      </c>
      <c r="CI63" s="42">
        <f t="shared" si="71"/>
        <v>0</v>
      </c>
      <c r="CJ63" s="42">
        <f t="shared" si="71"/>
        <v>0</v>
      </c>
      <c r="CK63" s="42">
        <f t="shared" si="71"/>
        <v>0</v>
      </c>
      <c r="CL63" s="42">
        <f t="shared" si="71"/>
        <v>0</v>
      </c>
      <c r="CM63" s="42">
        <f t="shared" si="71"/>
        <v>0</v>
      </c>
      <c r="CN63" s="42">
        <f t="shared" si="71"/>
        <v>0</v>
      </c>
      <c r="CO63" s="42">
        <f t="shared" si="71"/>
        <v>0</v>
      </c>
      <c r="CP63" s="42">
        <f t="shared" si="71"/>
        <v>0</v>
      </c>
      <c r="CQ63" s="42">
        <f t="shared" si="71"/>
        <v>0</v>
      </c>
      <c r="CR63" s="42">
        <f t="shared" si="71"/>
        <v>0</v>
      </c>
      <c r="CS63" s="42">
        <f t="shared" si="71"/>
        <v>0</v>
      </c>
      <c r="CT63" s="42">
        <f t="shared" si="71"/>
        <v>0</v>
      </c>
      <c r="CU63" s="42">
        <f t="shared" si="71"/>
        <v>0</v>
      </c>
      <c r="CV63" s="42">
        <f t="shared" si="71"/>
        <v>0</v>
      </c>
      <c r="CW63" s="42">
        <f t="shared" si="71"/>
        <v>0</v>
      </c>
      <c r="CX63" s="42">
        <f t="shared" si="71"/>
        <v>0</v>
      </c>
      <c r="CY63" s="42">
        <f t="shared" si="71"/>
        <v>0</v>
      </c>
      <c r="CZ63" s="42">
        <f t="shared" si="71"/>
        <v>0</v>
      </c>
      <c r="DA63" s="42">
        <f t="shared" si="71"/>
        <v>0</v>
      </c>
      <c r="DB63" s="42">
        <f t="shared" si="71"/>
        <v>0</v>
      </c>
      <c r="DC63" s="42">
        <f t="shared" si="71"/>
        <v>0</v>
      </c>
      <c r="DD63" s="42">
        <f t="shared" si="71"/>
        <v>0</v>
      </c>
      <c r="DE63" s="42">
        <f t="shared" si="71"/>
        <v>0</v>
      </c>
      <c r="DF63" s="42">
        <f t="shared" si="71"/>
        <v>0</v>
      </c>
      <c r="DG63" s="42">
        <f t="shared" si="71"/>
        <v>0</v>
      </c>
      <c r="DH63" s="42">
        <f t="shared" si="71"/>
        <v>0</v>
      </c>
      <c r="DI63" s="42">
        <f t="shared" si="71"/>
        <v>0</v>
      </c>
      <c r="DJ63" s="42">
        <f t="shared" si="71"/>
        <v>0</v>
      </c>
      <c r="DK63" s="42">
        <f t="shared" si="71"/>
        <v>0</v>
      </c>
      <c r="DL63" s="42">
        <f t="shared" si="71"/>
        <v>0</v>
      </c>
      <c r="DM63" s="42">
        <f t="shared" si="71"/>
        <v>0</v>
      </c>
      <c r="DN63" s="42">
        <f t="shared" si="71"/>
        <v>0</v>
      </c>
      <c r="DO63" s="42">
        <f t="shared" si="71"/>
        <v>0</v>
      </c>
      <c r="DP63" s="42">
        <f t="shared" si="71"/>
        <v>0</v>
      </c>
      <c r="DQ63" s="42">
        <f t="shared" si="71"/>
        <v>0</v>
      </c>
      <c r="DR63" s="42">
        <f t="shared" si="71"/>
        <v>0</v>
      </c>
      <c r="DS63" s="42">
        <f t="shared" si="71"/>
        <v>0</v>
      </c>
      <c r="DT63" s="42">
        <f t="shared" si="71"/>
        <v>0</v>
      </c>
      <c r="DU63" s="42">
        <f t="shared" si="71"/>
        <v>0</v>
      </c>
      <c r="DV63" s="42">
        <f t="shared" si="71"/>
        <v>0</v>
      </c>
      <c r="DW63" s="42">
        <f t="shared" si="71"/>
        <v>0</v>
      </c>
      <c r="DX63" s="42">
        <f t="shared" si="71"/>
        <v>0</v>
      </c>
      <c r="DY63" s="42">
        <f t="shared" si="71"/>
        <v>0</v>
      </c>
      <c r="DZ63" s="42">
        <f t="shared" si="71"/>
        <v>0</v>
      </c>
      <c r="EA63" s="42">
        <f t="shared" si="71"/>
        <v>0</v>
      </c>
      <c r="EB63" s="42">
        <f t="shared" si="71"/>
        <v>0</v>
      </c>
      <c r="EC63" s="42">
        <f t="shared" si="71"/>
        <v>0</v>
      </c>
      <c r="ED63" s="42">
        <f t="shared" si="71"/>
        <v>0</v>
      </c>
      <c r="EE63" s="42">
        <f t="shared" si="71"/>
        <v>0</v>
      </c>
      <c r="EF63" s="42">
        <f t="shared" si="71"/>
        <v>0</v>
      </c>
      <c r="EG63" s="42">
        <f t="shared" si="71"/>
        <v>0</v>
      </c>
      <c r="EH63" s="42">
        <f t="shared" si="71"/>
        <v>0</v>
      </c>
      <c r="EI63" s="42">
        <f t="shared" si="71"/>
        <v>0</v>
      </c>
      <c r="EJ63" s="42">
        <f t="shared" si="71"/>
        <v>0</v>
      </c>
      <c r="EK63" s="42">
        <f t="shared" si="71"/>
        <v>0</v>
      </c>
      <c r="EL63" s="42">
        <f t="shared" si="71"/>
        <v>0</v>
      </c>
      <c r="EM63" s="42">
        <f t="shared" si="71"/>
        <v>0</v>
      </c>
      <c r="EN63" s="42">
        <f t="shared" si="71"/>
        <v>0</v>
      </c>
      <c r="EO63" s="42">
        <f t="shared" si="71"/>
        <v>0</v>
      </c>
      <c r="EP63" s="42">
        <f t="shared" si="71"/>
        <v>0</v>
      </c>
      <c r="EQ63" s="42">
        <f t="shared" si="71"/>
        <v>0</v>
      </c>
      <c r="ER63" s="42">
        <f t="shared" si="71"/>
        <v>0</v>
      </c>
      <c r="ES63" s="42">
        <f t="shared" si="71"/>
        <v>0</v>
      </c>
      <c r="ET63" s="42">
        <f t="shared" si="71"/>
        <v>0</v>
      </c>
      <c r="EU63" s="42">
        <f t="shared" si="71"/>
        <v>0</v>
      </c>
      <c r="EV63" s="42">
        <f t="shared" si="71"/>
        <v>0</v>
      </c>
      <c r="EW63" s="42">
        <f t="shared" si="71"/>
        <v>0</v>
      </c>
      <c r="EX63" s="42">
        <f t="shared" si="71"/>
        <v>0</v>
      </c>
      <c r="EY63" s="42">
        <f t="shared" si="71"/>
        <v>0</v>
      </c>
      <c r="EZ63" s="42">
        <f t="shared" si="71"/>
        <v>0</v>
      </c>
      <c r="FA63" s="42">
        <f t="shared" si="71"/>
        <v>0</v>
      </c>
      <c r="FB63" s="42">
        <f t="shared" si="71"/>
        <v>0</v>
      </c>
      <c r="FC63" s="42">
        <f t="shared" si="71"/>
        <v>0</v>
      </c>
      <c r="FD63" s="42">
        <f t="shared" si="71"/>
        <v>0</v>
      </c>
      <c r="FE63" s="42">
        <f t="shared" si="71"/>
        <v>0</v>
      </c>
      <c r="FF63" s="42">
        <f t="shared" si="71"/>
        <v>0</v>
      </c>
      <c r="FG63" s="42">
        <f t="shared" si="71"/>
        <v>0</v>
      </c>
      <c r="FH63" s="42">
        <f t="shared" si="71"/>
        <v>0</v>
      </c>
      <c r="FI63" s="42">
        <f t="shared" si="71"/>
        <v>0</v>
      </c>
      <c r="FJ63" s="42">
        <f t="shared" si="71"/>
        <v>0</v>
      </c>
      <c r="FK63" s="42">
        <f t="shared" si="71"/>
        <v>0</v>
      </c>
      <c r="FL63" s="42">
        <f t="shared" si="71"/>
        <v>0</v>
      </c>
      <c r="FM63" s="42">
        <f t="shared" si="71"/>
        <v>0</v>
      </c>
      <c r="FN63" s="42">
        <f t="shared" si="71"/>
        <v>0</v>
      </c>
      <c r="FO63" s="42">
        <f t="shared" si="71"/>
        <v>0</v>
      </c>
      <c r="FP63" s="42">
        <f t="shared" si="71"/>
        <v>0</v>
      </c>
      <c r="FQ63" s="42">
        <f t="shared" si="71"/>
        <v>0</v>
      </c>
      <c r="FR63" s="42">
        <f t="shared" si="66"/>
        <v>0</v>
      </c>
      <c r="FS63" s="42">
        <f t="shared" si="67"/>
        <v>0</v>
      </c>
      <c r="FT63" s="51"/>
      <c r="FU63" s="5"/>
      <c r="FV63" s="23"/>
      <c r="FW63" s="23"/>
      <c r="FX63" s="5"/>
      <c r="FY63" s="5"/>
      <c r="FZ63" s="5"/>
      <c r="GA63" s="5"/>
    </row>
    <row r="64" spans="1:183" ht="16.5" customHeight="1" x14ac:dyDescent="0.25">
      <c r="A64" s="39"/>
      <c r="B64" s="24"/>
      <c r="C64" s="24"/>
      <c r="D64" s="24"/>
      <c r="E64" s="5"/>
      <c r="F64" s="17" t="s">
        <v>307</v>
      </c>
      <c r="G64" s="17" t="s">
        <v>308</v>
      </c>
      <c r="H64" s="41">
        <f t="shared" si="63"/>
        <v>134986.72500000001</v>
      </c>
      <c r="I64" s="41">
        <f t="shared" ref="I64:N64" si="72">H64*1.06</f>
        <v>143085.92850000001</v>
      </c>
      <c r="J64" s="41">
        <f t="shared" si="72"/>
        <v>151671.08421000003</v>
      </c>
      <c r="K64" s="41">
        <f t="shared" si="72"/>
        <v>160771.34926260004</v>
      </c>
      <c r="L64" s="41">
        <f t="shared" si="72"/>
        <v>170417.63021835606</v>
      </c>
      <c r="M64" s="41">
        <f t="shared" si="72"/>
        <v>180642.68803145742</v>
      </c>
      <c r="N64" s="41">
        <f t="shared" si="72"/>
        <v>191481.24931334489</v>
      </c>
      <c r="O64" s="49">
        <f t="shared" ref="O64:FQ64" si="73">SUMIF($G$14:$G$59,$G64,O$14:O$59)</f>
        <v>0</v>
      </c>
      <c r="P64" s="49">
        <f t="shared" si="73"/>
        <v>0</v>
      </c>
      <c r="Q64" s="49">
        <f t="shared" si="73"/>
        <v>0</v>
      </c>
      <c r="R64" s="49">
        <f t="shared" si="73"/>
        <v>0</v>
      </c>
      <c r="S64" s="49">
        <f t="shared" si="73"/>
        <v>0</v>
      </c>
      <c r="T64" s="49">
        <f t="shared" si="73"/>
        <v>0</v>
      </c>
      <c r="U64" s="49">
        <f t="shared" si="73"/>
        <v>0</v>
      </c>
      <c r="V64" s="49">
        <f t="shared" si="73"/>
        <v>0</v>
      </c>
      <c r="W64" s="49">
        <f t="shared" si="73"/>
        <v>0</v>
      </c>
      <c r="X64" s="49">
        <f t="shared" si="73"/>
        <v>0</v>
      </c>
      <c r="Y64" s="49">
        <f t="shared" si="73"/>
        <v>0</v>
      </c>
      <c r="Z64" s="49">
        <f t="shared" si="73"/>
        <v>0</v>
      </c>
      <c r="AA64" s="49">
        <f t="shared" si="73"/>
        <v>0</v>
      </c>
      <c r="AB64" s="49">
        <f t="shared" si="73"/>
        <v>0</v>
      </c>
      <c r="AC64" s="49">
        <f t="shared" si="73"/>
        <v>0</v>
      </c>
      <c r="AD64" s="49">
        <f t="shared" si="73"/>
        <v>0</v>
      </c>
      <c r="AE64" s="49">
        <f t="shared" si="73"/>
        <v>0</v>
      </c>
      <c r="AF64" s="49">
        <f t="shared" si="73"/>
        <v>0</v>
      </c>
      <c r="AG64" s="49">
        <f t="shared" si="73"/>
        <v>0</v>
      </c>
      <c r="AH64" s="49">
        <f t="shared" si="73"/>
        <v>0</v>
      </c>
      <c r="AI64" s="49">
        <f t="shared" si="73"/>
        <v>0</v>
      </c>
      <c r="AJ64" s="49">
        <f t="shared" si="73"/>
        <v>0</v>
      </c>
      <c r="AK64" s="49">
        <f t="shared" si="73"/>
        <v>0</v>
      </c>
      <c r="AL64" s="49">
        <f t="shared" si="73"/>
        <v>0</v>
      </c>
      <c r="AM64" s="49">
        <f t="shared" si="73"/>
        <v>0</v>
      </c>
      <c r="AN64" s="49">
        <f t="shared" si="73"/>
        <v>0</v>
      </c>
      <c r="AO64" s="49">
        <f t="shared" si="73"/>
        <v>0</v>
      </c>
      <c r="AP64" s="49">
        <f t="shared" si="73"/>
        <v>0</v>
      </c>
      <c r="AQ64" s="49">
        <f t="shared" si="73"/>
        <v>0</v>
      </c>
      <c r="AR64" s="49">
        <f t="shared" si="73"/>
        <v>0</v>
      </c>
      <c r="AS64" s="42">
        <f t="shared" si="73"/>
        <v>0</v>
      </c>
      <c r="AT64" s="42">
        <f t="shared" si="73"/>
        <v>0</v>
      </c>
      <c r="AU64" s="42">
        <f t="shared" si="73"/>
        <v>0</v>
      </c>
      <c r="AV64" s="42">
        <f t="shared" si="73"/>
        <v>0</v>
      </c>
      <c r="AW64" s="42">
        <f t="shared" si="73"/>
        <v>0</v>
      </c>
      <c r="AX64" s="42">
        <f t="shared" si="73"/>
        <v>0</v>
      </c>
      <c r="AY64" s="42">
        <f t="shared" si="73"/>
        <v>0</v>
      </c>
      <c r="AZ64" s="42">
        <f t="shared" si="73"/>
        <v>0</v>
      </c>
      <c r="BA64" s="42">
        <f t="shared" si="73"/>
        <v>0</v>
      </c>
      <c r="BB64" s="42">
        <f t="shared" si="73"/>
        <v>0</v>
      </c>
      <c r="BC64" s="42">
        <f t="shared" si="73"/>
        <v>0</v>
      </c>
      <c r="BD64" s="42">
        <f t="shared" si="73"/>
        <v>0</v>
      </c>
      <c r="BE64" s="42">
        <f t="shared" si="73"/>
        <v>0</v>
      </c>
      <c r="BF64" s="42">
        <f t="shared" si="73"/>
        <v>0</v>
      </c>
      <c r="BG64" s="42">
        <f t="shared" si="73"/>
        <v>0</v>
      </c>
      <c r="BH64" s="42">
        <f t="shared" si="73"/>
        <v>0</v>
      </c>
      <c r="BI64" s="42">
        <f t="shared" si="73"/>
        <v>0</v>
      </c>
      <c r="BJ64" s="42">
        <f t="shared" si="73"/>
        <v>0</v>
      </c>
      <c r="BK64" s="42">
        <f t="shared" si="73"/>
        <v>0</v>
      </c>
      <c r="BL64" s="42">
        <f t="shared" si="73"/>
        <v>0</v>
      </c>
      <c r="BM64" s="42">
        <f t="shared" si="73"/>
        <v>0</v>
      </c>
      <c r="BN64" s="42">
        <f t="shared" si="73"/>
        <v>0</v>
      </c>
      <c r="BO64" s="42">
        <f t="shared" si="73"/>
        <v>0</v>
      </c>
      <c r="BP64" s="42">
        <f t="shared" si="73"/>
        <v>0</v>
      </c>
      <c r="BQ64" s="42">
        <f t="shared" si="73"/>
        <v>0</v>
      </c>
      <c r="BR64" s="42">
        <f t="shared" si="73"/>
        <v>0</v>
      </c>
      <c r="BS64" s="42">
        <f t="shared" si="73"/>
        <v>0</v>
      </c>
      <c r="BT64" s="42">
        <f t="shared" si="73"/>
        <v>0</v>
      </c>
      <c r="BU64" s="42">
        <f t="shared" si="73"/>
        <v>0</v>
      </c>
      <c r="BV64" s="42">
        <f t="shared" si="73"/>
        <v>0</v>
      </c>
      <c r="BW64" s="42">
        <f t="shared" si="73"/>
        <v>0</v>
      </c>
      <c r="BX64" s="42">
        <f t="shared" si="73"/>
        <v>0</v>
      </c>
      <c r="BY64" s="42">
        <f t="shared" si="73"/>
        <v>0</v>
      </c>
      <c r="BZ64" s="42">
        <f t="shared" si="73"/>
        <v>0</v>
      </c>
      <c r="CA64" s="42">
        <f t="shared" si="73"/>
        <v>0</v>
      </c>
      <c r="CB64" s="42">
        <f t="shared" si="73"/>
        <v>0</v>
      </c>
      <c r="CC64" s="42">
        <f t="shared" si="73"/>
        <v>0</v>
      </c>
      <c r="CD64" s="42">
        <f t="shared" si="73"/>
        <v>0</v>
      </c>
      <c r="CE64" s="42">
        <f t="shared" si="73"/>
        <v>0</v>
      </c>
      <c r="CF64" s="42">
        <f t="shared" si="73"/>
        <v>0</v>
      </c>
      <c r="CG64" s="42">
        <f t="shared" si="73"/>
        <v>0</v>
      </c>
      <c r="CH64" s="42">
        <f t="shared" si="73"/>
        <v>0</v>
      </c>
      <c r="CI64" s="42">
        <f t="shared" si="73"/>
        <v>0</v>
      </c>
      <c r="CJ64" s="42">
        <f t="shared" si="73"/>
        <v>0</v>
      </c>
      <c r="CK64" s="42">
        <f t="shared" si="73"/>
        <v>0</v>
      </c>
      <c r="CL64" s="42">
        <f t="shared" si="73"/>
        <v>0</v>
      </c>
      <c r="CM64" s="42">
        <f t="shared" si="73"/>
        <v>0</v>
      </c>
      <c r="CN64" s="42">
        <f t="shared" si="73"/>
        <v>0</v>
      </c>
      <c r="CO64" s="42">
        <f t="shared" si="73"/>
        <v>0</v>
      </c>
      <c r="CP64" s="42">
        <f t="shared" si="73"/>
        <v>0</v>
      </c>
      <c r="CQ64" s="42">
        <f t="shared" si="73"/>
        <v>0</v>
      </c>
      <c r="CR64" s="42">
        <f t="shared" si="73"/>
        <v>0</v>
      </c>
      <c r="CS64" s="42">
        <f t="shared" si="73"/>
        <v>0</v>
      </c>
      <c r="CT64" s="42">
        <f t="shared" si="73"/>
        <v>0</v>
      </c>
      <c r="CU64" s="42">
        <f t="shared" si="73"/>
        <v>0</v>
      </c>
      <c r="CV64" s="42">
        <f t="shared" si="73"/>
        <v>0</v>
      </c>
      <c r="CW64" s="42">
        <f t="shared" si="73"/>
        <v>0</v>
      </c>
      <c r="CX64" s="42">
        <f t="shared" si="73"/>
        <v>0</v>
      </c>
      <c r="CY64" s="42">
        <f t="shared" si="73"/>
        <v>0</v>
      </c>
      <c r="CZ64" s="42">
        <f t="shared" si="73"/>
        <v>0</v>
      </c>
      <c r="DA64" s="42">
        <f t="shared" si="73"/>
        <v>0</v>
      </c>
      <c r="DB64" s="42">
        <f t="shared" si="73"/>
        <v>0</v>
      </c>
      <c r="DC64" s="42">
        <f t="shared" si="73"/>
        <v>0</v>
      </c>
      <c r="DD64" s="42">
        <f t="shared" si="73"/>
        <v>0</v>
      </c>
      <c r="DE64" s="42">
        <f t="shared" si="73"/>
        <v>0</v>
      </c>
      <c r="DF64" s="42">
        <f t="shared" si="73"/>
        <v>0</v>
      </c>
      <c r="DG64" s="42">
        <f t="shared" si="73"/>
        <v>0</v>
      </c>
      <c r="DH64" s="42">
        <f t="shared" si="73"/>
        <v>0</v>
      </c>
      <c r="DI64" s="42">
        <f t="shared" si="73"/>
        <v>0</v>
      </c>
      <c r="DJ64" s="42">
        <f t="shared" si="73"/>
        <v>0</v>
      </c>
      <c r="DK64" s="42">
        <f t="shared" si="73"/>
        <v>0</v>
      </c>
      <c r="DL64" s="42">
        <f t="shared" si="73"/>
        <v>0</v>
      </c>
      <c r="DM64" s="42">
        <f t="shared" si="73"/>
        <v>0</v>
      </c>
      <c r="DN64" s="42">
        <f t="shared" si="73"/>
        <v>0</v>
      </c>
      <c r="DO64" s="42">
        <f t="shared" si="73"/>
        <v>0</v>
      </c>
      <c r="DP64" s="42">
        <f t="shared" si="73"/>
        <v>0</v>
      </c>
      <c r="DQ64" s="42">
        <f t="shared" si="73"/>
        <v>0</v>
      </c>
      <c r="DR64" s="42">
        <f t="shared" si="73"/>
        <v>0</v>
      </c>
      <c r="DS64" s="42">
        <f t="shared" si="73"/>
        <v>0</v>
      </c>
      <c r="DT64" s="42">
        <f t="shared" si="73"/>
        <v>0</v>
      </c>
      <c r="DU64" s="42">
        <f t="shared" si="73"/>
        <v>0</v>
      </c>
      <c r="DV64" s="42">
        <f t="shared" si="73"/>
        <v>0</v>
      </c>
      <c r="DW64" s="42">
        <f t="shared" si="73"/>
        <v>0</v>
      </c>
      <c r="DX64" s="42">
        <f t="shared" si="73"/>
        <v>0</v>
      </c>
      <c r="DY64" s="42">
        <f t="shared" si="73"/>
        <v>0</v>
      </c>
      <c r="DZ64" s="42">
        <f t="shared" si="73"/>
        <v>0</v>
      </c>
      <c r="EA64" s="42">
        <f t="shared" si="73"/>
        <v>0</v>
      </c>
      <c r="EB64" s="42">
        <f t="shared" si="73"/>
        <v>0</v>
      </c>
      <c r="EC64" s="42">
        <f t="shared" si="73"/>
        <v>0</v>
      </c>
      <c r="ED64" s="42">
        <f t="shared" si="73"/>
        <v>0</v>
      </c>
      <c r="EE64" s="42">
        <f t="shared" si="73"/>
        <v>0</v>
      </c>
      <c r="EF64" s="42">
        <f t="shared" si="73"/>
        <v>0</v>
      </c>
      <c r="EG64" s="42">
        <f t="shared" si="73"/>
        <v>0</v>
      </c>
      <c r="EH64" s="42">
        <f t="shared" si="73"/>
        <v>0</v>
      </c>
      <c r="EI64" s="42">
        <f t="shared" si="73"/>
        <v>0</v>
      </c>
      <c r="EJ64" s="42">
        <f t="shared" si="73"/>
        <v>0</v>
      </c>
      <c r="EK64" s="42">
        <f t="shared" si="73"/>
        <v>0</v>
      </c>
      <c r="EL64" s="42">
        <f t="shared" si="73"/>
        <v>0</v>
      </c>
      <c r="EM64" s="42">
        <f t="shared" si="73"/>
        <v>0</v>
      </c>
      <c r="EN64" s="42">
        <f t="shared" si="73"/>
        <v>0</v>
      </c>
      <c r="EO64" s="42">
        <f t="shared" si="73"/>
        <v>0</v>
      </c>
      <c r="EP64" s="42">
        <f t="shared" si="73"/>
        <v>0</v>
      </c>
      <c r="EQ64" s="42">
        <f t="shared" si="73"/>
        <v>0</v>
      </c>
      <c r="ER64" s="42">
        <f t="shared" si="73"/>
        <v>0</v>
      </c>
      <c r="ES64" s="42">
        <f t="shared" si="73"/>
        <v>0</v>
      </c>
      <c r="ET64" s="42">
        <f t="shared" si="73"/>
        <v>0</v>
      </c>
      <c r="EU64" s="42">
        <f t="shared" si="73"/>
        <v>0</v>
      </c>
      <c r="EV64" s="42">
        <f t="shared" si="73"/>
        <v>0</v>
      </c>
      <c r="EW64" s="42">
        <f t="shared" si="73"/>
        <v>0</v>
      </c>
      <c r="EX64" s="42">
        <f t="shared" si="73"/>
        <v>0</v>
      </c>
      <c r="EY64" s="42">
        <f t="shared" si="73"/>
        <v>0</v>
      </c>
      <c r="EZ64" s="42">
        <f t="shared" si="73"/>
        <v>0</v>
      </c>
      <c r="FA64" s="42">
        <f t="shared" si="73"/>
        <v>0</v>
      </c>
      <c r="FB64" s="42">
        <f t="shared" si="73"/>
        <v>0</v>
      </c>
      <c r="FC64" s="42">
        <f t="shared" si="73"/>
        <v>0</v>
      </c>
      <c r="FD64" s="42">
        <f t="shared" si="73"/>
        <v>0</v>
      </c>
      <c r="FE64" s="42">
        <f t="shared" si="73"/>
        <v>0</v>
      </c>
      <c r="FF64" s="42">
        <f t="shared" si="73"/>
        <v>0</v>
      </c>
      <c r="FG64" s="42">
        <f t="shared" si="73"/>
        <v>0</v>
      </c>
      <c r="FH64" s="42">
        <f t="shared" si="73"/>
        <v>0</v>
      </c>
      <c r="FI64" s="42">
        <f t="shared" si="73"/>
        <v>0</v>
      </c>
      <c r="FJ64" s="42">
        <f t="shared" si="73"/>
        <v>0</v>
      </c>
      <c r="FK64" s="42">
        <f t="shared" si="73"/>
        <v>0</v>
      </c>
      <c r="FL64" s="42">
        <f t="shared" si="73"/>
        <v>0</v>
      </c>
      <c r="FM64" s="42">
        <f t="shared" si="73"/>
        <v>0</v>
      </c>
      <c r="FN64" s="42">
        <f t="shared" si="73"/>
        <v>0</v>
      </c>
      <c r="FO64" s="42">
        <f t="shared" si="73"/>
        <v>0</v>
      </c>
      <c r="FP64" s="42">
        <f t="shared" si="73"/>
        <v>0</v>
      </c>
      <c r="FQ64" s="42">
        <f t="shared" si="73"/>
        <v>0</v>
      </c>
      <c r="FR64" s="42">
        <f t="shared" si="66"/>
        <v>0</v>
      </c>
      <c r="FS64" s="42">
        <f t="shared" si="67"/>
        <v>0</v>
      </c>
      <c r="FT64" s="51"/>
      <c r="FU64" s="5"/>
      <c r="FV64" s="23"/>
      <c r="FW64" s="23"/>
      <c r="FX64" s="5"/>
      <c r="FY64" s="5"/>
      <c r="FZ64" s="5"/>
      <c r="GA64" s="5"/>
    </row>
    <row r="65" spans="1:183" ht="16.5" customHeight="1" x14ac:dyDescent="0.25">
      <c r="A65" s="39"/>
      <c r="B65" s="24"/>
      <c r="C65" s="24"/>
      <c r="D65" s="24"/>
      <c r="E65" s="5"/>
      <c r="F65" s="17" t="s">
        <v>307</v>
      </c>
      <c r="G65" s="17" t="s">
        <v>270</v>
      </c>
      <c r="H65" s="41">
        <f t="shared" si="63"/>
        <v>134986.72500000001</v>
      </c>
      <c r="I65" s="41">
        <f t="shared" ref="I65:N65" si="74">H65*1.06</f>
        <v>143085.92850000001</v>
      </c>
      <c r="J65" s="41">
        <f t="shared" si="74"/>
        <v>151671.08421000003</v>
      </c>
      <c r="K65" s="41">
        <f t="shared" si="74"/>
        <v>160771.34926260004</v>
      </c>
      <c r="L65" s="41">
        <f t="shared" si="74"/>
        <v>170417.63021835606</v>
      </c>
      <c r="M65" s="41">
        <f t="shared" si="74"/>
        <v>180642.68803145742</v>
      </c>
      <c r="N65" s="41">
        <f t="shared" si="74"/>
        <v>191481.24931334489</v>
      </c>
      <c r="O65" s="49">
        <f t="shared" ref="O65:FQ65" si="75">SUMIF($G$14:$G$59,$G65,O$14:O$59)</f>
        <v>0</v>
      </c>
      <c r="P65" s="49">
        <f t="shared" si="75"/>
        <v>0</v>
      </c>
      <c r="Q65" s="49">
        <f t="shared" si="75"/>
        <v>0</v>
      </c>
      <c r="R65" s="49">
        <f t="shared" si="75"/>
        <v>1.9100000000000001</v>
      </c>
      <c r="S65" s="49">
        <f t="shared" si="75"/>
        <v>1.9100000000000001</v>
      </c>
      <c r="T65" s="49">
        <f t="shared" si="75"/>
        <v>2.66</v>
      </c>
      <c r="U65" s="49">
        <f t="shared" si="75"/>
        <v>2.66</v>
      </c>
      <c r="V65" s="49">
        <f t="shared" si="75"/>
        <v>2.41</v>
      </c>
      <c r="W65" s="49">
        <f t="shared" si="75"/>
        <v>2.41</v>
      </c>
      <c r="X65" s="49">
        <f t="shared" si="75"/>
        <v>2.2400000000000002</v>
      </c>
      <c r="Y65" s="49">
        <f t="shared" si="75"/>
        <v>2.2400000000000002</v>
      </c>
      <c r="Z65" s="49">
        <f t="shared" si="75"/>
        <v>2.2400000000000002</v>
      </c>
      <c r="AA65" s="49">
        <f t="shared" si="75"/>
        <v>2.2400000000000002</v>
      </c>
      <c r="AB65" s="49">
        <f t="shared" si="75"/>
        <v>2.2400000000000002</v>
      </c>
      <c r="AC65" s="49">
        <f t="shared" si="75"/>
        <v>2.2400000000000002</v>
      </c>
      <c r="AD65" s="49">
        <f t="shared" si="75"/>
        <v>1</v>
      </c>
      <c r="AE65" s="49">
        <f t="shared" si="75"/>
        <v>1</v>
      </c>
      <c r="AF65" s="49">
        <f t="shared" si="75"/>
        <v>0</v>
      </c>
      <c r="AG65" s="49">
        <f t="shared" si="75"/>
        <v>0</v>
      </c>
      <c r="AH65" s="49">
        <f t="shared" si="75"/>
        <v>0</v>
      </c>
      <c r="AI65" s="49">
        <f t="shared" si="75"/>
        <v>0</v>
      </c>
      <c r="AJ65" s="49">
        <f t="shared" si="75"/>
        <v>0</v>
      </c>
      <c r="AK65" s="49">
        <f t="shared" si="75"/>
        <v>0</v>
      </c>
      <c r="AL65" s="49">
        <f t="shared" si="75"/>
        <v>0</v>
      </c>
      <c r="AM65" s="49">
        <f t="shared" si="75"/>
        <v>0</v>
      </c>
      <c r="AN65" s="49">
        <f t="shared" si="75"/>
        <v>0</v>
      </c>
      <c r="AO65" s="49">
        <f t="shared" si="75"/>
        <v>0</v>
      </c>
      <c r="AP65" s="49">
        <f t="shared" si="75"/>
        <v>0</v>
      </c>
      <c r="AQ65" s="49">
        <f t="shared" si="75"/>
        <v>0</v>
      </c>
      <c r="AR65" s="49">
        <f t="shared" si="75"/>
        <v>0</v>
      </c>
      <c r="AS65" s="42">
        <f t="shared" si="75"/>
        <v>0</v>
      </c>
      <c r="AT65" s="42">
        <f t="shared" si="75"/>
        <v>0</v>
      </c>
      <c r="AU65" s="42">
        <f t="shared" si="75"/>
        <v>0</v>
      </c>
      <c r="AV65" s="42">
        <f t="shared" si="75"/>
        <v>0</v>
      </c>
      <c r="AW65" s="42">
        <f t="shared" si="75"/>
        <v>0</v>
      </c>
      <c r="AX65" s="42">
        <f t="shared" si="75"/>
        <v>0</v>
      </c>
      <c r="AY65" s="42">
        <f t="shared" si="75"/>
        <v>0</v>
      </c>
      <c r="AZ65" s="42">
        <f t="shared" si="75"/>
        <v>0</v>
      </c>
      <c r="BA65" s="42">
        <f t="shared" si="75"/>
        <v>0</v>
      </c>
      <c r="BB65" s="42">
        <f t="shared" si="75"/>
        <v>0</v>
      </c>
      <c r="BC65" s="42">
        <f t="shared" si="75"/>
        <v>0</v>
      </c>
      <c r="BD65" s="42">
        <f t="shared" si="75"/>
        <v>0</v>
      </c>
      <c r="BE65" s="42">
        <f t="shared" si="75"/>
        <v>0</v>
      </c>
      <c r="BF65" s="42">
        <f t="shared" si="75"/>
        <v>0</v>
      </c>
      <c r="BG65" s="42">
        <f t="shared" si="75"/>
        <v>0</v>
      </c>
      <c r="BH65" s="42">
        <f t="shared" si="75"/>
        <v>0</v>
      </c>
      <c r="BI65" s="42">
        <f t="shared" si="75"/>
        <v>0</v>
      </c>
      <c r="BJ65" s="42">
        <f t="shared" si="75"/>
        <v>0</v>
      </c>
      <c r="BK65" s="42">
        <f t="shared" si="75"/>
        <v>0</v>
      </c>
      <c r="BL65" s="42">
        <f t="shared" si="75"/>
        <v>0</v>
      </c>
      <c r="BM65" s="42">
        <f t="shared" si="75"/>
        <v>0</v>
      </c>
      <c r="BN65" s="42">
        <f t="shared" si="75"/>
        <v>0</v>
      </c>
      <c r="BO65" s="42">
        <f t="shared" si="75"/>
        <v>0</v>
      </c>
      <c r="BP65" s="42">
        <f t="shared" si="75"/>
        <v>0</v>
      </c>
      <c r="BQ65" s="42">
        <f t="shared" si="75"/>
        <v>0</v>
      </c>
      <c r="BR65" s="42">
        <f t="shared" si="75"/>
        <v>0</v>
      </c>
      <c r="BS65" s="42">
        <f t="shared" si="75"/>
        <v>0</v>
      </c>
      <c r="BT65" s="42">
        <f t="shared" si="75"/>
        <v>0</v>
      </c>
      <c r="BU65" s="42">
        <f t="shared" si="75"/>
        <v>0</v>
      </c>
      <c r="BV65" s="42">
        <f t="shared" si="75"/>
        <v>0</v>
      </c>
      <c r="BW65" s="42">
        <f t="shared" si="75"/>
        <v>0</v>
      </c>
      <c r="BX65" s="42">
        <f t="shared" si="75"/>
        <v>0</v>
      </c>
      <c r="BY65" s="42">
        <f t="shared" si="75"/>
        <v>0</v>
      </c>
      <c r="BZ65" s="42">
        <f t="shared" si="75"/>
        <v>0</v>
      </c>
      <c r="CA65" s="42">
        <f t="shared" si="75"/>
        <v>0</v>
      </c>
      <c r="CB65" s="42">
        <f t="shared" si="75"/>
        <v>0</v>
      </c>
      <c r="CC65" s="42">
        <f t="shared" si="75"/>
        <v>0</v>
      </c>
      <c r="CD65" s="42">
        <f t="shared" si="75"/>
        <v>0</v>
      </c>
      <c r="CE65" s="42">
        <f t="shared" si="75"/>
        <v>0</v>
      </c>
      <c r="CF65" s="42">
        <f t="shared" si="75"/>
        <v>0</v>
      </c>
      <c r="CG65" s="42">
        <f t="shared" si="75"/>
        <v>0</v>
      </c>
      <c r="CH65" s="42">
        <f t="shared" si="75"/>
        <v>0</v>
      </c>
      <c r="CI65" s="42">
        <f t="shared" si="75"/>
        <v>0</v>
      </c>
      <c r="CJ65" s="42">
        <f t="shared" si="75"/>
        <v>0</v>
      </c>
      <c r="CK65" s="42">
        <f t="shared" si="75"/>
        <v>0</v>
      </c>
      <c r="CL65" s="42">
        <f t="shared" si="75"/>
        <v>0</v>
      </c>
      <c r="CM65" s="42">
        <f t="shared" si="75"/>
        <v>0</v>
      </c>
      <c r="CN65" s="42">
        <f t="shared" si="75"/>
        <v>0</v>
      </c>
      <c r="CO65" s="42">
        <f t="shared" si="75"/>
        <v>0</v>
      </c>
      <c r="CP65" s="42">
        <f t="shared" si="75"/>
        <v>0</v>
      </c>
      <c r="CQ65" s="42">
        <f t="shared" si="75"/>
        <v>0</v>
      </c>
      <c r="CR65" s="42">
        <f t="shared" si="75"/>
        <v>0</v>
      </c>
      <c r="CS65" s="42">
        <f t="shared" si="75"/>
        <v>0</v>
      </c>
      <c r="CT65" s="42">
        <f t="shared" si="75"/>
        <v>0</v>
      </c>
      <c r="CU65" s="42">
        <f t="shared" si="75"/>
        <v>0</v>
      </c>
      <c r="CV65" s="42">
        <f t="shared" si="75"/>
        <v>0</v>
      </c>
      <c r="CW65" s="42">
        <f t="shared" si="75"/>
        <v>0</v>
      </c>
      <c r="CX65" s="42">
        <f t="shared" si="75"/>
        <v>0</v>
      </c>
      <c r="CY65" s="42">
        <f t="shared" si="75"/>
        <v>0</v>
      </c>
      <c r="CZ65" s="42">
        <f t="shared" si="75"/>
        <v>0</v>
      </c>
      <c r="DA65" s="42">
        <f t="shared" si="75"/>
        <v>0</v>
      </c>
      <c r="DB65" s="42">
        <f t="shared" si="75"/>
        <v>0</v>
      </c>
      <c r="DC65" s="42">
        <f t="shared" si="75"/>
        <v>0</v>
      </c>
      <c r="DD65" s="42">
        <f t="shared" si="75"/>
        <v>0</v>
      </c>
      <c r="DE65" s="42">
        <f t="shared" si="75"/>
        <v>0</v>
      </c>
      <c r="DF65" s="42">
        <f t="shared" si="75"/>
        <v>0</v>
      </c>
      <c r="DG65" s="42">
        <f t="shared" si="75"/>
        <v>0</v>
      </c>
      <c r="DH65" s="42">
        <f t="shared" si="75"/>
        <v>0</v>
      </c>
      <c r="DI65" s="42">
        <f t="shared" si="75"/>
        <v>0</v>
      </c>
      <c r="DJ65" s="42">
        <f t="shared" si="75"/>
        <v>0</v>
      </c>
      <c r="DK65" s="42">
        <f t="shared" si="75"/>
        <v>0</v>
      </c>
      <c r="DL65" s="42">
        <f t="shared" si="75"/>
        <v>0</v>
      </c>
      <c r="DM65" s="42">
        <f t="shared" si="75"/>
        <v>0</v>
      </c>
      <c r="DN65" s="42">
        <f t="shared" si="75"/>
        <v>0</v>
      </c>
      <c r="DO65" s="42">
        <f t="shared" si="75"/>
        <v>0</v>
      </c>
      <c r="DP65" s="42">
        <f t="shared" si="75"/>
        <v>0</v>
      </c>
      <c r="DQ65" s="42">
        <f t="shared" si="75"/>
        <v>0</v>
      </c>
      <c r="DR65" s="42">
        <f t="shared" si="75"/>
        <v>0</v>
      </c>
      <c r="DS65" s="42">
        <f t="shared" si="75"/>
        <v>0</v>
      </c>
      <c r="DT65" s="42">
        <f t="shared" si="75"/>
        <v>0</v>
      </c>
      <c r="DU65" s="42">
        <f t="shared" si="75"/>
        <v>0</v>
      </c>
      <c r="DV65" s="42">
        <f t="shared" si="75"/>
        <v>0</v>
      </c>
      <c r="DW65" s="42">
        <f t="shared" si="75"/>
        <v>0</v>
      </c>
      <c r="DX65" s="42">
        <f t="shared" si="75"/>
        <v>0</v>
      </c>
      <c r="DY65" s="42">
        <f t="shared" si="75"/>
        <v>0</v>
      </c>
      <c r="DZ65" s="42">
        <f t="shared" si="75"/>
        <v>0</v>
      </c>
      <c r="EA65" s="42">
        <f t="shared" si="75"/>
        <v>0</v>
      </c>
      <c r="EB65" s="42">
        <f t="shared" si="75"/>
        <v>0</v>
      </c>
      <c r="EC65" s="42">
        <f t="shared" si="75"/>
        <v>0</v>
      </c>
      <c r="ED65" s="42">
        <f t="shared" si="75"/>
        <v>0</v>
      </c>
      <c r="EE65" s="42">
        <f t="shared" si="75"/>
        <v>0</v>
      </c>
      <c r="EF65" s="42">
        <f t="shared" si="75"/>
        <v>0</v>
      </c>
      <c r="EG65" s="42">
        <f t="shared" si="75"/>
        <v>0</v>
      </c>
      <c r="EH65" s="42">
        <f t="shared" si="75"/>
        <v>0</v>
      </c>
      <c r="EI65" s="42">
        <f t="shared" si="75"/>
        <v>0</v>
      </c>
      <c r="EJ65" s="42">
        <f t="shared" si="75"/>
        <v>0</v>
      </c>
      <c r="EK65" s="42">
        <f t="shared" si="75"/>
        <v>0</v>
      </c>
      <c r="EL65" s="42">
        <f t="shared" si="75"/>
        <v>0</v>
      </c>
      <c r="EM65" s="42">
        <f t="shared" si="75"/>
        <v>0</v>
      </c>
      <c r="EN65" s="42">
        <f t="shared" si="75"/>
        <v>0</v>
      </c>
      <c r="EO65" s="42">
        <f t="shared" si="75"/>
        <v>0</v>
      </c>
      <c r="EP65" s="42">
        <f t="shared" si="75"/>
        <v>0</v>
      </c>
      <c r="EQ65" s="42">
        <f t="shared" si="75"/>
        <v>0</v>
      </c>
      <c r="ER65" s="42">
        <f t="shared" si="75"/>
        <v>0</v>
      </c>
      <c r="ES65" s="42">
        <f t="shared" si="75"/>
        <v>0</v>
      </c>
      <c r="ET65" s="42">
        <f t="shared" si="75"/>
        <v>0</v>
      </c>
      <c r="EU65" s="42">
        <f t="shared" si="75"/>
        <v>0</v>
      </c>
      <c r="EV65" s="42">
        <f t="shared" si="75"/>
        <v>0</v>
      </c>
      <c r="EW65" s="42">
        <f t="shared" si="75"/>
        <v>0</v>
      </c>
      <c r="EX65" s="42">
        <f t="shared" si="75"/>
        <v>0</v>
      </c>
      <c r="EY65" s="42">
        <f t="shared" si="75"/>
        <v>0</v>
      </c>
      <c r="EZ65" s="42">
        <f t="shared" si="75"/>
        <v>0</v>
      </c>
      <c r="FA65" s="42">
        <f t="shared" si="75"/>
        <v>0</v>
      </c>
      <c r="FB65" s="42">
        <f t="shared" si="75"/>
        <v>0</v>
      </c>
      <c r="FC65" s="42">
        <f t="shared" si="75"/>
        <v>0</v>
      </c>
      <c r="FD65" s="42">
        <f t="shared" si="75"/>
        <v>0</v>
      </c>
      <c r="FE65" s="42">
        <f t="shared" si="75"/>
        <v>0</v>
      </c>
      <c r="FF65" s="42">
        <f t="shared" si="75"/>
        <v>0</v>
      </c>
      <c r="FG65" s="42">
        <f t="shared" si="75"/>
        <v>0</v>
      </c>
      <c r="FH65" s="42">
        <f t="shared" si="75"/>
        <v>0</v>
      </c>
      <c r="FI65" s="42">
        <f t="shared" si="75"/>
        <v>0</v>
      </c>
      <c r="FJ65" s="42">
        <f t="shared" si="75"/>
        <v>0</v>
      </c>
      <c r="FK65" s="42">
        <f t="shared" si="75"/>
        <v>0</v>
      </c>
      <c r="FL65" s="42">
        <f t="shared" si="75"/>
        <v>0</v>
      </c>
      <c r="FM65" s="42">
        <f t="shared" si="75"/>
        <v>0</v>
      </c>
      <c r="FN65" s="42">
        <f t="shared" si="75"/>
        <v>0</v>
      </c>
      <c r="FO65" s="42">
        <f t="shared" si="75"/>
        <v>0</v>
      </c>
      <c r="FP65" s="42">
        <f t="shared" si="75"/>
        <v>0</v>
      </c>
      <c r="FQ65" s="42">
        <f t="shared" si="75"/>
        <v>0</v>
      </c>
      <c r="FR65" s="42">
        <f t="shared" si="66"/>
        <v>29.400000000000002</v>
      </c>
      <c r="FS65" s="42">
        <f t="shared" si="67"/>
        <v>14.700000000000001</v>
      </c>
      <c r="FT65" s="51"/>
      <c r="FU65" s="5"/>
      <c r="FV65" s="23"/>
      <c r="FW65" s="23"/>
      <c r="FX65" s="5"/>
      <c r="FY65" s="5"/>
      <c r="FZ65" s="5"/>
      <c r="GA65" s="5"/>
    </row>
    <row r="66" spans="1:183" ht="16.5" customHeight="1" x14ac:dyDescent="0.25">
      <c r="A66" s="39"/>
      <c r="B66" s="24"/>
      <c r="C66" s="24"/>
      <c r="D66" s="24"/>
      <c r="E66" s="5"/>
      <c r="F66" s="17" t="s">
        <v>309</v>
      </c>
      <c r="G66" s="17" t="s">
        <v>259</v>
      </c>
      <c r="H66" s="41">
        <f t="shared" si="63"/>
        <v>33341.448750000003</v>
      </c>
      <c r="I66" s="41">
        <f t="shared" ref="I66:N66" si="76">H66*1.06</f>
        <v>35341.935675000008</v>
      </c>
      <c r="J66" s="41">
        <f t="shared" si="76"/>
        <v>37462.451815500011</v>
      </c>
      <c r="K66" s="41">
        <f t="shared" si="76"/>
        <v>39710.198924430013</v>
      </c>
      <c r="L66" s="41">
        <f t="shared" si="76"/>
        <v>42092.810859895813</v>
      </c>
      <c r="M66" s="41">
        <f t="shared" si="76"/>
        <v>44618.379511489562</v>
      </c>
      <c r="N66" s="41">
        <f t="shared" si="76"/>
        <v>47295.482282178935</v>
      </c>
      <c r="O66" s="49">
        <f t="shared" ref="O66:FQ66" si="77">SUMIF($G$14:$G$59,$G66,O$14:O$59)</f>
        <v>0</v>
      </c>
      <c r="P66" s="49">
        <f t="shared" si="77"/>
        <v>0</v>
      </c>
      <c r="Q66" s="49">
        <f t="shared" si="77"/>
        <v>0</v>
      </c>
      <c r="R66" s="49">
        <f t="shared" si="77"/>
        <v>4.5</v>
      </c>
      <c r="S66" s="49">
        <f t="shared" si="77"/>
        <v>4.5</v>
      </c>
      <c r="T66" s="49">
        <f t="shared" si="77"/>
        <v>4.5</v>
      </c>
      <c r="U66" s="49">
        <f t="shared" si="77"/>
        <v>4.5</v>
      </c>
      <c r="V66" s="49">
        <f t="shared" si="77"/>
        <v>4.5</v>
      </c>
      <c r="W66" s="49">
        <f t="shared" si="77"/>
        <v>4.5</v>
      </c>
      <c r="X66" s="49">
        <f t="shared" si="77"/>
        <v>4.5</v>
      </c>
      <c r="Y66" s="49">
        <f t="shared" si="77"/>
        <v>4.5</v>
      </c>
      <c r="Z66" s="49">
        <f t="shared" si="77"/>
        <v>4.5</v>
      </c>
      <c r="AA66" s="49">
        <f t="shared" si="77"/>
        <v>4.5</v>
      </c>
      <c r="AB66" s="49">
        <f t="shared" si="77"/>
        <v>4.5</v>
      </c>
      <c r="AC66" s="49">
        <f t="shared" si="77"/>
        <v>4.5</v>
      </c>
      <c r="AD66" s="49">
        <f t="shared" si="77"/>
        <v>1</v>
      </c>
      <c r="AE66" s="49">
        <f t="shared" si="77"/>
        <v>1</v>
      </c>
      <c r="AF66" s="49">
        <f t="shared" si="77"/>
        <v>1</v>
      </c>
      <c r="AG66" s="49">
        <f t="shared" si="77"/>
        <v>1</v>
      </c>
      <c r="AH66" s="49">
        <f t="shared" si="77"/>
        <v>1</v>
      </c>
      <c r="AI66" s="49">
        <f t="shared" si="77"/>
        <v>1</v>
      </c>
      <c r="AJ66" s="49">
        <f t="shared" si="77"/>
        <v>1</v>
      </c>
      <c r="AK66" s="49">
        <f t="shared" si="77"/>
        <v>1</v>
      </c>
      <c r="AL66" s="49">
        <f t="shared" si="77"/>
        <v>1</v>
      </c>
      <c r="AM66" s="49">
        <f t="shared" si="77"/>
        <v>1</v>
      </c>
      <c r="AN66" s="49">
        <f t="shared" si="77"/>
        <v>1</v>
      </c>
      <c r="AO66" s="49">
        <f t="shared" si="77"/>
        <v>1</v>
      </c>
      <c r="AP66" s="49">
        <f t="shared" si="77"/>
        <v>0</v>
      </c>
      <c r="AQ66" s="49">
        <f t="shared" si="77"/>
        <v>0</v>
      </c>
      <c r="AR66" s="49">
        <f t="shared" si="77"/>
        <v>0</v>
      </c>
      <c r="AS66" s="42">
        <f t="shared" si="77"/>
        <v>0</v>
      </c>
      <c r="AT66" s="42">
        <f t="shared" si="77"/>
        <v>0</v>
      </c>
      <c r="AU66" s="42">
        <f t="shared" si="77"/>
        <v>0</v>
      </c>
      <c r="AV66" s="42">
        <f t="shared" si="77"/>
        <v>0</v>
      </c>
      <c r="AW66" s="42">
        <f t="shared" si="77"/>
        <v>0</v>
      </c>
      <c r="AX66" s="42">
        <f t="shared" si="77"/>
        <v>0</v>
      </c>
      <c r="AY66" s="42">
        <f t="shared" si="77"/>
        <v>0</v>
      </c>
      <c r="AZ66" s="42">
        <f t="shared" si="77"/>
        <v>0</v>
      </c>
      <c r="BA66" s="42">
        <f t="shared" si="77"/>
        <v>0</v>
      </c>
      <c r="BB66" s="42">
        <f t="shared" si="77"/>
        <v>0</v>
      </c>
      <c r="BC66" s="42">
        <f t="shared" si="77"/>
        <v>0</v>
      </c>
      <c r="BD66" s="42">
        <f t="shared" si="77"/>
        <v>0</v>
      </c>
      <c r="BE66" s="42">
        <f t="shared" si="77"/>
        <v>0</v>
      </c>
      <c r="BF66" s="42">
        <f t="shared" si="77"/>
        <v>0</v>
      </c>
      <c r="BG66" s="42">
        <f t="shared" si="77"/>
        <v>0</v>
      </c>
      <c r="BH66" s="42">
        <f t="shared" si="77"/>
        <v>0</v>
      </c>
      <c r="BI66" s="42">
        <f t="shared" si="77"/>
        <v>0</v>
      </c>
      <c r="BJ66" s="42">
        <f t="shared" si="77"/>
        <v>0</v>
      </c>
      <c r="BK66" s="42">
        <f t="shared" si="77"/>
        <v>0</v>
      </c>
      <c r="BL66" s="42">
        <f t="shared" si="77"/>
        <v>0</v>
      </c>
      <c r="BM66" s="42">
        <f t="shared" si="77"/>
        <v>0</v>
      </c>
      <c r="BN66" s="42">
        <f t="shared" si="77"/>
        <v>0</v>
      </c>
      <c r="BO66" s="42">
        <f t="shared" si="77"/>
        <v>0</v>
      </c>
      <c r="BP66" s="42">
        <f t="shared" si="77"/>
        <v>0</v>
      </c>
      <c r="BQ66" s="42">
        <f t="shared" si="77"/>
        <v>0</v>
      </c>
      <c r="BR66" s="42">
        <f t="shared" si="77"/>
        <v>0</v>
      </c>
      <c r="BS66" s="42">
        <f t="shared" si="77"/>
        <v>0</v>
      </c>
      <c r="BT66" s="42">
        <f t="shared" si="77"/>
        <v>0</v>
      </c>
      <c r="BU66" s="42">
        <f t="shared" si="77"/>
        <v>0</v>
      </c>
      <c r="BV66" s="42">
        <f t="shared" si="77"/>
        <v>0</v>
      </c>
      <c r="BW66" s="42">
        <f t="shared" si="77"/>
        <v>0</v>
      </c>
      <c r="BX66" s="42">
        <f t="shared" si="77"/>
        <v>0</v>
      </c>
      <c r="BY66" s="42">
        <f t="shared" si="77"/>
        <v>0</v>
      </c>
      <c r="BZ66" s="42">
        <f t="shared" si="77"/>
        <v>0</v>
      </c>
      <c r="CA66" s="42">
        <f t="shared" si="77"/>
        <v>0</v>
      </c>
      <c r="CB66" s="42">
        <f t="shared" si="77"/>
        <v>0</v>
      </c>
      <c r="CC66" s="42">
        <f t="shared" si="77"/>
        <v>0</v>
      </c>
      <c r="CD66" s="42">
        <f t="shared" si="77"/>
        <v>0</v>
      </c>
      <c r="CE66" s="42">
        <f t="shared" si="77"/>
        <v>0</v>
      </c>
      <c r="CF66" s="42">
        <f t="shared" si="77"/>
        <v>0</v>
      </c>
      <c r="CG66" s="42">
        <f t="shared" si="77"/>
        <v>0</v>
      </c>
      <c r="CH66" s="42">
        <f t="shared" si="77"/>
        <v>0</v>
      </c>
      <c r="CI66" s="42">
        <f t="shared" si="77"/>
        <v>0</v>
      </c>
      <c r="CJ66" s="42">
        <f t="shared" si="77"/>
        <v>0</v>
      </c>
      <c r="CK66" s="42">
        <f t="shared" si="77"/>
        <v>0</v>
      </c>
      <c r="CL66" s="42">
        <f t="shared" si="77"/>
        <v>0</v>
      </c>
      <c r="CM66" s="42">
        <f t="shared" si="77"/>
        <v>0</v>
      </c>
      <c r="CN66" s="42">
        <f t="shared" si="77"/>
        <v>0</v>
      </c>
      <c r="CO66" s="42">
        <f t="shared" si="77"/>
        <v>0</v>
      </c>
      <c r="CP66" s="42">
        <f t="shared" si="77"/>
        <v>0</v>
      </c>
      <c r="CQ66" s="42">
        <f t="shared" si="77"/>
        <v>0</v>
      </c>
      <c r="CR66" s="42">
        <f t="shared" si="77"/>
        <v>0</v>
      </c>
      <c r="CS66" s="42">
        <f t="shared" si="77"/>
        <v>0</v>
      </c>
      <c r="CT66" s="42">
        <f t="shared" si="77"/>
        <v>0</v>
      </c>
      <c r="CU66" s="42">
        <f t="shared" si="77"/>
        <v>0</v>
      </c>
      <c r="CV66" s="42">
        <f t="shared" si="77"/>
        <v>0</v>
      </c>
      <c r="CW66" s="42">
        <f t="shared" si="77"/>
        <v>0</v>
      </c>
      <c r="CX66" s="42">
        <f t="shared" si="77"/>
        <v>0</v>
      </c>
      <c r="CY66" s="42">
        <f t="shared" si="77"/>
        <v>0</v>
      </c>
      <c r="CZ66" s="42">
        <f t="shared" si="77"/>
        <v>0</v>
      </c>
      <c r="DA66" s="42">
        <f t="shared" si="77"/>
        <v>0</v>
      </c>
      <c r="DB66" s="42">
        <f t="shared" si="77"/>
        <v>0</v>
      </c>
      <c r="DC66" s="42">
        <f t="shared" si="77"/>
        <v>0</v>
      </c>
      <c r="DD66" s="42">
        <f t="shared" si="77"/>
        <v>0</v>
      </c>
      <c r="DE66" s="42">
        <f t="shared" si="77"/>
        <v>0</v>
      </c>
      <c r="DF66" s="42">
        <f t="shared" si="77"/>
        <v>0</v>
      </c>
      <c r="DG66" s="42">
        <f t="shared" si="77"/>
        <v>0</v>
      </c>
      <c r="DH66" s="42">
        <f t="shared" si="77"/>
        <v>0</v>
      </c>
      <c r="DI66" s="42">
        <f t="shared" si="77"/>
        <v>0</v>
      </c>
      <c r="DJ66" s="42">
        <f t="shared" si="77"/>
        <v>0</v>
      </c>
      <c r="DK66" s="42">
        <f t="shared" si="77"/>
        <v>0</v>
      </c>
      <c r="DL66" s="42">
        <f t="shared" si="77"/>
        <v>0</v>
      </c>
      <c r="DM66" s="42">
        <f t="shared" si="77"/>
        <v>0</v>
      </c>
      <c r="DN66" s="42">
        <f t="shared" si="77"/>
        <v>0</v>
      </c>
      <c r="DO66" s="42">
        <f t="shared" si="77"/>
        <v>0</v>
      </c>
      <c r="DP66" s="42">
        <f t="shared" si="77"/>
        <v>0</v>
      </c>
      <c r="DQ66" s="42">
        <f t="shared" si="77"/>
        <v>0</v>
      </c>
      <c r="DR66" s="42">
        <f t="shared" si="77"/>
        <v>0</v>
      </c>
      <c r="DS66" s="42">
        <f t="shared" si="77"/>
        <v>0</v>
      </c>
      <c r="DT66" s="42">
        <f t="shared" si="77"/>
        <v>0</v>
      </c>
      <c r="DU66" s="42">
        <f t="shared" si="77"/>
        <v>0</v>
      </c>
      <c r="DV66" s="42">
        <f t="shared" si="77"/>
        <v>0</v>
      </c>
      <c r="DW66" s="42">
        <f t="shared" si="77"/>
        <v>0</v>
      </c>
      <c r="DX66" s="42">
        <f t="shared" si="77"/>
        <v>0</v>
      </c>
      <c r="DY66" s="42">
        <f t="shared" si="77"/>
        <v>0</v>
      </c>
      <c r="DZ66" s="42">
        <f t="shared" si="77"/>
        <v>0</v>
      </c>
      <c r="EA66" s="42">
        <f t="shared" si="77"/>
        <v>0</v>
      </c>
      <c r="EB66" s="42">
        <f t="shared" si="77"/>
        <v>0</v>
      </c>
      <c r="EC66" s="42">
        <f t="shared" si="77"/>
        <v>0</v>
      </c>
      <c r="ED66" s="42">
        <f t="shared" si="77"/>
        <v>0</v>
      </c>
      <c r="EE66" s="42">
        <f t="shared" si="77"/>
        <v>0</v>
      </c>
      <c r="EF66" s="42">
        <f t="shared" si="77"/>
        <v>0</v>
      </c>
      <c r="EG66" s="42">
        <f t="shared" si="77"/>
        <v>0</v>
      </c>
      <c r="EH66" s="42">
        <f t="shared" si="77"/>
        <v>0</v>
      </c>
      <c r="EI66" s="42">
        <f t="shared" si="77"/>
        <v>0</v>
      </c>
      <c r="EJ66" s="42">
        <f t="shared" si="77"/>
        <v>0</v>
      </c>
      <c r="EK66" s="42">
        <f t="shared" si="77"/>
        <v>0</v>
      </c>
      <c r="EL66" s="42">
        <f t="shared" si="77"/>
        <v>0</v>
      </c>
      <c r="EM66" s="42">
        <f t="shared" si="77"/>
        <v>0</v>
      </c>
      <c r="EN66" s="42">
        <f t="shared" si="77"/>
        <v>0</v>
      </c>
      <c r="EO66" s="42">
        <f t="shared" si="77"/>
        <v>0</v>
      </c>
      <c r="EP66" s="42">
        <f t="shared" si="77"/>
        <v>0</v>
      </c>
      <c r="EQ66" s="42">
        <f t="shared" si="77"/>
        <v>0</v>
      </c>
      <c r="ER66" s="42">
        <f t="shared" si="77"/>
        <v>0</v>
      </c>
      <c r="ES66" s="42">
        <f t="shared" si="77"/>
        <v>0</v>
      </c>
      <c r="ET66" s="42">
        <f t="shared" si="77"/>
        <v>0</v>
      </c>
      <c r="EU66" s="42">
        <f t="shared" si="77"/>
        <v>0</v>
      </c>
      <c r="EV66" s="42">
        <f t="shared" si="77"/>
        <v>0</v>
      </c>
      <c r="EW66" s="42">
        <f t="shared" si="77"/>
        <v>0</v>
      </c>
      <c r="EX66" s="42">
        <f t="shared" si="77"/>
        <v>0</v>
      </c>
      <c r="EY66" s="42">
        <f t="shared" si="77"/>
        <v>0</v>
      </c>
      <c r="EZ66" s="42">
        <f t="shared" si="77"/>
        <v>0</v>
      </c>
      <c r="FA66" s="42">
        <f t="shared" si="77"/>
        <v>0</v>
      </c>
      <c r="FB66" s="42">
        <f t="shared" si="77"/>
        <v>0</v>
      </c>
      <c r="FC66" s="42">
        <f t="shared" si="77"/>
        <v>0</v>
      </c>
      <c r="FD66" s="42">
        <f t="shared" si="77"/>
        <v>0</v>
      </c>
      <c r="FE66" s="42">
        <f t="shared" si="77"/>
        <v>0</v>
      </c>
      <c r="FF66" s="42">
        <f t="shared" si="77"/>
        <v>0</v>
      </c>
      <c r="FG66" s="42">
        <f t="shared" si="77"/>
        <v>0</v>
      </c>
      <c r="FH66" s="42">
        <f t="shared" si="77"/>
        <v>0</v>
      </c>
      <c r="FI66" s="42">
        <f t="shared" si="77"/>
        <v>0</v>
      </c>
      <c r="FJ66" s="42">
        <f t="shared" si="77"/>
        <v>0</v>
      </c>
      <c r="FK66" s="42">
        <f t="shared" si="77"/>
        <v>0</v>
      </c>
      <c r="FL66" s="42">
        <f t="shared" si="77"/>
        <v>0</v>
      </c>
      <c r="FM66" s="42">
        <f t="shared" si="77"/>
        <v>0</v>
      </c>
      <c r="FN66" s="42">
        <f t="shared" si="77"/>
        <v>0</v>
      </c>
      <c r="FO66" s="42">
        <f t="shared" si="77"/>
        <v>0</v>
      </c>
      <c r="FP66" s="42">
        <f t="shared" si="77"/>
        <v>0</v>
      </c>
      <c r="FQ66" s="42">
        <f t="shared" si="77"/>
        <v>0</v>
      </c>
      <c r="FR66" s="42">
        <f t="shared" si="66"/>
        <v>66</v>
      </c>
      <c r="FS66" s="42">
        <f t="shared" si="67"/>
        <v>33</v>
      </c>
      <c r="FT66" s="51"/>
      <c r="FU66" s="5"/>
      <c r="FV66" s="23"/>
      <c r="FW66" s="23"/>
      <c r="FX66" s="5"/>
      <c r="FY66" s="5"/>
      <c r="FZ66" s="5"/>
      <c r="GA66" s="5"/>
    </row>
    <row r="67" spans="1:183" ht="16.5" customHeight="1" x14ac:dyDescent="0.25">
      <c r="A67" s="39"/>
      <c r="B67" s="24"/>
      <c r="C67" s="24"/>
      <c r="D67" s="24"/>
      <c r="E67" s="5"/>
      <c r="F67" s="17" t="s">
        <v>309</v>
      </c>
      <c r="G67" s="17" t="s">
        <v>234</v>
      </c>
      <c r="H67" s="41">
        <f t="shared" si="63"/>
        <v>17214.977916666667</v>
      </c>
      <c r="I67" s="41">
        <f t="shared" ref="I67:N67" si="78">H67*1.06</f>
        <v>18247.876591666667</v>
      </c>
      <c r="J67" s="41">
        <f t="shared" si="78"/>
        <v>19342.749187166668</v>
      </c>
      <c r="K67" s="41">
        <f t="shared" si="78"/>
        <v>20503.314138396669</v>
      </c>
      <c r="L67" s="41">
        <f t="shared" si="78"/>
        <v>21733.512986700469</v>
      </c>
      <c r="M67" s="41">
        <f t="shared" si="78"/>
        <v>23037.523765902497</v>
      </c>
      <c r="N67" s="41">
        <f t="shared" si="78"/>
        <v>24419.775191856646</v>
      </c>
      <c r="O67" s="49">
        <f t="shared" ref="O67:FQ67" si="79">SUMIF($G$14:$G$59,$G67,O$14:O$59)</f>
        <v>0</v>
      </c>
      <c r="P67" s="49">
        <f t="shared" si="79"/>
        <v>0</v>
      </c>
      <c r="Q67" s="49">
        <f t="shared" si="79"/>
        <v>0</v>
      </c>
      <c r="R67" s="49">
        <f t="shared" si="79"/>
        <v>0</v>
      </c>
      <c r="S67" s="49">
        <f t="shared" si="79"/>
        <v>0</v>
      </c>
      <c r="T67" s="49">
        <f t="shared" si="79"/>
        <v>0</v>
      </c>
      <c r="U67" s="49">
        <f t="shared" si="79"/>
        <v>0</v>
      </c>
      <c r="V67" s="49">
        <f t="shared" si="79"/>
        <v>0</v>
      </c>
      <c r="W67" s="49">
        <f t="shared" si="79"/>
        <v>0</v>
      </c>
      <c r="X67" s="49">
        <f t="shared" si="79"/>
        <v>0</v>
      </c>
      <c r="Y67" s="49">
        <f t="shared" si="79"/>
        <v>0</v>
      </c>
      <c r="Z67" s="49">
        <f t="shared" si="79"/>
        <v>0</v>
      </c>
      <c r="AA67" s="49">
        <f t="shared" si="79"/>
        <v>0</v>
      </c>
      <c r="AB67" s="49">
        <f t="shared" si="79"/>
        <v>0</v>
      </c>
      <c r="AC67" s="49">
        <f t="shared" si="79"/>
        <v>0</v>
      </c>
      <c r="AD67" s="49">
        <f t="shared" si="79"/>
        <v>0</v>
      </c>
      <c r="AE67" s="49">
        <f t="shared" si="79"/>
        <v>0</v>
      </c>
      <c r="AF67" s="49">
        <f t="shared" si="79"/>
        <v>0</v>
      </c>
      <c r="AG67" s="49">
        <f t="shared" si="79"/>
        <v>0</v>
      </c>
      <c r="AH67" s="49">
        <f t="shared" si="79"/>
        <v>0</v>
      </c>
      <c r="AI67" s="49">
        <f t="shared" si="79"/>
        <v>0</v>
      </c>
      <c r="AJ67" s="49">
        <f t="shared" si="79"/>
        <v>0</v>
      </c>
      <c r="AK67" s="49">
        <f t="shared" si="79"/>
        <v>0</v>
      </c>
      <c r="AL67" s="49">
        <f t="shared" si="79"/>
        <v>0</v>
      </c>
      <c r="AM67" s="49">
        <f t="shared" si="79"/>
        <v>0</v>
      </c>
      <c r="AN67" s="49">
        <f t="shared" si="79"/>
        <v>0</v>
      </c>
      <c r="AO67" s="49">
        <f t="shared" si="79"/>
        <v>0</v>
      </c>
      <c r="AP67" s="49">
        <f t="shared" si="79"/>
        <v>0</v>
      </c>
      <c r="AQ67" s="49">
        <f t="shared" si="79"/>
        <v>0</v>
      </c>
      <c r="AR67" s="49">
        <f t="shared" si="79"/>
        <v>0</v>
      </c>
      <c r="AS67" s="42">
        <f t="shared" si="79"/>
        <v>0</v>
      </c>
      <c r="AT67" s="42">
        <f t="shared" si="79"/>
        <v>0</v>
      </c>
      <c r="AU67" s="42">
        <f t="shared" si="79"/>
        <v>0</v>
      </c>
      <c r="AV67" s="42">
        <f t="shared" si="79"/>
        <v>0</v>
      </c>
      <c r="AW67" s="42">
        <f t="shared" si="79"/>
        <v>0</v>
      </c>
      <c r="AX67" s="42">
        <f t="shared" si="79"/>
        <v>0</v>
      </c>
      <c r="AY67" s="42">
        <f t="shared" si="79"/>
        <v>0</v>
      </c>
      <c r="AZ67" s="42">
        <f t="shared" si="79"/>
        <v>0</v>
      </c>
      <c r="BA67" s="42">
        <f t="shared" si="79"/>
        <v>0</v>
      </c>
      <c r="BB67" s="42">
        <f t="shared" si="79"/>
        <v>0</v>
      </c>
      <c r="BC67" s="42">
        <f t="shared" si="79"/>
        <v>0</v>
      </c>
      <c r="BD67" s="42">
        <f t="shared" si="79"/>
        <v>0</v>
      </c>
      <c r="BE67" s="42">
        <f t="shared" si="79"/>
        <v>0</v>
      </c>
      <c r="BF67" s="42">
        <f t="shared" si="79"/>
        <v>0</v>
      </c>
      <c r="BG67" s="42">
        <f t="shared" si="79"/>
        <v>0</v>
      </c>
      <c r="BH67" s="42">
        <f t="shared" si="79"/>
        <v>0</v>
      </c>
      <c r="BI67" s="42">
        <f t="shared" si="79"/>
        <v>0</v>
      </c>
      <c r="BJ67" s="42">
        <f t="shared" si="79"/>
        <v>0</v>
      </c>
      <c r="BK67" s="42">
        <f t="shared" si="79"/>
        <v>0</v>
      </c>
      <c r="BL67" s="42">
        <f t="shared" si="79"/>
        <v>0</v>
      </c>
      <c r="BM67" s="42">
        <f t="shared" si="79"/>
        <v>0</v>
      </c>
      <c r="BN67" s="42">
        <f t="shared" si="79"/>
        <v>0</v>
      </c>
      <c r="BO67" s="42">
        <f t="shared" si="79"/>
        <v>0</v>
      </c>
      <c r="BP67" s="42">
        <f t="shared" si="79"/>
        <v>0</v>
      </c>
      <c r="BQ67" s="42">
        <f t="shared" si="79"/>
        <v>0</v>
      </c>
      <c r="BR67" s="42">
        <f t="shared" si="79"/>
        <v>0</v>
      </c>
      <c r="BS67" s="42">
        <f t="shared" si="79"/>
        <v>0</v>
      </c>
      <c r="BT67" s="42">
        <f t="shared" si="79"/>
        <v>0</v>
      </c>
      <c r="BU67" s="42">
        <f t="shared" si="79"/>
        <v>0</v>
      </c>
      <c r="BV67" s="42">
        <f t="shared" si="79"/>
        <v>0</v>
      </c>
      <c r="BW67" s="42">
        <f t="shared" si="79"/>
        <v>0</v>
      </c>
      <c r="BX67" s="42">
        <f t="shared" si="79"/>
        <v>0</v>
      </c>
      <c r="BY67" s="42">
        <f t="shared" si="79"/>
        <v>0</v>
      </c>
      <c r="BZ67" s="42">
        <f t="shared" si="79"/>
        <v>0</v>
      </c>
      <c r="CA67" s="42">
        <f t="shared" si="79"/>
        <v>0</v>
      </c>
      <c r="CB67" s="42">
        <f t="shared" si="79"/>
        <v>0</v>
      </c>
      <c r="CC67" s="42">
        <f t="shared" si="79"/>
        <v>0</v>
      </c>
      <c r="CD67" s="42">
        <f t="shared" si="79"/>
        <v>0</v>
      </c>
      <c r="CE67" s="42">
        <f t="shared" si="79"/>
        <v>0</v>
      </c>
      <c r="CF67" s="42">
        <f t="shared" si="79"/>
        <v>0</v>
      </c>
      <c r="CG67" s="42">
        <f t="shared" si="79"/>
        <v>0</v>
      </c>
      <c r="CH67" s="42">
        <f t="shared" si="79"/>
        <v>0</v>
      </c>
      <c r="CI67" s="42">
        <f t="shared" si="79"/>
        <v>0</v>
      </c>
      <c r="CJ67" s="42">
        <f t="shared" si="79"/>
        <v>0</v>
      </c>
      <c r="CK67" s="42">
        <f t="shared" si="79"/>
        <v>0</v>
      </c>
      <c r="CL67" s="42">
        <f t="shared" si="79"/>
        <v>0</v>
      </c>
      <c r="CM67" s="42">
        <f t="shared" si="79"/>
        <v>0</v>
      </c>
      <c r="CN67" s="42">
        <f t="shared" si="79"/>
        <v>0</v>
      </c>
      <c r="CO67" s="42">
        <f t="shared" si="79"/>
        <v>0</v>
      </c>
      <c r="CP67" s="42">
        <f t="shared" si="79"/>
        <v>0</v>
      </c>
      <c r="CQ67" s="42">
        <f t="shared" si="79"/>
        <v>0</v>
      </c>
      <c r="CR67" s="42">
        <f t="shared" si="79"/>
        <v>0</v>
      </c>
      <c r="CS67" s="42">
        <f t="shared" si="79"/>
        <v>0</v>
      </c>
      <c r="CT67" s="42">
        <f t="shared" si="79"/>
        <v>0</v>
      </c>
      <c r="CU67" s="42">
        <f t="shared" si="79"/>
        <v>0</v>
      </c>
      <c r="CV67" s="42">
        <f t="shared" si="79"/>
        <v>0</v>
      </c>
      <c r="CW67" s="42">
        <f t="shared" si="79"/>
        <v>0</v>
      </c>
      <c r="CX67" s="42">
        <f t="shared" si="79"/>
        <v>0</v>
      </c>
      <c r="CY67" s="42">
        <f t="shared" si="79"/>
        <v>0</v>
      </c>
      <c r="CZ67" s="42">
        <f t="shared" si="79"/>
        <v>0</v>
      </c>
      <c r="DA67" s="42">
        <f t="shared" si="79"/>
        <v>0</v>
      </c>
      <c r="DB67" s="42">
        <f t="shared" si="79"/>
        <v>0</v>
      </c>
      <c r="DC67" s="42">
        <f t="shared" si="79"/>
        <v>0</v>
      </c>
      <c r="DD67" s="42">
        <f t="shared" si="79"/>
        <v>0</v>
      </c>
      <c r="DE67" s="42">
        <f t="shared" si="79"/>
        <v>0</v>
      </c>
      <c r="DF67" s="42">
        <f t="shared" si="79"/>
        <v>0</v>
      </c>
      <c r="DG67" s="42">
        <f t="shared" si="79"/>
        <v>0</v>
      </c>
      <c r="DH67" s="42">
        <f t="shared" si="79"/>
        <v>0</v>
      </c>
      <c r="DI67" s="42">
        <f t="shared" si="79"/>
        <v>0</v>
      </c>
      <c r="DJ67" s="42">
        <f t="shared" si="79"/>
        <v>0</v>
      </c>
      <c r="DK67" s="42">
        <f t="shared" si="79"/>
        <v>0</v>
      </c>
      <c r="DL67" s="42">
        <f t="shared" si="79"/>
        <v>0</v>
      </c>
      <c r="DM67" s="42">
        <f t="shared" si="79"/>
        <v>0</v>
      </c>
      <c r="DN67" s="42">
        <f t="shared" si="79"/>
        <v>0</v>
      </c>
      <c r="DO67" s="42">
        <f t="shared" si="79"/>
        <v>0</v>
      </c>
      <c r="DP67" s="42">
        <f t="shared" si="79"/>
        <v>0</v>
      </c>
      <c r="DQ67" s="42">
        <f t="shared" si="79"/>
        <v>0</v>
      </c>
      <c r="DR67" s="42">
        <f t="shared" si="79"/>
        <v>0</v>
      </c>
      <c r="DS67" s="42">
        <f t="shared" si="79"/>
        <v>0</v>
      </c>
      <c r="DT67" s="42">
        <f t="shared" si="79"/>
        <v>0</v>
      </c>
      <c r="DU67" s="42">
        <f t="shared" si="79"/>
        <v>0</v>
      </c>
      <c r="DV67" s="42">
        <f t="shared" si="79"/>
        <v>0</v>
      </c>
      <c r="DW67" s="42">
        <f t="shared" si="79"/>
        <v>0</v>
      </c>
      <c r="DX67" s="42">
        <f t="shared" si="79"/>
        <v>0</v>
      </c>
      <c r="DY67" s="42">
        <f t="shared" si="79"/>
        <v>0</v>
      </c>
      <c r="DZ67" s="42">
        <f t="shared" si="79"/>
        <v>0</v>
      </c>
      <c r="EA67" s="42">
        <f t="shared" si="79"/>
        <v>0</v>
      </c>
      <c r="EB67" s="42">
        <f t="shared" si="79"/>
        <v>0</v>
      </c>
      <c r="EC67" s="42">
        <f t="shared" si="79"/>
        <v>0</v>
      </c>
      <c r="ED67" s="42">
        <f t="shared" si="79"/>
        <v>0</v>
      </c>
      <c r="EE67" s="42">
        <f t="shared" si="79"/>
        <v>0</v>
      </c>
      <c r="EF67" s="42">
        <f t="shared" si="79"/>
        <v>0</v>
      </c>
      <c r="EG67" s="42">
        <f t="shared" si="79"/>
        <v>0</v>
      </c>
      <c r="EH67" s="42">
        <f t="shared" si="79"/>
        <v>0</v>
      </c>
      <c r="EI67" s="42">
        <f t="shared" si="79"/>
        <v>0</v>
      </c>
      <c r="EJ67" s="42">
        <f t="shared" si="79"/>
        <v>0</v>
      </c>
      <c r="EK67" s="42">
        <f t="shared" si="79"/>
        <v>0</v>
      </c>
      <c r="EL67" s="42">
        <f t="shared" si="79"/>
        <v>0</v>
      </c>
      <c r="EM67" s="42">
        <f t="shared" si="79"/>
        <v>0</v>
      </c>
      <c r="EN67" s="42">
        <f t="shared" si="79"/>
        <v>0</v>
      </c>
      <c r="EO67" s="42">
        <f t="shared" si="79"/>
        <v>0</v>
      </c>
      <c r="EP67" s="42">
        <f t="shared" si="79"/>
        <v>0</v>
      </c>
      <c r="EQ67" s="42">
        <f t="shared" si="79"/>
        <v>0</v>
      </c>
      <c r="ER67" s="42">
        <f t="shared" si="79"/>
        <v>0</v>
      </c>
      <c r="ES67" s="42">
        <f t="shared" si="79"/>
        <v>0</v>
      </c>
      <c r="ET67" s="42">
        <f t="shared" si="79"/>
        <v>0</v>
      </c>
      <c r="EU67" s="42">
        <f t="shared" si="79"/>
        <v>0</v>
      </c>
      <c r="EV67" s="42">
        <f t="shared" si="79"/>
        <v>0</v>
      </c>
      <c r="EW67" s="42">
        <f t="shared" si="79"/>
        <v>0</v>
      </c>
      <c r="EX67" s="42">
        <f t="shared" si="79"/>
        <v>0</v>
      </c>
      <c r="EY67" s="42">
        <f t="shared" si="79"/>
        <v>0</v>
      </c>
      <c r="EZ67" s="42">
        <f t="shared" si="79"/>
        <v>0</v>
      </c>
      <c r="FA67" s="42">
        <f t="shared" si="79"/>
        <v>0</v>
      </c>
      <c r="FB67" s="42">
        <f t="shared" si="79"/>
        <v>0</v>
      </c>
      <c r="FC67" s="42">
        <f t="shared" si="79"/>
        <v>0</v>
      </c>
      <c r="FD67" s="42">
        <f t="shared" si="79"/>
        <v>0</v>
      </c>
      <c r="FE67" s="42">
        <f t="shared" si="79"/>
        <v>0</v>
      </c>
      <c r="FF67" s="42">
        <f t="shared" si="79"/>
        <v>0</v>
      </c>
      <c r="FG67" s="42">
        <f t="shared" si="79"/>
        <v>0</v>
      </c>
      <c r="FH67" s="42">
        <f t="shared" si="79"/>
        <v>0</v>
      </c>
      <c r="FI67" s="42">
        <f t="shared" si="79"/>
        <v>0</v>
      </c>
      <c r="FJ67" s="42">
        <f t="shared" si="79"/>
        <v>0</v>
      </c>
      <c r="FK67" s="42">
        <f t="shared" si="79"/>
        <v>0</v>
      </c>
      <c r="FL67" s="42">
        <f t="shared" si="79"/>
        <v>0</v>
      </c>
      <c r="FM67" s="42">
        <f t="shared" si="79"/>
        <v>0</v>
      </c>
      <c r="FN67" s="42">
        <f t="shared" si="79"/>
        <v>0</v>
      </c>
      <c r="FO67" s="42">
        <f t="shared" si="79"/>
        <v>0</v>
      </c>
      <c r="FP67" s="42">
        <f t="shared" si="79"/>
        <v>0</v>
      </c>
      <c r="FQ67" s="42">
        <f t="shared" si="79"/>
        <v>0</v>
      </c>
      <c r="FR67" s="42">
        <f t="shared" si="66"/>
        <v>0</v>
      </c>
      <c r="FS67" s="42">
        <f t="shared" si="67"/>
        <v>0</v>
      </c>
      <c r="FT67" s="51"/>
      <c r="FU67" s="5"/>
      <c r="FV67" s="23"/>
      <c r="FW67" s="23"/>
      <c r="FX67" s="5"/>
      <c r="FY67" s="5"/>
      <c r="FZ67" s="5"/>
      <c r="GA67" s="5"/>
    </row>
    <row r="68" spans="1:183" ht="16.5" customHeight="1" x14ac:dyDescent="0.25">
      <c r="A68" s="39"/>
      <c r="B68" s="24"/>
      <c r="C68" s="24"/>
      <c r="D68" s="24"/>
      <c r="E68" s="5"/>
      <c r="F68" s="17" t="s">
        <v>310</v>
      </c>
      <c r="G68" s="17" t="s">
        <v>233</v>
      </c>
      <c r="H68" s="41">
        <f t="shared" si="63"/>
        <v>134986.72500000001</v>
      </c>
      <c r="I68" s="41">
        <f t="shared" ref="I68:N68" si="80">H68*1.06</f>
        <v>143085.92850000001</v>
      </c>
      <c r="J68" s="41">
        <f t="shared" si="80"/>
        <v>151671.08421000003</v>
      </c>
      <c r="K68" s="41">
        <f t="shared" si="80"/>
        <v>160771.34926260004</v>
      </c>
      <c r="L68" s="41">
        <f t="shared" si="80"/>
        <v>170417.63021835606</v>
      </c>
      <c r="M68" s="41">
        <f t="shared" si="80"/>
        <v>180642.68803145742</v>
      </c>
      <c r="N68" s="41">
        <f t="shared" si="80"/>
        <v>191481.24931334489</v>
      </c>
      <c r="O68" s="49">
        <f t="shared" ref="O68:FQ68" si="81">SUMIF($G$14:$G$59,$G68,O$14:O$59)</f>
        <v>0</v>
      </c>
      <c r="P68" s="49">
        <f t="shared" si="81"/>
        <v>0</v>
      </c>
      <c r="Q68" s="49">
        <f t="shared" si="81"/>
        <v>0</v>
      </c>
      <c r="R68" s="49">
        <f t="shared" si="81"/>
        <v>0</v>
      </c>
      <c r="S68" s="49">
        <f t="shared" si="81"/>
        <v>0</v>
      </c>
      <c r="T68" s="49">
        <f t="shared" si="81"/>
        <v>0</v>
      </c>
      <c r="U68" s="49">
        <f t="shared" si="81"/>
        <v>0</v>
      </c>
      <c r="V68" s="49">
        <f t="shared" si="81"/>
        <v>0</v>
      </c>
      <c r="W68" s="49">
        <f t="shared" si="81"/>
        <v>0</v>
      </c>
      <c r="X68" s="49">
        <f t="shared" si="81"/>
        <v>0</v>
      </c>
      <c r="Y68" s="49">
        <f t="shared" si="81"/>
        <v>0</v>
      </c>
      <c r="Z68" s="49">
        <f t="shared" si="81"/>
        <v>0</v>
      </c>
      <c r="AA68" s="49">
        <f t="shared" si="81"/>
        <v>0</v>
      </c>
      <c r="AB68" s="49">
        <f t="shared" si="81"/>
        <v>0</v>
      </c>
      <c r="AC68" s="49">
        <f t="shared" si="81"/>
        <v>0</v>
      </c>
      <c r="AD68" s="49">
        <f t="shared" si="81"/>
        <v>0</v>
      </c>
      <c r="AE68" s="49">
        <f t="shared" si="81"/>
        <v>0</v>
      </c>
      <c r="AF68" s="49">
        <f t="shared" si="81"/>
        <v>0</v>
      </c>
      <c r="AG68" s="49">
        <f t="shared" si="81"/>
        <v>0</v>
      </c>
      <c r="AH68" s="49">
        <f t="shared" si="81"/>
        <v>0</v>
      </c>
      <c r="AI68" s="49">
        <f t="shared" si="81"/>
        <v>0</v>
      </c>
      <c r="AJ68" s="49">
        <f t="shared" si="81"/>
        <v>0</v>
      </c>
      <c r="AK68" s="49">
        <f t="shared" si="81"/>
        <v>0</v>
      </c>
      <c r="AL68" s="49">
        <f t="shared" si="81"/>
        <v>0</v>
      </c>
      <c r="AM68" s="49">
        <f t="shared" si="81"/>
        <v>0</v>
      </c>
      <c r="AN68" s="49">
        <f t="shared" si="81"/>
        <v>0</v>
      </c>
      <c r="AO68" s="49">
        <f t="shared" si="81"/>
        <v>0</v>
      </c>
      <c r="AP68" s="49">
        <f t="shared" si="81"/>
        <v>0</v>
      </c>
      <c r="AQ68" s="49">
        <f t="shared" si="81"/>
        <v>0</v>
      </c>
      <c r="AR68" s="49">
        <f t="shared" si="81"/>
        <v>0</v>
      </c>
      <c r="AS68" s="42">
        <f t="shared" si="81"/>
        <v>0</v>
      </c>
      <c r="AT68" s="42">
        <f t="shared" si="81"/>
        <v>0</v>
      </c>
      <c r="AU68" s="42">
        <f t="shared" si="81"/>
        <v>0</v>
      </c>
      <c r="AV68" s="42">
        <f t="shared" si="81"/>
        <v>0</v>
      </c>
      <c r="AW68" s="42">
        <f t="shared" si="81"/>
        <v>0</v>
      </c>
      <c r="AX68" s="42">
        <f t="shared" si="81"/>
        <v>0</v>
      </c>
      <c r="AY68" s="42">
        <f t="shared" si="81"/>
        <v>0</v>
      </c>
      <c r="AZ68" s="42">
        <f t="shared" si="81"/>
        <v>0</v>
      </c>
      <c r="BA68" s="42">
        <f t="shared" si="81"/>
        <v>0</v>
      </c>
      <c r="BB68" s="42">
        <f t="shared" si="81"/>
        <v>0</v>
      </c>
      <c r="BC68" s="42">
        <f t="shared" si="81"/>
        <v>0</v>
      </c>
      <c r="BD68" s="42">
        <f t="shared" si="81"/>
        <v>0</v>
      </c>
      <c r="BE68" s="42">
        <f t="shared" si="81"/>
        <v>0</v>
      </c>
      <c r="BF68" s="42">
        <f t="shared" si="81"/>
        <v>0</v>
      </c>
      <c r="BG68" s="42">
        <f t="shared" si="81"/>
        <v>0</v>
      </c>
      <c r="BH68" s="42">
        <f t="shared" si="81"/>
        <v>0</v>
      </c>
      <c r="BI68" s="42">
        <f t="shared" si="81"/>
        <v>0</v>
      </c>
      <c r="BJ68" s="42">
        <f t="shared" si="81"/>
        <v>0</v>
      </c>
      <c r="BK68" s="42">
        <f t="shared" si="81"/>
        <v>0</v>
      </c>
      <c r="BL68" s="42">
        <f t="shared" si="81"/>
        <v>0</v>
      </c>
      <c r="BM68" s="42">
        <f t="shared" si="81"/>
        <v>0</v>
      </c>
      <c r="BN68" s="42">
        <f t="shared" si="81"/>
        <v>0</v>
      </c>
      <c r="BO68" s="42">
        <f t="shared" si="81"/>
        <v>0</v>
      </c>
      <c r="BP68" s="42">
        <f t="shared" si="81"/>
        <v>0</v>
      </c>
      <c r="BQ68" s="42">
        <f t="shared" si="81"/>
        <v>0</v>
      </c>
      <c r="BR68" s="42">
        <f t="shared" si="81"/>
        <v>0</v>
      </c>
      <c r="BS68" s="42">
        <f t="shared" si="81"/>
        <v>0</v>
      </c>
      <c r="BT68" s="42">
        <f t="shared" si="81"/>
        <v>0</v>
      </c>
      <c r="BU68" s="42">
        <f t="shared" si="81"/>
        <v>0</v>
      </c>
      <c r="BV68" s="42">
        <f t="shared" si="81"/>
        <v>0</v>
      </c>
      <c r="BW68" s="42">
        <f t="shared" si="81"/>
        <v>0</v>
      </c>
      <c r="BX68" s="42">
        <f t="shared" si="81"/>
        <v>0</v>
      </c>
      <c r="BY68" s="42">
        <f t="shared" si="81"/>
        <v>0</v>
      </c>
      <c r="BZ68" s="42">
        <f t="shared" si="81"/>
        <v>0</v>
      </c>
      <c r="CA68" s="42">
        <f t="shared" si="81"/>
        <v>0</v>
      </c>
      <c r="CB68" s="42">
        <f t="shared" si="81"/>
        <v>0</v>
      </c>
      <c r="CC68" s="42">
        <f t="shared" si="81"/>
        <v>0</v>
      </c>
      <c r="CD68" s="42">
        <f t="shared" si="81"/>
        <v>0</v>
      </c>
      <c r="CE68" s="42">
        <f t="shared" si="81"/>
        <v>0</v>
      </c>
      <c r="CF68" s="42">
        <f t="shared" si="81"/>
        <v>0</v>
      </c>
      <c r="CG68" s="42">
        <f t="shared" si="81"/>
        <v>0</v>
      </c>
      <c r="CH68" s="42">
        <f t="shared" si="81"/>
        <v>0</v>
      </c>
      <c r="CI68" s="42">
        <f t="shared" si="81"/>
        <v>0</v>
      </c>
      <c r="CJ68" s="42">
        <f t="shared" si="81"/>
        <v>0</v>
      </c>
      <c r="CK68" s="42">
        <f t="shared" si="81"/>
        <v>0</v>
      </c>
      <c r="CL68" s="42">
        <f t="shared" si="81"/>
        <v>0</v>
      </c>
      <c r="CM68" s="42">
        <f t="shared" si="81"/>
        <v>0</v>
      </c>
      <c r="CN68" s="42">
        <f t="shared" si="81"/>
        <v>0</v>
      </c>
      <c r="CO68" s="42">
        <f t="shared" si="81"/>
        <v>0</v>
      </c>
      <c r="CP68" s="42">
        <f t="shared" si="81"/>
        <v>0</v>
      </c>
      <c r="CQ68" s="42">
        <f t="shared" si="81"/>
        <v>0</v>
      </c>
      <c r="CR68" s="42">
        <f t="shared" si="81"/>
        <v>0</v>
      </c>
      <c r="CS68" s="42">
        <f t="shared" si="81"/>
        <v>0</v>
      </c>
      <c r="CT68" s="42">
        <f t="shared" si="81"/>
        <v>0</v>
      </c>
      <c r="CU68" s="42">
        <f t="shared" si="81"/>
        <v>0</v>
      </c>
      <c r="CV68" s="42">
        <f t="shared" si="81"/>
        <v>0</v>
      </c>
      <c r="CW68" s="42">
        <f t="shared" si="81"/>
        <v>0</v>
      </c>
      <c r="CX68" s="42">
        <f t="shared" si="81"/>
        <v>0</v>
      </c>
      <c r="CY68" s="42">
        <f t="shared" si="81"/>
        <v>0</v>
      </c>
      <c r="CZ68" s="42">
        <f t="shared" si="81"/>
        <v>0</v>
      </c>
      <c r="DA68" s="42">
        <f t="shared" si="81"/>
        <v>0</v>
      </c>
      <c r="DB68" s="42">
        <f t="shared" si="81"/>
        <v>0</v>
      </c>
      <c r="DC68" s="42">
        <f t="shared" si="81"/>
        <v>0</v>
      </c>
      <c r="DD68" s="42">
        <f t="shared" si="81"/>
        <v>0</v>
      </c>
      <c r="DE68" s="42">
        <f t="shared" si="81"/>
        <v>0</v>
      </c>
      <c r="DF68" s="42">
        <f t="shared" si="81"/>
        <v>0</v>
      </c>
      <c r="DG68" s="42">
        <f t="shared" si="81"/>
        <v>0</v>
      </c>
      <c r="DH68" s="42">
        <f t="shared" si="81"/>
        <v>0</v>
      </c>
      <c r="DI68" s="42">
        <f t="shared" si="81"/>
        <v>0</v>
      </c>
      <c r="DJ68" s="42">
        <f t="shared" si="81"/>
        <v>0</v>
      </c>
      <c r="DK68" s="42">
        <f t="shared" si="81"/>
        <v>0</v>
      </c>
      <c r="DL68" s="42">
        <f t="shared" si="81"/>
        <v>0</v>
      </c>
      <c r="DM68" s="42">
        <f t="shared" si="81"/>
        <v>0</v>
      </c>
      <c r="DN68" s="42">
        <f t="shared" si="81"/>
        <v>0</v>
      </c>
      <c r="DO68" s="42">
        <f t="shared" si="81"/>
        <v>0</v>
      </c>
      <c r="DP68" s="42">
        <f t="shared" si="81"/>
        <v>0</v>
      </c>
      <c r="DQ68" s="42">
        <f t="shared" si="81"/>
        <v>0</v>
      </c>
      <c r="DR68" s="42">
        <f t="shared" si="81"/>
        <v>0</v>
      </c>
      <c r="DS68" s="42">
        <f t="shared" si="81"/>
        <v>0</v>
      </c>
      <c r="DT68" s="42">
        <f t="shared" si="81"/>
        <v>0</v>
      </c>
      <c r="DU68" s="42">
        <f t="shared" si="81"/>
        <v>0</v>
      </c>
      <c r="DV68" s="42">
        <f t="shared" si="81"/>
        <v>0</v>
      </c>
      <c r="DW68" s="42">
        <f t="shared" si="81"/>
        <v>0</v>
      </c>
      <c r="DX68" s="42">
        <f t="shared" si="81"/>
        <v>0</v>
      </c>
      <c r="DY68" s="42">
        <f t="shared" si="81"/>
        <v>0</v>
      </c>
      <c r="DZ68" s="42">
        <f t="shared" si="81"/>
        <v>0</v>
      </c>
      <c r="EA68" s="42">
        <f t="shared" si="81"/>
        <v>0</v>
      </c>
      <c r="EB68" s="42">
        <f t="shared" si="81"/>
        <v>0</v>
      </c>
      <c r="EC68" s="42">
        <f t="shared" si="81"/>
        <v>0</v>
      </c>
      <c r="ED68" s="42">
        <f t="shared" si="81"/>
        <v>0</v>
      </c>
      <c r="EE68" s="42">
        <f t="shared" si="81"/>
        <v>0</v>
      </c>
      <c r="EF68" s="42">
        <f t="shared" si="81"/>
        <v>0</v>
      </c>
      <c r="EG68" s="42">
        <f t="shared" si="81"/>
        <v>0</v>
      </c>
      <c r="EH68" s="42">
        <f t="shared" si="81"/>
        <v>0</v>
      </c>
      <c r="EI68" s="42">
        <f t="shared" si="81"/>
        <v>0</v>
      </c>
      <c r="EJ68" s="42">
        <f t="shared" si="81"/>
        <v>0</v>
      </c>
      <c r="EK68" s="42">
        <f t="shared" si="81"/>
        <v>0</v>
      </c>
      <c r="EL68" s="42">
        <f t="shared" si="81"/>
        <v>0</v>
      </c>
      <c r="EM68" s="42">
        <f t="shared" si="81"/>
        <v>0</v>
      </c>
      <c r="EN68" s="42">
        <f t="shared" si="81"/>
        <v>0</v>
      </c>
      <c r="EO68" s="42">
        <f t="shared" si="81"/>
        <v>0</v>
      </c>
      <c r="EP68" s="42">
        <f t="shared" si="81"/>
        <v>0</v>
      </c>
      <c r="EQ68" s="42">
        <f t="shared" si="81"/>
        <v>0</v>
      </c>
      <c r="ER68" s="42">
        <f t="shared" si="81"/>
        <v>0</v>
      </c>
      <c r="ES68" s="42">
        <f t="shared" si="81"/>
        <v>0</v>
      </c>
      <c r="ET68" s="42">
        <f t="shared" si="81"/>
        <v>0</v>
      </c>
      <c r="EU68" s="42">
        <f t="shared" si="81"/>
        <v>0</v>
      </c>
      <c r="EV68" s="42">
        <f t="shared" si="81"/>
        <v>0</v>
      </c>
      <c r="EW68" s="42">
        <f t="shared" si="81"/>
        <v>0</v>
      </c>
      <c r="EX68" s="42">
        <f t="shared" si="81"/>
        <v>0</v>
      </c>
      <c r="EY68" s="42">
        <f t="shared" si="81"/>
        <v>0</v>
      </c>
      <c r="EZ68" s="42">
        <f t="shared" si="81"/>
        <v>0</v>
      </c>
      <c r="FA68" s="42">
        <f t="shared" si="81"/>
        <v>0</v>
      </c>
      <c r="FB68" s="42">
        <f t="shared" si="81"/>
        <v>0</v>
      </c>
      <c r="FC68" s="42">
        <f t="shared" si="81"/>
        <v>0</v>
      </c>
      <c r="FD68" s="42">
        <f t="shared" si="81"/>
        <v>0</v>
      </c>
      <c r="FE68" s="42">
        <f t="shared" si="81"/>
        <v>0</v>
      </c>
      <c r="FF68" s="42">
        <f t="shared" si="81"/>
        <v>0</v>
      </c>
      <c r="FG68" s="42">
        <f t="shared" si="81"/>
        <v>0</v>
      </c>
      <c r="FH68" s="42">
        <f t="shared" si="81"/>
        <v>0</v>
      </c>
      <c r="FI68" s="42">
        <f t="shared" si="81"/>
        <v>0</v>
      </c>
      <c r="FJ68" s="42">
        <f t="shared" si="81"/>
        <v>0</v>
      </c>
      <c r="FK68" s="42">
        <f t="shared" si="81"/>
        <v>0</v>
      </c>
      <c r="FL68" s="42">
        <f t="shared" si="81"/>
        <v>0</v>
      </c>
      <c r="FM68" s="42">
        <f t="shared" si="81"/>
        <v>0</v>
      </c>
      <c r="FN68" s="42">
        <f t="shared" si="81"/>
        <v>0</v>
      </c>
      <c r="FO68" s="42">
        <f t="shared" si="81"/>
        <v>0</v>
      </c>
      <c r="FP68" s="42">
        <f t="shared" si="81"/>
        <v>0</v>
      </c>
      <c r="FQ68" s="42">
        <f t="shared" si="81"/>
        <v>0</v>
      </c>
      <c r="FR68" s="42">
        <f t="shared" si="66"/>
        <v>0</v>
      </c>
      <c r="FS68" s="42">
        <f t="shared" si="67"/>
        <v>0</v>
      </c>
      <c r="FT68" s="51"/>
      <c r="FU68" s="5"/>
      <c r="FV68" s="23"/>
      <c r="FW68" s="23"/>
      <c r="FX68" s="5"/>
      <c r="FY68" s="5"/>
      <c r="FZ68" s="5"/>
      <c r="GA68" s="5"/>
    </row>
    <row r="69" spans="1:183" ht="16.5" customHeight="1" x14ac:dyDescent="0.25">
      <c r="A69" s="5"/>
      <c r="B69" s="24"/>
      <c r="C69" s="24"/>
      <c r="D69" s="24"/>
      <c r="E69" s="5"/>
      <c r="F69" s="46" t="s">
        <v>205</v>
      </c>
      <c r="G69" s="46"/>
      <c r="H69" s="46"/>
      <c r="I69" s="46"/>
      <c r="J69" s="46"/>
      <c r="K69" s="46"/>
      <c r="L69" s="46"/>
      <c r="M69" s="46"/>
      <c r="N69" s="46"/>
      <c r="O69" s="53">
        <f t="shared" ref="O69:FS69" si="82">SUM(O61:O68)</f>
        <v>0</v>
      </c>
      <c r="P69" s="53">
        <f t="shared" si="82"/>
        <v>0</v>
      </c>
      <c r="Q69" s="53">
        <f t="shared" si="82"/>
        <v>0</v>
      </c>
      <c r="R69" s="53">
        <f t="shared" si="82"/>
        <v>7.41</v>
      </c>
      <c r="S69" s="53">
        <f t="shared" si="82"/>
        <v>7.41</v>
      </c>
      <c r="T69" s="53">
        <f t="shared" si="82"/>
        <v>8.16</v>
      </c>
      <c r="U69" s="53">
        <f t="shared" si="82"/>
        <v>8.16</v>
      </c>
      <c r="V69" s="53">
        <f t="shared" si="82"/>
        <v>7.91</v>
      </c>
      <c r="W69" s="53">
        <f t="shared" si="82"/>
        <v>7.91</v>
      </c>
      <c r="X69" s="53">
        <f t="shared" si="82"/>
        <v>7.74</v>
      </c>
      <c r="Y69" s="53">
        <f t="shared" si="82"/>
        <v>7.74</v>
      </c>
      <c r="Z69" s="53">
        <f t="shared" si="82"/>
        <v>7.74</v>
      </c>
      <c r="AA69" s="53">
        <f t="shared" si="82"/>
        <v>7.74</v>
      </c>
      <c r="AB69" s="53">
        <f t="shared" si="82"/>
        <v>7.74</v>
      </c>
      <c r="AC69" s="53">
        <f t="shared" si="82"/>
        <v>7.74</v>
      </c>
      <c r="AD69" s="53">
        <f t="shared" si="82"/>
        <v>2</v>
      </c>
      <c r="AE69" s="53">
        <f t="shared" si="82"/>
        <v>2</v>
      </c>
      <c r="AF69" s="53">
        <f t="shared" si="82"/>
        <v>1</v>
      </c>
      <c r="AG69" s="53">
        <f t="shared" si="82"/>
        <v>1</v>
      </c>
      <c r="AH69" s="53">
        <f t="shared" si="82"/>
        <v>1</v>
      </c>
      <c r="AI69" s="53">
        <f t="shared" si="82"/>
        <v>1</v>
      </c>
      <c r="AJ69" s="53">
        <f t="shared" si="82"/>
        <v>1</v>
      </c>
      <c r="AK69" s="53">
        <f t="shared" si="82"/>
        <v>1</v>
      </c>
      <c r="AL69" s="53">
        <f t="shared" si="82"/>
        <v>1</v>
      </c>
      <c r="AM69" s="53">
        <f t="shared" si="82"/>
        <v>1</v>
      </c>
      <c r="AN69" s="53">
        <f t="shared" si="82"/>
        <v>1</v>
      </c>
      <c r="AO69" s="53">
        <f t="shared" si="82"/>
        <v>1</v>
      </c>
      <c r="AP69" s="53">
        <f t="shared" si="82"/>
        <v>0</v>
      </c>
      <c r="AQ69" s="53">
        <f t="shared" si="82"/>
        <v>0</v>
      </c>
      <c r="AR69" s="53">
        <f t="shared" si="82"/>
        <v>0</v>
      </c>
      <c r="AS69" s="53">
        <f t="shared" si="82"/>
        <v>0</v>
      </c>
      <c r="AT69" s="53">
        <f t="shared" si="82"/>
        <v>0</v>
      </c>
      <c r="AU69" s="53">
        <f t="shared" si="82"/>
        <v>0</v>
      </c>
      <c r="AV69" s="53">
        <f t="shared" si="82"/>
        <v>0</v>
      </c>
      <c r="AW69" s="53">
        <f t="shared" si="82"/>
        <v>0</v>
      </c>
      <c r="AX69" s="53">
        <f t="shared" si="82"/>
        <v>0</v>
      </c>
      <c r="AY69" s="53">
        <f t="shared" si="82"/>
        <v>0</v>
      </c>
      <c r="AZ69" s="53">
        <f t="shared" si="82"/>
        <v>0</v>
      </c>
      <c r="BA69" s="53">
        <f t="shared" si="82"/>
        <v>0</v>
      </c>
      <c r="BB69" s="53">
        <f t="shared" si="82"/>
        <v>0</v>
      </c>
      <c r="BC69" s="53">
        <f t="shared" si="82"/>
        <v>0</v>
      </c>
      <c r="BD69" s="53">
        <f t="shared" si="82"/>
        <v>0</v>
      </c>
      <c r="BE69" s="53">
        <f t="shared" si="82"/>
        <v>0</v>
      </c>
      <c r="BF69" s="53">
        <f t="shared" si="82"/>
        <v>0</v>
      </c>
      <c r="BG69" s="53">
        <f t="shared" si="82"/>
        <v>0</v>
      </c>
      <c r="BH69" s="53">
        <f t="shared" si="82"/>
        <v>0</v>
      </c>
      <c r="BI69" s="53">
        <f t="shared" si="82"/>
        <v>0</v>
      </c>
      <c r="BJ69" s="53">
        <f t="shared" si="82"/>
        <v>0</v>
      </c>
      <c r="BK69" s="53">
        <f t="shared" si="82"/>
        <v>0</v>
      </c>
      <c r="BL69" s="53">
        <f t="shared" si="82"/>
        <v>0</v>
      </c>
      <c r="BM69" s="53">
        <f t="shared" si="82"/>
        <v>0</v>
      </c>
      <c r="BN69" s="53">
        <f t="shared" si="82"/>
        <v>0</v>
      </c>
      <c r="BO69" s="53">
        <f t="shared" si="82"/>
        <v>0</v>
      </c>
      <c r="BP69" s="53">
        <f t="shared" si="82"/>
        <v>0</v>
      </c>
      <c r="BQ69" s="53">
        <f t="shared" si="82"/>
        <v>0</v>
      </c>
      <c r="BR69" s="53">
        <f t="shared" si="82"/>
        <v>0</v>
      </c>
      <c r="BS69" s="53">
        <f t="shared" si="82"/>
        <v>0</v>
      </c>
      <c r="BT69" s="53">
        <f t="shared" si="82"/>
        <v>0</v>
      </c>
      <c r="BU69" s="53">
        <f t="shared" si="82"/>
        <v>0</v>
      </c>
      <c r="BV69" s="53">
        <f t="shared" si="82"/>
        <v>0</v>
      </c>
      <c r="BW69" s="53">
        <f t="shared" si="82"/>
        <v>0</v>
      </c>
      <c r="BX69" s="53">
        <f t="shared" si="82"/>
        <v>0</v>
      </c>
      <c r="BY69" s="53">
        <f t="shared" si="82"/>
        <v>0</v>
      </c>
      <c r="BZ69" s="53">
        <f t="shared" si="82"/>
        <v>0</v>
      </c>
      <c r="CA69" s="53">
        <f t="shared" si="82"/>
        <v>0</v>
      </c>
      <c r="CB69" s="53">
        <f t="shared" si="82"/>
        <v>0</v>
      </c>
      <c r="CC69" s="53">
        <f t="shared" si="82"/>
        <v>0</v>
      </c>
      <c r="CD69" s="53">
        <f t="shared" si="82"/>
        <v>0</v>
      </c>
      <c r="CE69" s="53">
        <f t="shared" si="82"/>
        <v>0</v>
      </c>
      <c r="CF69" s="53">
        <f t="shared" si="82"/>
        <v>0</v>
      </c>
      <c r="CG69" s="53">
        <f t="shared" si="82"/>
        <v>0</v>
      </c>
      <c r="CH69" s="53">
        <f t="shared" si="82"/>
        <v>0</v>
      </c>
      <c r="CI69" s="53">
        <f t="shared" si="82"/>
        <v>0</v>
      </c>
      <c r="CJ69" s="53">
        <f t="shared" si="82"/>
        <v>0</v>
      </c>
      <c r="CK69" s="53">
        <f t="shared" si="82"/>
        <v>0</v>
      </c>
      <c r="CL69" s="53">
        <f t="shared" si="82"/>
        <v>0</v>
      </c>
      <c r="CM69" s="53">
        <f t="shared" si="82"/>
        <v>0</v>
      </c>
      <c r="CN69" s="53">
        <f t="shared" si="82"/>
        <v>0</v>
      </c>
      <c r="CO69" s="53">
        <f t="shared" si="82"/>
        <v>0</v>
      </c>
      <c r="CP69" s="53">
        <f t="shared" si="82"/>
        <v>0</v>
      </c>
      <c r="CQ69" s="53">
        <f t="shared" si="82"/>
        <v>0</v>
      </c>
      <c r="CR69" s="53">
        <f t="shared" si="82"/>
        <v>0</v>
      </c>
      <c r="CS69" s="53">
        <f t="shared" si="82"/>
        <v>0</v>
      </c>
      <c r="CT69" s="53">
        <f t="shared" si="82"/>
        <v>0</v>
      </c>
      <c r="CU69" s="53">
        <f t="shared" si="82"/>
        <v>0</v>
      </c>
      <c r="CV69" s="53">
        <f t="shared" si="82"/>
        <v>0</v>
      </c>
      <c r="CW69" s="53">
        <f t="shared" si="82"/>
        <v>0</v>
      </c>
      <c r="CX69" s="53">
        <f t="shared" si="82"/>
        <v>0</v>
      </c>
      <c r="CY69" s="53">
        <f t="shared" si="82"/>
        <v>0</v>
      </c>
      <c r="CZ69" s="53">
        <f t="shared" si="82"/>
        <v>0</v>
      </c>
      <c r="DA69" s="53">
        <f t="shared" si="82"/>
        <v>0</v>
      </c>
      <c r="DB69" s="53">
        <f t="shared" si="82"/>
        <v>0</v>
      </c>
      <c r="DC69" s="53">
        <f t="shared" si="82"/>
        <v>0</v>
      </c>
      <c r="DD69" s="53">
        <f t="shared" si="82"/>
        <v>0</v>
      </c>
      <c r="DE69" s="53">
        <f t="shared" si="82"/>
        <v>0</v>
      </c>
      <c r="DF69" s="53">
        <f t="shared" si="82"/>
        <v>0</v>
      </c>
      <c r="DG69" s="53">
        <f t="shared" si="82"/>
        <v>0</v>
      </c>
      <c r="DH69" s="53">
        <f t="shared" si="82"/>
        <v>0</v>
      </c>
      <c r="DI69" s="53">
        <f t="shared" si="82"/>
        <v>0</v>
      </c>
      <c r="DJ69" s="53">
        <f t="shared" si="82"/>
        <v>0</v>
      </c>
      <c r="DK69" s="53">
        <f t="shared" si="82"/>
        <v>0</v>
      </c>
      <c r="DL69" s="53">
        <f t="shared" si="82"/>
        <v>0</v>
      </c>
      <c r="DM69" s="53">
        <f t="shared" si="82"/>
        <v>0</v>
      </c>
      <c r="DN69" s="53">
        <f t="shared" si="82"/>
        <v>0</v>
      </c>
      <c r="DO69" s="53">
        <f t="shared" si="82"/>
        <v>0</v>
      </c>
      <c r="DP69" s="53">
        <f t="shared" si="82"/>
        <v>0</v>
      </c>
      <c r="DQ69" s="53">
        <f t="shared" si="82"/>
        <v>0</v>
      </c>
      <c r="DR69" s="53">
        <f t="shared" si="82"/>
        <v>0</v>
      </c>
      <c r="DS69" s="53">
        <f t="shared" si="82"/>
        <v>0</v>
      </c>
      <c r="DT69" s="53">
        <f t="shared" si="82"/>
        <v>0</v>
      </c>
      <c r="DU69" s="53">
        <f t="shared" si="82"/>
        <v>0</v>
      </c>
      <c r="DV69" s="53">
        <f t="shared" si="82"/>
        <v>0</v>
      </c>
      <c r="DW69" s="53">
        <f t="shared" si="82"/>
        <v>0</v>
      </c>
      <c r="DX69" s="53">
        <f t="shared" si="82"/>
        <v>0</v>
      </c>
      <c r="DY69" s="53">
        <f t="shared" si="82"/>
        <v>0</v>
      </c>
      <c r="DZ69" s="53">
        <f t="shared" si="82"/>
        <v>0</v>
      </c>
      <c r="EA69" s="53">
        <f t="shared" si="82"/>
        <v>0</v>
      </c>
      <c r="EB69" s="53">
        <f t="shared" si="82"/>
        <v>0</v>
      </c>
      <c r="EC69" s="53">
        <f t="shared" si="82"/>
        <v>0</v>
      </c>
      <c r="ED69" s="53">
        <f t="shared" si="82"/>
        <v>0</v>
      </c>
      <c r="EE69" s="53">
        <f t="shared" si="82"/>
        <v>0</v>
      </c>
      <c r="EF69" s="53">
        <f t="shared" si="82"/>
        <v>0</v>
      </c>
      <c r="EG69" s="53">
        <f t="shared" si="82"/>
        <v>0</v>
      </c>
      <c r="EH69" s="53">
        <f t="shared" si="82"/>
        <v>0</v>
      </c>
      <c r="EI69" s="53">
        <f t="shared" si="82"/>
        <v>0</v>
      </c>
      <c r="EJ69" s="53">
        <f t="shared" si="82"/>
        <v>0</v>
      </c>
      <c r="EK69" s="53">
        <f t="shared" si="82"/>
        <v>0</v>
      </c>
      <c r="EL69" s="53">
        <f t="shared" si="82"/>
        <v>0</v>
      </c>
      <c r="EM69" s="53">
        <f t="shared" si="82"/>
        <v>0</v>
      </c>
      <c r="EN69" s="53">
        <f t="shared" si="82"/>
        <v>0</v>
      </c>
      <c r="EO69" s="53">
        <f t="shared" si="82"/>
        <v>0</v>
      </c>
      <c r="EP69" s="53">
        <f t="shared" si="82"/>
        <v>0</v>
      </c>
      <c r="EQ69" s="53">
        <f t="shared" si="82"/>
        <v>0</v>
      </c>
      <c r="ER69" s="53">
        <f t="shared" si="82"/>
        <v>0</v>
      </c>
      <c r="ES69" s="53">
        <f t="shared" si="82"/>
        <v>0</v>
      </c>
      <c r="ET69" s="53">
        <f t="shared" si="82"/>
        <v>0</v>
      </c>
      <c r="EU69" s="53">
        <f t="shared" si="82"/>
        <v>0</v>
      </c>
      <c r="EV69" s="53">
        <f t="shared" si="82"/>
        <v>0</v>
      </c>
      <c r="EW69" s="53">
        <f t="shared" si="82"/>
        <v>0</v>
      </c>
      <c r="EX69" s="53">
        <f t="shared" si="82"/>
        <v>0</v>
      </c>
      <c r="EY69" s="53">
        <f t="shared" si="82"/>
        <v>0</v>
      </c>
      <c r="EZ69" s="53">
        <f t="shared" si="82"/>
        <v>0</v>
      </c>
      <c r="FA69" s="53">
        <f t="shared" si="82"/>
        <v>0</v>
      </c>
      <c r="FB69" s="53">
        <f t="shared" si="82"/>
        <v>0</v>
      </c>
      <c r="FC69" s="53">
        <f t="shared" si="82"/>
        <v>0</v>
      </c>
      <c r="FD69" s="53">
        <f t="shared" si="82"/>
        <v>0</v>
      </c>
      <c r="FE69" s="53">
        <f t="shared" si="82"/>
        <v>0</v>
      </c>
      <c r="FF69" s="53">
        <f t="shared" si="82"/>
        <v>0</v>
      </c>
      <c r="FG69" s="53">
        <f t="shared" si="82"/>
        <v>0</v>
      </c>
      <c r="FH69" s="53">
        <f t="shared" si="82"/>
        <v>0</v>
      </c>
      <c r="FI69" s="53">
        <f t="shared" si="82"/>
        <v>0</v>
      </c>
      <c r="FJ69" s="53">
        <f t="shared" si="82"/>
        <v>0</v>
      </c>
      <c r="FK69" s="53">
        <f t="shared" si="82"/>
        <v>0</v>
      </c>
      <c r="FL69" s="53">
        <f t="shared" si="82"/>
        <v>0</v>
      </c>
      <c r="FM69" s="53">
        <f t="shared" si="82"/>
        <v>0</v>
      </c>
      <c r="FN69" s="53">
        <f t="shared" si="82"/>
        <v>0</v>
      </c>
      <c r="FO69" s="53">
        <f t="shared" si="82"/>
        <v>0</v>
      </c>
      <c r="FP69" s="53">
        <f t="shared" si="82"/>
        <v>0</v>
      </c>
      <c r="FQ69" s="53">
        <f t="shared" si="82"/>
        <v>0</v>
      </c>
      <c r="FR69" s="53">
        <f t="shared" si="82"/>
        <v>107.4</v>
      </c>
      <c r="FS69" s="53">
        <f t="shared" si="82"/>
        <v>53.7</v>
      </c>
      <c r="FT69" s="5"/>
      <c r="FU69" s="5"/>
      <c r="FV69" s="23"/>
      <c r="FW69" s="23"/>
      <c r="FX69" s="5"/>
      <c r="FY69" s="5"/>
      <c r="FZ69" s="5"/>
      <c r="GA69" s="5"/>
    </row>
    <row r="70" spans="1:183" ht="16.5" hidden="1" customHeight="1" x14ac:dyDescent="0.25">
      <c r="A70" s="5"/>
      <c r="B70" s="24"/>
      <c r="C70" s="24"/>
      <c r="D70" s="24"/>
      <c r="E70" s="5"/>
      <c r="F70" s="5"/>
      <c r="G70" s="54"/>
      <c r="H70" s="54"/>
      <c r="I70" s="54"/>
      <c r="J70" s="54"/>
      <c r="K70" s="54"/>
      <c r="L70" s="54"/>
      <c r="M70" s="54"/>
      <c r="N70" s="54"/>
      <c r="O70" s="55">
        <f t="shared" ref="O70:FQ70" si="83">SUM(O14:O59)</f>
        <v>0</v>
      </c>
      <c r="P70" s="55">
        <f t="shared" si="83"/>
        <v>0</v>
      </c>
      <c r="Q70" s="55">
        <f t="shared" si="83"/>
        <v>0</v>
      </c>
      <c r="R70" s="55">
        <f t="shared" si="83"/>
        <v>7.41</v>
      </c>
      <c r="S70" s="55">
        <f t="shared" si="83"/>
        <v>7.41</v>
      </c>
      <c r="T70" s="55">
        <f t="shared" si="83"/>
        <v>8.16</v>
      </c>
      <c r="U70" s="55">
        <f t="shared" si="83"/>
        <v>8.16</v>
      </c>
      <c r="V70" s="55">
        <f t="shared" si="83"/>
        <v>7.91</v>
      </c>
      <c r="W70" s="55">
        <f t="shared" si="83"/>
        <v>7.91</v>
      </c>
      <c r="X70" s="55">
        <f t="shared" si="83"/>
        <v>7.74</v>
      </c>
      <c r="Y70" s="55">
        <f t="shared" si="83"/>
        <v>7.74</v>
      </c>
      <c r="Z70" s="55">
        <f t="shared" si="83"/>
        <v>7.74</v>
      </c>
      <c r="AA70" s="55">
        <f t="shared" si="83"/>
        <v>7.74</v>
      </c>
      <c r="AB70" s="55">
        <f t="shared" si="83"/>
        <v>7.74</v>
      </c>
      <c r="AC70" s="55">
        <f t="shared" si="83"/>
        <v>7.74</v>
      </c>
      <c r="AD70" s="55">
        <f t="shared" si="83"/>
        <v>2</v>
      </c>
      <c r="AE70" s="55">
        <f t="shared" si="83"/>
        <v>2</v>
      </c>
      <c r="AF70" s="55">
        <f t="shared" si="83"/>
        <v>1</v>
      </c>
      <c r="AG70" s="55">
        <f t="shared" si="83"/>
        <v>1</v>
      </c>
      <c r="AH70" s="55">
        <f t="shared" si="83"/>
        <v>1</v>
      </c>
      <c r="AI70" s="55">
        <f t="shared" si="83"/>
        <v>1</v>
      </c>
      <c r="AJ70" s="55">
        <f t="shared" si="83"/>
        <v>1</v>
      </c>
      <c r="AK70" s="55">
        <f t="shared" si="83"/>
        <v>1</v>
      </c>
      <c r="AL70" s="55">
        <f t="shared" si="83"/>
        <v>1</v>
      </c>
      <c r="AM70" s="55">
        <f t="shared" si="83"/>
        <v>1</v>
      </c>
      <c r="AN70" s="55">
        <f t="shared" si="83"/>
        <v>1</v>
      </c>
      <c r="AO70" s="55">
        <f t="shared" si="83"/>
        <v>1</v>
      </c>
      <c r="AP70" s="55">
        <f t="shared" si="83"/>
        <v>0</v>
      </c>
      <c r="AQ70" s="55">
        <f t="shared" si="83"/>
        <v>0</v>
      </c>
      <c r="AR70" s="55">
        <f t="shared" si="83"/>
        <v>0</v>
      </c>
      <c r="AS70" s="56">
        <f t="shared" si="83"/>
        <v>0</v>
      </c>
      <c r="AT70" s="56">
        <f t="shared" si="83"/>
        <v>0</v>
      </c>
      <c r="AU70" s="56">
        <f t="shared" si="83"/>
        <v>0</v>
      </c>
      <c r="AV70" s="56">
        <f t="shared" si="83"/>
        <v>0</v>
      </c>
      <c r="AW70" s="56">
        <f t="shared" si="83"/>
        <v>0</v>
      </c>
      <c r="AX70" s="56">
        <f t="shared" si="83"/>
        <v>0</v>
      </c>
      <c r="AY70" s="56">
        <f t="shared" si="83"/>
        <v>0</v>
      </c>
      <c r="AZ70" s="56">
        <f t="shared" si="83"/>
        <v>0</v>
      </c>
      <c r="BA70" s="56">
        <f t="shared" si="83"/>
        <v>0</v>
      </c>
      <c r="BB70" s="56">
        <f t="shared" si="83"/>
        <v>0</v>
      </c>
      <c r="BC70" s="56">
        <f t="shared" si="83"/>
        <v>0</v>
      </c>
      <c r="BD70" s="56">
        <f t="shared" si="83"/>
        <v>0</v>
      </c>
      <c r="BE70" s="56">
        <f t="shared" si="83"/>
        <v>0</v>
      </c>
      <c r="BF70" s="56">
        <f t="shared" si="83"/>
        <v>0</v>
      </c>
      <c r="BG70" s="56">
        <f t="shared" si="83"/>
        <v>0</v>
      </c>
      <c r="BH70" s="56">
        <f t="shared" si="83"/>
        <v>0</v>
      </c>
      <c r="BI70" s="56">
        <f t="shared" si="83"/>
        <v>0</v>
      </c>
      <c r="BJ70" s="56">
        <f t="shared" si="83"/>
        <v>0</v>
      </c>
      <c r="BK70" s="56">
        <f t="shared" si="83"/>
        <v>0</v>
      </c>
      <c r="BL70" s="56">
        <f t="shared" si="83"/>
        <v>0</v>
      </c>
      <c r="BM70" s="56">
        <f t="shared" si="83"/>
        <v>0</v>
      </c>
      <c r="BN70" s="56">
        <f t="shared" si="83"/>
        <v>0</v>
      </c>
      <c r="BO70" s="56">
        <f t="shared" si="83"/>
        <v>0</v>
      </c>
      <c r="BP70" s="56">
        <f t="shared" si="83"/>
        <v>0</v>
      </c>
      <c r="BQ70" s="56">
        <f t="shared" si="83"/>
        <v>0</v>
      </c>
      <c r="BR70" s="56">
        <f t="shared" si="83"/>
        <v>0</v>
      </c>
      <c r="BS70" s="56">
        <f t="shared" si="83"/>
        <v>0</v>
      </c>
      <c r="BT70" s="56">
        <f t="shared" si="83"/>
        <v>0</v>
      </c>
      <c r="BU70" s="56">
        <f t="shared" si="83"/>
        <v>0</v>
      </c>
      <c r="BV70" s="56">
        <f t="shared" si="83"/>
        <v>0</v>
      </c>
      <c r="BW70" s="56">
        <f t="shared" si="83"/>
        <v>0</v>
      </c>
      <c r="BX70" s="56">
        <f t="shared" si="83"/>
        <v>0</v>
      </c>
      <c r="BY70" s="56">
        <f t="shared" si="83"/>
        <v>0</v>
      </c>
      <c r="BZ70" s="56">
        <f t="shared" si="83"/>
        <v>0</v>
      </c>
      <c r="CA70" s="56">
        <f t="shared" si="83"/>
        <v>0</v>
      </c>
      <c r="CB70" s="56">
        <f t="shared" si="83"/>
        <v>0</v>
      </c>
      <c r="CC70" s="56">
        <f t="shared" si="83"/>
        <v>0</v>
      </c>
      <c r="CD70" s="56">
        <f t="shared" si="83"/>
        <v>0</v>
      </c>
      <c r="CE70" s="56">
        <f t="shared" si="83"/>
        <v>0</v>
      </c>
      <c r="CF70" s="56">
        <f t="shared" si="83"/>
        <v>0</v>
      </c>
      <c r="CG70" s="56">
        <f t="shared" si="83"/>
        <v>0</v>
      </c>
      <c r="CH70" s="56">
        <f t="shared" si="83"/>
        <v>0</v>
      </c>
      <c r="CI70" s="56">
        <f t="shared" si="83"/>
        <v>0</v>
      </c>
      <c r="CJ70" s="56">
        <f t="shared" si="83"/>
        <v>0</v>
      </c>
      <c r="CK70" s="56">
        <f t="shared" si="83"/>
        <v>0</v>
      </c>
      <c r="CL70" s="56">
        <f t="shared" si="83"/>
        <v>0</v>
      </c>
      <c r="CM70" s="56">
        <f t="shared" si="83"/>
        <v>0</v>
      </c>
      <c r="CN70" s="56">
        <f t="shared" si="83"/>
        <v>0</v>
      </c>
      <c r="CO70" s="56">
        <f t="shared" si="83"/>
        <v>0</v>
      </c>
      <c r="CP70" s="56">
        <f t="shared" si="83"/>
        <v>0</v>
      </c>
      <c r="CQ70" s="56">
        <f t="shared" si="83"/>
        <v>0</v>
      </c>
      <c r="CR70" s="56">
        <f t="shared" si="83"/>
        <v>0</v>
      </c>
      <c r="CS70" s="56">
        <f t="shared" si="83"/>
        <v>0</v>
      </c>
      <c r="CT70" s="56">
        <f t="shared" si="83"/>
        <v>0</v>
      </c>
      <c r="CU70" s="56">
        <f t="shared" si="83"/>
        <v>0</v>
      </c>
      <c r="CV70" s="56">
        <f t="shared" si="83"/>
        <v>0</v>
      </c>
      <c r="CW70" s="56">
        <f t="shared" si="83"/>
        <v>0</v>
      </c>
      <c r="CX70" s="56">
        <f t="shared" si="83"/>
        <v>0</v>
      </c>
      <c r="CY70" s="56">
        <f t="shared" si="83"/>
        <v>0</v>
      </c>
      <c r="CZ70" s="56">
        <f t="shared" si="83"/>
        <v>0</v>
      </c>
      <c r="DA70" s="56">
        <f t="shared" si="83"/>
        <v>0</v>
      </c>
      <c r="DB70" s="56">
        <f t="shared" si="83"/>
        <v>0</v>
      </c>
      <c r="DC70" s="56">
        <f t="shared" si="83"/>
        <v>0</v>
      </c>
      <c r="DD70" s="56">
        <f t="shared" si="83"/>
        <v>0</v>
      </c>
      <c r="DE70" s="56">
        <f t="shared" si="83"/>
        <v>0</v>
      </c>
      <c r="DF70" s="56">
        <f t="shared" si="83"/>
        <v>0</v>
      </c>
      <c r="DG70" s="56">
        <f t="shared" si="83"/>
        <v>0</v>
      </c>
      <c r="DH70" s="56">
        <f t="shared" si="83"/>
        <v>0</v>
      </c>
      <c r="DI70" s="56">
        <f t="shared" si="83"/>
        <v>0</v>
      </c>
      <c r="DJ70" s="56">
        <f t="shared" si="83"/>
        <v>0</v>
      </c>
      <c r="DK70" s="56">
        <f t="shared" si="83"/>
        <v>0</v>
      </c>
      <c r="DL70" s="56">
        <f t="shared" si="83"/>
        <v>0</v>
      </c>
      <c r="DM70" s="56">
        <f t="shared" si="83"/>
        <v>0</v>
      </c>
      <c r="DN70" s="56">
        <f t="shared" si="83"/>
        <v>0</v>
      </c>
      <c r="DO70" s="56">
        <f t="shared" si="83"/>
        <v>0</v>
      </c>
      <c r="DP70" s="56">
        <f t="shared" si="83"/>
        <v>0</v>
      </c>
      <c r="DQ70" s="56">
        <f t="shared" si="83"/>
        <v>0</v>
      </c>
      <c r="DR70" s="56">
        <f t="shared" si="83"/>
        <v>0</v>
      </c>
      <c r="DS70" s="56">
        <f t="shared" si="83"/>
        <v>0</v>
      </c>
      <c r="DT70" s="56">
        <f t="shared" si="83"/>
        <v>0</v>
      </c>
      <c r="DU70" s="56">
        <f t="shared" si="83"/>
        <v>0</v>
      </c>
      <c r="DV70" s="56">
        <f t="shared" si="83"/>
        <v>0</v>
      </c>
      <c r="DW70" s="56">
        <f t="shared" si="83"/>
        <v>0</v>
      </c>
      <c r="DX70" s="56">
        <f t="shared" si="83"/>
        <v>0</v>
      </c>
      <c r="DY70" s="56">
        <f t="shared" si="83"/>
        <v>0</v>
      </c>
      <c r="DZ70" s="56">
        <f t="shared" si="83"/>
        <v>0</v>
      </c>
      <c r="EA70" s="56">
        <f t="shared" si="83"/>
        <v>0</v>
      </c>
      <c r="EB70" s="56">
        <f t="shared" si="83"/>
        <v>0</v>
      </c>
      <c r="EC70" s="56">
        <f t="shared" si="83"/>
        <v>0</v>
      </c>
      <c r="ED70" s="56">
        <f t="shared" si="83"/>
        <v>0</v>
      </c>
      <c r="EE70" s="56">
        <f t="shared" si="83"/>
        <v>0</v>
      </c>
      <c r="EF70" s="56">
        <f t="shared" si="83"/>
        <v>0</v>
      </c>
      <c r="EG70" s="56">
        <f t="shared" si="83"/>
        <v>0</v>
      </c>
      <c r="EH70" s="56">
        <f t="shared" si="83"/>
        <v>0</v>
      </c>
      <c r="EI70" s="56">
        <f t="shared" si="83"/>
        <v>0</v>
      </c>
      <c r="EJ70" s="56">
        <f t="shared" si="83"/>
        <v>0</v>
      </c>
      <c r="EK70" s="56">
        <f t="shared" si="83"/>
        <v>0</v>
      </c>
      <c r="EL70" s="56">
        <f t="shared" si="83"/>
        <v>0</v>
      </c>
      <c r="EM70" s="56">
        <f t="shared" si="83"/>
        <v>0</v>
      </c>
      <c r="EN70" s="56">
        <f t="shared" si="83"/>
        <v>0</v>
      </c>
      <c r="EO70" s="56">
        <f t="shared" si="83"/>
        <v>0</v>
      </c>
      <c r="EP70" s="56">
        <f t="shared" si="83"/>
        <v>0</v>
      </c>
      <c r="EQ70" s="56">
        <f t="shared" si="83"/>
        <v>0</v>
      </c>
      <c r="ER70" s="56">
        <f t="shared" si="83"/>
        <v>0</v>
      </c>
      <c r="ES70" s="56">
        <f t="shared" si="83"/>
        <v>0</v>
      </c>
      <c r="ET70" s="56">
        <f t="shared" si="83"/>
        <v>0</v>
      </c>
      <c r="EU70" s="56">
        <f t="shared" si="83"/>
        <v>0</v>
      </c>
      <c r="EV70" s="56">
        <f t="shared" si="83"/>
        <v>0</v>
      </c>
      <c r="EW70" s="56">
        <f t="shared" si="83"/>
        <v>0</v>
      </c>
      <c r="EX70" s="56">
        <f t="shared" si="83"/>
        <v>0</v>
      </c>
      <c r="EY70" s="56">
        <f t="shared" si="83"/>
        <v>0</v>
      </c>
      <c r="EZ70" s="56">
        <f t="shared" si="83"/>
        <v>0</v>
      </c>
      <c r="FA70" s="56">
        <f t="shared" si="83"/>
        <v>0</v>
      </c>
      <c r="FB70" s="56">
        <f t="shared" si="83"/>
        <v>0</v>
      </c>
      <c r="FC70" s="56">
        <f t="shared" si="83"/>
        <v>0</v>
      </c>
      <c r="FD70" s="56">
        <f t="shared" si="83"/>
        <v>0</v>
      </c>
      <c r="FE70" s="56">
        <f t="shared" si="83"/>
        <v>0</v>
      </c>
      <c r="FF70" s="56">
        <f t="shared" si="83"/>
        <v>0</v>
      </c>
      <c r="FG70" s="56">
        <f t="shared" si="83"/>
        <v>0</v>
      </c>
      <c r="FH70" s="56">
        <f t="shared" si="83"/>
        <v>0</v>
      </c>
      <c r="FI70" s="56">
        <f t="shared" si="83"/>
        <v>0</v>
      </c>
      <c r="FJ70" s="56">
        <f t="shared" si="83"/>
        <v>0</v>
      </c>
      <c r="FK70" s="56">
        <f t="shared" si="83"/>
        <v>0</v>
      </c>
      <c r="FL70" s="56">
        <f t="shared" si="83"/>
        <v>0</v>
      </c>
      <c r="FM70" s="56">
        <f t="shared" si="83"/>
        <v>0</v>
      </c>
      <c r="FN70" s="56">
        <f t="shared" si="83"/>
        <v>0</v>
      </c>
      <c r="FO70" s="56">
        <f t="shared" si="83"/>
        <v>0</v>
      </c>
      <c r="FP70" s="56">
        <f t="shared" si="83"/>
        <v>0</v>
      </c>
      <c r="FQ70" s="56">
        <f t="shared" si="83"/>
        <v>0</v>
      </c>
      <c r="FR70" s="56"/>
      <c r="FS70" s="56"/>
      <c r="FT70" s="5"/>
      <c r="FU70" s="5"/>
      <c r="FV70" s="5"/>
      <c r="FW70" s="5"/>
      <c r="FX70" s="5"/>
      <c r="FY70" s="5"/>
      <c r="FZ70" s="5"/>
      <c r="GA70" s="5"/>
    </row>
    <row r="71" spans="1:183" ht="16.5" customHeight="1" x14ac:dyDescent="0.25">
      <c r="A71" s="5"/>
      <c r="B71" s="24"/>
      <c r="C71" s="24"/>
      <c r="D71" s="24"/>
      <c r="E71" s="5"/>
      <c r="F71" s="57" t="s">
        <v>206</v>
      </c>
      <c r="G71" s="58"/>
      <c r="H71" s="58"/>
      <c r="I71" s="58"/>
      <c r="J71" s="58"/>
      <c r="K71" s="58"/>
      <c r="L71" s="58"/>
      <c r="M71" s="58"/>
      <c r="N71" s="58"/>
      <c r="O71" s="59">
        <f t="shared" ref="O71:FQ71" si="84">O69-O70</f>
        <v>0</v>
      </c>
      <c r="P71" s="59">
        <f t="shared" si="84"/>
        <v>0</v>
      </c>
      <c r="Q71" s="59">
        <f t="shared" si="84"/>
        <v>0</v>
      </c>
      <c r="R71" s="59">
        <f t="shared" si="84"/>
        <v>0</v>
      </c>
      <c r="S71" s="59">
        <f t="shared" si="84"/>
        <v>0</v>
      </c>
      <c r="T71" s="59">
        <f t="shared" si="84"/>
        <v>0</v>
      </c>
      <c r="U71" s="59">
        <f t="shared" si="84"/>
        <v>0</v>
      </c>
      <c r="V71" s="59">
        <f t="shared" si="84"/>
        <v>0</v>
      </c>
      <c r="W71" s="59">
        <f t="shared" si="84"/>
        <v>0</v>
      </c>
      <c r="X71" s="59">
        <f t="shared" si="84"/>
        <v>0</v>
      </c>
      <c r="Y71" s="59">
        <f t="shared" si="84"/>
        <v>0</v>
      </c>
      <c r="Z71" s="59">
        <f t="shared" si="84"/>
        <v>0</v>
      </c>
      <c r="AA71" s="59">
        <f t="shared" si="84"/>
        <v>0</v>
      </c>
      <c r="AB71" s="59">
        <f t="shared" si="84"/>
        <v>0</v>
      </c>
      <c r="AC71" s="59">
        <f t="shared" si="84"/>
        <v>0</v>
      </c>
      <c r="AD71" s="59">
        <f t="shared" si="84"/>
        <v>0</v>
      </c>
      <c r="AE71" s="59">
        <f t="shared" si="84"/>
        <v>0</v>
      </c>
      <c r="AF71" s="59">
        <f t="shared" si="84"/>
        <v>0</v>
      </c>
      <c r="AG71" s="59">
        <f t="shared" si="84"/>
        <v>0</v>
      </c>
      <c r="AH71" s="59">
        <f t="shared" si="84"/>
        <v>0</v>
      </c>
      <c r="AI71" s="59">
        <f t="shared" si="84"/>
        <v>0</v>
      </c>
      <c r="AJ71" s="59">
        <f t="shared" si="84"/>
        <v>0</v>
      </c>
      <c r="AK71" s="59">
        <f t="shared" si="84"/>
        <v>0</v>
      </c>
      <c r="AL71" s="59">
        <f t="shared" si="84"/>
        <v>0</v>
      </c>
      <c r="AM71" s="59">
        <f t="shared" si="84"/>
        <v>0</v>
      </c>
      <c r="AN71" s="59">
        <f t="shared" si="84"/>
        <v>0</v>
      </c>
      <c r="AO71" s="59">
        <f t="shared" si="84"/>
        <v>0</v>
      </c>
      <c r="AP71" s="59">
        <f t="shared" si="84"/>
        <v>0</v>
      </c>
      <c r="AQ71" s="59">
        <f t="shared" si="84"/>
        <v>0</v>
      </c>
      <c r="AR71" s="59">
        <f t="shared" si="84"/>
        <v>0</v>
      </c>
      <c r="AS71" s="60">
        <f t="shared" si="84"/>
        <v>0</v>
      </c>
      <c r="AT71" s="60">
        <f t="shared" si="84"/>
        <v>0</v>
      </c>
      <c r="AU71" s="60">
        <f t="shared" si="84"/>
        <v>0</v>
      </c>
      <c r="AV71" s="60">
        <f t="shared" si="84"/>
        <v>0</v>
      </c>
      <c r="AW71" s="60">
        <f t="shared" si="84"/>
        <v>0</v>
      </c>
      <c r="AX71" s="60">
        <f t="shared" si="84"/>
        <v>0</v>
      </c>
      <c r="AY71" s="60">
        <f t="shared" si="84"/>
        <v>0</v>
      </c>
      <c r="AZ71" s="60">
        <f t="shared" si="84"/>
        <v>0</v>
      </c>
      <c r="BA71" s="60">
        <f t="shared" si="84"/>
        <v>0</v>
      </c>
      <c r="BB71" s="60">
        <f t="shared" si="84"/>
        <v>0</v>
      </c>
      <c r="BC71" s="60">
        <f t="shared" si="84"/>
        <v>0</v>
      </c>
      <c r="BD71" s="60">
        <f t="shared" si="84"/>
        <v>0</v>
      </c>
      <c r="BE71" s="60">
        <f t="shared" si="84"/>
        <v>0</v>
      </c>
      <c r="BF71" s="60">
        <f t="shared" si="84"/>
        <v>0</v>
      </c>
      <c r="BG71" s="60">
        <f t="shared" si="84"/>
        <v>0</v>
      </c>
      <c r="BH71" s="60">
        <f t="shared" si="84"/>
        <v>0</v>
      </c>
      <c r="BI71" s="60">
        <f t="shared" si="84"/>
        <v>0</v>
      </c>
      <c r="BJ71" s="60">
        <f t="shared" si="84"/>
        <v>0</v>
      </c>
      <c r="BK71" s="60">
        <f t="shared" si="84"/>
        <v>0</v>
      </c>
      <c r="BL71" s="60">
        <f t="shared" si="84"/>
        <v>0</v>
      </c>
      <c r="BM71" s="60">
        <f t="shared" si="84"/>
        <v>0</v>
      </c>
      <c r="BN71" s="60">
        <f t="shared" si="84"/>
        <v>0</v>
      </c>
      <c r="BO71" s="60">
        <f t="shared" si="84"/>
        <v>0</v>
      </c>
      <c r="BP71" s="60">
        <f t="shared" si="84"/>
        <v>0</v>
      </c>
      <c r="BQ71" s="60">
        <f t="shared" si="84"/>
        <v>0</v>
      </c>
      <c r="BR71" s="60">
        <f t="shared" si="84"/>
        <v>0</v>
      </c>
      <c r="BS71" s="60">
        <f t="shared" si="84"/>
        <v>0</v>
      </c>
      <c r="BT71" s="60">
        <f t="shared" si="84"/>
        <v>0</v>
      </c>
      <c r="BU71" s="60">
        <f t="shared" si="84"/>
        <v>0</v>
      </c>
      <c r="BV71" s="60">
        <f t="shared" si="84"/>
        <v>0</v>
      </c>
      <c r="BW71" s="60">
        <f t="shared" si="84"/>
        <v>0</v>
      </c>
      <c r="BX71" s="60">
        <f t="shared" si="84"/>
        <v>0</v>
      </c>
      <c r="BY71" s="60">
        <f t="shared" si="84"/>
        <v>0</v>
      </c>
      <c r="BZ71" s="60">
        <f t="shared" si="84"/>
        <v>0</v>
      </c>
      <c r="CA71" s="60">
        <f t="shared" si="84"/>
        <v>0</v>
      </c>
      <c r="CB71" s="60">
        <f t="shared" si="84"/>
        <v>0</v>
      </c>
      <c r="CC71" s="60">
        <f t="shared" si="84"/>
        <v>0</v>
      </c>
      <c r="CD71" s="60">
        <f t="shared" si="84"/>
        <v>0</v>
      </c>
      <c r="CE71" s="60">
        <f t="shared" si="84"/>
        <v>0</v>
      </c>
      <c r="CF71" s="60">
        <f t="shared" si="84"/>
        <v>0</v>
      </c>
      <c r="CG71" s="60">
        <f t="shared" si="84"/>
        <v>0</v>
      </c>
      <c r="CH71" s="60">
        <f t="shared" si="84"/>
        <v>0</v>
      </c>
      <c r="CI71" s="60">
        <f t="shared" si="84"/>
        <v>0</v>
      </c>
      <c r="CJ71" s="60">
        <f t="shared" si="84"/>
        <v>0</v>
      </c>
      <c r="CK71" s="60">
        <f t="shared" si="84"/>
        <v>0</v>
      </c>
      <c r="CL71" s="60">
        <f t="shared" si="84"/>
        <v>0</v>
      </c>
      <c r="CM71" s="60">
        <f t="shared" si="84"/>
        <v>0</v>
      </c>
      <c r="CN71" s="60">
        <f t="shared" si="84"/>
        <v>0</v>
      </c>
      <c r="CO71" s="60">
        <f t="shared" si="84"/>
        <v>0</v>
      </c>
      <c r="CP71" s="60">
        <f t="shared" si="84"/>
        <v>0</v>
      </c>
      <c r="CQ71" s="60">
        <f t="shared" si="84"/>
        <v>0</v>
      </c>
      <c r="CR71" s="60">
        <f t="shared" si="84"/>
        <v>0</v>
      </c>
      <c r="CS71" s="60">
        <f t="shared" si="84"/>
        <v>0</v>
      </c>
      <c r="CT71" s="60">
        <f t="shared" si="84"/>
        <v>0</v>
      </c>
      <c r="CU71" s="60">
        <f t="shared" si="84"/>
        <v>0</v>
      </c>
      <c r="CV71" s="60">
        <f t="shared" si="84"/>
        <v>0</v>
      </c>
      <c r="CW71" s="60">
        <f t="shared" si="84"/>
        <v>0</v>
      </c>
      <c r="CX71" s="60">
        <f t="shared" si="84"/>
        <v>0</v>
      </c>
      <c r="CY71" s="60">
        <f t="shared" si="84"/>
        <v>0</v>
      </c>
      <c r="CZ71" s="60">
        <f t="shared" si="84"/>
        <v>0</v>
      </c>
      <c r="DA71" s="60">
        <f t="shared" si="84"/>
        <v>0</v>
      </c>
      <c r="DB71" s="60">
        <f t="shared" si="84"/>
        <v>0</v>
      </c>
      <c r="DC71" s="60">
        <f t="shared" si="84"/>
        <v>0</v>
      </c>
      <c r="DD71" s="60">
        <f t="shared" si="84"/>
        <v>0</v>
      </c>
      <c r="DE71" s="60">
        <f t="shared" si="84"/>
        <v>0</v>
      </c>
      <c r="DF71" s="60">
        <f t="shared" si="84"/>
        <v>0</v>
      </c>
      <c r="DG71" s="60">
        <f t="shared" si="84"/>
        <v>0</v>
      </c>
      <c r="DH71" s="60">
        <f t="shared" si="84"/>
        <v>0</v>
      </c>
      <c r="DI71" s="60">
        <f t="shared" si="84"/>
        <v>0</v>
      </c>
      <c r="DJ71" s="60">
        <f t="shared" si="84"/>
        <v>0</v>
      </c>
      <c r="DK71" s="60">
        <f t="shared" si="84"/>
        <v>0</v>
      </c>
      <c r="DL71" s="60">
        <f t="shared" si="84"/>
        <v>0</v>
      </c>
      <c r="DM71" s="60">
        <f t="shared" si="84"/>
        <v>0</v>
      </c>
      <c r="DN71" s="60">
        <f t="shared" si="84"/>
        <v>0</v>
      </c>
      <c r="DO71" s="60">
        <f t="shared" si="84"/>
        <v>0</v>
      </c>
      <c r="DP71" s="60">
        <f t="shared" si="84"/>
        <v>0</v>
      </c>
      <c r="DQ71" s="60">
        <f t="shared" si="84"/>
        <v>0</v>
      </c>
      <c r="DR71" s="60">
        <f t="shared" si="84"/>
        <v>0</v>
      </c>
      <c r="DS71" s="60">
        <f t="shared" si="84"/>
        <v>0</v>
      </c>
      <c r="DT71" s="60">
        <f t="shared" si="84"/>
        <v>0</v>
      </c>
      <c r="DU71" s="60">
        <f t="shared" si="84"/>
        <v>0</v>
      </c>
      <c r="DV71" s="60">
        <f t="shared" si="84"/>
        <v>0</v>
      </c>
      <c r="DW71" s="60">
        <f t="shared" si="84"/>
        <v>0</v>
      </c>
      <c r="DX71" s="60">
        <f t="shared" si="84"/>
        <v>0</v>
      </c>
      <c r="DY71" s="60">
        <f t="shared" si="84"/>
        <v>0</v>
      </c>
      <c r="DZ71" s="60">
        <f t="shared" si="84"/>
        <v>0</v>
      </c>
      <c r="EA71" s="60">
        <f t="shared" si="84"/>
        <v>0</v>
      </c>
      <c r="EB71" s="60">
        <f t="shared" si="84"/>
        <v>0</v>
      </c>
      <c r="EC71" s="60">
        <f t="shared" si="84"/>
        <v>0</v>
      </c>
      <c r="ED71" s="60">
        <f t="shared" si="84"/>
        <v>0</v>
      </c>
      <c r="EE71" s="60">
        <f t="shared" si="84"/>
        <v>0</v>
      </c>
      <c r="EF71" s="60">
        <f t="shared" si="84"/>
        <v>0</v>
      </c>
      <c r="EG71" s="60">
        <f t="shared" si="84"/>
        <v>0</v>
      </c>
      <c r="EH71" s="60">
        <f t="shared" si="84"/>
        <v>0</v>
      </c>
      <c r="EI71" s="60">
        <f t="shared" si="84"/>
        <v>0</v>
      </c>
      <c r="EJ71" s="60">
        <f t="shared" si="84"/>
        <v>0</v>
      </c>
      <c r="EK71" s="60">
        <f t="shared" si="84"/>
        <v>0</v>
      </c>
      <c r="EL71" s="60">
        <f t="shared" si="84"/>
        <v>0</v>
      </c>
      <c r="EM71" s="60">
        <f t="shared" si="84"/>
        <v>0</v>
      </c>
      <c r="EN71" s="60">
        <f t="shared" si="84"/>
        <v>0</v>
      </c>
      <c r="EO71" s="60">
        <f t="shared" si="84"/>
        <v>0</v>
      </c>
      <c r="EP71" s="60">
        <f t="shared" si="84"/>
        <v>0</v>
      </c>
      <c r="EQ71" s="60">
        <f t="shared" si="84"/>
        <v>0</v>
      </c>
      <c r="ER71" s="60">
        <f t="shared" si="84"/>
        <v>0</v>
      </c>
      <c r="ES71" s="60">
        <f t="shared" si="84"/>
        <v>0</v>
      </c>
      <c r="ET71" s="60">
        <f t="shared" si="84"/>
        <v>0</v>
      </c>
      <c r="EU71" s="60">
        <f t="shared" si="84"/>
        <v>0</v>
      </c>
      <c r="EV71" s="60">
        <f t="shared" si="84"/>
        <v>0</v>
      </c>
      <c r="EW71" s="60">
        <f t="shared" si="84"/>
        <v>0</v>
      </c>
      <c r="EX71" s="60">
        <f t="shared" si="84"/>
        <v>0</v>
      </c>
      <c r="EY71" s="60">
        <f t="shared" si="84"/>
        <v>0</v>
      </c>
      <c r="EZ71" s="60">
        <f t="shared" si="84"/>
        <v>0</v>
      </c>
      <c r="FA71" s="60">
        <f t="shared" si="84"/>
        <v>0</v>
      </c>
      <c r="FB71" s="60">
        <f t="shared" si="84"/>
        <v>0</v>
      </c>
      <c r="FC71" s="60">
        <f t="shared" si="84"/>
        <v>0</v>
      </c>
      <c r="FD71" s="60">
        <f t="shared" si="84"/>
        <v>0</v>
      </c>
      <c r="FE71" s="60">
        <f t="shared" si="84"/>
        <v>0</v>
      </c>
      <c r="FF71" s="60">
        <f t="shared" si="84"/>
        <v>0</v>
      </c>
      <c r="FG71" s="60">
        <f t="shared" si="84"/>
        <v>0</v>
      </c>
      <c r="FH71" s="60">
        <f t="shared" si="84"/>
        <v>0</v>
      </c>
      <c r="FI71" s="60">
        <f t="shared" si="84"/>
        <v>0</v>
      </c>
      <c r="FJ71" s="60">
        <f t="shared" si="84"/>
        <v>0</v>
      </c>
      <c r="FK71" s="60">
        <f t="shared" si="84"/>
        <v>0</v>
      </c>
      <c r="FL71" s="60">
        <f t="shared" si="84"/>
        <v>0</v>
      </c>
      <c r="FM71" s="60">
        <f t="shared" si="84"/>
        <v>0</v>
      </c>
      <c r="FN71" s="60">
        <f t="shared" si="84"/>
        <v>0</v>
      </c>
      <c r="FO71" s="60">
        <f t="shared" si="84"/>
        <v>0</v>
      </c>
      <c r="FP71" s="60">
        <f t="shared" si="84"/>
        <v>0</v>
      </c>
      <c r="FQ71" s="86">
        <f t="shared" si="84"/>
        <v>0</v>
      </c>
      <c r="FR71" s="56"/>
      <c r="FS71" s="54"/>
      <c r="FT71" s="5"/>
      <c r="FU71" s="5"/>
      <c r="FV71" s="5"/>
      <c r="FW71" s="5"/>
      <c r="FX71" s="5"/>
      <c r="FY71" s="5"/>
      <c r="FZ71" s="5"/>
      <c r="GA71" s="5"/>
    </row>
    <row r="72" spans="1:183" ht="6.75" customHeight="1" x14ac:dyDescent="0.25">
      <c r="A72" s="5"/>
      <c r="B72" s="24"/>
      <c r="C72" s="24"/>
      <c r="D72" s="24"/>
      <c r="E72" s="5"/>
      <c r="F72" s="5"/>
      <c r="G72" s="5"/>
      <c r="H72" s="5"/>
      <c r="I72" s="5"/>
      <c r="J72" s="5"/>
      <c r="K72" s="5"/>
      <c r="L72" s="5"/>
      <c r="M72" s="5"/>
      <c r="N72" s="5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5"/>
      <c r="FT72" s="5"/>
      <c r="FU72" s="5"/>
      <c r="FV72" s="5"/>
      <c r="FW72" s="5"/>
      <c r="FX72" s="5"/>
      <c r="FY72" s="5"/>
      <c r="FZ72" s="5"/>
      <c r="GA72" s="5"/>
    </row>
    <row r="73" spans="1:183" ht="6.75" customHeight="1" x14ac:dyDescent="0.25">
      <c r="A73" s="5"/>
      <c r="B73" s="24"/>
      <c r="C73" s="24"/>
      <c r="D73" s="24"/>
      <c r="E73" s="5"/>
      <c r="F73" s="5"/>
      <c r="G73" s="5"/>
      <c r="H73" s="5"/>
      <c r="I73" s="5"/>
      <c r="J73" s="5"/>
      <c r="K73" s="5"/>
      <c r="L73" s="5"/>
      <c r="M73" s="5"/>
      <c r="N73" s="5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5"/>
      <c r="FT73" s="5"/>
      <c r="FU73" s="5"/>
      <c r="FV73" s="5"/>
      <c r="FW73" s="5"/>
      <c r="FX73" s="5"/>
      <c r="FY73" s="5"/>
      <c r="FZ73" s="5"/>
      <c r="GA73" s="5"/>
    </row>
    <row r="74" spans="1:183" ht="16.5" customHeight="1" x14ac:dyDescent="0.25">
      <c r="A74" s="5"/>
      <c r="B74" s="24"/>
      <c r="C74" s="24"/>
      <c r="D74" s="24"/>
      <c r="E74" s="5"/>
      <c r="F74" s="30" t="s">
        <v>311</v>
      </c>
      <c r="G74" s="5"/>
      <c r="H74" s="5"/>
      <c r="I74" s="5"/>
      <c r="J74" s="5"/>
      <c r="K74" s="5"/>
      <c r="L74" s="5"/>
      <c r="M74" s="5"/>
      <c r="N74" s="5"/>
      <c r="O74" s="6"/>
      <c r="P74" s="402" t="s">
        <v>235</v>
      </c>
      <c r="Q74" s="400"/>
      <c r="R74" s="402" t="s">
        <v>235</v>
      </c>
      <c r="S74" s="400"/>
      <c r="T74" s="402" t="s">
        <v>235</v>
      </c>
      <c r="U74" s="400"/>
      <c r="V74" s="402" t="s">
        <v>235</v>
      </c>
      <c r="W74" s="400"/>
      <c r="X74" s="402" t="s">
        <v>235</v>
      </c>
      <c r="Y74" s="400"/>
      <c r="Z74" s="402" t="s">
        <v>235</v>
      </c>
      <c r="AA74" s="400"/>
      <c r="AB74" s="402" t="s">
        <v>235</v>
      </c>
      <c r="AC74" s="400"/>
      <c r="AD74" s="403" t="s">
        <v>15</v>
      </c>
      <c r="AE74" s="400"/>
      <c r="AF74" s="403" t="s">
        <v>15</v>
      </c>
      <c r="AG74" s="400"/>
      <c r="AH74" s="403" t="s">
        <v>15</v>
      </c>
      <c r="AI74" s="400"/>
      <c r="AJ74" s="403" t="s">
        <v>15</v>
      </c>
      <c r="AK74" s="400"/>
      <c r="AL74" s="403" t="s">
        <v>15</v>
      </c>
      <c r="AM74" s="400"/>
      <c r="AN74" s="403" t="s">
        <v>15</v>
      </c>
      <c r="AO74" s="400"/>
      <c r="AP74" s="403" t="s">
        <v>15</v>
      </c>
      <c r="AQ74" s="400"/>
      <c r="AR74" s="403" t="s">
        <v>15</v>
      </c>
      <c r="AS74" s="400"/>
      <c r="AT74" s="403" t="s">
        <v>15</v>
      </c>
      <c r="AU74" s="400"/>
      <c r="AV74" s="403" t="s">
        <v>15</v>
      </c>
      <c r="AW74" s="400"/>
      <c r="AX74" s="403" t="s">
        <v>15</v>
      </c>
      <c r="AY74" s="400"/>
      <c r="AZ74" s="403" t="s">
        <v>15</v>
      </c>
      <c r="BA74" s="400"/>
      <c r="BB74" s="402" t="s">
        <v>17</v>
      </c>
      <c r="BC74" s="400"/>
      <c r="BD74" s="402" t="s">
        <v>17</v>
      </c>
      <c r="BE74" s="400"/>
      <c r="BF74" s="402" t="s">
        <v>17</v>
      </c>
      <c r="BG74" s="400"/>
      <c r="BH74" s="402" t="s">
        <v>17</v>
      </c>
      <c r="BI74" s="400"/>
      <c r="BJ74" s="402" t="s">
        <v>17</v>
      </c>
      <c r="BK74" s="400"/>
      <c r="BL74" s="402" t="s">
        <v>17</v>
      </c>
      <c r="BM74" s="400"/>
      <c r="BN74" s="402" t="s">
        <v>17</v>
      </c>
      <c r="BO74" s="400"/>
      <c r="BP74" s="402" t="s">
        <v>17</v>
      </c>
      <c r="BQ74" s="400"/>
      <c r="BR74" s="402" t="s">
        <v>17</v>
      </c>
      <c r="BS74" s="400"/>
      <c r="BT74" s="402" t="s">
        <v>17</v>
      </c>
      <c r="BU74" s="400"/>
      <c r="BV74" s="402" t="s">
        <v>17</v>
      </c>
      <c r="BW74" s="400"/>
      <c r="BX74" s="402" t="s">
        <v>17</v>
      </c>
      <c r="BY74" s="400"/>
      <c r="BZ74" s="403" t="s">
        <v>18</v>
      </c>
      <c r="CA74" s="400"/>
      <c r="CB74" s="403" t="s">
        <v>18</v>
      </c>
      <c r="CC74" s="400"/>
      <c r="CD74" s="403" t="s">
        <v>18</v>
      </c>
      <c r="CE74" s="400"/>
      <c r="CF74" s="403" t="s">
        <v>18</v>
      </c>
      <c r="CG74" s="400"/>
      <c r="CH74" s="403" t="s">
        <v>18</v>
      </c>
      <c r="CI74" s="400"/>
      <c r="CJ74" s="403" t="s">
        <v>18</v>
      </c>
      <c r="CK74" s="400"/>
      <c r="CL74" s="403" t="s">
        <v>18</v>
      </c>
      <c r="CM74" s="400"/>
      <c r="CN74" s="403" t="s">
        <v>18</v>
      </c>
      <c r="CO74" s="400"/>
      <c r="CP74" s="403" t="s">
        <v>18</v>
      </c>
      <c r="CQ74" s="400"/>
      <c r="CR74" s="403" t="s">
        <v>18</v>
      </c>
      <c r="CS74" s="400"/>
      <c r="CT74" s="403" t="s">
        <v>18</v>
      </c>
      <c r="CU74" s="400"/>
      <c r="CV74" s="403" t="s">
        <v>18</v>
      </c>
      <c r="CW74" s="400"/>
      <c r="CX74" s="402" t="s">
        <v>19</v>
      </c>
      <c r="CY74" s="400"/>
      <c r="CZ74" s="402" t="s">
        <v>19</v>
      </c>
      <c r="DA74" s="400"/>
      <c r="DB74" s="402" t="s">
        <v>19</v>
      </c>
      <c r="DC74" s="400"/>
      <c r="DD74" s="402" t="s">
        <v>19</v>
      </c>
      <c r="DE74" s="400"/>
      <c r="DF74" s="402" t="s">
        <v>19</v>
      </c>
      <c r="DG74" s="400"/>
      <c r="DH74" s="402" t="s">
        <v>19</v>
      </c>
      <c r="DI74" s="400"/>
      <c r="DJ74" s="402" t="s">
        <v>19</v>
      </c>
      <c r="DK74" s="400"/>
      <c r="DL74" s="402" t="s">
        <v>19</v>
      </c>
      <c r="DM74" s="400"/>
      <c r="DN74" s="402" t="s">
        <v>19</v>
      </c>
      <c r="DO74" s="400"/>
      <c r="DP74" s="402" t="s">
        <v>19</v>
      </c>
      <c r="DQ74" s="400"/>
      <c r="DR74" s="402" t="s">
        <v>19</v>
      </c>
      <c r="DS74" s="400"/>
      <c r="DT74" s="402" t="s">
        <v>19</v>
      </c>
      <c r="DU74" s="400"/>
      <c r="DV74" s="403" t="s">
        <v>20</v>
      </c>
      <c r="DW74" s="400"/>
      <c r="DX74" s="403" t="s">
        <v>20</v>
      </c>
      <c r="DY74" s="400"/>
      <c r="DZ74" s="403" t="s">
        <v>20</v>
      </c>
      <c r="EA74" s="400"/>
      <c r="EB74" s="403" t="s">
        <v>20</v>
      </c>
      <c r="EC74" s="400"/>
      <c r="ED74" s="403" t="s">
        <v>20</v>
      </c>
      <c r="EE74" s="400"/>
      <c r="EF74" s="403" t="s">
        <v>20</v>
      </c>
      <c r="EG74" s="400"/>
      <c r="EH74" s="403" t="s">
        <v>20</v>
      </c>
      <c r="EI74" s="400"/>
      <c r="EJ74" s="403" t="s">
        <v>20</v>
      </c>
      <c r="EK74" s="400"/>
      <c r="EL74" s="403" t="s">
        <v>20</v>
      </c>
      <c r="EM74" s="400"/>
      <c r="EN74" s="403" t="s">
        <v>20</v>
      </c>
      <c r="EO74" s="400"/>
      <c r="EP74" s="403" t="s">
        <v>20</v>
      </c>
      <c r="EQ74" s="400"/>
      <c r="ER74" s="403" t="s">
        <v>20</v>
      </c>
      <c r="ES74" s="400"/>
      <c r="ET74" s="402" t="s">
        <v>21</v>
      </c>
      <c r="EU74" s="400"/>
      <c r="EV74" s="402" t="s">
        <v>21</v>
      </c>
      <c r="EW74" s="400"/>
      <c r="EX74" s="402" t="s">
        <v>21</v>
      </c>
      <c r="EY74" s="400"/>
      <c r="EZ74" s="402" t="s">
        <v>21</v>
      </c>
      <c r="FA74" s="400"/>
      <c r="FB74" s="402" t="s">
        <v>21</v>
      </c>
      <c r="FC74" s="400"/>
      <c r="FD74" s="402" t="s">
        <v>21</v>
      </c>
      <c r="FE74" s="400"/>
      <c r="FF74" s="402" t="s">
        <v>21</v>
      </c>
      <c r="FG74" s="400"/>
      <c r="FH74" s="402" t="s">
        <v>21</v>
      </c>
      <c r="FI74" s="400"/>
      <c r="FJ74" s="402" t="s">
        <v>21</v>
      </c>
      <c r="FK74" s="400"/>
      <c r="FL74" s="402" t="s">
        <v>21</v>
      </c>
      <c r="FM74" s="400"/>
      <c r="FN74" s="402" t="s">
        <v>21</v>
      </c>
      <c r="FO74" s="400"/>
      <c r="FP74" s="402" t="s">
        <v>21</v>
      </c>
      <c r="FQ74" s="400"/>
      <c r="FR74" s="23"/>
      <c r="FS74" s="5"/>
      <c r="FT74" s="5"/>
      <c r="FU74" s="5"/>
      <c r="FV74" s="5"/>
      <c r="FW74" s="5"/>
      <c r="FX74" s="5"/>
      <c r="FY74" s="5"/>
      <c r="FZ74" s="5"/>
      <c r="GA74" s="5"/>
    </row>
    <row r="75" spans="1:183" ht="16.5" customHeight="1" x14ac:dyDescent="0.25">
      <c r="A75" s="5"/>
      <c r="B75" s="24"/>
      <c r="C75" s="24"/>
      <c r="D75" s="24"/>
      <c r="E75" s="5"/>
      <c r="F75" s="5"/>
      <c r="G75" s="5"/>
      <c r="H75" s="5"/>
      <c r="I75" s="5"/>
      <c r="J75" s="5"/>
      <c r="K75" s="5"/>
      <c r="L75" s="5"/>
      <c r="M75" s="5"/>
      <c r="N75" s="5"/>
      <c r="O75" s="15" t="s">
        <v>23</v>
      </c>
      <c r="P75" s="401" t="s">
        <v>24</v>
      </c>
      <c r="Q75" s="400"/>
      <c r="R75" s="401" t="s">
        <v>25</v>
      </c>
      <c r="S75" s="400"/>
      <c r="T75" s="401" t="s">
        <v>27</v>
      </c>
      <c r="U75" s="400"/>
      <c r="V75" s="401" t="s">
        <v>28</v>
      </c>
      <c r="W75" s="400"/>
      <c r="X75" s="401" t="s">
        <v>29</v>
      </c>
      <c r="Y75" s="400"/>
      <c r="Z75" s="401" t="s">
        <v>30</v>
      </c>
      <c r="AA75" s="400"/>
      <c r="AB75" s="401" t="s">
        <v>31</v>
      </c>
      <c r="AC75" s="400"/>
      <c r="AD75" s="401" t="s">
        <v>32</v>
      </c>
      <c r="AE75" s="400"/>
      <c r="AF75" s="401" t="s">
        <v>33</v>
      </c>
      <c r="AG75" s="400"/>
      <c r="AH75" s="401" t="s">
        <v>34</v>
      </c>
      <c r="AI75" s="400"/>
      <c r="AJ75" s="401" t="s">
        <v>35</v>
      </c>
      <c r="AK75" s="400"/>
      <c r="AL75" s="401" t="s">
        <v>36</v>
      </c>
      <c r="AM75" s="400"/>
      <c r="AN75" s="401" t="s">
        <v>37</v>
      </c>
      <c r="AO75" s="400"/>
      <c r="AP75" s="401" t="s">
        <v>38</v>
      </c>
      <c r="AQ75" s="400"/>
      <c r="AR75" s="401" t="s">
        <v>39</v>
      </c>
      <c r="AS75" s="400"/>
      <c r="AT75" s="401" t="s">
        <v>40</v>
      </c>
      <c r="AU75" s="400"/>
      <c r="AV75" s="401" t="s">
        <v>41</v>
      </c>
      <c r="AW75" s="400"/>
      <c r="AX75" s="401" t="s">
        <v>42</v>
      </c>
      <c r="AY75" s="400"/>
      <c r="AZ75" s="401" t="s">
        <v>43</v>
      </c>
      <c r="BA75" s="400"/>
      <c r="BB75" s="401" t="s">
        <v>44</v>
      </c>
      <c r="BC75" s="400"/>
      <c r="BD75" s="401" t="s">
        <v>45</v>
      </c>
      <c r="BE75" s="400"/>
      <c r="BF75" s="401" t="s">
        <v>46</v>
      </c>
      <c r="BG75" s="400"/>
      <c r="BH75" s="401" t="s">
        <v>47</v>
      </c>
      <c r="BI75" s="400"/>
      <c r="BJ75" s="401" t="s">
        <v>48</v>
      </c>
      <c r="BK75" s="400"/>
      <c r="BL75" s="401" t="s">
        <v>49</v>
      </c>
      <c r="BM75" s="400"/>
      <c r="BN75" s="401" t="s">
        <v>50</v>
      </c>
      <c r="BO75" s="400"/>
      <c r="BP75" s="401" t="s">
        <v>51</v>
      </c>
      <c r="BQ75" s="400"/>
      <c r="BR75" s="401" t="s">
        <v>52</v>
      </c>
      <c r="BS75" s="400"/>
      <c r="BT75" s="401" t="s">
        <v>53</v>
      </c>
      <c r="BU75" s="400"/>
      <c r="BV75" s="401" t="s">
        <v>54</v>
      </c>
      <c r="BW75" s="400"/>
      <c r="BX75" s="401" t="s">
        <v>56</v>
      </c>
      <c r="BY75" s="400"/>
      <c r="BZ75" s="401" t="s">
        <v>57</v>
      </c>
      <c r="CA75" s="400"/>
      <c r="CB75" s="401" t="s">
        <v>58</v>
      </c>
      <c r="CC75" s="400"/>
      <c r="CD75" s="401" t="s">
        <v>59</v>
      </c>
      <c r="CE75" s="400"/>
      <c r="CF75" s="401" t="s">
        <v>60</v>
      </c>
      <c r="CG75" s="400"/>
      <c r="CH75" s="401" t="s">
        <v>61</v>
      </c>
      <c r="CI75" s="400"/>
      <c r="CJ75" s="401" t="s">
        <v>62</v>
      </c>
      <c r="CK75" s="400"/>
      <c r="CL75" s="401" t="s">
        <v>63</v>
      </c>
      <c r="CM75" s="400"/>
      <c r="CN75" s="401" t="s">
        <v>64</v>
      </c>
      <c r="CO75" s="400"/>
      <c r="CP75" s="401" t="s">
        <v>65</v>
      </c>
      <c r="CQ75" s="400"/>
      <c r="CR75" s="401" t="s">
        <v>66</v>
      </c>
      <c r="CS75" s="400"/>
      <c r="CT75" s="401" t="s">
        <v>67</v>
      </c>
      <c r="CU75" s="400"/>
      <c r="CV75" s="401" t="s">
        <v>68</v>
      </c>
      <c r="CW75" s="400"/>
      <c r="CX75" s="401" t="s">
        <v>69</v>
      </c>
      <c r="CY75" s="400"/>
      <c r="CZ75" s="401" t="s">
        <v>70</v>
      </c>
      <c r="DA75" s="400"/>
      <c r="DB75" s="401" t="s">
        <v>71</v>
      </c>
      <c r="DC75" s="400"/>
      <c r="DD75" s="401" t="s">
        <v>72</v>
      </c>
      <c r="DE75" s="400"/>
      <c r="DF75" s="401" t="s">
        <v>73</v>
      </c>
      <c r="DG75" s="400"/>
      <c r="DH75" s="401" t="s">
        <v>74</v>
      </c>
      <c r="DI75" s="400"/>
      <c r="DJ75" s="401" t="s">
        <v>75</v>
      </c>
      <c r="DK75" s="400"/>
      <c r="DL75" s="401" t="s">
        <v>76</v>
      </c>
      <c r="DM75" s="400"/>
      <c r="DN75" s="401" t="s">
        <v>77</v>
      </c>
      <c r="DO75" s="400"/>
      <c r="DP75" s="401" t="s">
        <v>78</v>
      </c>
      <c r="DQ75" s="400"/>
      <c r="DR75" s="401" t="s">
        <v>79</v>
      </c>
      <c r="DS75" s="400"/>
      <c r="DT75" s="401" t="s">
        <v>80</v>
      </c>
      <c r="DU75" s="400"/>
      <c r="DV75" s="401" t="s">
        <v>81</v>
      </c>
      <c r="DW75" s="400"/>
      <c r="DX75" s="401" t="s">
        <v>82</v>
      </c>
      <c r="DY75" s="400"/>
      <c r="DZ75" s="401" t="s">
        <v>83</v>
      </c>
      <c r="EA75" s="400"/>
      <c r="EB75" s="401" t="s">
        <v>84</v>
      </c>
      <c r="EC75" s="400"/>
      <c r="ED75" s="401" t="s">
        <v>85</v>
      </c>
      <c r="EE75" s="400"/>
      <c r="EF75" s="401" t="s">
        <v>86</v>
      </c>
      <c r="EG75" s="400"/>
      <c r="EH75" s="401" t="s">
        <v>87</v>
      </c>
      <c r="EI75" s="400"/>
      <c r="EJ75" s="401" t="s">
        <v>88</v>
      </c>
      <c r="EK75" s="400"/>
      <c r="EL75" s="401" t="s">
        <v>89</v>
      </c>
      <c r="EM75" s="400"/>
      <c r="EN75" s="401" t="s">
        <v>90</v>
      </c>
      <c r="EO75" s="400"/>
      <c r="EP75" s="401" t="s">
        <v>91</v>
      </c>
      <c r="EQ75" s="400"/>
      <c r="ER75" s="401" t="s">
        <v>92</v>
      </c>
      <c r="ES75" s="400"/>
      <c r="ET75" s="401" t="s">
        <v>93</v>
      </c>
      <c r="EU75" s="400"/>
      <c r="EV75" s="401" t="s">
        <v>94</v>
      </c>
      <c r="EW75" s="400"/>
      <c r="EX75" s="401" t="s">
        <v>95</v>
      </c>
      <c r="EY75" s="400"/>
      <c r="EZ75" s="401" t="s">
        <v>96</v>
      </c>
      <c r="FA75" s="400"/>
      <c r="FB75" s="401" t="s">
        <v>97</v>
      </c>
      <c r="FC75" s="400"/>
      <c r="FD75" s="401" t="s">
        <v>98</v>
      </c>
      <c r="FE75" s="400"/>
      <c r="FF75" s="401" t="s">
        <v>99</v>
      </c>
      <c r="FG75" s="400"/>
      <c r="FH75" s="401" t="s">
        <v>100</v>
      </c>
      <c r="FI75" s="400"/>
      <c r="FJ75" s="401" t="s">
        <v>101</v>
      </c>
      <c r="FK75" s="400"/>
      <c r="FL75" s="401" t="s">
        <v>102</v>
      </c>
      <c r="FM75" s="400"/>
      <c r="FN75" s="401" t="s">
        <v>103</v>
      </c>
      <c r="FO75" s="400"/>
      <c r="FP75" s="401" t="s">
        <v>104</v>
      </c>
      <c r="FQ75" s="400"/>
      <c r="FR75" s="23"/>
      <c r="FS75" s="5"/>
      <c r="FT75" s="5"/>
      <c r="FU75" s="5"/>
      <c r="FV75" s="5"/>
      <c r="FW75" s="5"/>
      <c r="FX75" s="5"/>
      <c r="FY75" s="5"/>
      <c r="FZ75" s="5"/>
      <c r="GA75" s="5"/>
    </row>
    <row r="76" spans="1:183" ht="16.5" customHeight="1" x14ac:dyDescent="0.25">
      <c r="A76" s="5"/>
      <c r="B76" s="24"/>
      <c r="C76" s="24"/>
      <c r="D76" s="24"/>
      <c r="E76" s="5"/>
      <c r="F76" s="17"/>
      <c r="G76" s="17"/>
      <c r="H76" s="34" t="s">
        <v>236</v>
      </c>
      <c r="I76" s="35" t="s">
        <v>237</v>
      </c>
      <c r="J76" s="35" t="s">
        <v>7</v>
      </c>
      <c r="K76" s="35" t="s">
        <v>8</v>
      </c>
      <c r="L76" s="35" t="s">
        <v>9</v>
      </c>
      <c r="M76" s="35" t="s">
        <v>10</v>
      </c>
      <c r="N76" s="35" t="s">
        <v>11</v>
      </c>
      <c r="O76" s="18">
        <v>42522</v>
      </c>
      <c r="P76" s="399">
        <v>42552</v>
      </c>
      <c r="Q76" s="400"/>
      <c r="R76" s="399">
        <v>42583</v>
      </c>
      <c r="S76" s="400"/>
      <c r="T76" s="399">
        <v>42614</v>
      </c>
      <c r="U76" s="400"/>
      <c r="V76" s="399">
        <v>42644</v>
      </c>
      <c r="W76" s="400"/>
      <c r="X76" s="399">
        <v>42675</v>
      </c>
      <c r="Y76" s="400"/>
      <c r="Z76" s="399">
        <v>42705</v>
      </c>
      <c r="AA76" s="400"/>
      <c r="AB76" s="399">
        <v>42736</v>
      </c>
      <c r="AC76" s="400"/>
      <c r="AD76" s="399">
        <v>42767</v>
      </c>
      <c r="AE76" s="400"/>
      <c r="AF76" s="399">
        <v>42795</v>
      </c>
      <c r="AG76" s="400"/>
      <c r="AH76" s="399">
        <v>42826</v>
      </c>
      <c r="AI76" s="400"/>
      <c r="AJ76" s="399">
        <v>42856</v>
      </c>
      <c r="AK76" s="400"/>
      <c r="AL76" s="399">
        <v>42887</v>
      </c>
      <c r="AM76" s="400"/>
      <c r="AN76" s="399">
        <v>42917</v>
      </c>
      <c r="AO76" s="400"/>
      <c r="AP76" s="399">
        <v>42948</v>
      </c>
      <c r="AQ76" s="400"/>
      <c r="AR76" s="399">
        <v>42979</v>
      </c>
      <c r="AS76" s="400"/>
      <c r="AT76" s="399">
        <v>43009</v>
      </c>
      <c r="AU76" s="400"/>
      <c r="AV76" s="399">
        <v>43040</v>
      </c>
      <c r="AW76" s="400"/>
      <c r="AX76" s="399">
        <v>43070</v>
      </c>
      <c r="AY76" s="400"/>
      <c r="AZ76" s="399">
        <v>43101</v>
      </c>
      <c r="BA76" s="400"/>
      <c r="BB76" s="399">
        <v>43132</v>
      </c>
      <c r="BC76" s="400"/>
      <c r="BD76" s="399">
        <v>43160</v>
      </c>
      <c r="BE76" s="400"/>
      <c r="BF76" s="399">
        <v>43191</v>
      </c>
      <c r="BG76" s="400"/>
      <c r="BH76" s="399">
        <v>43221</v>
      </c>
      <c r="BI76" s="400"/>
      <c r="BJ76" s="399">
        <v>43252</v>
      </c>
      <c r="BK76" s="400"/>
      <c r="BL76" s="399">
        <v>43282</v>
      </c>
      <c r="BM76" s="400"/>
      <c r="BN76" s="399">
        <v>43313</v>
      </c>
      <c r="BO76" s="400"/>
      <c r="BP76" s="399">
        <v>43344</v>
      </c>
      <c r="BQ76" s="400"/>
      <c r="BR76" s="399">
        <v>43374</v>
      </c>
      <c r="BS76" s="400"/>
      <c r="BT76" s="399">
        <v>43405</v>
      </c>
      <c r="BU76" s="400"/>
      <c r="BV76" s="399">
        <v>43435</v>
      </c>
      <c r="BW76" s="400"/>
      <c r="BX76" s="399">
        <v>43466</v>
      </c>
      <c r="BY76" s="400"/>
      <c r="BZ76" s="399">
        <v>43497</v>
      </c>
      <c r="CA76" s="400"/>
      <c r="CB76" s="399">
        <v>43525</v>
      </c>
      <c r="CC76" s="400"/>
      <c r="CD76" s="399">
        <v>43556</v>
      </c>
      <c r="CE76" s="400"/>
      <c r="CF76" s="399">
        <v>43586</v>
      </c>
      <c r="CG76" s="400"/>
      <c r="CH76" s="399">
        <v>43617</v>
      </c>
      <c r="CI76" s="400"/>
      <c r="CJ76" s="399">
        <v>43647</v>
      </c>
      <c r="CK76" s="400"/>
      <c r="CL76" s="399">
        <v>43678</v>
      </c>
      <c r="CM76" s="400"/>
      <c r="CN76" s="399">
        <v>43709</v>
      </c>
      <c r="CO76" s="400"/>
      <c r="CP76" s="399">
        <v>43739</v>
      </c>
      <c r="CQ76" s="400"/>
      <c r="CR76" s="399">
        <v>43770</v>
      </c>
      <c r="CS76" s="400"/>
      <c r="CT76" s="399">
        <v>43800</v>
      </c>
      <c r="CU76" s="400"/>
      <c r="CV76" s="399">
        <v>43831</v>
      </c>
      <c r="CW76" s="400"/>
      <c r="CX76" s="399">
        <v>43862</v>
      </c>
      <c r="CY76" s="400"/>
      <c r="CZ76" s="399">
        <v>43891</v>
      </c>
      <c r="DA76" s="400"/>
      <c r="DB76" s="399">
        <v>43922</v>
      </c>
      <c r="DC76" s="400"/>
      <c r="DD76" s="399">
        <v>43952</v>
      </c>
      <c r="DE76" s="400"/>
      <c r="DF76" s="399">
        <v>43983</v>
      </c>
      <c r="DG76" s="400"/>
      <c r="DH76" s="399">
        <v>44013</v>
      </c>
      <c r="DI76" s="400"/>
      <c r="DJ76" s="399">
        <v>44044</v>
      </c>
      <c r="DK76" s="400"/>
      <c r="DL76" s="399">
        <v>44075</v>
      </c>
      <c r="DM76" s="400"/>
      <c r="DN76" s="399">
        <v>44105</v>
      </c>
      <c r="DO76" s="400"/>
      <c r="DP76" s="399">
        <v>44136</v>
      </c>
      <c r="DQ76" s="400"/>
      <c r="DR76" s="399">
        <v>44166</v>
      </c>
      <c r="DS76" s="400"/>
      <c r="DT76" s="399">
        <v>44197</v>
      </c>
      <c r="DU76" s="400"/>
      <c r="DV76" s="399">
        <v>44228</v>
      </c>
      <c r="DW76" s="400"/>
      <c r="DX76" s="399">
        <v>44256</v>
      </c>
      <c r="DY76" s="400"/>
      <c r="DZ76" s="399">
        <v>44287</v>
      </c>
      <c r="EA76" s="400"/>
      <c r="EB76" s="399">
        <v>44317</v>
      </c>
      <c r="EC76" s="400"/>
      <c r="ED76" s="399">
        <v>44348</v>
      </c>
      <c r="EE76" s="400"/>
      <c r="EF76" s="399">
        <v>44378</v>
      </c>
      <c r="EG76" s="400"/>
      <c r="EH76" s="399">
        <v>44409</v>
      </c>
      <c r="EI76" s="400"/>
      <c r="EJ76" s="399">
        <v>44440</v>
      </c>
      <c r="EK76" s="400"/>
      <c r="EL76" s="399">
        <v>44470</v>
      </c>
      <c r="EM76" s="400"/>
      <c r="EN76" s="399">
        <v>44501</v>
      </c>
      <c r="EO76" s="400"/>
      <c r="EP76" s="399">
        <v>44531</v>
      </c>
      <c r="EQ76" s="400"/>
      <c r="ER76" s="399">
        <v>44562</v>
      </c>
      <c r="ES76" s="400"/>
      <c r="ET76" s="399">
        <v>44593</v>
      </c>
      <c r="EU76" s="400"/>
      <c r="EV76" s="399">
        <v>44621</v>
      </c>
      <c r="EW76" s="400"/>
      <c r="EX76" s="399">
        <v>44652</v>
      </c>
      <c r="EY76" s="400"/>
      <c r="EZ76" s="399">
        <v>44682</v>
      </c>
      <c r="FA76" s="400"/>
      <c r="FB76" s="399">
        <v>44713</v>
      </c>
      <c r="FC76" s="400"/>
      <c r="FD76" s="399">
        <v>44743</v>
      </c>
      <c r="FE76" s="400"/>
      <c r="FF76" s="399">
        <v>44774</v>
      </c>
      <c r="FG76" s="400"/>
      <c r="FH76" s="399">
        <v>44805</v>
      </c>
      <c r="FI76" s="400"/>
      <c r="FJ76" s="399">
        <v>44835</v>
      </c>
      <c r="FK76" s="400"/>
      <c r="FL76" s="399">
        <v>44866</v>
      </c>
      <c r="FM76" s="400"/>
      <c r="FN76" s="399">
        <v>44896</v>
      </c>
      <c r="FO76" s="400"/>
      <c r="FP76" s="399">
        <v>44927</v>
      </c>
      <c r="FQ76" s="400"/>
      <c r="FR76" s="5"/>
      <c r="FS76" s="5"/>
      <c r="FT76" s="5"/>
      <c r="FU76" s="5"/>
      <c r="FV76" s="5"/>
      <c r="FW76" s="5"/>
      <c r="FX76" s="5"/>
      <c r="FY76" s="5"/>
      <c r="FZ76" s="5"/>
      <c r="GA76" s="5"/>
    </row>
    <row r="77" spans="1:183" ht="16.5" customHeight="1" x14ac:dyDescent="0.25">
      <c r="A77" s="5"/>
      <c r="B77" s="24"/>
      <c r="C77" s="24"/>
      <c r="D77" s="24"/>
      <c r="E77" s="5"/>
      <c r="F77" s="36" t="s">
        <v>172</v>
      </c>
      <c r="G77" s="36" t="s">
        <v>174</v>
      </c>
      <c r="H77" s="36"/>
      <c r="I77" s="36"/>
      <c r="J77" s="36"/>
      <c r="K77" s="36"/>
      <c r="L77" s="36"/>
      <c r="M77" s="36"/>
      <c r="N77" s="36"/>
      <c r="O77" s="20" t="s">
        <v>115</v>
      </c>
      <c r="P77" s="20" t="s">
        <v>116</v>
      </c>
      <c r="Q77" s="20" t="s">
        <v>115</v>
      </c>
      <c r="R77" s="20" t="str">
        <f t="shared" ref="R77:FQ77" si="85">P77</f>
        <v>01-15</v>
      </c>
      <c r="S77" s="20" t="str">
        <f t="shared" si="85"/>
        <v>15-30</v>
      </c>
      <c r="T77" s="20" t="str">
        <f t="shared" si="85"/>
        <v>01-15</v>
      </c>
      <c r="U77" s="20" t="str">
        <f t="shared" si="85"/>
        <v>15-30</v>
      </c>
      <c r="V77" s="20" t="str">
        <f t="shared" si="85"/>
        <v>01-15</v>
      </c>
      <c r="W77" s="20" t="str">
        <f t="shared" si="85"/>
        <v>15-30</v>
      </c>
      <c r="X77" s="20" t="str">
        <f t="shared" si="85"/>
        <v>01-15</v>
      </c>
      <c r="Y77" s="20" t="str">
        <f t="shared" si="85"/>
        <v>15-30</v>
      </c>
      <c r="Z77" s="20" t="str">
        <f t="shared" si="85"/>
        <v>01-15</v>
      </c>
      <c r="AA77" s="20" t="str">
        <f t="shared" si="85"/>
        <v>15-30</v>
      </c>
      <c r="AB77" s="20" t="str">
        <f t="shared" si="85"/>
        <v>01-15</v>
      </c>
      <c r="AC77" s="20" t="str">
        <f t="shared" si="85"/>
        <v>15-30</v>
      </c>
      <c r="AD77" s="20" t="str">
        <f t="shared" si="85"/>
        <v>01-15</v>
      </c>
      <c r="AE77" s="20" t="str">
        <f t="shared" si="85"/>
        <v>15-30</v>
      </c>
      <c r="AF77" s="20" t="str">
        <f t="shared" si="85"/>
        <v>01-15</v>
      </c>
      <c r="AG77" s="20" t="str">
        <f t="shared" si="85"/>
        <v>15-30</v>
      </c>
      <c r="AH77" s="20" t="str">
        <f t="shared" si="85"/>
        <v>01-15</v>
      </c>
      <c r="AI77" s="20" t="str">
        <f t="shared" si="85"/>
        <v>15-30</v>
      </c>
      <c r="AJ77" s="20" t="str">
        <f t="shared" si="85"/>
        <v>01-15</v>
      </c>
      <c r="AK77" s="20" t="str">
        <f t="shared" si="85"/>
        <v>15-30</v>
      </c>
      <c r="AL77" s="20" t="str">
        <f t="shared" si="85"/>
        <v>01-15</v>
      </c>
      <c r="AM77" s="20" t="str">
        <f t="shared" si="85"/>
        <v>15-30</v>
      </c>
      <c r="AN77" s="20" t="str">
        <f t="shared" si="85"/>
        <v>01-15</v>
      </c>
      <c r="AO77" s="20" t="str">
        <f t="shared" si="85"/>
        <v>15-30</v>
      </c>
      <c r="AP77" s="20" t="str">
        <f t="shared" si="85"/>
        <v>01-15</v>
      </c>
      <c r="AQ77" s="20" t="str">
        <f t="shared" si="85"/>
        <v>15-30</v>
      </c>
      <c r="AR77" s="20" t="str">
        <f t="shared" si="85"/>
        <v>01-15</v>
      </c>
      <c r="AS77" s="20" t="str">
        <f t="shared" si="85"/>
        <v>15-30</v>
      </c>
      <c r="AT77" s="20" t="str">
        <f t="shared" si="85"/>
        <v>01-15</v>
      </c>
      <c r="AU77" s="20" t="str">
        <f t="shared" si="85"/>
        <v>15-30</v>
      </c>
      <c r="AV77" s="20" t="str">
        <f t="shared" si="85"/>
        <v>01-15</v>
      </c>
      <c r="AW77" s="20" t="str">
        <f t="shared" si="85"/>
        <v>15-30</v>
      </c>
      <c r="AX77" s="20" t="str">
        <f t="shared" si="85"/>
        <v>01-15</v>
      </c>
      <c r="AY77" s="20" t="str">
        <f t="shared" si="85"/>
        <v>15-30</v>
      </c>
      <c r="AZ77" s="20" t="str">
        <f t="shared" si="85"/>
        <v>01-15</v>
      </c>
      <c r="BA77" s="20" t="str">
        <f t="shared" si="85"/>
        <v>15-30</v>
      </c>
      <c r="BB77" s="20" t="str">
        <f t="shared" si="85"/>
        <v>01-15</v>
      </c>
      <c r="BC77" s="20" t="str">
        <f t="shared" si="85"/>
        <v>15-30</v>
      </c>
      <c r="BD77" s="20" t="str">
        <f t="shared" si="85"/>
        <v>01-15</v>
      </c>
      <c r="BE77" s="20" t="str">
        <f t="shared" si="85"/>
        <v>15-30</v>
      </c>
      <c r="BF77" s="20" t="str">
        <f t="shared" si="85"/>
        <v>01-15</v>
      </c>
      <c r="BG77" s="20" t="str">
        <f t="shared" si="85"/>
        <v>15-30</v>
      </c>
      <c r="BH77" s="20" t="str">
        <f t="shared" si="85"/>
        <v>01-15</v>
      </c>
      <c r="BI77" s="20" t="str">
        <f t="shared" si="85"/>
        <v>15-30</v>
      </c>
      <c r="BJ77" s="20" t="str">
        <f t="shared" si="85"/>
        <v>01-15</v>
      </c>
      <c r="BK77" s="20" t="str">
        <f t="shared" si="85"/>
        <v>15-30</v>
      </c>
      <c r="BL77" s="20" t="str">
        <f t="shared" si="85"/>
        <v>01-15</v>
      </c>
      <c r="BM77" s="20" t="str">
        <f t="shared" si="85"/>
        <v>15-30</v>
      </c>
      <c r="BN77" s="20" t="str">
        <f t="shared" si="85"/>
        <v>01-15</v>
      </c>
      <c r="BO77" s="20" t="str">
        <f t="shared" si="85"/>
        <v>15-30</v>
      </c>
      <c r="BP77" s="20" t="str">
        <f t="shared" si="85"/>
        <v>01-15</v>
      </c>
      <c r="BQ77" s="20" t="str">
        <f t="shared" si="85"/>
        <v>15-30</v>
      </c>
      <c r="BR77" s="20" t="str">
        <f t="shared" si="85"/>
        <v>01-15</v>
      </c>
      <c r="BS77" s="20" t="str">
        <f t="shared" si="85"/>
        <v>15-30</v>
      </c>
      <c r="BT77" s="20" t="str">
        <f t="shared" si="85"/>
        <v>01-15</v>
      </c>
      <c r="BU77" s="20" t="str">
        <f t="shared" si="85"/>
        <v>15-30</v>
      </c>
      <c r="BV77" s="20" t="str">
        <f t="shared" si="85"/>
        <v>01-15</v>
      </c>
      <c r="BW77" s="20" t="str">
        <f t="shared" si="85"/>
        <v>15-30</v>
      </c>
      <c r="BX77" s="20" t="str">
        <f t="shared" si="85"/>
        <v>01-15</v>
      </c>
      <c r="BY77" s="20" t="str">
        <f t="shared" si="85"/>
        <v>15-30</v>
      </c>
      <c r="BZ77" s="20" t="str">
        <f t="shared" si="85"/>
        <v>01-15</v>
      </c>
      <c r="CA77" s="20" t="str">
        <f t="shared" si="85"/>
        <v>15-30</v>
      </c>
      <c r="CB77" s="20" t="str">
        <f t="shared" si="85"/>
        <v>01-15</v>
      </c>
      <c r="CC77" s="20" t="str">
        <f t="shared" si="85"/>
        <v>15-30</v>
      </c>
      <c r="CD77" s="20" t="str">
        <f t="shared" si="85"/>
        <v>01-15</v>
      </c>
      <c r="CE77" s="20" t="str">
        <f t="shared" si="85"/>
        <v>15-30</v>
      </c>
      <c r="CF77" s="20" t="str">
        <f t="shared" si="85"/>
        <v>01-15</v>
      </c>
      <c r="CG77" s="20" t="str">
        <f t="shared" si="85"/>
        <v>15-30</v>
      </c>
      <c r="CH77" s="20" t="str">
        <f t="shared" si="85"/>
        <v>01-15</v>
      </c>
      <c r="CI77" s="20" t="str">
        <f t="shared" si="85"/>
        <v>15-30</v>
      </c>
      <c r="CJ77" s="20" t="str">
        <f t="shared" si="85"/>
        <v>01-15</v>
      </c>
      <c r="CK77" s="20" t="str">
        <f t="shared" si="85"/>
        <v>15-30</v>
      </c>
      <c r="CL77" s="20" t="str">
        <f t="shared" si="85"/>
        <v>01-15</v>
      </c>
      <c r="CM77" s="20" t="str">
        <f t="shared" si="85"/>
        <v>15-30</v>
      </c>
      <c r="CN77" s="20" t="str">
        <f t="shared" si="85"/>
        <v>01-15</v>
      </c>
      <c r="CO77" s="20" t="str">
        <f t="shared" si="85"/>
        <v>15-30</v>
      </c>
      <c r="CP77" s="20" t="str">
        <f t="shared" si="85"/>
        <v>01-15</v>
      </c>
      <c r="CQ77" s="20" t="str">
        <f t="shared" si="85"/>
        <v>15-30</v>
      </c>
      <c r="CR77" s="20" t="str">
        <f t="shared" si="85"/>
        <v>01-15</v>
      </c>
      <c r="CS77" s="20" t="str">
        <f t="shared" si="85"/>
        <v>15-30</v>
      </c>
      <c r="CT77" s="20" t="str">
        <f t="shared" si="85"/>
        <v>01-15</v>
      </c>
      <c r="CU77" s="20" t="str">
        <f t="shared" si="85"/>
        <v>15-30</v>
      </c>
      <c r="CV77" s="20" t="str">
        <f t="shared" si="85"/>
        <v>01-15</v>
      </c>
      <c r="CW77" s="20" t="str">
        <f t="shared" si="85"/>
        <v>15-30</v>
      </c>
      <c r="CX77" s="20" t="str">
        <f t="shared" si="85"/>
        <v>01-15</v>
      </c>
      <c r="CY77" s="20" t="str">
        <f t="shared" si="85"/>
        <v>15-30</v>
      </c>
      <c r="CZ77" s="20" t="str">
        <f t="shared" si="85"/>
        <v>01-15</v>
      </c>
      <c r="DA77" s="20" t="str">
        <f t="shared" si="85"/>
        <v>15-30</v>
      </c>
      <c r="DB77" s="20" t="str">
        <f t="shared" si="85"/>
        <v>01-15</v>
      </c>
      <c r="DC77" s="20" t="str">
        <f t="shared" si="85"/>
        <v>15-30</v>
      </c>
      <c r="DD77" s="20" t="str">
        <f t="shared" si="85"/>
        <v>01-15</v>
      </c>
      <c r="DE77" s="20" t="str">
        <f t="shared" si="85"/>
        <v>15-30</v>
      </c>
      <c r="DF77" s="20" t="str">
        <f t="shared" si="85"/>
        <v>01-15</v>
      </c>
      <c r="DG77" s="20" t="str">
        <f t="shared" si="85"/>
        <v>15-30</v>
      </c>
      <c r="DH77" s="20" t="str">
        <f t="shared" si="85"/>
        <v>01-15</v>
      </c>
      <c r="DI77" s="20" t="str">
        <f t="shared" si="85"/>
        <v>15-30</v>
      </c>
      <c r="DJ77" s="20" t="str">
        <f t="shared" si="85"/>
        <v>01-15</v>
      </c>
      <c r="DK77" s="20" t="str">
        <f t="shared" si="85"/>
        <v>15-30</v>
      </c>
      <c r="DL77" s="20" t="str">
        <f t="shared" si="85"/>
        <v>01-15</v>
      </c>
      <c r="DM77" s="20" t="str">
        <f t="shared" si="85"/>
        <v>15-30</v>
      </c>
      <c r="DN77" s="20" t="str">
        <f t="shared" si="85"/>
        <v>01-15</v>
      </c>
      <c r="DO77" s="20" t="str">
        <f t="shared" si="85"/>
        <v>15-30</v>
      </c>
      <c r="DP77" s="20" t="str">
        <f t="shared" si="85"/>
        <v>01-15</v>
      </c>
      <c r="DQ77" s="20" t="str">
        <f t="shared" si="85"/>
        <v>15-30</v>
      </c>
      <c r="DR77" s="20" t="str">
        <f t="shared" si="85"/>
        <v>01-15</v>
      </c>
      <c r="DS77" s="20" t="str">
        <f t="shared" si="85"/>
        <v>15-30</v>
      </c>
      <c r="DT77" s="20" t="str">
        <f t="shared" si="85"/>
        <v>01-15</v>
      </c>
      <c r="DU77" s="20" t="str">
        <f t="shared" si="85"/>
        <v>15-30</v>
      </c>
      <c r="DV77" s="20" t="str">
        <f t="shared" si="85"/>
        <v>01-15</v>
      </c>
      <c r="DW77" s="20" t="str">
        <f t="shared" si="85"/>
        <v>15-30</v>
      </c>
      <c r="DX77" s="20" t="str">
        <f t="shared" si="85"/>
        <v>01-15</v>
      </c>
      <c r="DY77" s="20" t="str">
        <f t="shared" si="85"/>
        <v>15-30</v>
      </c>
      <c r="DZ77" s="20" t="str">
        <f t="shared" si="85"/>
        <v>01-15</v>
      </c>
      <c r="EA77" s="20" t="str">
        <f t="shared" si="85"/>
        <v>15-30</v>
      </c>
      <c r="EB77" s="20" t="str">
        <f t="shared" si="85"/>
        <v>01-15</v>
      </c>
      <c r="EC77" s="20" t="str">
        <f t="shared" si="85"/>
        <v>15-30</v>
      </c>
      <c r="ED77" s="20" t="str">
        <f t="shared" si="85"/>
        <v>01-15</v>
      </c>
      <c r="EE77" s="20" t="str">
        <f t="shared" si="85"/>
        <v>15-30</v>
      </c>
      <c r="EF77" s="20" t="str">
        <f t="shared" si="85"/>
        <v>01-15</v>
      </c>
      <c r="EG77" s="20" t="str">
        <f t="shared" si="85"/>
        <v>15-30</v>
      </c>
      <c r="EH77" s="20" t="str">
        <f t="shared" si="85"/>
        <v>01-15</v>
      </c>
      <c r="EI77" s="20" t="str">
        <f t="shared" si="85"/>
        <v>15-30</v>
      </c>
      <c r="EJ77" s="20" t="str">
        <f t="shared" si="85"/>
        <v>01-15</v>
      </c>
      <c r="EK77" s="20" t="str">
        <f t="shared" si="85"/>
        <v>15-30</v>
      </c>
      <c r="EL77" s="20" t="str">
        <f t="shared" si="85"/>
        <v>01-15</v>
      </c>
      <c r="EM77" s="20" t="str">
        <f t="shared" si="85"/>
        <v>15-30</v>
      </c>
      <c r="EN77" s="20" t="str">
        <f t="shared" si="85"/>
        <v>01-15</v>
      </c>
      <c r="EO77" s="20" t="str">
        <f t="shared" si="85"/>
        <v>15-30</v>
      </c>
      <c r="EP77" s="20" t="str">
        <f t="shared" si="85"/>
        <v>01-15</v>
      </c>
      <c r="EQ77" s="20" t="str">
        <f t="shared" si="85"/>
        <v>15-30</v>
      </c>
      <c r="ER77" s="20" t="str">
        <f t="shared" si="85"/>
        <v>01-15</v>
      </c>
      <c r="ES77" s="20" t="str">
        <f t="shared" si="85"/>
        <v>15-30</v>
      </c>
      <c r="ET77" s="20" t="str">
        <f t="shared" si="85"/>
        <v>01-15</v>
      </c>
      <c r="EU77" s="20" t="str">
        <f t="shared" si="85"/>
        <v>15-30</v>
      </c>
      <c r="EV77" s="20" t="str">
        <f t="shared" si="85"/>
        <v>01-15</v>
      </c>
      <c r="EW77" s="20" t="str">
        <f t="shared" si="85"/>
        <v>15-30</v>
      </c>
      <c r="EX77" s="20" t="str">
        <f t="shared" si="85"/>
        <v>01-15</v>
      </c>
      <c r="EY77" s="20" t="str">
        <f t="shared" si="85"/>
        <v>15-30</v>
      </c>
      <c r="EZ77" s="20" t="str">
        <f t="shared" si="85"/>
        <v>01-15</v>
      </c>
      <c r="FA77" s="20" t="str">
        <f t="shared" si="85"/>
        <v>15-30</v>
      </c>
      <c r="FB77" s="20" t="str">
        <f t="shared" si="85"/>
        <v>01-15</v>
      </c>
      <c r="FC77" s="20" t="str">
        <f t="shared" si="85"/>
        <v>15-30</v>
      </c>
      <c r="FD77" s="20" t="str">
        <f t="shared" si="85"/>
        <v>01-15</v>
      </c>
      <c r="FE77" s="20" t="str">
        <f t="shared" si="85"/>
        <v>15-30</v>
      </c>
      <c r="FF77" s="20" t="str">
        <f t="shared" si="85"/>
        <v>01-15</v>
      </c>
      <c r="FG77" s="20" t="str">
        <f t="shared" si="85"/>
        <v>15-30</v>
      </c>
      <c r="FH77" s="20" t="str">
        <f t="shared" si="85"/>
        <v>01-15</v>
      </c>
      <c r="FI77" s="20" t="str">
        <f t="shared" si="85"/>
        <v>15-30</v>
      </c>
      <c r="FJ77" s="20" t="str">
        <f t="shared" si="85"/>
        <v>01-15</v>
      </c>
      <c r="FK77" s="20" t="str">
        <f t="shared" si="85"/>
        <v>15-30</v>
      </c>
      <c r="FL77" s="20" t="str">
        <f t="shared" si="85"/>
        <v>01-15</v>
      </c>
      <c r="FM77" s="20" t="str">
        <f t="shared" si="85"/>
        <v>15-30</v>
      </c>
      <c r="FN77" s="20" t="str">
        <f t="shared" si="85"/>
        <v>01-15</v>
      </c>
      <c r="FO77" s="20" t="str">
        <f t="shared" si="85"/>
        <v>15-30</v>
      </c>
      <c r="FP77" s="20" t="str">
        <f t="shared" si="85"/>
        <v>01-15</v>
      </c>
      <c r="FQ77" s="20" t="str">
        <f t="shared" si="85"/>
        <v>15-30</v>
      </c>
      <c r="FR77" s="20" t="s">
        <v>14</v>
      </c>
      <c r="FS77" s="61"/>
      <c r="FT77" s="5"/>
      <c r="FU77" s="5"/>
      <c r="FV77" s="5"/>
      <c r="FW77" s="5"/>
      <c r="FX77" s="5"/>
      <c r="FY77" s="5"/>
      <c r="FZ77" s="5"/>
      <c r="GA77" s="5"/>
    </row>
    <row r="78" spans="1:183" ht="16.5" customHeight="1" x14ac:dyDescent="0.25">
      <c r="A78" s="5"/>
      <c r="B78" s="24" t="s">
        <v>243</v>
      </c>
      <c r="C78" s="24" t="s">
        <v>180</v>
      </c>
      <c r="D78" s="24" t="s">
        <v>180</v>
      </c>
      <c r="E78" s="5">
        <v>1</v>
      </c>
      <c r="F78" s="75" t="s">
        <v>244</v>
      </c>
      <c r="G78" s="17" t="s">
        <v>245</v>
      </c>
      <c r="H78" s="41">
        <f t="shared" ref="H78:H99" si="86">VLOOKUP($F78,$F$14:$H$59,3,0)</f>
        <v>76905.400000000009</v>
      </c>
      <c r="I78" s="41">
        <f t="shared" ref="I78:I123" si="87">VLOOKUP($F78,$F$14:$I$59,4,0)</f>
        <v>81519.724000000017</v>
      </c>
      <c r="J78" s="41">
        <f t="shared" ref="J78:J123" si="88">VLOOKUP($F78,$F$14:$J$59,5,0)</f>
        <v>86410.907440000025</v>
      </c>
      <c r="K78" s="41">
        <f t="shared" ref="K78:K123" si="89">VLOOKUP($F78,$F$14:$K$59,6,0)</f>
        <v>91595.561886400028</v>
      </c>
      <c r="L78" s="41">
        <f t="shared" ref="L78:L123" si="90">VLOOKUP($F78,$F$14:$L$59,7,0)</f>
        <v>97091.295599584031</v>
      </c>
      <c r="M78" s="41">
        <f t="shared" ref="M78:M123" si="91">VLOOKUP($F78,$F$14:$M$59,8,0)</f>
        <v>102916.77333555908</v>
      </c>
      <c r="N78" s="41">
        <f t="shared" ref="N78:N123" si="92">VLOOKUP($F78,$F$14:$N$59,9,0)</f>
        <v>109091.77973569263</v>
      </c>
      <c r="O78" s="49">
        <f t="shared" ref="O78:AG78" si="93">O14*$H14</f>
        <v>0</v>
      </c>
      <c r="P78" s="49">
        <f t="shared" si="93"/>
        <v>0</v>
      </c>
      <c r="Q78" s="49">
        <f t="shared" si="93"/>
        <v>0</v>
      </c>
      <c r="R78" s="49">
        <f t="shared" si="93"/>
        <v>0</v>
      </c>
      <c r="S78" s="49">
        <f t="shared" si="93"/>
        <v>0</v>
      </c>
      <c r="T78" s="49">
        <f t="shared" si="93"/>
        <v>0</v>
      </c>
      <c r="U78" s="49">
        <f t="shared" si="93"/>
        <v>0</v>
      </c>
      <c r="V78" s="49">
        <f t="shared" si="93"/>
        <v>0</v>
      </c>
      <c r="W78" s="49">
        <f t="shared" si="93"/>
        <v>0</v>
      </c>
      <c r="X78" s="49">
        <f t="shared" si="93"/>
        <v>0</v>
      </c>
      <c r="Y78" s="49">
        <f t="shared" si="93"/>
        <v>0</v>
      </c>
      <c r="Z78" s="49">
        <f t="shared" si="93"/>
        <v>0</v>
      </c>
      <c r="AA78" s="49">
        <f t="shared" si="93"/>
        <v>0</v>
      </c>
      <c r="AB78" s="49">
        <f t="shared" si="93"/>
        <v>0</v>
      </c>
      <c r="AC78" s="49">
        <f t="shared" si="93"/>
        <v>0</v>
      </c>
      <c r="AD78" s="49">
        <f t="shared" si="93"/>
        <v>0</v>
      </c>
      <c r="AE78" s="49">
        <f t="shared" si="93"/>
        <v>0</v>
      </c>
      <c r="AF78" s="49">
        <f t="shared" si="93"/>
        <v>0</v>
      </c>
      <c r="AG78" s="49">
        <f t="shared" si="93"/>
        <v>0</v>
      </c>
      <c r="AH78" s="49">
        <f t="shared" ref="AH78:BE78" si="94">AH14*$I14</f>
        <v>0</v>
      </c>
      <c r="AI78" s="49">
        <f t="shared" si="94"/>
        <v>0</v>
      </c>
      <c r="AJ78" s="49">
        <f t="shared" si="94"/>
        <v>0</v>
      </c>
      <c r="AK78" s="49">
        <f t="shared" si="94"/>
        <v>0</v>
      </c>
      <c r="AL78" s="49">
        <f t="shared" si="94"/>
        <v>0</v>
      </c>
      <c r="AM78" s="49">
        <f t="shared" si="94"/>
        <v>0</v>
      </c>
      <c r="AN78" s="49">
        <f t="shared" si="94"/>
        <v>0</v>
      </c>
      <c r="AO78" s="49">
        <f t="shared" si="94"/>
        <v>0</v>
      </c>
      <c r="AP78" s="49">
        <f t="shared" si="94"/>
        <v>0</v>
      </c>
      <c r="AQ78" s="49">
        <f t="shared" si="94"/>
        <v>0</v>
      </c>
      <c r="AR78" s="49">
        <f t="shared" si="94"/>
        <v>0</v>
      </c>
      <c r="AS78" s="49">
        <f t="shared" si="94"/>
        <v>0</v>
      </c>
      <c r="AT78" s="49">
        <f t="shared" si="94"/>
        <v>0</v>
      </c>
      <c r="AU78" s="49">
        <f t="shared" si="94"/>
        <v>0</v>
      </c>
      <c r="AV78" s="49">
        <f t="shared" si="94"/>
        <v>0</v>
      </c>
      <c r="AW78" s="49">
        <f t="shared" si="94"/>
        <v>0</v>
      </c>
      <c r="AX78" s="49">
        <f t="shared" si="94"/>
        <v>0</v>
      </c>
      <c r="AY78" s="49">
        <f t="shared" si="94"/>
        <v>0</v>
      </c>
      <c r="AZ78" s="49">
        <f t="shared" si="94"/>
        <v>0</v>
      </c>
      <c r="BA78" s="49">
        <f t="shared" si="94"/>
        <v>0</v>
      </c>
      <c r="BB78" s="49">
        <f t="shared" si="94"/>
        <v>0</v>
      </c>
      <c r="BC78" s="49">
        <f t="shared" si="94"/>
        <v>0</v>
      </c>
      <c r="BD78" s="49">
        <f t="shared" si="94"/>
        <v>0</v>
      </c>
      <c r="BE78" s="49">
        <f t="shared" si="94"/>
        <v>0</v>
      </c>
      <c r="BF78" s="49">
        <f t="shared" ref="BF78:CC78" si="95">BF14*$J14</f>
        <v>0</v>
      </c>
      <c r="BG78" s="49">
        <f t="shared" si="95"/>
        <v>0</v>
      </c>
      <c r="BH78" s="49">
        <f t="shared" si="95"/>
        <v>0</v>
      </c>
      <c r="BI78" s="49">
        <f t="shared" si="95"/>
        <v>0</v>
      </c>
      <c r="BJ78" s="49">
        <f t="shared" si="95"/>
        <v>0</v>
      </c>
      <c r="BK78" s="49">
        <f t="shared" si="95"/>
        <v>0</v>
      </c>
      <c r="BL78" s="49">
        <f t="shared" si="95"/>
        <v>0</v>
      </c>
      <c r="BM78" s="49">
        <f t="shared" si="95"/>
        <v>0</v>
      </c>
      <c r="BN78" s="49">
        <f t="shared" si="95"/>
        <v>0</v>
      </c>
      <c r="BO78" s="49">
        <f t="shared" si="95"/>
        <v>0</v>
      </c>
      <c r="BP78" s="49">
        <f t="shared" si="95"/>
        <v>0</v>
      </c>
      <c r="BQ78" s="49">
        <f t="shared" si="95"/>
        <v>0</v>
      </c>
      <c r="BR78" s="49">
        <f t="shared" si="95"/>
        <v>0</v>
      </c>
      <c r="BS78" s="49">
        <f t="shared" si="95"/>
        <v>0</v>
      </c>
      <c r="BT78" s="49">
        <f t="shared" si="95"/>
        <v>0</v>
      </c>
      <c r="BU78" s="49">
        <f t="shared" si="95"/>
        <v>0</v>
      </c>
      <c r="BV78" s="49">
        <f t="shared" si="95"/>
        <v>0</v>
      </c>
      <c r="BW78" s="49">
        <f t="shared" si="95"/>
        <v>0</v>
      </c>
      <c r="BX78" s="49">
        <f t="shared" si="95"/>
        <v>0</v>
      </c>
      <c r="BY78" s="49">
        <f t="shared" si="95"/>
        <v>0</v>
      </c>
      <c r="BZ78" s="49">
        <f t="shared" si="95"/>
        <v>0</v>
      </c>
      <c r="CA78" s="49">
        <f t="shared" si="95"/>
        <v>0</v>
      </c>
      <c r="CB78" s="49">
        <f t="shared" si="95"/>
        <v>0</v>
      </c>
      <c r="CC78" s="49">
        <f t="shared" si="95"/>
        <v>0</v>
      </c>
      <c r="CD78" s="49">
        <f t="shared" ref="CD78:DA78" si="96">CD14*$K14</f>
        <v>0</v>
      </c>
      <c r="CE78" s="49">
        <f t="shared" si="96"/>
        <v>0</v>
      </c>
      <c r="CF78" s="49">
        <f t="shared" si="96"/>
        <v>0</v>
      </c>
      <c r="CG78" s="49">
        <f t="shared" si="96"/>
        <v>0</v>
      </c>
      <c r="CH78" s="49">
        <f t="shared" si="96"/>
        <v>0</v>
      </c>
      <c r="CI78" s="49">
        <f t="shared" si="96"/>
        <v>0</v>
      </c>
      <c r="CJ78" s="49">
        <f t="shared" si="96"/>
        <v>0</v>
      </c>
      <c r="CK78" s="49">
        <f t="shared" si="96"/>
        <v>0</v>
      </c>
      <c r="CL78" s="49">
        <f t="shared" si="96"/>
        <v>0</v>
      </c>
      <c r="CM78" s="49">
        <f t="shared" si="96"/>
        <v>0</v>
      </c>
      <c r="CN78" s="49">
        <f t="shared" si="96"/>
        <v>0</v>
      </c>
      <c r="CO78" s="49">
        <f t="shared" si="96"/>
        <v>0</v>
      </c>
      <c r="CP78" s="49">
        <f t="shared" si="96"/>
        <v>0</v>
      </c>
      <c r="CQ78" s="49">
        <f t="shared" si="96"/>
        <v>0</v>
      </c>
      <c r="CR78" s="49">
        <f t="shared" si="96"/>
        <v>0</v>
      </c>
      <c r="CS78" s="49">
        <f t="shared" si="96"/>
        <v>0</v>
      </c>
      <c r="CT78" s="49">
        <f t="shared" si="96"/>
        <v>0</v>
      </c>
      <c r="CU78" s="49">
        <f t="shared" si="96"/>
        <v>0</v>
      </c>
      <c r="CV78" s="49">
        <f t="shared" si="96"/>
        <v>0</v>
      </c>
      <c r="CW78" s="49">
        <f t="shared" si="96"/>
        <v>0</v>
      </c>
      <c r="CX78" s="49">
        <f t="shared" si="96"/>
        <v>0</v>
      </c>
      <c r="CY78" s="49">
        <f t="shared" si="96"/>
        <v>0</v>
      </c>
      <c r="CZ78" s="49">
        <f t="shared" si="96"/>
        <v>0</v>
      </c>
      <c r="DA78" s="49">
        <f t="shared" si="96"/>
        <v>0</v>
      </c>
      <c r="DB78" s="49">
        <f t="shared" ref="DB78:DY78" si="97">DB14*$L14</f>
        <v>0</v>
      </c>
      <c r="DC78" s="49">
        <f t="shared" si="97"/>
        <v>0</v>
      </c>
      <c r="DD78" s="49">
        <f t="shared" si="97"/>
        <v>0</v>
      </c>
      <c r="DE78" s="49">
        <f t="shared" si="97"/>
        <v>0</v>
      </c>
      <c r="DF78" s="49">
        <f t="shared" si="97"/>
        <v>0</v>
      </c>
      <c r="DG78" s="49">
        <f t="shared" si="97"/>
        <v>0</v>
      </c>
      <c r="DH78" s="49">
        <f t="shared" si="97"/>
        <v>0</v>
      </c>
      <c r="DI78" s="49">
        <f t="shared" si="97"/>
        <v>0</v>
      </c>
      <c r="DJ78" s="49">
        <f t="shared" si="97"/>
        <v>0</v>
      </c>
      <c r="DK78" s="49">
        <f t="shared" si="97"/>
        <v>0</v>
      </c>
      <c r="DL78" s="49">
        <f t="shared" si="97"/>
        <v>0</v>
      </c>
      <c r="DM78" s="49">
        <f t="shared" si="97"/>
        <v>0</v>
      </c>
      <c r="DN78" s="49">
        <f t="shared" si="97"/>
        <v>0</v>
      </c>
      <c r="DO78" s="49">
        <f t="shared" si="97"/>
        <v>0</v>
      </c>
      <c r="DP78" s="49">
        <f t="shared" si="97"/>
        <v>0</v>
      </c>
      <c r="DQ78" s="49">
        <f t="shared" si="97"/>
        <v>0</v>
      </c>
      <c r="DR78" s="49">
        <f t="shared" si="97"/>
        <v>0</v>
      </c>
      <c r="DS78" s="49">
        <f t="shared" si="97"/>
        <v>0</v>
      </c>
      <c r="DT78" s="49">
        <f t="shared" si="97"/>
        <v>0</v>
      </c>
      <c r="DU78" s="49">
        <f t="shared" si="97"/>
        <v>0</v>
      </c>
      <c r="DV78" s="49">
        <f t="shared" si="97"/>
        <v>0</v>
      </c>
      <c r="DW78" s="49">
        <f t="shared" si="97"/>
        <v>0</v>
      </c>
      <c r="DX78" s="49">
        <f t="shared" si="97"/>
        <v>0</v>
      </c>
      <c r="DY78" s="49">
        <f t="shared" si="97"/>
        <v>0</v>
      </c>
      <c r="DZ78" s="49">
        <f t="shared" ref="DZ78:EW78" si="98">DZ14*$M14</f>
        <v>0</v>
      </c>
      <c r="EA78" s="49">
        <f t="shared" si="98"/>
        <v>0</v>
      </c>
      <c r="EB78" s="49">
        <f t="shared" si="98"/>
        <v>0</v>
      </c>
      <c r="EC78" s="49">
        <f t="shared" si="98"/>
        <v>0</v>
      </c>
      <c r="ED78" s="49">
        <f t="shared" si="98"/>
        <v>0</v>
      </c>
      <c r="EE78" s="49">
        <f t="shared" si="98"/>
        <v>0</v>
      </c>
      <c r="EF78" s="49">
        <f t="shared" si="98"/>
        <v>0</v>
      </c>
      <c r="EG78" s="49">
        <f t="shared" si="98"/>
        <v>0</v>
      </c>
      <c r="EH78" s="49">
        <f t="shared" si="98"/>
        <v>0</v>
      </c>
      <c r="EI78" s="49">
        <f t="shared" si="98"/>
        <v>0</v>
      </c>
      <c r="EJ78" s="49">
        <f t="shared" si="98"/>
        <v>0</v>
      </c>
      <c r="EK78" s="49">
        <f t="shared" si="98"/>
        <v>0</v>
      </c>
      <c r="EL78" s="49">
        <f t="shared" si="98"/>
        <v>0</v>
      </c>
      <c r="EM78" s="49">
        <f t="shared" si="98"/>
        <v>0</v>
      </c>
      <c r="EN78" s="49">
        <f t="shared" si="98"/>
        <v>0</v>
      </c>
      <c r="EO78" s="49">
        <f t="shared" si="98"/>
        <v>0</v>
      </c>
      <c r="EP78" s="49">
        <f t="shared" si="98"/>
        <v>0</v>
      </c>
      <c r="EQ78" s="49">
        <f t="shared" si="98"/>
        <v>0</v>
      </c>
      <c r="ER78" s="49">
        <f t="shared" si="98"/>
        <v>0</v>
      </c>
      <c r="ES78" s="49">
        <f t="shared" si="98"/>
        <v>0</v>
      </c>
      <c r="ET78" s="49">
        <f t="shared" si="98"/>
        <v>0</v>
      </c>
      <c r="EU78" s="49">
        <f t="shared" si="98"/>
        <v>0</v>
      </c>
      <c r="EV78" s="49">
        <f t="shared" si="98"/>
        <v>0</v>
      </c>
      <c r="EW78" s="49">
        <f t="shared" si="98"/>
        <v>0</v>
      </c>
      <c r="EX78" s="49">
        <f t="shared" ref="EX78:FQ78" si="99">EX14*$N14</f>
        <v>0</v>
      </c>
      <c r="EY78" s="49">
        <f t="shared" si="99"/>
        <v>0</v>
      </c>
      <c r="EZ78" s="49">
        <f t="shared" si="99"/>
        <v>0</v>
      </c>
      <c r="FA78" s="49">
        <f t="shared" si="99"/>
        <v>0</v>
      </c>
      <c r="FB78" s="49">
        <f t="shared" si="99"/>
        <v>0</v>
      </c>
      <c r="FC78" s="49">
        <f t="shared" si="99"/>
        <v>0</v>
      </c>
      <c r="FD78" s="49">
        <f t="shared" si="99"/>
        <v>0</v>
      </c>
      <c r="FE78" s="49">
        <f t="shared" si="99"/>
        <v>0</v>
      </c>
      <c r="FF78" s="49">
        <f t="shared" si="99"/>
        <v>0</v>
      </c>
      <c r="FG78" s="49">
        <f t="shared" si="99"/>
        <v>0</v>
      </c>
      <c r="FH78" s="49">
        <f t="shared" si="99"/>
        <v>0</v>
      </c>
      <c r="FI78" s="49">
        <f t="shared" si="99"/>
        <v>0</v>
      </c>
      <c r="FJ78" s="49">
        <f t="shared" si="99"/>
        <v>0</v>
      </c>
      <c r="FK78" s="49">
        <f t="shared" si="99"/>
        <v>0</v>
      </c>
      <c r="FL78" s="49">
        <f t="shared" si="99"/>
        <v>0</v>
      </c>
      <c r="FM78" s="49">
        <f t="shared" si="99"/>
        <v>0</v>
      </c>
      <c r="FN78" s="49">
        <f t="shared" si="99"/>
        <v>0</v>
      </c>
      <c r="FO78" s="49">
        <f t="shared" si="99"/>
        <v>0</v>
      </c>
      <c r="FP78" s="49">
        <f t="shared" si="99"/>
        <v>0</v>
      </c>
      <c r="FQ78" s="49">
        <f t="shared" si="99"/>
        <v>0</v>
      </c>
      <c r="FR78" s="69">
        <f t="shared" ref="FR78:FR123" si="100">SUM(O78:FQ78)</f>
        <v>0</v>
      </c>
      <c r="FS78" s="70">
        <f t="shared" ref="FS78:FS123" si="101">FR78</f>
        <v>0</v>
      </c>
      <c r="FT78" s="5"/>
      <c r="FU78" s="5"/>
      <c r="FV78" s="5"/>
      <c r="FW78" s="5"/>
      <c r="FX78" s="5"/>
      <c r="FY78" s="5"/>
      <c r="FZ78" s="5"/>
      <c r="GA78" s="5"/>
    </row>
    <row r="79" spans="1:183" ht="16.5" customHeight="1" x14ac:dyDescent="0.25">
      <c r="A79" s="5"/>
      <c r="B79" s="24" t="s">
        <v>243</v>
      </c>
      <c r="C79" s="24" t="s">
        <v>183</v>
      </c>
      <c r="D79" s="24" t="s">
        <v>183</v>
      </c>
      <c r="E79" s="5">
        <f t="shared" ref="E79:E123" si="102">E78+1</f>
        <v>2</v>
      </c>
      <c r="F79" s="76" t="s">
        <v>246</v>
      </c>
      <c r="G79" s="17" t="s">
        <v>247</v>
      </c>
      <c r="H79" s="41">
        <f t="shared" si="86"/>
        <v>43019.695833333331</v>
      </c>
      <c r="I79" s="41">
        <f t="shared" si="87"/>
        <v>45600.877583333335</v>
      </c>
      <c r="J79" s="41">
        <f t="shared" si="88"/>
        <v>48336.930238333334</v>
      </c>
      <c r="K79" s="41">
        <f t="shared" si="89"/>
        <v>51237.146052633339</v>
      </c>
      <c r="L79" s="41">
        <f t="shared" si="90"/>
        <v>54311.374815791343</v>
      </c>
      <c r="M79" s="41">
        <f t="shared" si="91"/>
        <v>57570.057304738824</v>
      </c>
      <c r="N79" s="41">
        <f t="shared" si="92"/>
        <v>61024.260743023158</v>
      </c>
      <c r="O79" s="49">
        <f t="shared" ref="O79:AG79" si="103">O15*$H15</f>
        <v>0</v>
      </c>
      <c r="P79" s="49">
        <f t="shared" si="103"/>
        <v>0</v>
      </c>
      <c r="Q79" s="49">
        <f t="shared" si="103"/>
        <v>0</v>
      </c>
      <c r="R79" s="49">
        <f t="shared" si="103"/>
        <v>0</v>
      </c>
      <c r="S79" s="49">
        <f t="shared" si="103"/>
        <v>0</v>
      </c>
      <c r="T79" s="49">
        <f t="shared" si="103"/>
        <v>0</v>
      </c>
      <c r="U79" s="49">
        <f t="shared" si="103"/>
        <v>0</v>
      </c>
      <c r="V79" s="49">
        <f t="shared" si="103"/>
        <v>0</v>
      </c>
      <c r="W79" s="49">
        <f t="shared" si="103"/>
        <v>0</v>
      </c>
      <c r="X79" s="49">
        <f t="shared" si="103"/>
        <v>0</v>
      </c>
      <c r="Y79" s="49">
        <f t="shared" si="103"/>
        <v>0</v>
      </c>
      <c r="Z79" s="49">
        <f t="shared" si="103"/>
        <v>0</v>
      </c>
      <c r="AA79" s="49">
        <f t="shared" si="103"/>
        <v>0</v>
      </c>
      <c r="AB79" s="49">
        <f t="shared" si="103"/>
        <v>0</v>
      </c>
      <c r="AC79" s="49">
        <f t="shared" si="103"/>
        <v>0</v>
      </c>
      <c r="AD79" s="49">
        <f t="shared" si="103"/>
        <v>0</v>
      </c>
      <c r="AE79" s="49">
        <f t="shared" si="103"/>
        <v>0</v>
      </c>
      <c r="AF79" s="49">
        <f t="shared" si="103"/>
        <v>0</v>
      </c>
      <c r="AG79" s="49">
        <f t="shared" si="103"/>
        <v>0</v>
      </c>
      <c r="AH79" s="49">
        <f t="shared" ref="AH79:BE79" si="104">AH15*$I15</f>
        <v>0</v>
      </c>
      <c r="AI79" s="49">
        <f t="shared" si="104"/>
        <v>0</v>
      </c>
      <c r="AJ79" s="49">
        <f t="shared" si="104"/>
        <v>0</v>
      </c>
      <c r="AK79" s="49">
        <f t="shared" si="104"/>
        <v>0</v>
      </c>
      <c r="AL79" s="49">
        <f t="shared" si="104"/>
        <v>0</v>
      </c>
      <c r="AM79" s="49">
        <f t="shared" si="104"/>
        <v>0</v>
      </c>
      <c r="AN79" s="49">
        <f t="shared" si="104"/>
        <v>0</v>
      </c>
      <c r="AO79" s="49">
        <f t="shared" si="104"/>
        <v>0</v>
      </c>
      <c r="AP79" s="49">
        <f t="shared" si="104"/>
        <v>0</v>
      </c>
      <c r="AQ79" s="49">
        <f t="shared" si="104"/>
        <v>0</v>
      </c>
      <c r="AR79" s="49">
        <f t="shared" si="104"/>
        <v>0</v>
      </c>
      <c r="AS79" s="49">
        <f t="shared" si="104"/>
        <v>0</v>
      </c>
      <c r="AT79" s="49">
        <f t="shared" si="104"/>
        <v>0</v>
      </c>
      <c r="AU79" s="49">
        <f t="shared" si="104"/>
        <v>0</v>
      </c>
      <c r="AV79" s="49">
        <f t="shared" si="104"/>
        <v>0</v>
      </c>
      <c r="AW79" s="49">
        <f t="shared" si="104"/>
        <v>0</v>
      </c>
      <c r="AX79" s="49">
        <f t="shared" si="104"/>
        <v>0</v>
      </c>
      <c r="AY79" s="49">
        <f t="shared" si="104"/>
        <v>0</v>
      </c>
      <c r="AZ79" s="49">
        <f t="shared" si="104"/>
        <v>0</v>
      </c>
      <c r="BA79" s="49">
        <f t="shared" si="104"/>
        <v>0</v>
      </c>
      <c r="BB79" s="49">
        <f t="shared" si="104"/>
        <v>0</v>
      </c>
      <c r="BC79" s="49">
        <f t="shared" si="104"/>
        <v>0</v>
      </c>
      <c r="BD79" s="49">
        <f t="shared" si="104"/>
        <v>0</v>
      </c>
      <c r="BE79" s="49">
        <f t="shared" si="104"/>
        <v>0</v>
      </c>
      <c r="BF79" s="49">
        <f t="shared" ref="BF79:CC79" si="105">BF15*$J15</f>
        <v>0</v>
      </c>
      <c r="BG79" s="49">
        <f t="shared" si="105"/>
        <v>0</v>
      </c>
      <c r="BH79" s="49">
        <f t="shared" si="105"/>
        <v>0</v>
      </c>
      <c r="BI79" s="49">
        <f t="shared" si="105"/>
        <v>0</v>
      </c>
      <c r="BJ79" s="49">
        <f t="shared" si="105"/>
        <v>0</v>
      </c>
      <c r="BK79" s="49">
        <f t="shared" si="105"/>
        <v>0</v>
      </c>
      <c r="BL79" s="49">
        <f t="shared" si="105"/>
        <v>0</v>
      </c>
      <c r="BM79" s="49">
        <f t="shared" si="105"/>
        <v>0</v>
      </c>
      <c r="BN79" s="49">
        <f t="shared" si="105"/>
        <v>0</v>
      </c>
      <c r="BO79" s="49">
        <f t="shared" si="105"/>
        <v>0</v>
      </c>
      <c r="BP79" s="49">
        <f t="shared" si="105"/>
        <v>0</v>
      </c>
      <c r="BQ79" s="49">
        <f t="shared" si="105"/>
        <v>0</v>
      </c>
      <c r="BR79" s="49">
        <f t="shared" si="105"/>
        <v>0</v>
      </c>
      <c r="BS79" s="49">
        <f t="shared" si="105"/>
        <v>0</v>
      </c>
      <c r="BT79" s="49">
        <f t="shared" si="105"/>
        <v>0</v>
      </c>
      <c r="BU79" s="49">
        <f t="shared" si="105"/>
        <v>0</v>
      </c>
      <c r="BV79" s="49">
        <f t="shared" si="105"/>
        <v>0</v>
      </c>
      <c r="BW79" s="49">
        <f t="shared" si="105"/>
        <v>0</v>
      </c>
      <c r="BX79" s="49">
        <f t="shared" si="105"/>
        <v>0</v>
      </c>
      <c r="BY79" s="49">
        <f t="shared" si="105"/>
        <v>0</v>
      </c>
      <c r="BZ79" s="49">
        <f t="shared" si="105"/>
        <v>0</v>
      </c>
      <c r="CA79" s="49">
        <f t="shared" si="105"/>
        <v>0</v>
      </c>
      <c r="CB79" s="49">
        <f t="shared" si="105"/>
        <v>0</v>
      </c>
      <c r="CC79" s="49">
        <f t="shared" si="105"/>
        <v>0</v>
      </c>
      <c r="CD79" s="49">
        <f t="shared" ref="CD79:DA79" si="106">CD15*$K15</f>
        <v>0</v>
      </c>
      <c r="CE79" s="49">
        <f t="shared" si="106"/>
        <v>0</v>
      </c>
      <c r="CF79" s="49">
        <f t="shared" si="106"/>
        <v>0</v>
      </c>
      <c r="CG79" s="49">
        <f t="shared" si="106"/>
        <v>0</v>
      </c>
      <c r="CH79" s="49">
        <f t="shared" si="106"/>
        <v>0</v>
      </c>
      <c r="CI79" s="49">
        <f t="shared" si="106"/>
        <v>0</v>
      </c>
      <c r="CJ79" s="49">
        <f t="shared" si="106"/>
        <v>0</v>
      </c>
      <c r="CK79" s="49">
        <f t="shared" si="106"/>
        <v>0</v>
      </c>
      <c r="CL79" s="49">
        <f t="shared" si="106"/>
        <v>0</v>
      </c>
      <c r="CM79" s="49">
        <f t="shared" si="106"/>
        <v>0</v>
      </c>
      <c r="CN79" s="49">
        <f t="shared" si="106"/>
        <v>0</v>
      </c>
      <c r="CO79" s="49">
        <f t="shared" si="106"/>
        <v>0</v>
      </c>
      <c r="CP79" s="49">
        <f t="shared" si="106"/>
        <v>0</v>
      </c>
      <c r="CQ79" s="49">
        <f t="shared" si="106"/>
        <v>0</v>
      </c>
      <c r="CR79" s="49">
        <f t="shared" si="106"/>
        <v>0</v>
      </c>
      <c r="CS79" s="49">
        <f t="shared" si="106"/>
        <v>0</v>
      </c>
      <c r="CT79" s="49">
        <f t="shared" si="106"/>
        <v>0</v>
      </c>
      <c r="CU79" s="49">
        <f t="shared" si="106"/>
        <v>0</v>
      </c>
      <c r="CV79" s="49">
        <f t="shared" si="106"/>
        <v>0</v>
      </c>
      <c r="CW79" s="49">
        <f t="shared" si="106"/>
        <v>0</v>
      </c>
      <c r="CX79" s="49">
        <f t="shared" si="106"/>
        <v>0</v>
      </c>
      <c r="CY79" s="49">
        <f t="shared" si="106"/>
        <v>0</v>
      </c>
      <c r="CZ79" s="49">
        <f t="shared" si="106"/>
        <v>0</v>
      </c>
      <c r="DA79" s="49">
        <f t="shared" si="106"/>
        <v>0</v>
      </c>
      <c r="DB79" s="49">
        <f t="shared" ref="DB79:DY79" si="107">DB15*$L15</f>
        <v>0</v>
      </c>
      <c r="DC79" s="49">
        <f t="shared" si="107"/>
        <v>0</v>
      </c>
      <c r="DD79" s="49">
        <f t="shared" si="107"/>
        <v>0</v>
      </c>
      <c r="DE79" s="49">
        <f t="shared" si="107"/>
        <v>0</v>
      </c>
      <c r="DF79" s="49">
        <f t="shared" si="107"/>
        <v>0</v>
      </c>
      <c r="DG79" s="49">
        <f t="shared" si="107"/>
        <v>0</v>
      </c>
      <c r="DH79" s="49">
        <f t="shared" si="107"/>
        <v>0</v>
      </c>
      <c r="DI79" s="49">
        <f t="shared" si="107"/>
        <v>0</v>
      </c>
      <c r="DJ79" s="49">
        <f t="shared" si="107"/>
        <v>0</v>
      </c>
      <c r="DK79" s="49">
        <f t="shared" si="107"/>
        <v>0</v>
      </c>
      <c r="DL79" s="49">
        <f t="shared" si="107"/>
        <v>0</v>
      </c>
      <c r="DM79" s="49">
        <f t="shared" si="107"/>
        <v>0</v>
      </c>
      <c r="DN79" s="49">
        <f t="shared" si="107"/>
        <v>0</v>
      </c>
      <c r="DO79" s="49">
        <f t="shared" si="107"/>
        <v>0</v>
      </c>
      <c r="DP79" s="49">
        <f t="shared" si="107"/>
        <v>0</v>
      </c>
      <c r="DQ79" s="49">
        <f t="shared" si="107"/>
        <v>0</v>
      </c>
      <c r="DR79" s="49">
        <f t="shared" si="107"/>
        <v>0</v>
      </c>
      <c r="DS79" s="49">
        <f t="shared" si="107"/>
        <v>0</v>
      </c>
      <c r="DT79" s="49">
        <f t="shared" si="107"/>
        <v>0</v>
      </c>
      <c r="DU79" s="49">
        <f t="shared" si="107"/>
        <v>0</v>
      </c>
      <c r="DV79" s="49">
        <f t="shared" si="107"/>
        <v>0</v>
      </c>
      <c r="DW79" s="49">
        <f t="shared" si="107"/>
        <v>0</v>
      </c>
      <c r="DX79" s="49">
        <f t="shared" si="107"/>
        <v>0</v>
      </c>
      <c r="DY79" s="49">
        <f t="shared" si="107"/>
        <v>0</v>
      </c>
      <c r="DZ79" s="49">
        <f t="shared" ref="DZ79:EW79" si="108">DZ15*$M15</f>
        <v>0</v>
      </c>
      <c r="EA79" s="49">
        <f t="shared" si="108"/>
        <v>0</v>
      </c>
      <c r="EB79" s="49">
        <f t="shared" si="108"/>
        <v>0</v>
      </c>
      <c r="EC79" s="49">
        <f t="shared" si="108"/>
        <v>0</v>
      </c>
      <c r="ED79" s="49">
        <f t="shared" si="108"/>
        <v>0</v>
      </c>
      <c r="EE79" s="49">
        <f t="shared" si="108"/>
        <v>0</v>
      </c>
      <c r="EF79" s="49">
        <f t="shared" si="108"/>
        <v>0</v>
      </c>
      <c r="EG79" s="49">
        <f t="shared" si="108"/>
        <v>0</v>
      </c>
      <c r="EH79" s="49">
        <f t="shared" si="108"/>
        <v>0</v>
      </c>
      <c r="EI79" s="49">
        <f t="shared" si="108"/>
        <v>0</v>
      </c>
      <c r="EJ79" s="49">
        <f t="shared" si="108"/>
        <v>0</v>
      </c>
      <c r="EK79" s="49">
        <f t="shared" si="108"/>
        <v>0</v>
      </c>
      <c r="EL79" s="49">
        <f t="shared" si="108"/>
        <v>0</v>
      </c>
      <c r="EM79" s="49">
        <f t="shared" si="108"/>
        <v>0</v>
      </c>
      <c r="EN79" s="49">
        <f t="shared" si="108"/>
        <v>0</v>
      </c>
      <c r="EO79" s="49">
        <f t="shared" si="108"/>
        <v>0</v>
      </c>
      <c r="EP79" s="49">
        <f t="shared" si="108"/>
        <v>0</v>
      </c>
      <c r="EQ79" s="49">
        <f t="shared" si="108"/>
        <v>0</v>
      </c>
      <c r="ER79" s="49">
        <f t="shared" si="108"/>
        <v>0</v>
      </c>
      <c r="ES79" s="49">
        <f t="shared" si="108"/>
        <v>0</v>
      </c>
      <c r="ET79" s="49">
        <f t="shared" si="108"/>
        <v>0</v>
      </c>
      <c r="EU79" s="49">
        <f t="shared" si="108"/>
        <v>0</v>
      </c>
      <c r="EV79" s="49">
        <f t="shared" si="108"/>
        <v>0</v>
      </c>
      <c r="EW79" s="49">
        <f t="shared" si="108"/>
        <v>0</v>
      </c>
      <c r="EX79" s="49">
        <f t="shared" ref="EX79:FQ79" si="109">EX15*$N15</f>
        <v>0</v>
      </c>
      <c r="EY79" s="49">
        <f t="shared" si="109"/>
        <v>0</v>
      </c>
      <c r="EZ79" s="49">
        <f t="shared" si="109"/>
        <v>0</v>
      </c>
      <c r="FA79" s="49">
        <f t="shared" si="109"/>
        <v>0</v>
      </c>
      <c r="FB79" s="49">
        <f t="shared" si="109"/>
        <v>0</v>
      </c>
      <c r="FC79" s="49">
        <f t="shared" si="109"/>
        <v>0</v>
      </c>
      <c r="FD79" s="49">
        <f t="shared" si="109"/>
        <v>0</v>
      </c>
      <c r="FE79" s="49">
        <f t="shared" si="109"/>
        <v>0</v>
      </c>
      <c r="FF79" s="49">
        <f t="shared" si="109"/>
        <v>0</v>
      </c>
      <c r="FG79" s="49">
        <f t="shared" si="109"/>
        <v>0</v>
      </c>
      <c r="FH79" s="49">
        <f t="shared" si="109"/>
        <v>0</v>
      </c>
      <c r="FI79" s="49">
        <f t="shared" si="109"/>
        <v>0</v>
      </c>
      <c r="FJ79" s="49">
        <f t="shared" si="109"/>
        <v>0</v>
      </c>
      <c r="FK79" s="49">
        <f t="shared" si="109"/>
        <v>0</v>
      </c>
      <c r="FL79" s="49">
        <f t="shared" si="109"/>
        <v>0</v>
      </c>
      <c r="FM79" s="49">
        <f t="shared" si="109"/>
        <v>0</v>
      </c>
      <c r="FN79" s="49">
        <f t="shared" si="109"/>
        <v>0</v>
      </c>
      <c r="FO79" s="49">
        <f t="shared" si="109"/>
        <v>0</v>
      </c>
      <c r="FP79" s="49">
        <f t="shared" si="109"/>
        <v>0</v>
      </c>
      <c r="FQ79" s="49">
        <f t="shared" si="109"/>
        <v>0</v>
      </c>
      <c r="FR79" s="69">
        <f t="shared" si="100"/>
        <v>0</v>
      </c>
      <c r="FS79" s="70">
        <f t="shared" si="101"/>
        <v>0</v>
      </c>
      <c r="FT79" s="5"/>
      <c r="FU79" s="5"/>
      <c r="FV79" s="5"/>
      <c r="FW79" s="5"/>
      <c r="FX79" s="5"/>
      <c r="FY79" s="5"/>
      <c r="FZ79" s="5"/>
      <c r="GA79" s="5"/>
    </row>
    <row r="80" spans="1:183" ht="16.5" customHeight="1" x14ac:dyDescent="0.25">
      <c r="A80" s="5"/>
      <c r="B80" s="24" t="s">
        <v>243</v>
      </c>
      <c r="C80" s="24" t="s">
        <v>183</v>
      </c>
      <c r="D80" s="24" t="s">
        <v>183</v>
      </c>
      <c r="E80" s="5">
        <f t="shared" si="102"/>
        <v>3</v>
      </c>
      <c r="F80" s="76" t="s">
        <v>248</v>
      </c>
      <c r="G80" s="17" t="s">
        <v>247</v>
      </c>
      <c r="H80" s="41">
        <f t="shared" si="86"/>
        <v>43019.695833333331</v>
      </c>
      <c r="I80" s="41">
        <f t="shared" si="87"/>
        <v>45600.877583333335</v>
      </c>
      <c r="J80" s="41">
        <f t="shared" si="88"/>
        <v>48336.930238333334</v>
      </c>
      <c r="K80" s="41">
        <f t="shared" si="89"/>
        <v>51237.146052633339</v>
      </c>
      <c r="L80" s="41">
        <f t="shared" si="90"/>
        <v>54311.374815791343</v>
      </c>
      <c r="M80" s="41">
        <f t="shared" si="91"/>
        <v>57570.057304738824</v>
      </c>
      <c r="N80" s="41">
        <f t="shared" si="92"/>
        <v>61024.260743023158</v>
      </c>
      <c r="O80" s="49">
        <f t="shared" ref="O80:AG80" si="110">O16*$H16</f>
        <v>0</v>
      </c>
      <c r="P80" s="49">
        <f t="shared" si="110"/>
        <v>0</v>
      </c>
      <c r="Q80" s="49">
        <f t="shared" si="110"/>
        <v>0</v>
      </c>
      <c r="R80" s="49">
        <f t="shared" si="110"/>
        <v>0</v>
      </c>
      <c r="S80" s="49">
        <f t="shared" si="110"/>
        <v>0</v>
      </c>
      <c r="T80" s="49">
        <f t="shared" si="110"/>
        <v>0</v>
      </c>
      <c r="U80" s="49">
        <f t="shared" si="110"/>
        <v>0</v>
      </c>
      <c r="V80" s="49">
        <f t="shared" si="110"/>
        <v>0</v>
      </c>
      <c r="W80" s="49">
        <f t="shared" si="110"/>
        <v>0</v>
      </c>
      <c r="X80" s="49">
        <f t="shared" si="110"/>
        <v>0</v>
      </c>
      <c r="Y80" s="49">
        <f t="shared" si="110"/>
        <v>0</v>
      </c>
      <c r="Z80" s="49">
        <f t="shared" si="110"/>
        <v>0</v>
      </c>
      <c r="AA80" s="49">
        <f t="shared" si="110"/>
        <v>0</v>
      </c>
      <c r="AB80" s="49">
        <f t="shared" si="110"/>
        <v>0</v>
      </c>
      <c r="AC80" s="49">
        <f t="shared" si="110"/>
        <v>0</v>
      </c>
      <c r="AD80" s="49">
        <f t="shared" si="110"/>
        <v>0</v>
      </c>
      <c r="AE80" s="49">
        <f t="shared" si="110"/>
        <v>0</v>
      </c>
      <c r="AF80" s="49">
        <f t="shared" si="110"/>
        <v>0</v>
      </c>
      <c r="AG80" s="49">
        <f t="shared" si="110"/>
        <v>0</v>
      </c>
      <c r="AH80" s="49">
        <f t="shared" ref="AH80:BE80" si="111">AH16*$I16</f>
        <v>0</v>
      </c>
      <c r="AI80" s="49">
        <f t="shared" si="111"/>
        <v>0</v>
      </c>
      <c r="AJ80" s="49">
        <f t="shared" si="111"/>
        <v>0</v>
      </c>
      <c r="AK80" s="49">
        <f t="shared" si="111"/>
        <v>0</v>
      </c>
      <c r="AL80" s="49">
        <f t="shared" si="111"/>
        <v>0</v>
      </c>
      <c r="AM80" s="49">
        <f t="shared" si="111"/>
        <v>0</v>
      </c>
      <c r="AN80" s="49">
        <f t="shared" si="111"/>
        <v>0</v>
      </c>
      <c r="AO80" s="49">
        <f t="shared" si="111"/>
        <v>0</v>
      </c>
      <c r="AP80" s="49">
        <f t="shared" si="111"/>
        <v>0</v>
      </c>
      <c r="AQ80" s="49">
        <f t="shared" si="111"/>
        <v>0</v>
      </c>
      <c r="AR80" s="49">
        <f t="shared" si="111"/>
        <v>0</v>
      </c>
      <c r="AS80" s="49">
        <f t="shared" si="111"/>
        <v>0</v>
      </c>
      <c r="AT80" s="49">
        <f t="shared" si="111"/>
        <v>0</v>
      </c>
      <c r="AU80" s="49">
        <f t="shared" si="111"/>
        <v>0</v>
      </c>
      <c r="AV80" s="49">
        <f t="shared" si="111"/>
        <v>0</v>
      </c>
      <c r="AW80" s="49">
        <f t="shared" si="111"/>
        <v>0</v>
      </c>
      <c r="AX80" s="49">
        <f t="shared" si="111"/>
        <v>0</v>
      </c>
      <c r="AY80" s="49">
        <f t="shared" si="111"/>
        <v>0</v>
      </c>
      <c r="AZ80" s="49">
        <f t="shared" si="111"/>
        <v>0</v>
      </c>
      <c r="BA80" s="49">
        <f t="shared" si="111"/>
        <v>0</v>
      </c>
      <c r="BB80" s="49">
        <f t="shared" si="111"/>
        <v>0</v>
      </c>
      <c r="BC80" s="49">
        <f t="shared" si="111"/>
        <v>0</v>
      </c>
      <c r="BD80" s="49">
        <f t="shared" si="111"/>
        <v>0</v>
      </c>
      <c r="BE80" s="49">
        <f t="shared" si="111"/>
        <v>0</v>
      </c>
      <c r="BF80" s="49">
        <f t="shared" ref="BF80:CC80" si="112">BF16*$J16</f>
        <v>0</v>
      </c>
      <c r="BG80" s="49">
        <f t="shared" si="112"/>
        <v>0</v>
      </c>
      <c r="BH80" s="49">
        <f t="shared" si="112"/>
        <v>0</v>
      </c>
      <c r="BI80" s="49">
        <f t="shared" si="112"/>
        <v>0</v>
      </c>
      <c r="BJ80" s="49">
        <f t="shared" si="112"/>
        <v>0</v>
      </c>
      <c r="BK80" s="49">
        <f t="shared" si="112"/>
        <v>0</v>
      </c>
      <c r="BL80" s="49">
        <f t="shared" si="112"/>
        <v>0</v>
      </c>
      <c r="BM80" s="49">
        <f t="shared" si="112"/>
        <v>0</v>
      </c>
      <c r="BN80" s="49">
        <f t="shared" si="112"/>
        <v>0</v>
      </c>
      <c r="BO80" s="49">
        <f t="shared" si="112"/>
        <v>0</v>
      </c>
      <c r="BP80" s="49">
        <f t="shared" si="112"/>
        <v>0</v>
      </c>
      <c r="BQ80" s="49">
        <f t="shared" si="112"/>
        <v>0</v>
      </c>
      <c r="BR80" s="49">
        <f t="shared" si="112"/>
        <v>0</v>
      </c>
      <c r="BS80" s="49">
        <f t="shared" si="112"/>
        <v>0</v>
      </c>
      <c r="BT80" s="49">
        <f t="shared" si="112"/>
        <v>0</v>
      </c>
      <c r="BU80" s="49">
        <f t="shared" si="112"/>
        <v>0</v>
      </c>
      <c r="BV80" s="49">
        <f t="shared" si="112"/>
        <v>0</v>
      </c>
      <c r="BW80" s="49">
        <f t="shared" si="112"/>
        <v>0</v>
      </c>
      <c r="BX80" s="49">
        <f t="shared" si="112"/>
        <v>0</v>
      </c>
      <c r="BY80" s="49">
        <f t="shared" si="112"/>
        <v>0</v>
      </c>
      <c r="BZ80" s="49">
        <f t="shared" si="112"/>
        <v>0</v>
      </c>
      <c r="CA80" s="49">
        <f t="shared" si="112"/>
        <v>0</v>
      </c>
      <c r="CB80" s="49">
        <f t="shared" si="112"/>
        <v>0</v>
      </c>
      <c r="CC80" s="49">
        <f t="shared" si="112"/>
        <v>0</v>
      </c>
      <c r="CD80" s="49">
        <f t="shared" ref="CD80:DA80" si="113">CD16*$K16</f>
        <v>0</v>
      </c>
      <c r="CE80" s="49">
        <f t="shared" si="113"/>
        <v>0</v>
      </c>
      <c r="CF80" s="49">
        <f t="shared" si="113"/>
        <v>0</v>
      </c>
      <c r="CG80" s="49">
        <f t="shared" si="113"/>
        <v>0</v>
      </c>
      <c r="CH80" s="49">
        <f t="shared" si="113"/>
        <v>0</v>
      </c>
      <c r="CI80" s="49">
        <f t="shared" si="113"/>
        <v>0</v>
      </c>
      <c r="CJ80" s="49">
        <f t="shared" si="113"/>
        <v>0</v>
      </c>
      <c r="CK80" s="49">
        <f t="shared" si="113"/>
        <v>0</v>
      </c>
      <c r="CL80" s="49">
        <f t="shared" si="113"/>
        <v>0</v>
      </c>
      <c r="CM80" s="49">
        <f t="shared" si="113"/>
        <v>0</v>
      </c>
      <c r="CN80" s="49">
        <f t="shared" si="113"/>
        <v>0</v>
      </c>
      <c r="CO80" s="49">
        <f t="shared" si="113"/>
        <v>0</v>
      </c>
      <c r="CP80" s="49">
        <f t="shared" si="113"/>
        <v>0</v>
      </c>
      <c r="CQ80" s="49">
        <f t="shared" si="113"/>
        <v>0</v>
      </c>
      <c r="CR80" s="49">
        <f t="shared" si="113"/>
        <v>0</v>
      </c>
      <c r="CS80" s="49">
        <f t="shared" si="113"/>
        <v>0</v>
      </c>
      <c r="CT80" s="49">
        <f t="shared" si="113"/>
        <v>0</v>
      </c>
      <c r="CU80" s="49">
        <f t="shared" si="113"/>
        <v>0</v>
      </c>
      <c r="CV80" s="49">
        <f t="shared" si="113"/>
        <v>0</v>
      </c>
      <c r="CW80" s="49">
        <f t="shared" si="113"/>
        <v>0</v>
      </c>
      <c r="CX80" s="49">
        <f t="shared" si="113"/>
        <v>0</v>
      </c>
      <c r="CY80" s="49">
        <f t="shared" si="113"/>
        <v>0</v>
      </c>
      <c r="CZ80" s="49">
        <f t="shared" si="113"/>
        <v>0</v>
      </c>
      <c r="DA80" s="49">
        <f t="shared" si="113"/>
        <v>0</v>
      </c>
      <c r="DB80" s="49">
        <f t="shared" ref="DB80:DY80" si="114">DB16*$L16</f>
        <v>0</v>
      </c>
      <c r="DC80" s="49">
        <f t="shared" si="114"/>
        <v>0</v>
      </c>
      <c r="DD80" s="49">
        <f t="shared" si="114"/>
        <v>0</v>
      </c>
      <c r="DE80" s="49">
        <f t="shared" si="114"/>
        <v>0</v>
      </c>
      <c r="DF80" s="49">
        <f t="shared" si="114"/>
        <v>0</v>
      </c>
      <c r="DG80" s="49">
        <f t="shared" si="114"/>
        <v>0</v>
      </c>
      <c r="DH80" s="49">
        <f t="shared" si="114"/>
        <v>0</v>
      </c>
      <c r="DI80" s="49">
        <f t="shared" si="114"/>
        <v>0</v>
      </c>
      <c r="DJ80" s="49">
        <f t="shared" si="114"/>
        <v>0</v>
      </c>
      <c r="DK80" s="49">
        <f t="shared" si="114"/>
        <v>0</v>
      </c>
      <c r="DL80" s="49">
        <f t="shared" si="114"/>
        <v>0</v>
      </c>
      <c r="DM80" s="49">
        <f t="shared" si="114"/>
        <v>0</v>
      </c>
      <c r="DN80" s="49">
        <f t="shared" si="114"/>
        <v>0</v>
      </c>
      <c r="DO80" s="49">
        <f t="shared" si="114"/>
        <v>0</v>
      </c>
      <c r="DP80" s="49">
        <f t="shared" si="114"/>
        <v>0</v>
      </c>
      <c r="DQ80" s="49">
        <f t="shared" si="114"/>
        <v>0</v>
      </c>
      <c r="DR80" s="49">
        <f t="shared" si="114"/>
        <v>0</v>
      </c>
      <c r="DS80" s="49">
        <f t="shared" si="114"/>
        <v>0</v>
      </c>
      <c r="DT80" s="49">
        <f t="shared" si="114"/>
        <v>0</v>
      </c>
      <c r="DU80" s="49">
        <f t="shared" si="114"/>
        <v>0</v>
      </c>
      <c r="DV80" s="49">
        <f t="shared" si="114"/>
        <v>0</v>
      </c>
      <c r="DW80" s="49">
        <f t="shared" si="114"/>
        <v>0</v>
      </c>
      <c r="DX80" s="49">
        <f t="shared" si="114"/>
        <v>0</v>
      </c>
      <c r="DY80" s="49">
        <f t="shared" si="114"/>
        <v>0</v>
      </c>
      <c r="DZ80" s="49">
        <f t="shared" ref="DZ80:EW80" si="115">DZ16*$M16</f>
        <v>0</v>
      </c>
      <c r="EA80" s="49">
        <f t="shared" si="115"/>
        <v>0</v>
      </c>
      <c r="EB80" s="49">
        <f t="shared" si="115"/>
        <v>0</v>
      </c>
      <c r="EC80" s="49">
        <f t="shared" si="115"/>
        <v>0</v>
      </c>
      <c r="ED80" s="49">
        <f t="shared" si="115"/>
        <v>0</v>
      </c>
      <c r="EE80" s="49">
        <f t="shared" si="115"/>
        <v>0</v>
      </c>
      <c r="EF80" s="49">
        <f t="shared" si="115"/>
        <v>0</v>
      </c>
      <c r="EG80" s="49">
        <f t="shared" si="115"/>
        <v>0</v>
      </c>
      <c r="EH80" s="49">
        <f t="shared" si="115"/>
        <v>0</v>
      </c>
      <c r="EI80" s="49">
        <f t="shared" si="115"/>
        <v>0</v>
      </c>
      <c r="EJ80" s="49">
        <f t="shared" si="115"/>
        <v>0</v>
      </c>
      <c r="EK80" s="49">
        <f t="shared" si="115"/>
        <v>0</v>
      </c>
      <c r="EL80" s="49">
        <f t="shared" si="115"/>
        <v>0</v>
      </c>
      <c r="EM80" s="49">
        <f t="shared" si="115"/>
        <v>0</v>
      </c>
      <c r="EN80" s="49">
        <f t="shared" si="115"/>
        <v>0</v>
      </c>
      <c r="EO80" s="49">
        <f t="shared" si="115"/>
        <v>0</v>
      </c>
      <c r="EP80" s="49">
        <f t="shared" si="115"/>
        <v>0</v>
      </c>
      <c r="EQ80" s="49">
        <f t="shared" si="115"/>
        <v>0</v>
      </c>
      <c r="ER80" s="49">
        <f t="shared" si="115"/>
        <v>0</v>
      </c>
      <c r="ES80" s="49">
        <f t="shared" si="115"/>
        <v>0</v>
      </c>
      <c r="ET80" s="49">
        <f t="shared" si="115"/>
        <v>0</v>
      </c>
      <c r="EU80" s="49">
        <f t="shared" si="115"/>
        <v>0</v>
      </c>
      <c r="EV80" s="49">
        <f t="shared" si="115"/>
        <v>0</v>
      </c>
      <c r="EW80" s="49">
        <f t="shared" si="115"/>
        <v>0</v>
      </c>
      <c r="EX80" s="49">
        <f t="shared" ref="EX80:FQ80" si="116">EX16*$N16</f>
        <v>0</v>
      </c>
      <c r="EY80" s="49">
        <f t="shared" si="116"/>
        <v>0</v>
      </c>
      <c r="EZ80" s="49">
        <f t="shared" si="116"/>
        <v>0</v>
      </c>
      <c r="FA80" s="49">
        <f t="shared" si="116"/>
        <v>0</v>
      </c>
      <c r="FB80" s="49">
        <f t="shared" si="116"/>
        <v>0</v>
      </c>
      <c r="FC80" s="49">
        <f t="shared" si="116"/>
        <v>0</v>
      </c>
      <c r="FD80" s="49">
        <f t="shared" si="116"/>
        <v>0</v>
      </c>
      <c r="FE80" s="49">
        <f t="shared" si="116"/>
        <v>0</v>
      </c>
      <c r="FF80" s="49">
        <f t="shared" si="116"/>
        <v>0</v>
      </c>
      <c r="FG80" s="49">
        <f t="shared" si="116"/>
        <v>0</v>
      </c>
      <c r="FH80" s="49">
        <f t="shared" si="116"/>
        <v>0</v>
      </c>
      <c r="FI80" s="49">
        <f t="shared" si="116"/>
        <v>0</v>
      </c>
      <c r="FJ80" s="49">
        <f t="shared" si="116"/>
        <v>0</v>
      </c>
      <c r="FK80" s="49">
        <f t="shared" si="116"/>
        <v>0</v>
      </c>
      <c r="FL80" s="49">
        <f t="shared" si="116"/>
        <v>0</v>
      </c>
      <c r="FM80" s="49">
        <f t="shared" si="116"/>
        <v>0</v>
      </c>
      <c r="FN80" s="49">
        <f t="shared" si="116"/>
        <v>0</v>
      </c>
      <c r="FO80" s="49">
        <f t="shared" si="116"/>
        <v>0</v>
      </c>
      <c r="FP80" s="49">
        <f t="shared" si="116"/>
        <v>0</v>
      </c>
      <c r="FQ80" s="49">
        <f t="shared" si="116"/>
        <v>0</v>
      </c>
      <c r="FR80" s="69">
        <f t="shared" si="100"/>
        <v>0</v>
      </c>
      <c r="FS80" s="70">
        <f t="shared" si="101"/>
        <v>0</v>
      </c>
      <c r="FT80" s="5"/>
      <c r="FU80" s="5"/>
      <c r="FV80" s="5"/>
      <c r="FW80" s="5"/>
      <c r="FX80" s="5"/>
      <c r="FY80" s="5"/>
      <c r="FZ80" s="5"/>
      <c r="GA80" s="5"/>
    </row>
    <row r="81" spans="1:183" ht="16.5" customHeight="1" x14ac:dyDescent="0.25">
      <c r="A81" s="5"/>
      <c r="B81" s="78" t="s">
        <v>186</v>
      </c>
      <c r="C81" s="24" t="s">
        <v>183</v>
      </c>
      <c r="D81" s="24" t="s">
        <v>183</v>
      </c>
      <c r="E81" s="5">
        <f t="shared" si="102"/>
        <v>4</v>
      </c>
      <c r="F81" s="76" t="s">
        <v>249</v>
      </c>
      <c r="G81" s="17" t="s">
        <v>247</v>
      </c>
      <c r="H81" s="41">
        <f t="shared" si="86"/>
        <v>43019.695833333331</v>
      </c>
      <c r="I81" s="41">
        <f t="shared" si="87"/>
        <v>45600.877583333335</v>
      </c>
      <c r="J81" s="41">
        <f t="shared" si="88"/>
        <v>48336.930238333334</v>
      </c>
      <c r="K81" s="41">
        <f t="shared" si="89"/>
        <v>51237.146052633339</v>
      </c>
      <c r="L81" s="41">
        <f t="shared" si="90"/>
        <v>54311.374815791343</v>
      </c>
      <c r="M81" s="41">
        <f t="shared" si="91"/>
        <v>57570.057304738824</v>
      </c>
      <c r="N81" s="41">
        <f t="shared" si="92"/>
        <v>61024.260743023158</v>
      </c>
      <c r="O81" s="49">
        <f t="shared" ref="O81:AG81" si="117">O17*$H17</f>
        <v>0</v>
      </c>
      <c r="P81" s="49">
        <f t="shared" si="117"/>
        <v>0</v>
      </c>
      <c r="Q81" s="49">
        <f t="shared" si="117"/>
        <v>0</v>
      </c>
      <c r="R81" s="49">
        <f t="shared" si="117"/>
        <v>0</v>
      </c>
      <c r="S81" s="49">
        <f t="shared" si="117"/>
        <v>0</v>
      </c>
      <c r="T81" s="49">
        <f t="shared" si="117"/>
        <v>0</v>
      </c>
      <c r="U81" s="49">
        <f t="shared" si="117"/>
        <v>0</v>
      </c>
      <c r="V81" s="49">
        <f t="shared" si="117"/>
        <v>0</v>
      </c>
      <c r="W81" s="49">
        <f t="shared" si="117"/>
        <v>0</v>
      </c>
      <c r="X81" s="49">
        <f t="shared" si="117"/>
        <v>0</v>
      </c>
      <c r="Y81" s="49">
        <f t="shared" si="117"/>
        <v>0</v>
      </c>
      <c r="Z81" s="49">
        <f t="shared" si="117"/>
        <v>0</v>
      </c>
      <c r="AA81" s="49">
        <f t="shared" si="117"/>
        <v>0</v>
      </c>
      <c r="AB81" s="49">
        <f t="shared" si="117"/>
        <v>0</v>
      </c>
      <c r="AC81" s="49">
        <f t="shared" si="117"/>
        <v>0</v>
      </c>
      <c r="AD81" s="49">
        <f t="shared" si="117"/>
        <v>0</v>
      </c>
      <c r="AE81" s="49">
        <f t="shared" si="117"/>
        <v>0</v>
      </c>
      <c r="AF81" s="49">
        <f t="shared" si="117"/>
        <v>0</v>
      </c>
      <c r="AG81" s="49">
        <f t="shared" si="117"/>
        <v>0</v>
      </c>
      <c r="AH81" s="49">
        <f t="shared" ref="AH81:BE81" si="118">AH17*$I17</f>
        <v>0</v>
      </c>
      <c r="AI81" s="49">
        <f t="shared" si="118"/>
        <v>0</v>
      </c>
      <c r="AJ81" s="49">
        <f t="shared" si="118"/>
        <v>0</v>
      </c>
      <c r="AK81" s="49">
        <f t="shared" si="118"/>
        <v>0</v>
      </c>
      <c r="AL81" s="49">
        <f t="shared" si="118"/>
        <v>0</v>
      </c>
      <c r="AM81" s="49">
        <f t="shared" si="118"/>
        <v>0</v>
      </c>
      <c r="AN81" s="49">
        <f t="shared" si="118"/>
        <v>0</v>
      </c>
      <c r="AO81" s="49">
        <f t="shared" si="118"/>
        <v>0</v>
      </c>
      <c r="AP81" s="49">
        <f t="shared" si="118"/>
        <v>0</v>
      </c>
      <c r="AQ81" s="49">
        <f t="shared" si="118"/>
        <v>0</v>
      </c>
      <c r="AR81" s="49">
        <f t="shared" si="118"/>
        <v>0</v>
      </c>
      <c r="AS81" s="49">
        <f t="shared" si="118"/>
        <v>0</v>
      </c>
      <c r="AT81" s="49">
        <f t="shared" si="118"/>
        <v>0</v>
      </c>
      <c r="AU81" s="49">
        <f t="shared" si="118"/>
        <v>0</v>
      </c>
      <c r="AV81" s="49">
        <f t="shared" si="118"/>
        <v>0</v>
      </c>
      <c r="AW81" s="49">
        <f t="shared" si="118"/>
        <v>0</v>
      </c>
      <c r="AX81" s="49">
        <f t="shared" si="118"/>
        <v>0</v>
      </c>
      <c r="AY81" s="49">
        <f t="shared" si="118"/>
        <v>0</v>
      </c>
      <c r="AZ81" s="49">
        <f t="shared" si="118"/>
        <v>0</v>
      </c>
      <c r="BA81" s="49">
        <f t="shared" si="118"/>
        <v>0</v>
      </c>
      <c r="BB81" s="49">
        <f t="shared" si="118"/>
        <v>0</v>
      </c>
      <c r="BC81" s="49">
        <f t="shared" si="118"/>
        <v>0</v>
      </c>
      <c r="BD81" s="49">
        <f t="shared" si="118"/>
        <v>0</v>
      </c>
      <c r="BE81" s="49">
        <f t="shared" si="118"/>
        <v>0</v>
      </c>
      <c r="BF81" s="49">
        <f t="shared" ref="BF81:CC81" si="119">BF17*$J17</f>
        <v>0</v>
      </c>
      <c r="BG81" s="49">
        <f t="shared" si="119"/>
        <v>0</v>
      </c>
      <c r="BH81" s="49">
        <f t="shared" si="119"/>
        <v>0</v>
      </c>
      <c r="BI81" s="49">
        <f t="shared" si="119"/>
        <v>0</v>
      </c>
      <c r="BJ81" s="49">
        <f t="shared" si="119"/>
        <v>0</v>
      </c>
      <c r="BK81" s="49">
        <f t="shared" si="119"/>
        <v>0</v>
      </c>
      <c r="BL81" s="49">
        <f t="shared" si="119"/>
        <v>0</v>
      </c>
      <c r="BM81" s="49">
        <f t="shared" si="119"/>
        <v>0</v>
      </c>
      <c r="BN81" s="49">
        <f t="shared" si="119"/>
        <v>0</v>
      </c>
      <c r="BO81" s="49">
        <f t="shared" si="119"/>
        <v>0</v>
      </c>
      <c r="BP81" s="49">
        <f t="shared" si="119"/>
        <v>0</v>
      </c>
      <c r="BQ81" s="49">
        <f t="shared" si="119"/>
        <v>0</v>
      </c>
      <c r="BR81" s="49">
        <f t="shared" si="119"/>
        <v>0</v>
      </c>
      <c r="BS81" s="49">
        <f t="shared" si="119"/>
        <v>0</v>
      </c>
      <c r="BT81" s="49">
        <f t="shared" si="119"/>
        <v>0</v>
      </c>
      <c r="BU81" s="49">
        <f t="shared" si="119"/>
        <v>0</v>
      </c>
      <c r="BV81" s="49">
        <f t="shared" si="119"/>
        <v>0</v>
      </c>
      <c r="BW81" s="49">
        <f t="shared" si="119"/>
        <v>0</v>
      </c>
      <c r="BX81" s="49">
        <f t="shared" si="119"/>
        <v>0</v>
      </c>
      <c r="BY81" s="49">
        <f t="shared" si="119"/>
        <v>0</v>
      </c>
      <c r="BZ81" s="49">
        <f t="shared" si="119"/>
        <v>0</v>
      </c>
      <c r="CA81" s="49">
        <f t="shared" si="119"/>
        <v>0</v>
      </c>
      <c r="CB81" s="49">
        <f t="shared" si="119"/>
        <v>0</v>
      </c>
      <c r="CC81" s="49">
        <f t="shared" si="119"/>
        <v>0</v>
      </c>
      <c r="CD81" s="49">
        <f t="shared" ref="CD81:DA81" si="120">CD17*$K17</f>
        <v>0</v>
      </c>
      <c r="CE81" s="49">
        <f t="shared" si="120"/>
        <v>0</v>
      </c>
      <c r="CF81" s="49">
        <f t="shared" si="120"/>
        <v>0</v>
      </c>
      <c r="CG81" s="49">
        <f t="shared" si="120"/>
        <v>0</v>
      </c>
      <c r="CH81" s="49">
        <f t="shared" si="120"/>
        <v>0</v>
      </c>
      <c r="CI81" s="49">
        <f t="shared" si="120"/>
        <v>0</v>
      </c>
      <c r="CJ81" s="49">
        <f t="shared" si="120"/>
        <v>0</v>
      </c>
      <c r="CK81" s="49">
        <f t="shared" si="120"/>
        <v>0</v>
      </c>
      <c r="CL81" s="49">
        <f t="shared" si="120"/>
        <v>0</v>
      </c>
      <c r="CM81" s="49">
        <f t="shared" si="120"/>
        <v>0</v>
      </c>
      <c r="CN81" s="49">
        <f t="shared" si="120"/>
        <v>0</v>
      </c>
      <c r="CO81" s="49">
        <f t="shared" si="120"/>
        <v>0</v>
      </c>
      <c r="CP81" s="49">
        <f t="shared" si="120"/>
        <v>0</v>
      </c>
      <c r="CQ81" s="49">
        <f t="shared" si="120"/>
        <v>0</v>
      </c>
      <c r="CR81" s="49">
        <f t="shared" si="120"/>
        <v>0</v>
      </c>
      <c r="CS81" s="49">
        <f t="shared" si="120"/>
        <v>0</v>
      </c>
      <c r="CT81" s="49">
        <f t="shared" si="120"/>
        <v>0</v>
      </c>
      <c r="CU81" s="49">
        <f t="shared" si="120"/>
        <v>0</v>
      </c>
      <c r="CV81" s="49">
        <f t="shared" si="120"/>
        <v>0</v>
      </c>
      <c r="CW81" s="49">
        <f t="shared" si="120"/>
        <v>0</v>
      </c>
      <c r="CX81" s="49">
        <f t="shared" si="120"/>
        <v>0</v>
      </c>
      <c r="CY81" s="49">
        <f t="shared" si="120"/>
        <v>0</v>
      </c>
      <c r="CZ81" s="49">
        <f t="shared" si="120"/>
        <v>0</v>
      </c>
      <c r="DA81" s="49">
        <f t="shared" si="120"/>
        <v>0</v>
      </c>
      <c r="DB81" s="49">
        <f t="shared" ref="DB81:DY81" si="121">DB17*$L17</f>
        <v>0</v>
      </c>
      <c r="DC81" s="49">
        <f t="shared" si="121"/>
        <v>0</v>
      </c>
      <c r="DD81" s="49">
        <f t="shared" si="121"/>
        <v>0</v>
      </c>
      <c r="DE81" s="49">
        <f t="shared" si="121"/>
        <v>0</v>
      </c>
      <c r="DF81" s="49">
        <f t="shared" si="121"/>
        <v>0</v>
      </c>
      <c r="DG81" s="49">
        <f t="shared" si="121"/>
        <v>0</v>
      </c>
      <c r="DH81" s="49">
        <f t="shared" si="121"/>
        <v>0</v>
      </c>
      <c r="DI81" s="49">
        <f t="shared" si="121"/>
        <v>0</v>
      </c>
      <c r="DJ81" s="49">
        <f t="shared" si="121"/>
        <v>0</v>
      </c>
      <c r="DK81" s="49">
        <f t="shared" si="121"/>
        <v>0</v>
      </c>
      <c r="DL81" s="49">
        <f t="shared" si="121"/>
        <v>0</v>
      </c>
      <c r="DM81" s="49">
        <f t="shared" si="121"/>
        <v>0</v>
      </c>
      <c r="DN81" s="49">
        <f t="shared" si="121"/>
        <v>0</v>
      </c>
      <c r="DO81" s="49">
        <f t="shared" si="121"/>
        <v>0</v>
      </c>
      <c r="DP81" s="49">
        <f t="shared" si="121"/>
        <v>0</v>
      </c>
      <c r="DQ81" s="49">
        <f t="shared" si="121"/>
        <v>0</v>
      </c>
      <c r="DR81" s="49">
        <f t="shared" si="121"/>
        <v>0</v>
      </c>
      <c r="DS81" s="49">
        <f t="shared" si="121"/>
        <v>0</v>
      </c>
      <c r="DT81" s="49">
        <f t="shared" si="121"/>
        <v>0</v>
      </c>
      <c r="DU81" s="49">
        <f t="shared" si="121"/>
        <v>0</v>
      </c>
      <c r="DV81" s="49">
        <f t="shared" si="121"/>
        <v>0</v>
      </c>
      <c r="DW81" s="49">
        <f t="shared" si="121"/>
        <v>0</v>
      </c>
      <c r="DX81" s="49">
        <f t="shared" si="121"/>
        <v>0</v>
      </c>
      <c r="DY81" s="49">
        <f t="shared" si="121"/>
        <v>0</v>
      </c>
      <c r="DZ81" s="49">
        <f t="shared" ref="DZ81:EW81" si="122">DZ17*$M17</f>
        <v>0</v>
      </c>
      <c r="EA81" s="49">
        <f t="shared" si="122"/>
        <v>0</v>
      </c>
      <c r="EB81" s="49">
        <f t="shared" si="122"/>
        <v>0</v>
      </c>
      <c r="EC81" s="49">
        <f t="shared" si="122"/>
        <v>0</v>
      </c>
      <c r="ED81" s="49">
        <f t="shared" si="122"/>
        <v>0</v>
      </c>
      <c r="EE81" s="49">
        <f t="shared" si="122"/>
        <v>0</v>
      </c>
      <c r="EF81" s="49">
        <f t="shared" si="122"/>
        <v>0</v>
      </c>
      <c r="EG81" s="49">
        <f t="shared" si="122"/>
        <v>0</v>
      </c>
      <c r="EH81" s="49">
        <f t="shared" si="122"/>
        <v>0</v>
      </c>
      <c r="EI81" s="49">
        <f t="shared" si="122"/>
        <v>0</v>
      </c>
      <c r="EJ81" s="49">
        <f t="shared" si="122"/>
        <v>0</v>
      </c>
      <c r="EK81" s="49">
        <f t="shared" si="122"/>
        <v>0</v>
      </c>
      <c r="EL81" s="49">
        <f t="shared" si="122"/>
        <v>0</v>
      </c>
      <c r="EM81" s="49">
        <f t="shared" si="122"/>
        <v>0</v>
      </c>
      <c r="EN81" s="49">
        <f t="shared" si="122"/>
        <v>0</v>
      </c>
      <c r="EO81" s="49">
        <f t="shared" si="122"/>
        <v>0</v>
      </c>
      <c r="EP81" s="49">
        <f t="shared" si="122"/>
        <v>0</v>
      </c>
      <c r="EQ81" s="49">
        <f t="shared" si="122"/>
        <v>0</v>
      </c>
      <c r="ER81" s="49">
        <f t="shared" si="122"/>
        <v>0</v>
      </c>
      <c r="ES81" s="49">
        <f t="shared" si="122"/>
        <v>0</v>
      </c>
      <c r="ET81" s="49">
        <f t="shared" si="122"/>
        <v>0</v>
      </c>
      <c r="EU81" s="49">
        <f t="shared" si="122"/>
        <v>0</v>
      </c>
      <c r="EV81" s="49">
        <f t="shared" si="122"/>
        <v>0</v>
      </c>
      <c r="EW81" s="49">
        <f t="shared" si="122"/>
        <v>0</v>
      </c>
      <c r="EX81" s="49">
        <f t="shared" ref="EX81:FQ81" si="123">EX17*$N17</f>
        <v>0</v>
      </c>
      <c r="EY81" s="49">
        <f t="shared" si="123"/>
        <v>0</v>
      </c>
      <c r="EZ81" s="49">
        <f t="shared" si="123"/>
        <v>0</v>
      </c>
      <c r="FA81" s="49">
        <f t="shared" si="123"/>
        <v>0</v>
      </c>
      <c r="FB81" s="49">
        <f t="shared" si="123"/>
        <v>0</v>
      </c>
      <c r="FC81" s="49">
        <f t="shared" si="123"/>
        <v>0</v>
      </c>
      <c r="FD81" s="49">
        <f t="shared" si="123"/>
        <v>0</v>
      </c>
      <c r="FE81" s="49">
        <f t="shared" si="123"/>
        <v>0</v>
      </c>
      <c r="FF81" s="49">
        <f t="shared" si="123"/>
        <v>0</v>
      </c>
      <c r="FG81" s="49">
        <f t="shared" si="123"/>
        <v>0</v>
      </c>
      <c r="FH81" s="49">
        <f t="shared" si="123"/>
        <v>0</v>
      </c>
      <c r="FI81" s="49">
        <f t="shared" si="123"/>
        <v>0</v>
      </c>
      <c r="FJ81" s="49">
        <f t="shared" si="123"/>
        <v>0</v>
      </c>
      <c r="FK81" s="49">
        <f t="shared" si="123"/>
        <v>0</v>
      </c>
      <c r="FL81" s="49">
        <f t="shared" si="123"/>
        <v>0</v>
      </c>
      <c r="FM81" s="49">
        <f t="shared" si="123"/>
        <v>0</v>
      </c>
      <c r="FN81" s="49">
        <f t="shared" si="123"/>
        <v>0</v>
      </c>
      <c r="FO81" s="49">
        <f t="shared" si="123"/>
        <v>0</v>
      </c>
      <c r="FP81" s="49">
        <f t="shared" si="123"/>
        <v>0</v>
      </c>
      <c r="FQ81" s="49">
        <f t="shared" si="123"/>
        <v>0</v>
      </c>
      <c r="FR81" s="69">
        <f t="shared" si="100"/>
        <v>0</v>
      </c>
      <c r="FS81" s="70">
        <f t="shared" si="101"/>
        <v>0</v>
      </c>
      <c r="FT81" s="5"/>
      <c r="FU81" s="5"/>
      <c r="FV81" s="5"/>
      <c r="FW81" s="5"/>
      <c r="FX81" s="5"/>
      <c r="FY81" s="5"/>
      <c r="FZ81" s="5"/>
      <c r="GA81" s="5"/>
    </row>
    <row r="82" spans="1:183" ht="16.5" customHeight="1" x14ac:dyDescent="0.25">
      <c r="A82" s="5"/>
      <c r="B82" s="24" t="s">
        <v>186</v>
      </c>
      <c r="C82" s="24" t="s">
        <v>183</v>
      </c>
      <c r="D82" s="24" t="s">
        <v>183</v>
      </c>
      <c r="E82" s="5">
        <f t="shared" si="102"/>
        <v>5</v>
      </c>
      <c r="F82" s="76" t="s">
        <v>250</v>
      </c>
      <c r="G82" s="17" t="s">
        <v>247</v>
      </c>
      <c r="H82" s="41">
        <f t="shared" si="86"/>
        <v>43019.695833333331</v>
      </c>
      <c r="I82" s="41">
        <f t="shared" si="87"/>
        <v>45600.877583333335</v>
      </c>
      <c r="J82" s="41">
        <f t="shared" si="88"/>
        <v>48336.930238333334</v>
      </c>
      <c r="K82" s="41">
        <f t="shared" si="89"/>
        <v>51237.146052633339</v>
      </c>
      <c r="L82" s="41">
        <f t="shared" si="90"/>
        <v>54311.374815791343</v>
      </c>
      <c r="M82" s="41">
        <f t="shared" si="91"/>
        <v>57570.057304738824</v>
      </c>
      <c r="N82" s="41">
        <f t="shared" si="92"/>
        <v>61024.260743023158</v>
      </c>
      <c r="O82" s="49">
        <f t="shared" ref="O82:AG82" si="124">O18*$H18</f>
        <v>0</v>
      </c>
      <c r="P82" s="49">
        <f t="shared" si="124"/>
        <v>0</v>
      </c>
      <c r="Q82" s="49">
        <f t="shared" si="124"/>
        <v>0</v>
      </c>
      <c r="R82" s="49">
        <f t="shared" si="124"/>
        <v>0</v>
      </c>
      <c r="S82" s="49">
        <f t="shared" si="124"/>
        <v>0</v>
      </c>
      <c r="T82" s="49">
        <f t="shared" si="124"/>
        <v>0</v>
      </c>
      <c r="U82" s="49">
        <f t="shared" si="124"/>
        <v>0</v>
      </c>
      <c r="V82" s="49">
        <f t="shared" si="124"/>
        <v>0</v>
      </c>
      <c r="W82" s="49">
        <f t="shared" si="124"/>
        <v>0</v>
      </c>
      <c r="X82" s="49">
        <f t="shared" si="124"/>
        <v>0</v>
      </c>
      <c r="Y82" s="49">
        <f t="shared" si="124"/>
        <v>0</v>
      </c>
      <c r="Z82" s="49">
        <f t="shared" si="124"/>
        <v>0</v>
      </c>
      <c r="AA82" s="49">
        <f t="shared" si="124"/>
        <v>0</v>
      </c>
      <c r="AB82" s="49">
        <f t="shared" si="124"/>
        <v>0</v>
      </c>
      <c r="AC82" s="49">
        <f t="shared" si="124"/>
        <v>0</v>
      </c>
      <c r="AD82" s="49">
        <f t="shared" si="124"/>
        <v>0</v>
      </c>
      <c r="AE82" s="49">
        <f t="shared" si="124"/>
        <v>0</v>
      </c>
      <c r="AF82" s="49">
        <f t="shared" si="124"/>
        <v>0</v>
      </c>
      <c r="AG82" s="49">
        <f t="shared" si="124"/>
        <v>0</v>
      </c>
      <c r="AH82" s="49">
        <f t="shared" ref="AH82:BE82" si="125">AH18*$I18</f>
        <v>0</v>
      </c>
      <c r="AI82" s="49">
        <f t="shared" si="125"/>
        <v>0</v>
      </c>
      <c r="AJ82" s="49">
        <f t="shared" si="125"/>
        <v>0</v>
      </c>
      <c r="AK82" s="49">
        <f t="shared" si="125"/>
        <v>0</v>
      </c>
      <c r="AL82" s="49">
        <f t="shared" si="125"/>
        <v>0</v>
      </c>
      <c r="AM82" s="49">
        <f t="shared" si="125"/>
        <v>0</v>
      </c>
      <c r="AN82" s="49">
        <f t="shared" si="125"/>
        <v>0</v>
      </c>
      <c r="AO82" s="49">
        <f t="shared" si="125"/>
        <v>0</v>
      </c>
      <c r="AP82" s="49">
        <f t="shared" si="125"/>
        <v>0</v>
      </c>
      <c r="AQ82" s="49">
        <f t="shared" si="125"/>
        <v>0</v>
      </c>
      <c r="AR82" s="49">
        <f t="shared" si="125"/>
        <v>0</v>
      </c>
      <c r="AS82" s="49">
        <f t="shared" si="125"/>
        <v>0</v>
      </c>
      <c r="AT82" s="49">
        <f t="shared" si="125"/>
        <v>0</v>
      </c>
      <c r="AU82" s="49">
        <f t="shared" si="125"/>
        <v>0</v>
      </c>
      <c r="AV82" s="49">
        <f t="shared" si="125"/>
        <v>0</v>
      </c>
      <c r="AW82" s="49">
        <f t="shared" si="125"/>
        <v>0</v>
      </c>
      <c r="AX82" s="49">
        <f t="shared" si="125"/>
        <v>0</v>
      </c>
      <c r="AY82" s="49">
        <f t="shared" si="125"/>
        <v>0</v>
      </c>
      <c r="AZ82" s="49">
        <f t="shared" si="125"/>
        <v>0</v>
      </c>
      <c r="BA82" s="49">
        <f t="shared" si="125"/>
        <v>0</v>
      </c>
      <c r="BB82" s="49">
        <f t="shared" si="125"/>
        <v>0</v>
      </c>
      <c r="BC82" s="49">
        <f t="shared" si="125"/>
        <v>0</v>
      </c>
      <c r="BD82" s="49">
        <f t="shared" si="125"/>
        <v>0</v>
      </c>
      <c r="BE82" s="49">
        <f t="shared" si="125"/>
        <v>0</v>
      </c>
      <c r="BF82" s="49">
        <f t="shared" ref="BF82:CC82" si="126">BF18*$J18</f>
        <v>0</v>
      </c>
      <c r="BG82" s="49">
        <f t="shared" si="126"/>
        <v>0</v>
      </c>
      <c r="BH82" s="49">
        <f t="shared" si="126"/>
        <v>0</v>
      </c>
      <c r="BI82" s="49">
        <f t="shared" si="126"/>
        <v>0</v>
      </c>
      <c r="BJ82" s="49">
        <f t="shared" si="126"/>
        <v>0</v>
      </c>
      <c r="BK82" s="49">
        <f t="shared" si="126"/>
        <v>0</v>
      </c>
      <c r="BL82" s="49">
        <f t="shared" si="126"/>
        <v>0</v>
      </c>
      <c r="BM82" s="49">
        <f t="shared" si="126"/>
        <v>0</v>
      </c>
      <c r="BN82" s="49">
        <f t="shared" si="126"/>
        <v>0</v>
      </c>
      <c r="BO82" s="49">
        <f t="shared" si="126"/>
        <v>0</v>
      </c>
      <c r="BP82" s="49">
        <f t="shared" si="126"/>
        <v>0</v>
      </c>
      <c r="BQ82" s="49">
        <f t="shared" si="126"/>
        <v>0</v>
      </c>
      <c r="BR82" s="49">
        <f t="shared" si="126"/>
        <v>0</v>
      </c>
      <c r="BS82" s="49">
        <f t="shared" si="126"/>
        <v>0</v>
      </c>
      <c r="BT82" s="49">
        <f t="shared" si="126"/>
        <v>0</v>
      </c>
      <c r="BU82" s="49">
        <f t="shared" si="126"/>
        <v>0</v>
      </c>
      <c r="BV82" s="49">
        <f t="shared" si="126"/>
        <v>0</v>
      </c>
      <c r="BW82" s="49">
        <f t="shared" si="126"/>
        <v>0</v>
      </c>
      <c r="BX82" s="49">
        <f t="shared" si="126"/>
        <v>0</v>
      </c>
      <c r="BY82" s="49">
        <f t="shared" si="126"/>
        <v>0</v>
      </c>
      <c r="BZ82" s="49">
        <f t="shared" si="126"/>
        <v>0</v>
      </c>
      <c r="CA82" s="49">
        <f t="shared" si="126"/>
        <v>0</v>
      </c>
      <c r="CB82" s="49">
        <f t="shared" si="126"/>
        <v>0</v>
      </c>
      <c r="CC82" s="49">
        <f t="shared" si="126"/>
        <v>0</v>
      </c>
      <c r="CD82" s="49">
        <f t="shared" ref="CD82:DA82" si="127">CD18*$K18</f>
        <v>0</v>
      </c>
      <c r="CE82" s="49">
        <f t="shared" si="127"/>
        <v>0</v>
      </c>
      <c r="CF82" s="49">
        <f t="shared" si="127"/>
        <v>0</v>
      </c>
      <c r="CG82" s="49">
        <f t="shared" si="127"/>
        <v>0</v>
      </c>
      <c r="CH82" s="49">
        <f t="shared" si="127"/>
        <v>0</v>
      </c>
      <c r="CI82" s="49">
        <f t="shared" si="127"/>
        <v>0</v>
      </c>
      <c r="CJ82" s="49">
        <f t="shared" si="127"/>
        <v>0</v>
      </c>
      <c r="CK82" s="49">
        <f t="shared" si="127"/>
        <v>0</v>
      </c>
      <c r="CL82" s="49">
        <f t="shared" si="127"/>
        <v>0</v>
      </c>
      <c r="CM82" s="49">
        <f t="shared" si="127"/>
        <v>0</v>
      </c>
      <c r="CN82" s="49">
        <f t="shared" si="127"/>
        <v>0</v>
      </c>
      <c r="CO82" s="49">
        <f t="shared" si="127"/>
        <v>0</v>
      </c>
      <c r="CP82" s="49">
        <f t="shared" si="127"/>
        <v>0</v>
      </c>
      <c r="CQ82" s="49">
        <f t="shared" si="127"/>
        <v>0</v>
      </c>
      <c r="CR82" s="49">
        <f t="shared" si="127"/>
        <v>0</v>
      </c>
      <c r="CS82" s="49">
        <f t="shared" si="127"/>
        <v>0</v>
      </c>
      <c r="CT82" s="49">
        <f t="shared" si="127"/>
        <v>0</v>
      </c>
      <c r="CU82" s="49">
        <f t="shared" si="127"/>
        <v>0</v>
      </c>
      <c r="CV82" s="49">
        <f t="shared" si="127"/>
        <v>0</v>
      </c>
      <c r="CW82" s="49">
        <f t="shared" si="127"/>
        <v>0</v>
      </c>
      <c r="CX82" s="49">
        <f t="shared" si="127"/>
        <v>0</v>
      </c>
      <c r="CY82" s="49">
        <f t="shared" si="127"/>
        <v>0</v>
      </c>
      <c r="CZ82" s="49">
        <f t="shared" si="127"/>
        <v>0</v>
      </c>
      <c r="DA82" s="49">
        <f t="shared" si="127"/>
        <v>0</v>
      </c>
      <c r="DB82" s="49">
        <f t="shared" ref="DB82:DY82" si="128">DB18*$L18</f>
        <v>0</v>
      </c>
      <c r="DC82" s="49">
        <f t="shared" si="128"/>
        <v>0</v>
      </c>
      <c r="DD82" s="49">
        <f t="shared" si="128"/>
        <v>0</v>
      </c>
      <c r="DE82" s="49">
        <f t="shared" si="128"/>
        <v>0</v>
      </c>
      <c r="DF82" s="49">
        <f t="shared" si="128"/>
        <v>0</v>
      </c>
      <c r="DG82" s="49">
        <f t="shared" si="128"/>
        <v>0</v>
      </c>
      <c r="DH82" s="49">
        <f t="shared" si="128"/>
        <v>0</v>
      </c>
      <c r="DI82" s="49">
        <f t="shared" si="128"/>
        <v>0</v>
      </c>
      <c r="DJ82" s="49">
        <f t="shared" si="128"/>
        <v>0</v>
      </c>
      <c r="DK82" s="49">
        <f t="shared" si="128"/>
        <v>0</v>
      </c>
      <c r="DL82" s="49">
        <f t="shared" si="128"/>
        <v>0</v>
      </c>
      <c r="DM82" s="49">
        <f t="shared" si="128"/>
        <v>0</v>
      </c>
      <c r="DN82" s="49">
        <f t="shared" si="128"/>
        <v>0</v>
      </c>
      <c r="DO82" s="49">
        <f t="shared" si="128"/>
        <v>0</v>
      </c>
      <c r="DP82" s="49">
        <f t="shared" si="128"/>
        <v>0</v>
      </c>
      <c r="DQ82" s="49">
        <f t="shared" si="128"/>
        <v>0</v>
      </c>
      <c r="DR82" s="49">
        <f t="shared" si="128"/>
        <v>0</v>
      </c>
      <c r="DS82" s="49">
        <f t="shared" si="128"/>
        <v>0</v>
      </c>
      <c r="DT82" s="49">
        <f t="shared" si="128"/>
        <v>0</v>
      </c>
      <c r="DU82" s="49">
        <f t="shared" si="128"/>
        <v>0</v>
      </c>
      <c r="DV82" s="49">
        <f t="shared" si="128"/>
        <v>0</v>
      </c>
      <c r="DW82" s="49">
        <f t="shared" si="128"/>
        <v>0</v>
      </c>
      <c r="DX82" s="49">
        <f t="shared" si="128"/>
        <v>0</v>
      </c>
      <c r="DY82" s="49">
        <f t="shared" si="128"/>
        <v>0</v>
      </c>
      <c r="DZ82" s="49">
        <f t="shared" ref="DZ82:EW82" si="129">DZ18*$M18</f>
        <v>0</v>
      </c>
      <c r="EA82" s="49">
        <f t="shared" si="129"/>
        <v>0</v>
      </c>
      <c r="EB82" s="49">
        <f t="shared" si="129"/>
        <v>0</v>
      </c>
      <c r="EC82" s="49">
        <f t="shared" si="129"/>
        <v>0</v>
      </c>
      <c r="ED82" s="49">
        <f t="shared" si="129"/>
        <v>0</v>
      </c>
      <c r="EE82" s="49">
        <f t="shared" si="129"/>
        <v>0</v>
      </c>
      <c r="EF82" s="49">
        <f t="shared" si="129"/>
        <v>0</v>
      </c>
      <c r="EG82" s="49">
        <f t="shared" si="129"/>
        <v>0</v>
      </c>
      <c r="EH82" s="49">
        <f t="shared" si="129"/>
        <v>0</v>
      </c>
      <c r="EI82" s="49">
        <f t="shared" si="129"/>
        <v>0</v>
      </c>
      <c r="EJ82" s="49">
        <f t="shared" si="129"/>
        <v>0</v>
      </c>
      <c r="EK82" s="49">
        <f t="shared" si="129"/>
        <v>0</v>
      </c>
      <c r="EL82" s="49">
        <f t="shared" si="129"/>
        <v>0</v>
      </c>
      <c r="EM82" s="49">
        <f t="shared" si="129"/>
        <v>0</v>
      </c>
      <c r="EN82" s="49">
        <f t="shared" si="129"/>
        <v>0</v>
      </c>
      <c r="EO82" s="49">
        <f t="shared" si="129"/>
        <v>0</v>
      </c>
      <c r="EP82" s="49">
        <f t="shared" si="129"/>
        <v>0</v>
      </c>
      <c r="EQ82" s="49">
        <f t="shared" si="129"/>
        <v>0</v>
      </c>
      <c r="ER82" s="49">
        <f t="shared" si="129"/>
        <v>0</v>
      </c>
      <c r="ES82" s="49">
        <f t="shared" si="129"/>
        <v>0</v>
      </c>
      <c r="ET82" s="49">
        <f t="shared" si="129"/>
        <v>0</v>
      </c>
      <c r="EU82" s="49">
        <f t="shared" si="129"/>
        <v>0</v>
      </c>
      <c r="EV82" s="49">
        <f t="shared" si="129"/>
        <v>0</v>
      </c>
      <c r="EW82" s="49">
        <f t="shared" si="129"/>
        <v>0</v>
      </c>
      <c r="EX82" s="49">
        <f t="shared" ref="EX82:FQ82" si="130">EX18*$N18</f>
        <v>0</v>
      </c>
      <c r="EY82" s="49">
        <f t="shared" si="130"/>
        <v>0</v>
      </c>
      <c r="EZ82" s="49">
        <f t="shared" si="130"/>
        <v>0</v>
      </c>
      <c r="FA82" s="49">
        <f t="shared" si="130"/>
        <v>0</v>
      </c>
      <c r="FB82" s="49">
        <f t="shared" si="130"/>
        <v>0</v>
      </c>
      <c r="FC82" s="49">
        <f t="shared" si="130"/>
        <v>0</v>
      </c>
      <c r="FD82" s="49">
        <f t="shared" si="130"/>
        <v>0</v>
      </c>
      <c r="FE82" s="49">
        <f t="shared" si="130"/>
        <v>0</v>
      </c>
      <c r="FF82" s="49">
        <f t="shared" si="130"/>
        <v>0</v>
      </c>
      <c r="FG82" s="49">
        <f t="shared" si="130"/>
        <v>0</v>
      </c>
      <c r="FH82" s="49">
        <f t="shared" si="130"/>
        <v>0</v>
      </c>
      <c r="FI82" s="49">
        <f t="shared" si="130"/>
        <v>0</v>
      </c>
      <c r="FJ82" s="49">
        <f t="shared" si="130"/>
        <v>0</v>
      </c>
      <c r="FK82" s="49">
        <f t="shared" si="130"/>
        <v>0</v>
      </c>
      <c r="FL82" s="49">
        <f t="shared" si="130"/>
        <v>0</v>
      </c>
      <c r="FM82" s="49">
        <f t="shared" si="130"/>
        <v>0</v>
      </c>
      <c r="FN82" s="49">
        <f t="shared" si="130"/>
        <v>0</v>
      </c>
      <c r="FO82" s="49">
        <f t="shared" si="130"/>
        <v>0</v>
      </c>
      <c r="FP82" s="49">
        <f t="shared" si="130"/>
        <v>0</v>
      </c>
      <c r="FQ82" s="49">
        <f t="shared" si="130"/>
        <v>0</v>
      </c>
      <c r="FR82" s="69">
        <f t="shared" si="100"/>
        <v>0</v>
      </c>
      <c r="FS82" s="70">
        <f t="shared" si="101"/>
        <v>0</v>
      </c>
      <c r="FT82" s="5"/>
      <c r="FU82" s="5"/>
      <c r="FV82" s="5"/>
      <c r="FW82" s="5"/>
      <c r="FX82" s="5"/>
      <c r="FY82" s="5"/>
      <c r="FZ82" s="5"/>
      <c r="GA82" s="5"/>
    </row>
    <row r="83" spans="1:183" ht="16.5" customHeight="1" x14ac:dyDescent="0.25">
      <c r="A83" s="5"/>
      <c r="B83" s="24" t="s">
        <v>243</v>
      </c>
      <c r="C83" s="24" t="s">
        <v>183</v>
      </c>
      <c r="D83" s="24" t="s">
        <v>183</v>
      </c>
      <c r="E83" s="5">
        <f t="shared" si="102"/>
        <v>6</v>
      </c>
      <c r="F83" s="76" t="s">
        <v>251</v>
      </c>
      <c r="G83" s="17" t="s">
        <v>247</v>
      </c>
      <c r="H83" s="41">
        <f t="shared" si="86"/>
        <v>43019.695833333331</v>
      </c>
      <c r="I83" s="41">
        <f t="shared" si="87"/>
        <v>45600.877583333335</v>
      </c>
      <c r="J83" s="41">
        <f t="shared" si="88"/>
        <v>48336.930238333334</v>
      </c>
      <c r="K83" s="41">
        <f t="shared" si="89"/>
        <v>51237.146052633339</v>
      </c>
      <c r="L83" s="41">
        <f t="shared" si="90"/>
        <v>54311.374815791343</v>
      </c>
      <c r="M83" s="41">
        <f t="shared" si="91"/>
        <v>57570.057304738824</v>
      </c>
      <c r="N83" s="41">
        <f t="shared" si="92"/>
        <v>61024.260743023158</v>
      </c>
      <c r="O83" s="49">
        <f t="shared" ref="O83:AG83" si="131">O19*$H19</f>
        <v>0</v>
      </c>
      <c r="P83" s="49">
        <f t="shared" si="131"/>
        <v>0</v>
      </c>
      <c r="Q83" s="49">
        <f t="shared" si="131"/>
        <v>0</v>
      </c>
      <c r="R83" s="49">
        <f t="shared" si="131"/>
        <v>0</v>
      </c>
      <c r="S83" s="49">
        <f t="shared" si="131"/>
        <v>0</v>
      </c>
      <c r="T83" s="49">
        <f t="shared" si="131"/>
        <v>0</v>
      </c>
      <c r="U83" s="49">
        <f t="shared" si="131"/>
        <v>0</v>
      </c>
      <c r="V83" s="49">
        <f t="shared" si="131"/>
        <v>0</v>
      </c>
      <c r="W83" s="49">
        <f t="shared" si="131"/>
        <v>0</v>
      </c>
      <c r="X83" s="49">
        <f t="shared" si="131"/>
        <v>0</v>
      </c>
      <c r="Y83" s="49">
        <f t="shared" si="131"/>
        <v>0</v>
      </c>
      <c r="Z83" s="49">
        <f t="shared" si="131"/>
        <v>0</v>
      </c>
      <c r="AA83" s="49">
        <f t="shared" si="131"/>
        <v>0</v>
      </c>
      <c r="AB83" s="49">
        <f t="shared" si="131"/>
        <v>0</v>
      </c>
      <c r="AC83" s="49">
        <f t="shared" si="131"/>
        <v>0</v>
      </c>
      <c r="AD83" s="49">
        <f t="shared" si="131"/>
        <v>0</v>
      </c>
      <c r="AE83" s="49">
        <f t="shared" si="131"/>
        <v>0</v>
      </c>
      <c r="AF83" s="49">
        <f t="shared" si="131"/>
        <v>0</v>
      </c>
      <c r="AG83" s="49">
        <f t="shared" si="131"/>
        <v>0</v>
      </c>
      <c r="AH83" s="49">
        <f t="shared" ref="AH83:BE83" si="132">AH19*$I19</f>
        <v>0</v>
      </c>
      <c r="AI83" s="49">
        <f t="shared" si="132"/>
        <v>0</v>
      </c>
      <c r="AJ83" s="49">
        <f t="shared" si="132"/>
        <v>0</v>
      </c>
      <c r="AK83" s="49">
        <f t="shared" si="132"/>
        <v>0</v>
      </c>
      <c r="AL83" s="49">
        <f t="shared" si="132"/>
        <v>0</v>
      </c>
      <c r="AM83" s="49">
        <f t="shared" si="132"/>
        <v>0</v>
      </c>
      <c r="AN83" s="49">
        <f t="shared" si="132"/>
        <v>0</v>
      </c>
      <c r="AO83" s="49">
        <f t="shared" si="132"/>
        <v>0</v>
      </c>
      <c r="AP83" s="49">
        <f t="shared" si="132"/>
        <v>0</v>
      </c>
      <c r="AQ83" s="49">
        <f t="shared" si="132"/>
        <v>0</v>
      </c>
      <c r="AR83" s="49">
        <f t="shared" si="132"/>
        <v>0</v>
      </c>
      <c r="AS83" s="49">
        <f t="shared" si="132"/>
        <v>0</v>
      </c>
      <c r="AT83" s="49">
        <f t="shared" si="132"/>
        <v>0</v>
      </c>
      <c r="AU83" s="49">
        <f t="shared" si="132"/>
        <v>0</v>
      </c>
      <c r="AV83" s="49">
        <f t="shared" si="132"/>
        <v>0</v>
      </c>
      <c r="AW83" s="49">
        <f t="shared" si="132"/>
        <v>0</v>
      </c>
      <c r="AX83" s="49">
        <f t="shared" si="132"/>
        <v>0</v>
      </c>
      <c r="AY83" s="49">
        <f t="shared" si="132"/>
        <v>0</v>
      </c>
      <c r="AZ83" s="49">
        <f t="shared" si="132"/>
        <v>0</v>
      </c>
      <c r="BA83" s="49">
        <f t="shared" si="132"/>
        <v>0</v>
      </c>
      <c r="BB83" s="49">
        <f t="shared" si="132"/>
        <v>0</v>
      </c>
      <c r="BC83" s="49">
        <f t="shared" si="132"/>
        <v>0</v>
      </c>
      <c r="BD83" s="49">
        <f t="shared" si="132"/>
        <v>0</v>
      </c>
      <c r="BE83" s="49">
        <f t="shared" si="132"/>
        <v>0</v>
      </c>
      <c r="BF83" s="49">
        <f t="shared" ref="BF83:CC83" si="133">BF19*$J19</f>
        <v>0</v>
      </c>
      <c r="BG83" s="49">
        <f t="shared" si="133"/>
        <v>0</v>
      </c>
      <c r="BH83" s="49">
        <f t="shared" si="133"/>
        <v>0</v>
      </c>
      <c r="BI83" s="49">
        <f t="shared" si="133"/>
        <v>0</v>
      </c>
      <c r="BJ83" s="49">
        <f t="shared" si="133"/>
        <v>0</v>
      </c>
      <c r="BK83" s="49">
        <f t="shared" si="133"/>
        <v>0</v>
      </c>
      <c r="BL83" s="49">
        <f t="shared" si="133"/>
        <v>0</v>
      </c>
      <c r="BM83" s="49">
        <f t="shared" si="133"/>
        <v>0</v>
      </c>
      <c r="BN83" s="49">
        <f t="shared" si="133"/>
        <v>0</v>
      </c>
      <c r="BO83" s="49">
        <f t="shared" si="133"/>
        <v>0</v>
      </c>
      <c r="BP83" s="49">
        <f t="shared" si="133"/>
        <v>0</v>
      </c>
      <c r="BQ83" s="49">
        <f t="shared" si="133"/>
        <v>0</v>
      </c>
      <c r="BR83" s="49">
        <f t="shared" si="133"/>
        <v>0</v>
      </c>
      <c r="BS83" s="49">
        <f t="shared" si="133"/>
        <v>0</v>
      </c>
      <c r="BT83" s="49">
        <f t="shared" si="133"/>
        <v>0</v>
      </c>
      <c r="BU83" s="49">
        <f t="shared" si="133"/>
        <v>0</v>
      </c>
      <c r="BV83" s="49">
        <f t="shared" si="133"/>
        <v>0</v>
      </c>
      <c r="BW83" s="49">
        <f t="shared" si="133"/>
        <v>0</v>
      </c>
      <c r="BX83" s="49">
        <f t="shared" si="133"/>
        <v>0</v>
      </c>
      <c r="BY83" s="49">
        <f t="shared" si="133"/>
        <v>0</v>
      </c>
      <c r="BZ83" s="49">
        <f t="shared" si="133"/>
        <v>0</v>
      </c>
      <c r="CA83" s="49">
        <f t="shared" si="133"/>
        <v>0</v>
      </c>
      <c r="CB83" s="49">
        <f t="shared" si="133"/>
        <v>0</v>
      </c>
      <c r="CC83" s="49">
        <f t="shared" si="133"/>
        <v>0</v>
      </c>
      <c r="CD83" s="49">
        <f t="shared" ref="CD83:DA83" si="134">CD19*$K19</f>
        <v>0</v>
      </c>
      <c r="CE83" s="49">
        <f t="shared" si="134"/>
        <v>0</v>
      </c>
      <c r="CF83" s="49">
        <f t="shared" si="134"/>
        <v>0</v>
      </c>
      <c r="CG83" s="49">
        <f t="shared" si="134"/>
        <v>0</v>
      </c>
      <c r="CH83" s="49">
        <f t="shared" si="134"/>
        <v>0</v>
      </c>
      <c r="CI83" s="49">
        <f t="shared" si="134"/>
        <v>0</v>
      </c>
      <c r="CJ83" s="49">
        <f t="shared" si="134"/>
        <v>0</v>
      </c>
      <c r="CK83" s="49">
        <f t="shared" si="134"/>
        <v>0</v>
      </c>
      <c r="CL83" s="49">
        <f t="shared" si="134"/>
        <v>0</v>
      </c>
      <c r="CM83" s="49">
        <f t="shared" si="134"/>
        <v>0</v>
      </c>
      <c r="CN83" s="49">
        <f t="shared" si="134"/>
        <v>0</v>
      </c>
      <c r="CO83" s="49">
        <f t="shared" si="134"/>
        <v>0</v>
      </c>
      <c r="CP83" s="49">
        <f t="shared" si="134"/>
        <v>0</v>
      </c>
      <c r="CQ83" s="49">
        <f t="shared" si="134"/>
        <v>0</v>
      </c>
      <c r="CR83" s="49">
        <f t="shared" si="134"/>
        <v>0</v>
      </c>
      <c r="CS83" s="49">
        <f t="shared" si="134"/>
        <v>0</v>
      </c>
      <c r="CT83" s="49">
        <f t="shared" si="134"/>
        <v>0</v>
      </c>
      <c r="CU83" s="49">
        <f t="shared" si="134"/>
        <v>0</v>
      </c>
      <c r="CV83" s="49">
        <f t="shared" si="134"/>
        <v>0</v>
      </c>
      <c r="CW83" s="49">
        <f t="shared" si="134"/>
        <v>0</v>
      </c>
      <c r="CX83" s="49">
        <f t="shared" si="134"/>
        <v>0</v>
      </c>
      <c r="CY83" s="49">
        <f t="shared" si="134"/>
        <v>0</v>
      </c>
      <c r="CZ83" s="49">
        <f t="shared" si="134"/>
        <v>0</v>
      </c>
      <c r="DA83" s="49">
        <f t="shared" si="134"/>
        <v>0</v>
      </c>
      <c r="DB83" s="49">
        <f t="shared" ref="DB83:DY83" si="135">DB19*$L19</f>
        <v>0</v>
      </c>
      <c r="DC83" s="49">
        <f t="shared" si="135"/>
        <v>0</v>
      </c>
      <c r="DD83" s="49">
        <f t="shared" si="135"/>
        <v>0</v>
      </c>
      <c r="DE83" s="49">
        <f t="shared" si="135"/>
        <v>0</v>
      </c>
      <c r="DF83" s="49">
        <f t="shared" si="135"/>
        <v>0</v>
      </c>
      <c r="DG83" s="49">
        <f t="shared" si="135"/>
        <v>0</v>
      </c>
      <c r="DH83" s="49">
        <f t="shared" si="135"/>
        <v>0</v>
      </c>
      <c r="DI83" s="49">
        <f t="shared" si="135"/>
        <v>0</v>
      </c>
      <c r="DJ83" s="49">
        <f t="shared" si="135"/>
        <v>0</v>
      </c>
      <c r="DK83" s="49">
        <f t="shared" si="135"/>
        <v>0</v>
      </c>
      <c r="DL83" s="49">
        <f t="shared" si="135"/>
        <v>0</v>
      </c>
      <c r="DM83" s="49">
        <f t="shared" si="135"/>
        <v>0</v>
      </c>
      <c r="DN83" s="49">
        <f t="shared" si="135"/>
        <v>0</v>
      </c>
      <c r="DO83" s="49">
        <f t="shared" si="135"/>
        <v>0</v>
      </c>
      <c r="DP83" s="49">
        <f t="shared" si="135"/>
        <v>0</v>
      </c>
      <c r="DQ83" s="49">
        <f t="shared" si="135"/>
        <v>0</v>
      </c>
      <c r="DR83" s="49">
        <f t="shared" si="135"/>
        <v>0</v>
      </c>
      <c r="DS83" s="49">
        <f t="shared" si="135"/>
        <v>0</v>
      </c>
      <c r="DT83" s="49">
        <f t="shared" si="135"/>
        <v>0</v>
      </c>
      <c r="DU83" s="49">
        <f t="shared" si="135"/>
        <v>0</v>
      </c>
      <c r="DV83" s="49">
        <f t="shared" si="135"/>
        <v>0</v>
      </c>
      <c r="DW83" s="49">
        <f t="shared" si="135"/>
        <v>0</v>
      </c>
      <c r="DX83" s="49">
        <f t="shared" si="135"/>
        <v>0</v>
      </c>
      <c r="DY83" s="49">
        <f t="shared" si="135"/>
        <v>0</v>
      </c>
      <c r="DZ83" s="49">
        <f t="shared" ref="DZ83:EW83" si="136">DZ19*$M19</f>
        <v>0</v>
      </c>
      <c r="EA83" s="49">
        <f t="shared" si="136"/>
        <v>0</v>
      </c>
      <c r="EB83" s="49">
        <f t="shared" si="136"/>
        <v>0</v>
      </c>
      <c r="EC83" s="49">
        <f t="shared" si="136"/>
        <v>0</v>
      </c>
      <c r="ED83" s="49">
        <f t="shared" si="136"/>
        <v>0</v>
      </c>
      <c r="EE83" s="49">
        <f t="shared" si="136"/>
        <v>0</v>
      </c>
      <c r="EF83" s="49">
        <f t="shared" si="136"/>
        <v>0</v>
      </c>
      <c r="EG83" s="49">
        <f t="shared" si="136"/>
        <v>0</v>
      </c>
      <c r="EH83" s="49">
        <f t="shared" si="136"/>
        <v>0</v>
      </c>
      <c r="EI83" s="49">
        <f t="shared" si="136"/>
        <v>0</v>
      </c>
      <c r="EJ83" s="49">
        <f t="shared" si="136"/>
        <v>0</v>
      </c>
      <c r="EK83" s="49">
        <f t="shared" si="136"/>
        <v>0</v>
      </c>
      <c r="EL83" s="49">
        <f t="shared" si="136"/>
        <v>0</v>
      </c>
      <c r="EM83" s="49">
        <f t="shared" si="136"/>
        <v>0</v>
      </c>
      <c r="EN83" s="49">
        <f t="shared" si="136"/>
        <v>0</v>
      </c>
      <c r="EO83" s="49">
        <f t="shared" si="136"/>
        <v>0</v>
      </c>
      <c r="EP83" s="49">
        <f t="shared" si="136"/>
        <v>0</v>
      </c>
      <c r="EQ83" s="49">
        <f t="shared" si="136"/>
        <v>0</v>
      </c>
      <c r="ER83" s="49">
        <f t="shared" si="136"/>
        <v>0</v>
      </c>
      <c r="ES83" s="49">
        <f t="shared" si="136"/>
        <v>0</v>
      </c>
      <c r="ET83" s="49">
        <f t="shared" si="136"/>
        <v>0</v>
      </c>
      <c r="EU83" s="49">
        <f t="shared" si="136"/>
        <v>0</v>
      </c>
      <c r="EV83" s="49">
        <f t="shared" si="136"/>
        <v>0</v>
      </c>
      <c r="EW83" s="49">
        <f t="shared" si="136"/>
        <v>0</v>
      </c>
      <c r="EX83" s="49">
        <f t="shared" ref="EX83:FQ83" si="137">EX19*$N19</f>
        <v>0</v>
      </c>
      <c r="EY83" s="49">
        <f t="shared" si="137"/>
        <v>0</v>
      </c>
      <c r="EZ83" s="49">
        <f t="shared" si="137"/>
        <v>0</v>
      </c>
      <c r="FA83" s="49">
        <f t="shared" si="137"/>
        <v>0</v>
      </c>
      <c r="FB83" s="49">
        <f t="shared" si="137"/>
        <v>0</v>
      </c>
      <c r="FC83" s="49">
        <f t="shared" si="137"/>
        <v>0</v>
      </c>
      <c r="FD83" s="49">
        <f t="shared" si="137"/>
        <v>0</v>
      </c>
      <c r="FE83" s="49">
        <f t="shared" si="137"/>
        <v>0</v>
      </c>
      <c r="FF83" s="49">
        <f t="shared" si="137"/>
        <v>0</v>
      </c>
      <c r="FG83" s="49">
        <f t="shared" si="137"/>
        <v>0</v>
      </c>
      <c r="FH83" s="49">
        <f t="shared" si="137"/>
        <v>0</v>
      </c>
      <c r="FI83" s="49">
        <f t="shared" si="137"/>
        <v>0</v>
      </c>
      <c r="FJ83" s="49">
        <f t="shared" si="137"/>
        <v>0</v>
      </c>
      <c r="FK83" s="49">
        <f t="shared" si="137"/>
        <v>0</v>
      </c>
      <c r="FL83" s="49">
        <f t="shared" si="137"/>
        <v>0</v>
      </c>
      <c r="FM83" s="49">
        <f t="shared" si="137"/>
        <v>0</v>
      </c>
      <c r="FN83" s="49">
        <f t="shared" si="137"/>
        <v>0</v>
      </c>
      <c r="FO83" s="49">
        <f t="shared" si="137"/>
        <v>0</v>
      </c>
      <c r="FP83" s="49">
        <f t="shared" si="137"/>
        <v>0</v>
      </c>
      <c r="FQ83" s="49">
        <f t="shared" si="137"/>
        <v>0</v>
      </c>
      <c r="FR83" s="69">
        <f t="shared" si="100"/>
        <v>0</v>
      </c>
      <c r="FS83" s="70">
        <f t="shared" si="101"/>
        <v>0</v>
      </c>
      <c r="FT83" s="5"/>
      <c r="FU83" s="5"/>
      <c r="FV83" s="5"/>
      <c r="FW83" s="5"/>
      <c r="FX83" s="5"/>
      <c r="FY83" s="5"/>
      <c r="FZ83" s="5"/>
      <c r="GA83" s="5"/>
    </row>
    <row r="84" spans="1:183" ht="16.5" customHeight="1" x14ac:dyDescent="0.25">
      <c r="A84" s="5"/>
      <c r="B84" s="24" t="s">
        <v>243</v>
      </c>
      <c r="C84" s="24" t="s">
        <v>183</v>
      </c>
      <c r="D84" s="24" t="s">
        <v>183</v>
      </c>
      <c r="E84" s="5">
        <f t="shared" si="102"/>
        <v>7</v>
      </c>
      <c r="F84" s="76" t="s">
        <v>252</v>
      </c>
      <c r="G84" s="17" t="s">
        <v>245</v>
      </c>
      <c r="H84" s="41">
        <f t="shared" si="86"/>
        <v>76905.400000000009</v>
      </c>
      <c r="I84" s="41">
        <f t="shared" si="87"/>
        <v>81519.724000000017</v>
      </c>
      <c r="J84" s="41">
        <f t="shared" si="88"/>
        <v>86410.907440000025</v>
      </c>
      <c r="K84" s="41">
        <f t="shared" si="89"/>
        <v>91595.561886400028</v>
      </c>
      <c r="L84" s="41">
        <f t="shared" si="90"/>
        <v>97091.295599584031</v>
      </c>
      <c r="M84" s="41">
        <f t="shared" si="91"/>
        <v>102916.77333555908</v>
      </c>
      <c r="N84" s="41">
        <f t="shared" si="92"/>
        <v>109091.77973569263</v>
      </c>
      <c r="O84" s="49">
        <f t="shared" ref="O84:AG84" si="138">O20*$H20</f>
        <v>0</v>
      </c>
      <c r="P84" s="49">
        <f t="shared" si="138"/>
        <v>0</v>
      </c>
      <c r="Q84" s="49">
        <f t="shared" si="138"/>
        <v>0</v>
      </c>
      <c r="R84" s="49">
        <f t="shared" si="138"/>
        <v>0</v>
      </c>
      <c r="S84" s="49">
        <f t="shared" si="138"/>
        <v>0</v>
      </c>
      <c r="T84" s="49">
        <f t="shared" si="138"/>
        <v>0</v>
      </c>
      <c r="U84" s="49">
        <f t="shared" si="138"/>
        <v>0</v>
      </c>
      <c r="V84" s="49">
        <f t="shared" si="138"/>
        <v>0</v>
      </c>
      <c r="W84" s="49">
        <f t="shared" si="138"/>
        <v>0</v>
      </c>
      <c r="X84" s="49">
        <f t="shared" si="138"/>
        <v>0</v>
      </c>
      <c r="Y84" s="49">
        <f t="shared" si="138"/>
        <v>0</v>
      </c>
      <c r="Z84" s="49">
        <f t="shared" si="138"/>
        <v>0</v>
      </c>
      <c r="AA84" s="49">
        <f t="shared" si="138"/>
        <v>0</v>
      </c>
      <c r="AB84" s="49">
        <f t="shared" si="138"/>
        <v>0</v>
      </c>
      <c r="AC84" s="49">
        <f t="shared" si="138"/>
        <v>0</v>
      </c>
      <c r="AD84" s="49">
        <f t="shared" si="138"/>
        <v>0</v>
      </c>
      <c r="AE84" s="49">
        <f t="shared" si="138"/>
        <v>0</v>
      </c>
      <c r="AF84" s="49">
        <f t="shared" si="138"/>
        <v>0</v>
      </c>
      <c r="AG84" s="49">
        <f t="shared" si="138"/>
        <v>0</v>
      </c>
      <c r="AH84" s="49">
        <f t="shared" ref="AH84:BE84" si="139">AH20*$I20</f>
        <v>0</v>
      </c>
      <c r="AI84" s="49">
        <f t="shared" si="139"/>
        <v>0</v>
      </c>
      <c r="AJ84" s="49">
        <f t="shared" si="139"/>
        <v>0</v>
      </c>
      <c r="AK84" s="49">
        <f t="shared" si="139"/>
        <v>0</v>
      </c>
      <c r="AL84" s="49">
        <f t="shared" si="139"/>
        <v>0</v>
      </c>
      <c r="AM84" s="49">
        <f t="shared" si="139"/>
        <v>0</v>
      </c>
      <c r="AN84" s="49">
        <f t="shared" si="139"/>
        <v>0</v>
      </c>
      <c r="AO84" s="49">
        <f t="shared" si="139"/>
        <v>0</v>
      </c>
      <c r="AP84" s="49">
        <f t="shared" si="139"/>
        <v>0</v>
      </c>
      <c r="AQ84" s="49">
        <f t="shared" si="139"/>
        <v>0</v>
      </c>
      <c r="AR84" s="49">
        <f t="shared" si="139"/>
        <v>0</v>
      </c>
      <c r="AS84" s="49">
        <f t="shared" si="139"/>
        <v>0</v>
      </c>
      <c r="AT84" s="49">
        <f t="shared" si="139"/>
        <v>0</v>
      </c>
      <c r="AU84" s="49">
        <f t="shared" si="139"/>
        <v>0</v>
      </c>
      <c r="AV84" s="49">
        <f t="shared" si="139"/>
        <v>0</v>
      </c>
      <c r="AW84" s="49">
        <f t="shared" si="139"/>
        <v>0</v>
      </c>
      <c r="AX84" s="49">
        <f t="shared" si="139"/>
        <v>0</v>
      </c>
      <c r="AY84" s="49">
        <f t="shared" si="139"/>
        <v>0</v>
      </c>
      <c r="AZ84" s="49">
        <f t="shared" si="139"/>
        <v>0</v>
      </c>
      <c r="BA84" s="49">
        <f t="shared" si="139"/>
        <v>0</v>
      </c>
      <c r="BB84" s="49">
        <f t="shared" si="139"/>
        <v>0</v>
      </c>
      <c r="BC84" s="49">
        <f t="shared" si="139"/>
        <v>0</v>
      </c>
      <c r="BD84" s="49">
        <f t="shared" si="139"/>
        <v>0</v>
      </c>
      <c r="BE84" s="49">
        <f t="shared" si="139"/>
        <v>0</v>
      </c>
      <c r="BF84" s="49">
        <f t="shared" ref="BF84:CC84" si="140">BF20*$J20</f>
        <v>0</v>
      </c>
      <c r="BG84" s="49">
        <f t="shared" si="140"/>
        <v>0</v>
      </c>
      <c r="BH84" s="49">
        <f t="shared" si="140"/>
        <v>0</v>
      </c>
      <c r="BI84" s="49">
        <f t="shared" si="140"/>
        <v>0</v>
      </c>
      <c r="BJ84" s="49">
        <f t="shared" si="140"/>
        <v>0</v>
      </c>
      <c r="BK84" s="49">
        <f t="shared" si="140"/>
        <v>0</v>
      </c>
      <c r="BL84" s="49">
        <f t="shared" si="140"/>
        <v>0</v>
      </c>
      <c r="BM84" s="49">
        <f t="shared" si="140"/>
        <v>0</v>
      </c>
      <c r="BN84" s="49">
        <f t="shared" si="140"/>
        <v>0</v>
      </c>
      <c r="BO84" s="49">
        <f t="shared" si="140"/>
        <v>0</v>
      </c>
      <c r="BP84" s="49">
        <f t="shared" si="140"/>
        <v>0</v>
      </c>
      <c r="BQ84" s="49">
        <f t="shared" si="140"/>
        <v>0</v>
      </c>
      <c r="BR84" s="49">
        <f t="shared" si="140"/>
        <v>0</v>
      </c>
      <c r="BS84" s="49">
        <f t="shared" si="140"/>
        <v>0</v>
      </c>
      <c r="BT84" s="49">
        <f t="shared" si="140"/>
        <v>0</v>
      </c>
      <c r="BU84" s="49">
        <f t="shared" si="140"/>
        <v>0</v>
      </c>
      <c r="BV84" s="49">
        <f t="shared" si="140"/>
        <v>0</v>
      </c>
      <c r="BW84" s="49">
        <f t="shared" si="140"/>
        <v>0</v>
      </c>
      <c r="BX84" s="49">
        <f t="shared" si="140"/>
        <v>0</v>
      </c>
      <c r="BY84" s="49">
        <f t="shared" si="140"/>
        <v>0</v>
      </c>
      <c r="BZ84" s="49">
        <f t="shared" si="140"/>
        <v>0</v>
      </c>
      <c r="CA84" s="49">
        <f t="shared" si="140"/>
        <v>0</v>
      </c>
      <c r="CB84" s="49">
        <f t="shared" si="140"/>
        <v>0</v>
      </c>
      <c r="CC84" s="49">
        <f t="shared" si="140"/>
        <v>0</v>
      </c>
      <c r="CD84" s="49">
        <f t="shared" ref="CD84:DA84" si="141">CD20*$K20</f>
        <v>0</v>
      </c>
      <c r="CE84" s="49">
        <f t="shared" si="141"/>
        <v>0</v>
      </c>
      <c r="CF84" s="49">
        <f t="shared" si="141"/>
        <v>0</v>
      </c>
      <c r="CG84" s="49">
        <f t="shared" si="141"/>
        <v>0</v>
      </c>
      <c r="CH84" s="49">
        <f t="shared" si="141"/>
        <v>0</v>
      </c>
      <c r="CI84" s="49">
        <f t="shared" si="141"/>
        <v>0</v>
      </c>
      <c r="CJ84" s="49">
        <f t="shared" si="141"/>
        <v>0</v>
      </c>
      <c r="CK84" s="49">
        <f t="shared" si="141"/>
        <v>0</v>
      </c>
      <c r="CL84" s="49">
        <f t="shared" si="141"/>
        <v>0</v>
      </c>
      <c r="CM84" s="49">
        <f t="shared" si="141"/>
        <v>0</v>
      </c>
      <c r="CN84" s="49">
        <f t="shared" si="141"/>
        <v>0</v>
      </c>
      <c r="CO84" s="49">
        <f t="shared" si="141"/>
        <v>0</v>
      </c>
      <c r="CP84" s="49">
        <f t="shared" si="141"/>
        <v>0</v>
      </c>
      <c r="CQ84" s="49">
        <f t="shared" si="141"/>
        <v>0</v>
      </c>
      <c r="CR84" s="49">
        <f t="shared" si="141"/>
        <v>0</v>
      </c>
      <c r="CS84" s="49">
        <f t="shared" si="141"/>
        <v>0</v>
      </c>
      <c r="CT84" s="49">
        <f t="shared" si="141"/>
        <v>0</v>
      </c>
      <c r="CU84" s="49">
        <f t="shared" si="141"/>
        <v>0</v>
      </c>
      <c r="CV84" s="49">
        <f t="shared" si="141"/>
        <v>0</v>
      </c>
      <c r="CW84" s="49">
        <f t="shared" si="141"/>
        <v>0</v>
      </c>
      <c r="CX84" s="49">
        <f t="shared" si="141"/>
        <v>0</v>
      </c>
      <c r="CY84" s="49">
        <f t="shared" si="141"/>
        <v>0</v>
      </c>
      <c r="CZ84" s="49">
        <f t="shared" si="141"/>
        <v>0</v>
      </c>
      <c r="DA84" s="49">
        <f t="shared" si="141"/>
        <v>0</v>
      </c>
      <c r="DB84" s="49">
        <f t="shared" ref="DB84:DY84" si="142">DB20*$L20</f>
        <v>0</v>
      </c>
      <c r="DC84" s="49">
        <f t="shared" si="142"/>
        <v>0</v>
      </c>
      <c r="DD84" s="49">
        <f t="shared" si="142"/>
        <v>0</v>
      </c>
      <c r="DE84" s="49">
        <f t="shared" si="142"/>
        <v>0</v>
      </c>
      <c r="DF84" s="49">
        <f t="shared" si="142"/>
        <v>0</v>
      </c>
      <c r="DG84" s="49">
        <f t="shared" si="142"/>
        <v>0</v>
      </c>
      <c r="DH84" s="49">
        <f t="shared" si="142"/>
        <v>0</v>
      </c>
      <c r="DI84" s="49">
        <f t="shared" si="142"/>
        <v>0</v>
      </c>
      <c r="DJ84" s="49">
        <f t="shared" si="142"/>
        <v>0</v>
      </c>
      <c r="DK84" s="49">
        <f t="shared" si="142"/>
        <v>0</v>
      </c>
      <c r="DL84" s="49">
        <f t="shared" si="142"/>
        <v>0</v>
      </c>
      <c r="DM84" s="49">
        <f t="shared" si="142"/>
        <v>0</v>
      </c>
      <c r="DN84" s="49">
        <f t="shared" si="142"/>
        <v>0</v>
      </c>
      <c r="DO84" s="49">
        <f t="shared" si="142"/>
        <v>0</v>
      </c>
      <c r="DP84" s="49">
        <f t="shared" si="142"/>
        <v>0</v>
      </c>
      <c r="DQ84" s="49">
        <f t="shared" si="142"/>
        <v>0</v>
      </c>
      <c r="DR84" s="49">
        <f t="shared" si="142"/>
        <v>0</v>
      </c>
      <c r="DS84" s="49">
        <f t="shared" si="142"/>
        <v>0</v>
      </c>
      <c r="DT84" s="49">
        <f t="shared" si="142"/>
        <v>0</v>
      </c>
      <c r="DU84" s="49">
        <f t="shared" si="142"/>
        <v>0</v>
      </c>
      <c r="DV84" s="49">
        <f t="shared" si="142"/>
        <v>0</v>
      </c>
      <c r="DW84" s="49">
        <f t="shared" si="142"/>
        <v>0</v>
      </c>
      <c r="DX84" s="49">
        <f t="shared" si="142"/>
        <v>0</v>
      </c>
      <c r="DY84" s="49">
        <f t="shared" si="142"/>
        <v>0</v>
      </c>
      <c r="DZ84" s="49">
        <f t="shared" ref="DZ84:EW84" si="143">DZ20*$M20</f>
        <v>0</v>
      </c>
      <c r="EA84" s="49">
        <f t="shared" si="143"/>
        <v>0</v>
      </c>
      <c r="EB84" s="49">
        <f t="shared" si="143"/>
        <v>0</v>
      </c>
      <c r="EC84" s="49">
        <f t="shared" si="143"/>
        <v>0</v>
      </c>
      <c r="ED84" s="49">
        <f t="shared" si="143"/>
        <v>0</v>
      </c>
      <c r="EE84" s="49">
        <f t="shared" si="143"/>
        <v>0</v>
      </c>
      <c r="EF84" s="49">
        <f t="shared" si="143"/>
        <v>0</v>
      </c>
      <c r="EG84" s="49">
        <f t="shared" si="143"/>
        <v>0</v>
      </c>
      <c r="EH84" s="49">
        <f t="shared" si="143"/>
        <v>0</v>
      </c>
      <c r="EI84" s="49">
        <f t="shared" si="143"/>
        <v>0</v>
      </c>
      <c r="EJ84" s="49">
        <f t="shared" si="143"/>
        <v>0</v>
      </c>
      <c r="EK84" s="49">
        <f t="shared" si="143"/>
        <v>0</v>
      </c>
      <c r="EL84" s="49">
        <f t="shared" si="143"/>
        <v>0</v>
      </c>
      <c r="EM84" s="49">
        <f t="shared" si="143"/>
        <v>0</v>
      </c>
      <c r="EN84" s="49">
        <f t="shared" si="143"/>
        <v>0</v>
      </c>
      <c r="EO84" s="49">
        <f t="shared" si="143"/>
        <v>0</v>
      </c>
      <c r="EP84" s="49">
        <f t="shared" si="143"/>
        <v>0</v>
      </c>
      <c r="EQ84" s="49">
        <f t="shared" si="143"/>
        <v>0</v>
      </c>
      <c r="ER84" s="49">
        <f t="shared" si="143"/>
        <v>0</v>
      </c>
      <c r="ES84" s="49">
        <f t="shared" si="143"/>
        <v>0</v>
      </c>
      <c r="ET84" s="49">
        <f t="shared" si="143"/>
        <v>0</v>
      </c>
      <c r="EU84" s="49">
        <f t="shared" si="143"/>
        <v>0</v>
      </c>
      <c r="EV84" s="49">
        <f t="shared" si="143"/>
        <v>0</v>
      </c>
      <c r="EW84" s="49">
        <f t="shared" si="143"/>
        <v>0</v>
      </c>
      <c r="EX84" s="49">
        <f t="shared" ref="EX84:FQ84" si="144">EX20*$N20</f>
        <v>0</v>
      </c>
      <c r="EY84" s="49">
        <f t="shared" si="144"/>
        <v>0</v>
      </c>
      <c r="EZ84" s="49">
        <f t="shared" si="144"/>
        <v>0</v>
      </c>
      <c r="FA84" s="49">
        <f t="shared" si="144"/>
        <v>0</v>
      </c>
      <c r="FB84" s="49">
        <f t="shared" si="144"/>
        <v>0</v>
      </c>
      <c r="FC84" s="49">
        <f t="shared" si="144"/>
        <v>0</v>
      </c>
      <c r="FD84" s="49">
        <f t="shared" si="144"/>
        <v>0</v>
      </c>
      <c r="FE84" s="49">
        <f t="shared" si="144"/>
        <v>0</v>
      </c>
      <c r="FF84" s="49">
        <f t="shared" si="144"/>
        <v>0</v>
      </c>
      <c r="FG84" s="49">
        <f t="shared" si="144"/>
        <v>0</v>
      </c>
      <c r="FH84" s="49">
        <f t="shared" si="144"/>
        <v>0</v>
      </c>
      <c r="FI84" s="49">
        <f t="shared" si="144"/>
        <v>0</v>
      </c>
      <c r="FJ84" s="49">
        <f t="shared" si="144"/>
        <v>0</v>
      </c>
      <c r="FK84" s="49">
        <f t="shared" si="144"/>
        <v>0</v>
      </c>
      <c r="FL84" s="49">
        <f t="shared" si="144"/>
        <v>0</v>
      </c>
      <c r="FM84" s="49">
        <f t="shared" si="144"/>
        <v>0</v>
      </c>
      <c r="FN84" s="49">
        <f t="shared" si="144"/>
        <v>0</v>
      </c>
      <c r="FO84" s="49">
        <f t="shared" si="144"/>
        <v>0</v>
      </c>
      <c r="FP84" s="49">
        <f t="shared" si="144"/>
        <v>0</v>
      </c>
      <c r="FQ84" s="49">
        <f t="shared" si="144"/>
        <v>0</v>
      </c>
      <c r="FR84" s="69">
        <f t="shared" si="100"/>
        <v>0</v>
      </c>
      <c r="FS84" s="70">
        <f t="shared" si="101"/>
        <v>0</v>
      </c>
      <c r="FT84" s="5"/>
      <c r="FU84" s="5"/>
      <c r="FV84" s="5"/>
      <c r="FW84" s="5"/>
      <c r="FX84" s="5"/>
      <c r="FY84" s="5"/>
      <c r="FZ84" s="5"/>
      <c r="GA84" s="5"/>
    </row>
    <row r="85" spans="1:183" ht="16.5" customHeight="1" x14ac:dyDescent="0.25">
      <c r="A85" s="5"/>
      <c r="B85" s="24" t="s">
        <v>186</v>
      </c>
      <c r="C85" s="24" t="s">
        <v>183</v>
      </c>
      <c r="D85" s="24" t="s">
        <v>183</v>
      </c>
      <c r="E85" s="5">
        <f t="shared" si="102"/>
        <v>8</v>
      </c>
      <c r="F85" s="75" t="s">
        <v>253</v>
      </c>
      <c r="G85" s="17" t="s">
        <v>247</v>
      </c>
      <c r="H85" s="41">
        <f t="shared" si="86"/>
        <v>43019.695833333331</v>
      </c>
      <c r="I85" s="41">
        <f t="shared" si="87"/>
        <v>45600.877583333335</v>
      </c>
      <c r="J85" s="41">
        <f t="shared" si="88"/>
        <v>48336.930238333334</v>
      </c>
      <c r="K85" s="41">
        <f t="shared" si="89"/>
        <v>51237.146052633339</v>
      </c>
      <c r="L85" s="41">
        <f t="shared" si="90"/>
        <v>54311.374815791343</v>
      </c>
      <c r="M85" s="41">
        <f t="shared" si="91"/>
        <v>57570.057304738824</v>
      </c>
      <c r="N85" s="41">
        <f t="shared" si="92"/>
        <v>61024.260743023158</v>
      </c>
      <c r="O85" s="49">
        <f t="shared" ref="O85:AG85" si="145">O21*$H21</f>
        <v>0</v>
      </c>
      <c r="P85" s="49">
        <f t="shared" si="145"/>
        <v>0</v>
      </c>
      <c r="Q85" s="49">
        <f t="shared" si="145"/>
        <v>0</v>
      </c>
      <c r="R85" s="49">
        <f t="shared" si="145"/>
        <v>0</v>
      </c>
      <c r="S85" s="49">
        <f t="shared" si="145"/>
        <v>0</v>
      </c>
      <c r="T85" s="49">
        <f t="shared" si="145"/>
        <v>0</v>
      </c>
      <c r="U85" s="49">
        <f t="shared" si="145"/>
        <v>0</v>
      </c>
      <c r="V85" s="49">
        <f t="shared" si="145"/>
        <v>0</v>
      </c>
      <c r="W85" s="49">
        <f t="shared" si="145"/>
        <v>0</v>
      </c>
      <c r="X85" s="49">
        <f t="shared" si="145"/>
        <v>0</v>
      </c>
      <c r="Y85" s="49">
        <f t="shared" si="145"/>
        <v>0</v>
      </c>
      <c r="Z85" s="49">
        <f t="shared" si="145"/>
        <v>0</v>
      </c>
      <c r="AA85" s="49">
        <f t="shared" si="145"/>
        <v>0</v>
      </c>
      <c r="AB85" s="49">
        <f t="shared" si="145"/>
        <v>0</v>
      </c>
      <c r="AC85" s="49">
        <f t="shared" si="145"/>
        <v>0</v>
      </c>
      <c r="AD85" s="49">
        <f t="shared" si="145"/>
        <v>0</v>
      </c>
      <c r="AE85" s="49">
        <f t="shared" si="145"/>
        <v>0</v>
      </c>
      <c r="AF85" s="49">
        <f t="shared" si="145"/>
        <v>0</v>
      </c>
      <c r="AG85" s="49">
        <f t="shared" si="145"/>
        <v>0</v>
      </c>
      <c r="AH85" s="49">
        <f t="shared" ref="AH85:BE85" si="146">AH21*$I21</f>
        <v>0</v>
      </c>
      <c r="AI85" s="49">
        <f t="shared" si="146"/>
        <v>0</v>
      </c>
      <c r="AJ85" s="49">
        <f t="shared" si="146"/>
        <v>0</v>
      </c>
      <c r="AK85" s="49">
        <f t="shared" si="146"/>
        <v>0</v>
      </c>
      <c r="AL85" s="49">
        <f t="shared" si="146"/>
        <v>0</v>
      </c>
      <c r="AM85" s="49">
        <f t="shared" si="146"/>
        <v>0</v>
      </c>
      <c r="AN85" s="49">
        <f t="shared" si="146"/>
        <v>0</v>
      </c>
      <c r="AO85" s="49">
        <f t="shared" si="146"/>
        <v>0</v>
      </c>
      <c r="AP85" s="49">
        <f t="shared" si="146"/>
        <v>0</v>
      </c>
      <c r="AQ85" s="49">
        <f t="shared" si="146"/>
        <v>0</v>
      </c>
      <c r="AR85" s="49">
        <f t="shared" si="146"/>
        <v>0</v>
      </c>
      <c r="AS85" s="49">
        <f t="shared" si="146"/>
        <v>0</v>
      </c>
      <c r="AT85" s="49">
        <f t="shared" si="146"/>
        <v>0</v>
      </c>
      <c r="AU85" s="49">
        <f t="shared" si="146"/>
        <v>0</v>
      </c>
      <c r="AV85" s="49">
        <f t="shared" si="146"/>
        <v>0</v>
      </c>
      <c r="AW85" s="49">
        <f t="shared" si="146"/>
        <v>0</v>
      </c>
      <c r="AX85" s="49">
        <f t="shared" si="146"/>
        <v>0</v>
      </c>
      <c r="AY85" s="49">
        <f t="shared" si="146"/>
        <v>0</v>
      </c>
      <c r="AZ85" s="49">
        <f t="shared" si="146"/>
        <v>0</v>
      </c>
      <c r="BA85" s="49">
        <f t="shared" si="146"/>
        <v>0</v>
      </c>
      <c r="BB85" s="49">
        <f t="shared" si="146"/>
        <v>0</v>
      </c>
      <c r="BC85" s="49">
        <f t="shared" si="146"/>
        <v>0</v>
      </c>
      <c r="BD85" s="49">
        <f t="shared" si="146"/>
        <v>0</v>
      </c>
      <c r="BE85" s="49">
        <f t="shared" si="146"/>
        <v>0</v>
      </c>
      <c r="BF85" s="49">
        <f t="shared" ref="BF85:CC85" si="147">BF21*$J21</f>
        <v>0</v>
      </c>
      <c r="BG85" s="49">
        <f t="shared" si="147"/>
        <v>0</v>
      </c>
      <c r="BH85" s="49">
        <f t="shared" si="147"/>
        <v>0</v>
      </c>
      <c r="BI85" s="49">
        <f t="shared" si="147"/>
        <v>0</v>
      </c>
      <c r="BJ85" s="49">
        <f t="shared" si="147"/>
        <v>0</v>
      </c>
      <c r="BK85" s="49">
        <f t="shared" si="147"/>
        <v>0</v>
      </c>
      <c r="BL85" s="49">
        <f t="shared" si="147"/>
        <v>0</v>
      </c>
      <c r="BM85" s="49">
        <f t="shared" si="147"/>
        <v>0</v>
      </c>
      <c r="BN85" s="49">
        <f t="shared" si="147"/>
        <v>0</v>
      </c>
      <c r="BO85" s="49">
        <f t="shared" si="147"/>
        <v>0</v>
      </c>
      <c r="BP85" s="49">
        <f t="shared" si="147"/>
        <v>0</v>
      </c>
      <c r="BQ85" s="49">
        <f t="shared" si="147"/>
        <v>0</v>
      </c>
      <c r="BR85" s="49">
        <f t="shared" si="147"/>
        <v>0</v>
      </c>
      <c r="BS85" s="49">
        <f t="shared" si="147"/>
        <v>0</v>
      </c>
      <c r="BT85" s="49">
        <f t="shared" si="147"/>
        <v>0</v>
      </c>
      <c r="BU85" s="49">
        <f t="shared" si="147"/>
        <v>0</v>
      </c>
      <c r="BV85" s="49">
        <f t="shared" si="147"/>
        <v>0</v>
      </c>
      <c r="BW85" s="49">
        <f t="shared" si="147"/>
        <v>0</v>
      </c>
      <c r="BX85" s="49">
        <f t="shared" si="147"/>
        <v>0</v>
      </c>
      <c r="BY85" s="49">
        <f t="shared" si="147"/>
        <v>0</v>
      </c>
      <c r="BZ85" s="49">
        <f t="shared" si="147"/>
        <v>0</v>
      </c>
      <c r="CA85" s="49">
        <f t="shared" si="147"/>
        <v>0</v>
      </c>
      <c r="CB85" s="49">
        <f t="shared" si="147"/>
        <v>0</v>
      </c>
      <c r="CC85" s="49">
        <f t="shared" si="147"/>
        <v>0</v>
      </c>
      <c r="CD85" s="49">
        <f t="shared" ref="CD85:DA85" si="148">CD21*$K21</f>
        <v>0</v>
      </c>
      <c r="CE85" s="49">
        <f t="shared" si="148"/>
        <v>0</v>
      </c>
      <c r="CF85" s="49">
        <f t="shared" si="148"/>
        <v>0</v>
      </c>
      <c r="CG85" s="49">
        <f t="shared" si="148"/>
        <v>0</v>
      </c>
      <c r="CH85" s="49">
        <f t="shared" si="148"/>
        <v>0</v>
      </c>
      <c r="CI85" s="49">
        <f t="shared" si="148"/>
        <v>0</v>
      </c>
      <c r="CJ85" s="49">
        <f t="shared" si="148"/>
        <v>0</v>
      </c>
      <c r="CK85" s="49">
        <f t="shared" si="148"/>
        <v>0</v>
      </c>
      <c r="CL85" s="49">
        <f t="shared" si="148"/>
        <v>0</v>
      </c>
      <c r="CM85" s="49">
        <f t="shared" si="148"/>
        <v>0</v>
      </c>
      <c r="CN85" s="49">
        <f t="shared" si="148"/>
        <v>0</v>
      </c>
      <c r="CO85" s="49">
        <f t="shared" si="148"/>
        <v>0</v>
      </c>
      <c r="CP85" s="49">
        <f t="shared" si="148"/>
        <v>0</v>
      </c>
      <c r="CQ85" s="49">
        <f t="shared" si="148"/>
        <v>0</v>
      </c>
      <c r="CR85" s="49">
        <f t="shared" si="148"/>
        <v>0</v>
      </c>
      <c r="CS85" s="49">
        <f t="shared" si="148"/>
        <v>0</v>
      </c>
      <c r="CT85" s="49">
        <f t="shared" si="148"/>
        <v>0</v>
      </c>
      <c r="CU85" s="49">
        <f t="shared" si="148"/>
        <v>0</v>
      </c>
      <c r="CV85" s="49">
        <f t="shared" si="148"/>
        <v>0</v>
      </c>
      <c r="CW85" s="49">
        <f t="shared" si="148"/>
        <v>0</v>
      </c>
      <c r="CX85" s="49">
        <f t="shared" si="148"/>
        <v>0</v>
      </c>
      <c r="CY85" s="49">
        <f t="shared" si="148"/>
        <v>0</v>
      </c>
      <c r="CZ85" s="49">
        <f t="shared" si="148"/>
        <v>0</v>
      </c>
      <c r="DA85" s="49">
        <f t="shared" si="148"/>
        <v>0</v>
      </c>
      <c r="DB85" s="49">
        <f t="shared" ref="DB85:DY85" si="149">DB21*$L21</f>
        <v>0</v>
      </c>
      <c r="DC85" s="49">
        <f t="shared" si="149"/>
        <v>0</v>
      </c>
      <c r="DD85" s="49">
        <f t="shared" si="149"/>
        <v>0</v>
      </c>
      <c r="DE85" s="49">
        <f t="shared" si="149"/>
        <v>0</v>
      </c>
      <c r="DF85" s="49">
        <f t="shared" si="149"/>
        <v>0</v>
      </c>
      <c r="DG85" s="49">
        <f t="shared" si="149"/>
        <v>0</v>
      </c>
      <c r="DH85" s="49">
        <f t="shared" si="149"/>
        <v>0</v>
      </c>
      <c r="DI85" s="49">
        <f t="shared" si="149"/>
        <v>0</v>
      </c>
      <c r="DJ85" s="49">
        <f t="shared" si="149"/>
        <v>0</v>
      </c>
      <c r="DK85" s="49">
        <f t="shared" si="149"/>
        <v>0</v>
      </c>
      <c r="DL85" s="49">
        <f t="shared" si="149"/>
        <v>0</v>
      </c>
      <c r="DM85" s="49">
        <f t="shared" si="149"/>
        <v>0</v>
      </c>
      <c r="DN85" s="49">
        <f t="shared" si="149"/>
        <v>0</v>
      </c>
      <c r="DO85" s="49">
        <f t="shared" si="149"/>
        <v>0</v>
      </c>
      <c r="DP85" s="49">
        <f t="shared" si="149"/>
        <v>0</v>
      </c>
      <c r="DQ85" s="49">
        <f t="shared" si="149"/>
        <v>0</v>
      </c>
      <c r="DR85" s="49">
        <f t="shared" si="149"/>
        <v>0</v>
      </c>
      <c r="DS85" s="49">
        <f t="shared" si="149"/>
        <v>0</v>
      </c>
      <c r="DT85" s="49">
        <f t="shared" si="149"/>
        <v>0</v>
      </c>
      <c r="DU85" s="49">
        <f t="shared" si="149"/>
        <v>0</v>
      </c>
      <c r="DV85" s="49">
        <f t="shared" si="149"/>
        <v>0</v>
      </c>
      <c r="DW85" s="49">
        <f t="shared" si="149"/>
        <v>0</v>
      </c>
      <c r="DX85" s="49">
        <f t="shared" si="149"/>
        <v>0</v>
      </c>
      <c r="DY85" s="49">
        <f t="shared" si="149"/>
        <v>0</v>
      </c>
      <c r="DZ85" s="49">
        <f t="shared" ref="DZ85:EW85" si="150">DZ21*$M21</f>
        <v>0</v>
      </c>
      <c r="EA85" s="49">
        <f t="shared" si="150"/>
        <v>0</v>
      </c>
      <c r="EB85" s="49">
        <f t="shared" si="150"/>
        <v>0</v>
      </c>
      <c r="EC85" s="49">
        <f t="shared" si="150"/>
        <v>0</v>
      </c>
      <c r="ED85" s="49">
        <f t="shared" si="150"/>
        <v>0</v>
      </c>
      <c r="EE85" s="49">
        <f t="shared" si="150"/>
        <v>0</v>
      </c>
      <c r="EF85" s="49">
        <f t="shared" si="150"/>
        <v>0</v>
      </c>
      <c r="EG85" s="49">
        <f t="shared" si="150"/>
        <v>0</v>
      </c>
      <c r="EH85" s="49">
        <f t="shared" si="150"/>
        <v>0</v>
      </c>
      <c r="EI85" s="49">
        <f t="shared" si="150"/>
        <v>0</v>
      </c>
      <c r="EJ85" s="49">
        <f t="shared" si="150"/>
        <v>0</v>
      </c>
      <c r="EK85" s="49">
        <f t="shared" si="150"/>
        <v>0</v>
      </c>
      <c r="EL85" s="49">
        <f t="shared" si="150"/>
        <v>0</v>
      </c>
      <c r="EM85" s="49">
        <f t="shared" si="150"/>
        <v>0</v>
      </c>
      <c r="EN85" s="49">
        <f t="shared" si="150"/>
        <v>0</v>
      </c>
      <c r="EO85" s="49">
        <f t="shared" si="150"/>
        <v>0</v>
      </c>
      <c r="EP85" s="49">
        <f t="shared" si="150"/>
        <v>0</v>
      </c>
      <c r="EQ85" s="49">
        <f t="shared" si="150"/>
        <v>0</v>
      </c>
      <c r="ER85" s="49">
        <f t="shared" si="150"/>
        <v>0</v>
      </c>
      <c r="ES85" s="49">
        <f t="shared" si="150"/>
        <v>0</v>
      </c>
      <c r="ET85" s="49">
        <f t="shared" si="150"/>
        <v>0</v>
      </c>
      <c r="EU85" s="49">
        <f t="shared" si="150"/>
        <v>0</v>
      </c>
      <c r="EV85" s="49">
        <f t="shared" si="150"/>
        <v>0</v>
      </c>
      <c r="EW85" s="49">
        <f t="shared" si="150"/>
        <v>0</v>
      </c>
      <c r="EX85" s="49">
        <f t="shared" ref="EX85:FQ85" si="151">EX21*$N21</f>
        <v>0</v>
      </c>
      <c r="EY85" s="49">
        <f t="shared" si="151"/>
        <v>0</v>
      </c>
      <c r="EZ85" s="49">
        <f t="shared" si="151"/>
        <v>0</v>
      </c>
      <c r="FA85" s="49">
        <f t="shared" si="151"/>
        <v>0</v>
      </c>
      <c r="FB85" s="49">
        <f t="shared" si="151"/>
        <v>0</v>
      </c>
      <c r="FC85" s="49">
        <f t="shared" si="151"/>
        <v>0</v>
      </c>
      <c r="FD85" s="49">
        <f t="shared" si="151"/>
        <v>0</v>
      </c>
      <c r="FE85" s="49">
        <f t="shared" si="151"/>
        <v>0</v>
      </c>
      <c r="FF85" s="49">
        <f t="shared" si="151"/>
        <v>0</v>
      </c>
      <c r="FG85" s="49">
        <f t="shared" si="151"/>
        <v>0</v>
      </c>
      <c r="FH85" s="49">
        <f t="shared" si="151"/>
        <v>0</v>
      </c>
      <c r="FI85" s="49">
        <f t="shared" si="151"/>
        <v>0</v>
      </c>
      <c r="FJ85" s="49">
        <f t="shared" si="151"/>
        <v>0</v>
      </c>
      <c r="FK85" s="49">
        <f t="shared" si="151"/>
        <v>0</v>
      </c>
      <c r="FL85" s="49">
        <f t="shared" si="151"/>
        <v>0</v>
      </c>
      <c r="FM85" s="49">
        <f t="shared" si="151"/>
        <v>0</v>
      </c>
      <c r="FN85" s="49">
        <f t="shared" si="151"/>
        <v>0</v>
      </c>
      <c r="FO85" s="49">
        <f t="shared" si="151"/>
        <v>0</v>
      </c>
      <c r="FP85" s="49">
        <f t="shared" si="151"/>
        <v>0</v>
      </c>
      <c r="FQ85" s="49">
        <f t="shared" si="151"/>
        <v>0</v>
      </c>
      <c r="FR85" s="69">
        <f t="shared" si="100"/>
        <v>0</v>
      </c>
      <c r="FS85" s="70">
        <f t="shared" si="101"/>
        <v>0</v>
      </c>
      <c r="FT85" s="5"/>
      <c r="FU85" s="5"/>
      <c r="FV85" s="5"/>
      <c r="FW85" s="5"/>
      <c r="FX85" s="5"/>
      <c r="FY85" s="5"/>
      <c r="FZ85" s="5"/>
      <c r="GA85" s="5"/>
    </row>
    <row r="86" spans="1:183" ht="16.5" customHeight="1" x14ac:dyDescent="0.25">
      <c r="A86" s="5"/>
      <c r="B86" s="24" t="s">
        <v>186</v>
      </c>
      <c r="C86" s="24" t="s">
        <v>183</v>
      </c>
      <c r="D86" s="24" t="s">
        <v>183</v>
      </c>
      <c r="E86" s="5">
        <f t="shared" si="102"/>
        <v>9</v>
      </c>
      <c r="F86" s="75" t="s">
        <v>254</v>
      </c>
      <c r="G86" s="17" t="s">
        <v>247</v>
      </c>
      <c r="H86" s="41">
        <f t="shared" si="86"/>
        <v>43019.695833333331</v>
      </c>
      <c r="I86" s="41">
        <f t="shared" si="87"/>
        <v>45600.877583333335</v>
      </c>
      <c r="J86" s="41">
        <f t="shared" si="88"/>
        <v>48336.930238333334</v>
      </c>
      <c r="K86" s="41">
        <f t="shared" si="89"/>
        <v>51237.146052633339</v>
      </c>
      <c r="L86" s="41">
        <f t="shared" si="90"/>
        <v>54311.374815791343</v>
      </c>
      <c r="M86" s="41">
        <f t="shared" si="91"/>
        <v>57570.057304738824</v>
      </c>
      <c r="N86" s="41">
        <f t="shared" si="92"/>
        <v>61024.260743023158</v>
      </c>
      <c r="O86" s="49">
        <f t="shared" ref="O86:AG86" si="152">O22*$H22</f>
        <v>0</v>
      </c>
      <c r="P86" s="49">
        <f t="shared" si="152"/>
        <v>0</v>
      </c>
      <c r="Q86" s="49">
        <f t="shared" si="152"/>
        <v>0</v>
      </c>
      <c r="R86" s="49">
        <f t="shared" si="152"/>
        <v>0</v>
      </c>
      <c r="S86" s="49">
        <f t="shared" si="152"/>
        <v>0</v>
      </c>
      <c r="T86" s="49">
        <f t="shared" si="152"/>
        <v>0</v>
      </c>
      <c r="U86" s="49">
        <f t="shared" si="152"/>
        <v>0</v>
      </c>
      <c r="V86" s="49">
        <f t="shared" si="152"/>
        <v>0</v>
      </c>
      <c r="W86" s="49">
        <f t="shared" si="152"/>
        <v>0</v>
      </c>
      <c r="X86" s="49">
        <f t="shared" si="152"/>
        <v>0</v>
      </c>
      <c r="Y86" s="49">
        <f t="shared" si="152"/>
        <v>0</v>
      </c>
      <c r="Z86" s="49">
        <f t="shared" si="152"/>
        <v>0</v>
      </c>
      <c r="AA86" s="49">
        <f t="shared" si="152"/>
        <v>0</v>
      </c>
      <c r="AB86" s="49">
        <f t="shared" si="152"/>
        <v>0</v>
      </c>
      <c r="AC86" s="49">
        <f t="shared" si="152"/>
        <v>0</v>
      </c>
      <c r="AD86" s="49">
        <f t="shared" si="152"/>
        <v>0</v>
      </c>
      <c r="AE86" s="49">
        <f t="shared" si="152"/>
        <v>0</v>
      </c>
      <c r="AF86" s="49">
        <f t="shared" si="152"/>
        <v>0</v>
      </c>
      <c r="AG86" s="49">
        <f t="shared" si="152"/>
        <v>0</v>
      </c>
      <c r="AH86" s="49">
        <f t="shared" ref="AH86:BE86" si="153">AH22*$I22</f>
        <v>0</v>
      </c>
      <c r="AI86" s="49">
        <f t="shared" si="153"/>
        <v>0</v>
      </c>
      <c r="AJ86" s="49">
        <f t="shared" si="153"/>
        <v>0</v>
      </c>
      <c r="AK86" s="49">
        <f t="shared" si="153"/>
        <v>0</v>
      </c>
      <c r="AL86" s="49">
        <f t="shared" si="153"/>
        <v>0</v>
      </c>
      <c r="AM86" s="49">
        <f t="shared" si="153"/>
        <v>0</v>
      </c>
      <c r="AN86" s="49">
        <f t="shared" si="153"/>
        <v>0</v>
      </c>
      <c r="AO86" s="49">
        <f t="shared" si="153"/>
        <v>0</v>
      </c>
      <c r="AP86" s="49">
        <f t="shared" si="153"/>
        <v>0</v>
      </c>
      <c r="AQ86" s="49">
        <f t="shared" si="153"/>
        <v>0</v>
      </c>
      <c r="AR86" s="49">
        <f t="shared" si="153"/>
        <v>0</v>
      </c>
      <c r="AS86" s="49">
        <f t="shared" si="153"/>
        <v>0</v>
      </c>
      <c r="AT86" s="49">
        <f t="shared" si="153"/>
        <v>0</v>
      </c>
      <c r="AU86" s="49">
        <f t="shared" si="153"/>
        <v>0</v>
      </c>
      <c r="AV86" s="49">
        <f t="shared" si="153"/>
        <v>0</v>
      </c>
      <c r="AW86" s="49">
        <f t="shared" si="153"/>
        <v>0</v>
      </c>
      <c r="AX86" s="49">
        <f t="shared" si="153"/>
        <v>0</v>
      </c>
      <c r="AY86" s="49">
        <f t="shared" si="153"/>
        <v>0</v>
      </c>
      <c r="AZ86" s="49">
        <f t="shared" si="153"/>
        <v>0</v>
      </c>
      <c r="BA86" s="49">
        <f t="shared" si="153"/>
        <v>0</v>
      </c>
      <c r="BB86" s="49">
        <f t="shared" si="153"/>
        <v>0</v>
      </c>
      <c r="BC86" s="49">
        <f t="shared" si="153"/>
        <v>0</v>
      </c>
      <c r="BD86" s="49">
        <f t="shared" si="153"/>
        <v>0</v>
      </c>
      <c r="BE86" s="49">
        <f t="shared" si="153"/>
        <v>0</v>
      </c>
      <c r="BF86" s="49">
        <f t="shared" ref="BF86:CC86" si="154">BF22*$J22</f>
        <v>0</v>
      </c>
      <c r="BG86" s="49">
        <f t="shared" si="154"/>
        <v>0</v>
      </c>
      <c r="BH86" s="49">
        <f t="shared" si="154"/>
        <v>0</v>
      </c>
      <c r="BI86" s="49">
        <f t="shared" si="154"/>
        <v>0</v>
      </c>
      <c r="BJ86" s="49">
        <f t="shared" si="154"/>
        <v>0</v>
      </c>
      <c r="BK86" s="49">
        <f t="shared" si="154"/>
        <v>0</v>
      </c>
      <c r="BL86" s="49">
        <f t="shared" si="154"/>
        <v>0</v>
      </c>
      <c r="BM86" s="49">
        <f t="shared" si="154"/>
        <v>0</v>
      </c>
      <c r="BN86" s="49">
        <f t="shared" si="154"/>
        <v>0</v>
      </c>
      <c r="BO86" s="49">
        <f t="shared" si="154"/>
        <v>0</v>
      </c>
      <c r="BP86" s="49">
        <f t="shared" si="154"/>
        <v>0</v>
      </c>
      <c r="BQ86" s="49">
        <f t="shared" si="154"/>
        <v>0</v>
      </c>
      <c r="BR86" s="49">
        <f t="shared" si="154"/>
        <v>0</v>
      </c>
      <c r="BS86" s="49">
        <f t="shared" si="154"/>
        <v>0</v>
      </c>
      <c r="BT86" s="49">
        <f t="shared" si="154"/>
        <v>0</v>
      </c>
      <c r="BU86" s="49">
        <f t="shared" si="154"/>
        <v>0</v>
      </c>
      <c r="BV86" s="49">
        <f t="shared" si="154"/>
        <v>0</v>
      </c>
      <c r="BW86" s="49">
        <f t="shared" si="154"/>
        <v>0</v>
      </c>
      <c r="BX86" s="49">
        <f t="shared" si="154"/>
        <v>0</v>
      </c>
      <c r="BY86" s="49">
        <f t="shared" si="154"/>
        <v>0</v>
      </c>
      <c r="BZ86" s="49">
        <f t="shared" si="154"/>
        <v>0</v>
      </c>
      <c r="CA86" s="49">
        <f t="shared" si="154"/>
        <v>0</v>
      </c>
      <c r="CB86" s="49">
        <f t="shared" si="154"/>
        <v>0</v>
      </c>
      <c r="CC86" s="49">
        <f t="shared" si="154"/>
        <v>0</v>
      </c>
      <c r="CD86" s="49">
        <f t="shared" ref="CD86:DA86" si="155">CD22*$K22</f>
        <v>0</v>
      </c>
      <c r="CE86" s="49">
        <f t="shared" si="155"/>
        <v>0</v>
      </c>
      <c r="CF86" s="49">
        <f t="shared" si="155"/>
        <v>0</v>
      </c>
      <c r="CG86" s="49">
        <f t="shared" si="155"/>
        <v>0</v>
      </c>
      <c r="CH86" s="49">
        <f t="shared" si="155"/>
        <v>0</v>
      </c>
      <c r="CI86" s="49">
        <f t="shared" si="155"/>
        <v>0</v>
      </c>
      <c r="CJ86" s="49">
        <f t="shared" si="155"/>
        <v>0</v>
      </c>
      <c r="CK86" s="49">
        <f t="shared" si="155"/>
        <v>0</v>
      </c>
      <c r="CL86" s="49">
        <f t="shared" si="155"/>
        <v>0</v>
      </c>
      <c r="CM86" s="49">
        <f t="shared" si="155"/>
        <v>0</v>
      </c>
      <c r="CN86" s="49">
        <f t="shared" si="155"/>
        <v>0</v>
      </c>
      <c r="CO86" s="49">
        <f t="shared" si="155"/>
        <v>0</v>
      </c>
      <c r="CP86" s="49">
        <f t="shared" si="155"/>
        <v>0</v>
      </c>
      <c r="CQ86" s="49">
        <f t="shared" si="155"/>
        <v>0</v>
      </c>
      <c r="CR86" s="49">
        <f t="shared" si="155"/>
        <v>0</v>
      </c>
      <c r="CS86" s="49">
        <f t="shared" si="155"/>
        <v>0</v>
      </c>
      <c r="CT86" s="49">
        <f t="shared" si="155"/>
        <v>0</v>
      </c>
      <c r="CU86" s="49">
        <f t="shared" si="155"/>
        <v>0</v>
      </c>
      <c r="CV86" s="49">
        <f t="shared" si="155"/>
        <v>0</v>
      </c>
      <c r="CW86" s="49">
        <f t="shared" si="155"/>
        <v>0</v>
      </c>
      <c r="CX86" s="49">
        <f t="shared" si="155"/>
        <v>0</v>
      </c>
      <c r="CY86" s="49">
        <f t="shared" si="155"/>
        <v>0</v>
      </c>
      <c r="CZ86" s="49">
        <f t="shared" si="155"/>
        <v>0</v>
      </c>
      <c r="DA86" s="49">
        <f t="shared" si="155"/>
        <v>0</v>
      </c>
      <c r="DB86" s="49">
        <f t="shared" ref="DB86:DY86" si="156">DB22*$L22</f>
        <v>0</v>
      </c>
      <c r="DC86" s="49">
        <f t="shared" si="156"/>
        <v>0</v>
      </c>
      <c r="DD86" s="49">
        <f t="shared" si="156"/>
        <v>0</v>
      </c>
      <c r="DE86" s="49">
        <f t="shared" si="156"/>
        <v>0</v>
      </c>
      <c r="DF86" s="49">
        <f t="shared" si="156"/>
        <v>0</v>
      </c>
      <c r="DG86" s="49">
        <f t="shared" si="156"/>
        <v>0</v>
      </c>
      <c r="DH86" s="49">
        <f t="shared" si="156"/>
        <v>0</v>
      </c>
      <c r="DI86" s="49">
        <f t="shared" si="156"/>
        <v>0</v>
      </c>
      <c r="DJ86" s="49">
        <f t="shared" si="156"/>
        <v>0</v>
      </c>
      <c r="DK86" s="49">
        <f t="shared" si="156"/>
        <v>0</v>
      </c>
      <c r="DL86" s="49">
        <f t="shared" si="156"/>
        <v>0</v>
      </c>
      <c r="DM86" s="49">
        <f t="shared" si="156"/>
        <v>0</v>
      </c>
      <c r="DN86" s="49">
        <f t="shared" si="156"/>
        <v>0</v>
      </c>
      <c r="DO86" s="49">
        <f t="shared" si="156"/>
        <v>0</v>
      </c>
      <c r="DP86" s="49">
        <f t="shared" si="156"/>
        <v>0</v>
      </c>
      <c r="DQ86" s="49">
        <f t="shared" si="156"/>
        <v>0</v>
      </c>
      <c r="DR86" s="49">
        <f t="shared" si="156"/>
        <v>0</v>
      </c>
      <c r="DS86" s="49">
        <f t="shared" si="156"/>
        <v>0</v>
      </c>
      <c r="DT86" s="49">
        <f t="shared" si="156"/>
        <v>0</v>
      </c>
      <c r="DU86" s="49">
        <f t="shared" si="156"/>
        <v>0</v>
      </c>
      <c r="DV86" s="49">
        <f t="shared" si="156"/>
        <v>0</v>
      </c>
      <c r="DW86" s="49">
        <f t="shared" si="156"/>
        <v>0</v>
      </c>
      <c r="DX86" s="49">
        <f t="shared" si="156"/>
        <v>0</v>
      </c>
      <c r="DY86" s="49">
        <f t="shared" si="156"/>
        <v>0</v>
      </c>
      <c r="DZ86" s="49">
        <f t="shared" ref="DZ86:EW86" si="157">DZ22*$M22</f>
        <v>0</v>
      </c>
      <c r="EA86" s="49">
        <f t="shared" si="157"/>
        <v>0</v>
      </c>
      <c r="EB86" s="49">
        <f t="shared" si="157"/>
        <v>0</v>
      </c>
      <c r="EC86" s="49">
        <f t="shared" si="157"/>
        <v>0</v>
      </c>
      <c r="ED86" s="49">
        <f t="shared" si="157"/>
        <v>0</v>
      </c>
      <c r="EE86" s="49">
        <f t="shared" si="157"/>
        <v>0</v>
      </c>
      <c r="EF86" s="49">
        <f t="shared" si="157"/>
        <v>0</v>
      </c>
      <c r="EG86" s="49">
        <f t="shared" si="157"/>
        <v>0</v>
      </c>
      <c r="EH86" s="49">
        <f t="shared" si="157"/>
        <v>0</v>
      </c>
      <c r="EI86" s="49">
        <f t="shared" si="157"/>
        <v>0</v>
      </c>
      <c r="EJ86" s="49">
        <f t="shared" si="157"/>
        <v>0</v>
      </c>
      <c r="EK86" s="49">
        <f t="shared" si="157"/>
        <v>0</v>
      </c>
      <c r="EL86" s="49">
        <f t="shared" si="157"/>
        <v>0</v>
      </c>
      <c r="EM86" s="49">
        <f t="shared" si="157"/>
        <v>0</v>
      </c>
      <c r="EN86" s="49">
        <f t="shared" si="157"/>
        <v>0</v>
      </c>
      <c r="EO86" s="49">
        <f t="shared" si="157"/>
        <v>0</v>
      </c>
      <c r="EP86" s="49">
        <f t="shared" si="157"/>
        <v>0</v>
      </c>
      <c r="EQ86" s="49">
        <f t="shared" si="157"/>
        <v>0</v>
      </c>
      <c r="ER86" s="49">
        <f t="shared" si="157"/>
        <v>0</v>
      </c>
      <c r="ES86" s="49">
        <f t="shared" si="157"/>
        <v>0</v>
      </c>
      <c r="ET86" s="49">
        <f t="shared" si="157"/>
        <v>0</v>
      </c>
      <c r="EU86" s="49">
        <f t="shared" si="157"/>
        <v>0</v>
      </c>
      <c r="EV86" s="49">
        <f t="shared" si="157"/>
        <v>0</v>
      </c>
      <c r="EW86" s="49">
        <f t="shared" si="157"/>
        <v>0</v>
      </c>
      <c r="EX86" s="49">
        <f t="shared" ref="EX86:FQ86" si="158">EX22*$N22</f>
        <v>0</v>
      </c>
      <c r="EY86" s="49">
        <f t="shared" si="158"/>
        <v>0</v>
      </c>
      <c r="EZ86" s="49">
        <f t="shared" si="158"/>
        <v>0</v>
      </c>
      <c r="FA86" s="49">
        <f t="shared" si="158"/>
        <v>0</v>
      </c>
      <c r="FB86" s="49">
        <f t="shared" si="158"/>
        <v>0</v>
      </c>
      <c r="FC86" s="49">
        <f t="shared" si="158"/>
        <v>0</v>
      </c>
      <c r="FD86" s="49">
        <f t="shared" si="158"/>
        <v>0</v>
      </c>
      <c r="FE86" s="49">
        <f t="shared" si="158"/>
        <v>0</v>
      </c>
      <c r="FF86" s="49">
        <f t="shared" si="158"/>
        <v>0</v>
      </c>
      <c r="FG86" s="49">
        <f t="shared" si="158"/>
        <v>0</v>
      </c>
      <c r="FH86" s="49">
        <f t="shared" si="158"/>
        <v>0</v>
      </c>
      <c r="FI86" s="49">
        <f t="shared" si="158"/>
        <v>0</v>
      </c>
      <c r="FJ86" s="49">
        <f t="shared" si="158"/>
        <v>0</v>
      </c>
      <c r="FK86" s="49">
        <f t="shared" si="158"/>
        <v>0</v>
      </c>
      <c r="FL86" s="49">
        <f t="shared" si="158"/>
        <v>0</v>
      </c>
      <c r="FM86" s="49">
        <f t="shared" si="158"/>
        <v>0</v>
      </c>
      <c r="FN86" s="49">
        <f t="shared" si="158"/>
        <v>0</v>
      </c>
      <c r="FO86" s="49">
        <f t="shared" si="158"/>
        <v>0</v>
      </c>
      <c r="FP86" s="49">
        <f t="shared" si="158"/>
        <v>0</v>
      </c>
      <c r="FQ86" s="49">
        <f t="shared" si="158"/>
        <v>0</v>
      </c>
      <c r="FR86" s="69">
        <f t="shared" si="100"/>
        <v>0</v>
      </c>
      <c r="FS86" s="70">
        <f t="shared" si="101"/>
        <v>0</v>
      </c>
      <c r="FT86" s="5"/>
      <c r="FU86" s="5"/>
      <c r="FV86" s="5"/>
      <c r="FW86" s="5"/>
      <c r="FX86" s="5"/>
      <c r="FY86" s="5"/>
      <c r="FZ86" s="5"/>
      <c r="GA86" s="5"/>
    </row>
    <row r="87" spans="1:183" ht="16.5" customHeight="1" x14ac:dyDescent="0.25">
      <c r="A87" s="5"/>
      <c r="B87" s="24" t="s">
        <v>243</v>
      </c>
      <c r="C87" s="24" t="s">
        <v>183</v>
      </c>
      <c r="D87" s="24" t="s">
        <v>183</v>
      </c>
      <c r="E87" s="5">
        <f t="shared" si="102"/>
        <v>10</v>
      </c>
      <c r="F87" s="75" t="s">
        <v>255</v>
      </c>
      <c r="G87" s="17" t="s">
        <v>247</v>
      </c>
      <c r="H87" s="41">
        <f t="shared" si="86"/>
        <v>43019.695833333331</v>
      </c>
      <c r="I87" s="41">
        <f t="shared" si="87"/>
        <v>45600.877583333335</v>
      </c>
      <c r="J87" s="41">
        <f t="shared" si="88"/>
        <v>48336.930238333334</v>
      </c>
      <c r="K87" s="41">
        <f t="shared" si="89"/>
        <v>51237.146052633339</v>
      </c>
      <c r="L87" s="41">
        <f t="shared" si="90"/>
        <v>54311.374815791343</v>
      </c>
      <c r="M87" s="41">
        <f t="shared" si="91"/>
        <v>57570.057304738824</v>
      </c>
      <c r="N87" s="41">
        <f t="shared" si="92"/>
        <v>61024.260743023158</v>
      </c>
      <c r="O87" s="49">
        <f t="shared" ref="O87:AG87" si="159">O23*$H23</f>
        <v>0</v>
      </c>
      <c r="P87" s="49">
        <f t="shared" si="159"/>
        <v>0</v>
      </c>
      <c r="Q87" s="49">
        <f t="shared" si="159"/>
        <v>0</v>
      </c>
      <c r="R87" s="49">
        <f t="shared" si="159"/>
        <v>0</v>
      </c>
      <c r="S87" s="49">
        <f t="shared" si="159"/>
        <v>0</v>
      </c>
      <c r="T87" s="49">
        <f t="shared" si="159"/>
        <v>0</v>
      </c>
      <c r="U87" s="49">
        <f t="shared" si="159"/>
        <v>0</v>
      </c>
      <c r="V87" s="49">
        <f t="shared" si="159"/>
        <v>0</v>
      </c>
      <c r="W87" s="49">
        <f t="shared" si="159"/>
        <v>0</v>
      </c>
      <c r="X87" s="49">
        <f t="shared" si="159"/>
        <v>0</v>
      </c>
      <c r="Y87" s="49">
        <f t="shared" si="159"/>
        <v>0</v>
      </c>
      <c r="Z87" s="49">
        <f t="shared" si="159"/>
        <v>0</v>
      </c>
      <c r="AA87" s="49">
        <f t="shared" si="159"/>
        <v>0</v>
      </c>
      <c r="AB87" s="49">
        <f t="shared" si="159"/>
        <v>0</v>
      </c>
      <c r="AC87" s="49">
        <f t="shared" si="159"/>
        <v>0</v>
      </c>
      <c r="AD87" s="49">
        <f t="shared" si="159"/>
        <v>0</v>
      </c>
      <c r="AE87" s="49">
        <f t="shared" si="159"/>
        <v>0</v>
      </c>
      <c r="AF87" s="49">
        <f t="shared" si="159"/>
        <v>0</v>
      </c>
      <c r="AG87" s="49">
        <f t="shared" si="159"/>
        <v>0</v>
      </c>
      <c r="AH87" s="49">
        <f t="shared" ref="AH87:BE87" si="160">AH23*$I23</f>
        <v>0</v>
      </c>
      <c r="AI87" s="49">
        <f t="shared" si="160"/>
        <v>0</v>
      </c>
      <c r="AJ87" s="49">
        <f t="shared" si="160"/>
        <v>0</v>
      </c>
      <c r="AK87" s="49">
        <f t="shared" si="160"/>
        <v>0</v>
      </c>
      <c r="AL87" s="49">
        <f t="shared" si="160"/>
        <v>0</v>
      </c>
      <c r="AM87" s="49">
        <f t="shared" si="160"/>
        <v>0</v>
      </c>
      <c r="AN87" s="49">
        <f t="shared" si="160"/>
        <v>0</v>
      </c>
      <c r="AO87" s="49">
        <f t="shared" si="160"/>
        <v>0</v>
      </c>
      <c r="AP87" s="49">
        <f t="shared" si="160"/>
        <v>0</v>
      </c>
      <c r="AQ87" s="49">
        <f t="shared" si="160"/>
        <v>0</v>
      </c>
      <c r="AR87" s="49">
        <f t="shared" si="160"/>
        <v>0</v>
      </c>
      <c r="AS87" s="49">
        <f t="shared" si="160"/>
        <v>0</v>
      </c>
      <c r="AT87" s="49">
        <f t="shared" si="160"/>
        <v>0</v>
      </c>
      <c r="AU87" s="49">
        <f t="shared" si="160"/>
        <v>0</v>
      </c>
      <c r="AV87" s="49">
        <f t="shared" si="160"/>
        <v>0</v>
      </c>
      <c r="AW87" s="49">
        <f t="shared" si="160"/>
        <v>0</v>
      </c>
      <c r="AX87" s="49">
        <f t="shared" si="160"/>
        <v>0</v>
      </c>
      <c r="AY87" s="49">
        <f t="shared" si="160"/>
        <v>0</v>
      </c>
      <c r="AZ87" s="49">
        <f t="shared" si="160"/>
        <v>0</v>
      </c>
      <c r="BA87" s="49">
        <f t="shared" si="160"/>
        <v>0</v>
      </c>
      <c r="BB87" s="49">
        <f t="shared" si="160"/>
        <v>0</v>
      </c>
      <c r="BC87" s="49">
        <f t="shared" si="160"/>
        <v>0</v>
      </c>
      <c r="BD87" s="49">
        <f t="shared" si="160"/>
        <v>0</v>
      </c>
      <c r="BE87" s="49">
        <f t="shared" si="160"/>
        <v>0</v>
      </c>
      <c r="BF87" s="49">
        <f t="shared" ref="BF87:CC87" si="161">BF23*$J23</f>
        <v>0</v>
      </c>
      <c r="BG87" s="49">
        <f t="shared" si="161"/>
        <v>0</v>
      </c>
      <c r="BH87" s="49">
        <f t="shared" si="161"/>
        <v>0</v>
      </c>
      <c r="BI87" s="49">
        <f t="shared" si="161"/>
        <v>0</v>
      </c>
      <c r="BJ87" s="49">
        <f t="shared" si="161"/>
        <v>0</v>
      </c>
      <c r="BK87" s="49">
        <f t="shared" si="161"/>
        <v>0</v>
      </c>
      <c r="BL87" s="49">
        <f t="shared" si="161"/>
        <v>0</v>
      </c>
      <c r="BM87" s="49">
        <f t="shared" si="161"/>
        <v>0</v>
      </c>
      <c r="BN87" s="49">
        <f t="shared" si="161"/>
        <v>0</v>
      </c>
      <c r="BO87" s="49">
        <f t="shared" si="161"/>
        <v>0</v>
      </c>
      <c r="BP87" s="49">
        <f t="shared" si="161"/>
        <v>0</v>
      </c>
      <c r="BQ87" s="49">
        <f t="shared" si="161"/>
        <v>0</v>
      </c>
      <c r="BR87" s="49">
        <f t="shared" si="161"/>
        <v>0</v>
      </c>
      <c r="BS87" s="49">
        <f t="shared" si="161"/>
        <v>0</v>
      </c>
      <c r="BT87" s="49">
        <f t="shared" si="161"/>
        <v>0</v>
      </c>
      <c r="BU87" s="49">
        <f t="shared" si="161"/>
        <v>0</v>
      </c>
      <c r="BV87" s="49">
        <f t="shared" si="161"/>
        <v>0</v>
      </c>
      <c r="BW87" s="49">
        <f t="shared" si="161"/>
        <v>0</v>
      </c>
      <c r="BX87" s="49">
        <f t="shared" si="161"/>
        <v>0</v>
      </c>
      <c r="BY87" s="49">
        <f t="shared" si="161"/>
        <v>0</v>
      </c>
      <c r="BZ87" s="49">
        <f t="shared" si="161"/>
        <v>0</v>
      </c>
      <c r="CA87" s="49">
        <f t="shared" si="161"/>
        <v>0</v>
      </c>
      <c r="CB87" s="49">
        <f t="shared" si="161"/>
        <v>0</v>
      </c>
      <c r="CC87" s="49">
        <f t="shared" si="161"/>
        <v>0</v>
      </c>
      <c r="CD87" s="49">
        <f t="shared" ref="CD87:DA87" si="162">CD23*$K23</f>
        <v>0</v>
      </c>
      <c r="CE87" s="49">
        <f t="shared" si="162"/>
        <v>0</v>
      </c>
      <c r="CF87" s="49">
        <f t="shared" si="162"/>
        <v>0</v>
      </c>
      <c r="CG87" s="49">
        <f t="shared" si="162"/>
        <v>0</v>
      </c>
      <c r="CH87" s="49">
        <f t="shared" si="162"/>
        <v>0</v>
      </c>
      <c r="CI87" s="49">
        <f t="shared" si="162"/>
        <v>0</v>
      </c>
      <c r="CJ87" s="49">
        <f t="shared" si="162"/>
        <v>0</v>
      </c>
      <c r="CK87" s="49">
        <f t="shared" si="162"/>
        <v>0</v>
      </c>
      <c r="CL87" s="49">
        <f t="shared" si="162"/>
        <v>0</v>
      </c>
      <c r="CM87" s="49">
        <f t="shared" si="162"/>
        <v>0</v>
      </c>
      <c r="CN87" s="49">
        <f t="shared" si="162"/>
        <v>0</v>
      </c>
      <c r="CO87" s="49">
        <f t="shared" si="162"/>
        <v>0</v>
      </c>
      <c r="CP87" s="49">
        <f t="shared" si="162"/>
        <v>0</v>
      </c>
      <c r="CQ87" s="49">
        <f t="shared" si="162"/>
        <v>0</v>
      </c>
      <c r="CR87" s="49">
        <f t="shared" si="162"/>
        <v>0</v>
      </c>
      <c r="CS87" s="49">
        <f t="shared" si="162"/>
        <v>0</v>
      </c>
      <c r="CT87" s="49">
        <f t="shared" si="162"/>
        <v>0</v>
      </c>
      <c r="CU87" s="49">
        <f t="shared" si="162"/>
        <v>0</v>
      </c>
      <c r="CV87" s="49">
        <f t="shared" si="162"/>
        <v>0</v>
      </c>
      <c r="CW87" s="49">
        <f t="shared" si="162"/>
        <v>0</v>
      </c>
      <c r="CX87" s="49">
        <f t="shared" si="162"/>
        <v>0</v>
      </c>
      <c r="CY87" s="49">
        <f t="shared" si="162"/>
        <v>0</v>
      </c>
      <c r="CZ87" s="49">
        <f t="shared" si="162"/>
        <v>0</v>
      </c>
      <c r="DA87" s="49">
        <f t="shared" si="162"/>
        <v>0</v>
      </c>
      <c r="DB87" s="49">
        <f t="shared" ref="DB87:DY87" si="163">DB23*$L23</f>
        <v>0</v>
      </c>
      <c r="DC87" s="49">
        <f t="shared" si="163"/>
        <v>0</v>
      </c>
      <c r="DD87" s="49">
        <f t="shared" si="163"/>
        <v>0</v>
      </c>
      <c r="DE87" s="49">
        <f t="shared" si="163"/>
        <v>0</v>
      </c>
      <c r="DF87" s="49">
        <f t="shared" si="163"/>
        <v>0</v>
      </c>
      <c r="DG87" s="49">
        <f t="shared" si="163"/>
        <v>0</v>
      </c>
      <c r="DH87" s="49">
        <f t="shared" si="163"/>
        <v>0</v>
      </c>
      <c r="DI87" s="49">
        <f t="shared" si="163"/>
        <v>0</v>
      </c>
      <c r="DJ87" s="49">
        <f t="shared" si="163"/>
        <v>0</v>
      </c>
      <c r="DK87" s="49">
        <f t="shared" si="163"/>
        <v>0</v>
      </c>
      <c r="DL87" s="49">
        <f t="shared" si="163"/>
        <v>0</v>
      </c>
      <c r="DM87" s="49">
        <f t="shared" si="163"/>
        <v>0</v>
      </c>
      <c r="DN87" s="49">
        <f t="shared" si="163"/>
        <v>0</v>
      </c>
      <c r="DO87" s="49">
        <f t="shared" si="163"/>
        <v>0</v>
      </c>
      <c r="DP87" s="49">
        <f t="shared" si="163"/>
        <v>0</v>
      </c>
      <c r="DQ87" s="49">
        <f t="shared" si="163"/>
        <v>0</v>
      </c>
      <c r="DR87" s="49">
        <f t="shared" si="163"/>
        <v>0</v>
      </c>
      <c r="DS87" s="49">
        <f t="shared" si="163"/>
        <v>0</v>
      </c>
      <c r="DT87" s="49">
        <f t="shared" si="163"/>
        <v>0</v>
      </c>
      <c r="DU87" s="49">
        <f t="shared" si="163"/>
        <v>0</v>
      </c>
      <c r="DV87" s="49">
        <f t="shared" si="163"/>
        <v>0</v>
      </c>
      <c r="DW87" s="49">
        <f t="shared" si="163"/>
        <v>0</v>
      </c>
      <c r="DX87" s="49">
        <f t="shared" si="163"/>
        <v>0</v>
      </c>
      <c r="DY87" s="49">
        <f t="shared" si="163"/>
        <v>0</v>
      </c>
      <c r="DZ87" s="49">
        <f t="shared" ref="DZ87:EW87" si="164">DZ23*$M23</f>
        <v>0</v>
      </c>
      <c r="EA87" s="49">
        <f t="shared" si="164"/>
        <v>0</v>
      </c>
      <c r="EB87" s="49">
        <f t="shared" si="164"/>
        <v>0</v>
      </c>
      <c r="EC87" s="49">
        <f t="shared" si="164"/>
        <v>0</v>
      </c>
      <c r="ED87" s="49">
        <f t="shared" si="164"/>
        <v>0</v>
      </c>
      <c r="EE87" s="49">
        <f t="shared" si="164"/>
        <v>0</v>
      </c>
      <c r="EF87" s="49">
        <f t="shared" si="164"/>
        <v>0</v>
      </c>
      <c r="EG87" s="49">
        <f t="shared" si="164"/>
        <v>0</v>
      </c>
      <c r="EH87" s="49">
        <f t="shared" si="164"/>
        <v>0</v>
      </c>
      <c r="EI87" s="49">
        <f t="shared" si="164"/>
        <v>0</v>
      </c>
      <c r="EJ87" s="49">
        <f t="shared" si="164"/>
        <v>0</v>
      </c>
      <c r="EK87" s="49">
        <f t="shared" si="164"/>
        <v>0</v>
      </c>
      <c r="EL87" s="49">
        <f t="shared" si="164"/>
        <v>0</v>
      </c>
      <c r="EM87" s="49">
        <f t="shared" si="164"/>
        <v>0</v>
      </c>
      <c r="EN87" s="49">
        <f t="shared" si="164"/>
        <v>0</v>
      </c>
      <c r="EO87" s="49">
        <f t="shared" si="164"/>
        <v>0</v>
      </c>
      <c r="EP87" s="49">
        <f t="shared" si="164"/>
        <v>0</v>
      </c>
      <c r="EQ87" s="49">
        <f t="shared" si="164"/>
        <v>0</v>
      </c>
      <c r="ER87" s="49">
        <f t="shared" si="164"/>
        <v>0</v>
      </c>
      <c r="ES87" s="49">
        <f t="shared" si="164"/>
        <v>0</v>
      </c>
      <c r="ET87" s="49">
        <f t="shared" si="164"/>
        <v>0</v>
      </c>
      <c r="EU87" s="49">
        <f t="shared" si="164"/>
        <v>0</v>
      </c>
      <c r="EV87" s="49">
        <f t="shared" si="164"/>
        <v>0</v>
      </c>
      <c r="EW87" s="49">
        <f t="shared" si="164"/>
        <v>0</v>
      </c>
      <c r="EX87" s="49">
        <f t="shared" ref="EX87:FQ87" si="165">EX23*$N23</f>
        <v>0</v>
      </c>
      <c r="EY87" s="49">
        <f t="shared" si="165"/>
        <v>0</v>
      </c>
      <c r="EZ87" s="49">
        <f t="shared" si="165"/>
        <v>0</v>
      </c>
      <c r="FA87" s="49">
        <f t="shared" si="165"/>
        <v>0</v>
      </c>
      <c r="FB87" s="49">
        <f t="shared" si="165"/>
        <v>0</v>
      </c>
      <c r="FC87" s="49">
        <f t="shared" si="165"/>
        <v>0</v>
      </c>
      <c r="FD87" s="49">
        <f t="shared" si="165"/>
        <v>0</v>
      </c>
      <c r="FE87" s="49">
        <f t="shared" si="165"/>
        <v>0</v>
      </c>
      <c r="FF87" s="49">
        <f t="shared" si="165"/>
        <v>0</v>
      </c>
      <c r="FG87" s="49">
        <f t="shared" si="165"/>
        <v>0</v>
      </c>
      <c r="FH87" s="49">
        <f t="shared" si="165"/>
        <v>0</v>
      </c>
      <c r="FI87" s="49">
        <f t="shared" si="165"/>
        <v>0</v>
      </c>
      <c r="FJ87" s="49">
        <f t="shared" si="165"/>
        <v>0</v>
      </c>
      <c r="FK87" s="49">
        <f t="shared" si="165"/>
        <v>0</v>
      </c>
      <c r="FL87" s="49">
        <f t="shared" si="165"/>
        <v>0</v>
      </c>
      <c r="FM87" s="49">
        <f t="shared" si="165"/>
        <v>0</v>
      </c>
      <c r="FN87" s="49">
        <f t="shared" si="165"/>
        <v>0</v>
      </c>
      <c r="FO87" s="49">
        <f t="shared" si="165"/>
        <v>0</v>
      </c>
      <c r="FP87" s="49">
        <f t="shared" si="165"/>
        <v>0</v>
      </c>
      <c r="FQ87" s="49">
        <f t="shared" si="165"/>
        <v>0</v>
      </c>
      <c r="FR87" s="69">
        <f t="shared" si="100"/>
        <v>0</v>
      </c>
      <c r="FS87" s="70">
        <f t="shared" si="101"/>
        <v>0</v>
      </c>
      <c r="FT87" s="5"/>
      <c r="FU87" s="5"/>
      <c r="FV87" s="5"/>
      <c r="FW87" s="5"/>
      <c r="FX87" s="5"/>
      <c r="FY87" s="5"/>
      <c r="FZ87" s="5"/>
      <c r="GA87" s="5"/>
    </row>
    <row r="88" spans="1:183" ht="16.5" customHeight="1" x14ac:dyDescent="0.25">
      <c r="A88" s="5"/>
      <c r="B88" s="24" t="s">
        <v>186</v>
      </c>
      <c r="C88" s="24" t="s">
        <v>183</v>
      </c>
      <c r="D88" s="24" t="s">
        <v>183</v>
      </c>
      <c r="E88" s="5">
        <f t="shared" si="102"/>
        <v>11</v>
      </c>
      <c r="F88" s="75" t="s">
        <v>256</v>
      </c>
      <c r="G88" s="17" t="s">
        <v>257</v>
      </c>
      <c r="H88" s="41">
        <f t="shared" si="86"/>
        <v>22586.524583333332</v>
      </c>
      <c r="I88" s="41">
        <f t="shared" si="87"/>
        <v>23941.716058333332</v>
      </c>
      <c r="J88" s="41">
        <f t="shared" si="88"/>
        <v>25378.219021833334</v>
      </c>
      <c r="K88" s="41">
        <f t="shared" si="89"/>
        <v>26900.912163143337</v>
      </c>
      <c r="L88" s="41">
        <f t="shared" si="90"/>
        <v>28514.966892931938</v>
      </c>
      <c r="M88" s="41">
        <f t="shared" si="91"/>
        <v>30225.864906507857</v>
      </c>
      <c r="N88" s="41">
        <f t="shared" si="92"/>
        <v>32039.416800898329</v>
      </c>
      <c r="O88" s="49">
        <f t="shared" ref="O88:AG88" si="166">O24*$H24</f>
        <v>0</v>
      </c>
      <c r="P88" s="49">
        <f t="shared" si="166"/>
        <v>0</v>
      </c>
      <c r="Q88" s="49">
        <f t="shared" si="166"/>
        <v>0</v>
      </c>
      <c r="R88" s="49">
        <f t="shared" si="166"/>
        <v>0</v>
      </c>
      <c r="S88" s="49">
        <f t="shared" si="166"/>
        <v>0</v>
      </c>
      <c r="T88" s="49">
        <f t="shared" si="166"/>
        <v>0</v>
      </c>
      <c r="U88" s="49">
        <f t="shared" si="166"/>
        <v>0</v>
      </c>
      <c r="V88" s="49">
        <f t="shared" si="166"/>
        <v>0</v>
      </c>
      <c r="W88" s="49">
        <f t="shared" si="166"/>
        <v>0</v>
      </c>
      <c r="X88" s="49">
        <f t="shared" si="166"/>
        <v>0</v>
      </c>
      <c r="Y88" s="49">
        <f t="shared" si="166"/>
        <v>0</v>
      </c>
      <c r="Z88" s="49">
        <f t="shared" si="166"/>
        <v>0</v>
      </c>
      <c r="AA88" s="49">
        <f t="shared" si="166"/>
        <v>0</v>
      </c>
      <c r="AB88" s="49">
        <f t="shared" si="166"/>
        <v>0</v>
      </c>
      <c r="AC88" s="49">
        <f t="shared" si="166"/>
        <v>0</v>
      </c>
      <c r="AD88" s="49">
        <f t="shared" si="166"/>
        <v>0</v>
      </c>
      <c r="AE88" s="49">
        <f t="shared" si="166"/>
        <v>0</v>
      </c>
      <c r="AF88" s="49">
        <f t="shared" si="166"/>
        <v>0</v>
      </c>
      <c r="AG88" s="49">
        <f t="shared" si="166"/>
        <v>0</v>
      </c>
      <c r="AH88" s="49">
        <f t="shared" ref="AH88:BE88" si="167">AH24*$I24</f>
        <v>0</v>
      </c>
      <c r="AI88" s="49">
        <f t="shared" si="167"/>
        <v>0</v>
      </c>
      <c r="AJ88" s="49">
        <f t="shared" si="167"/>
        <v>0</v>
      </c>
      <c r="AK88" s="49">
        <f t="shared" si="167"/>
        <v>0</v>
      </c>
      <c r="AL88" s="49">
        <f t="shared" si="167"/>
        <v>0</v>
      </c>
      <c r="AM88" s="49">
        <f t="shared" si="167"/>
        <v>0</v>
      </c>
      <c r="AN88" s="49">
        <f t="shared" si="167"/>
        <v>0</v>
      </c>
      <c r="AO88" s="49">
        <f t="shared" si="167"/>
        <v>0</v>
      </c>
      <c r="AP88" s="49">
        <f t="shared" si="167"/>
        <v>0</v>
      </c>
      <c r="AQ88" s="49">
        <f t="shared" si="167"/>
        <v>0</v>
      </c>
      <c r="AR88" s="49">
        <f t="shared" si="167"/>
        <v>0</v>
      </c>
      <c r="AS88" s="49">
        <f t="shared" si="167"/>
        <v>0</v>
      </c>
      <c r="AT88" s="49">
        <f t="shared" si="167"/>
        <v>0</v>
      </c>
      <c r="AU88" s="49">
        <f t="shared" si="167"/>
        <v>0</v>
      </c>
      <c r="AV88" s="49">
        <f t="shared" si="167"/>
        <v>0</v>
      </c>
      <c r="AW88" s="49">
        <f t="shared" si="167"/>
        <v>0</v>
      </c>
      <c r="AX88" s="49">
        <f t="shared" si="167"/>
        <v>0</v>
      </c>
      <c r="AY88" s="49">
        <f t="shared" si="167"/>
        <v>0</v>
      </c>
      <c r="AZ88" s="49">
        <f t="shared" si="167"/>
        <v>0</v>
      </c>
      <c r="BA88" s="49">
        <f t="shared" si="167"/>
        <v>0</v>
      </c>
      <c r="BB88" s="49">
        <f t="shared" si="167"/>
        <v>0</v>
      </c>
      <c r="BC88" s="49">
        <f t="shared" si="167"/>
        <v>0</v>
      </c>
      <c r="BD88" s="49">
        <f t="shared" si="167"/>
        <v>0</v>
      </c>
      <c r="BE88" s="49">
        <f t="shared" si="167"/>
        <v>0</v>
      </c>
      <c r="BF88" s="49">
        <f t="shared" ref="BF88:CC88" si="168">BF24*$J24</f>
        <v>0</v>
      </c>
      <c r="BG88" s="49">
        <f t="shared" si="168"/>
        <v>0</v>
      </c>
      <c r="BH88" s="49">
        <f t="shared" si="168"/>
        <v>0</v>
      </c>
      <c r="BI88" s="49">
        <f t="shared" si="168"/>
        <v>0</v>
      </c>
      <c r="BJ88" s="49">
        <f t="shared" si="168"/>
        <v>0</v>
      </c>
      <c r="BK88" s="49">
        <f t="shared" si="168"/>
        <v>0</v>
      </c>
      <c r="BL88" s="49">
        <f t="shared" si="168"/>
        <v>0</v>
      </c>
      <c r="BM88" s="49">
        <f t="shared" si="168"/>
        <v>0</v>
      </c>
      <c r="BN88" s="49">
        <f t="shared" si="168"/>
        <v>0</v>
      </c>
      <c r="BO88" s="49">
        <f t="shared" si="168"/>
        <v>0</v>
      </c>
      <c r="BP88" s="49">
        <f t="shared" si="168"/>
        <v>0</v>
      </c>
      <c r="BQ88" s="49">
        <f t="shared" si="168"/>
        <v>0</v>
      </c>
      <c r="BR88" s="49">
        <f t="shared" si="168"/>
        <v>0</v>
      </c>
      <c r="BS88" s="49">
        <f t="shared" si="168"/>
        <v>0</v>
      </c>
      <c r="BT88" s="49">
        <f t="shared" si="168"/>
        <v>0</v>
      </c>
      <c r="BU88" s="49">
        <f t="shared" si="168"/>
        <v>0</v>
      </c>
      <c r="BV88" s="49">
        <f t="shared" si="168"/>
        <v>0</v>
      </c>
      <c r="BW88" s="49">
        <f t="shared" si="168"/>
        <v>0</v>
      </c>
      <c r="BX88" s="49">
        <f t="shared" si="168"/>
        <v>0</v>
      </c>
      <c r="BY88" s="49">
        <f t="shared" si="168"/>
        <v>0</v>
      </c>
      <c r="BZ88" s="49">
        <f t="shared" si="168"/>
        <v>0</v>
      </c>
      <c r="CA88" s="49">
        <f t="shared" si="168"/>
        <v>0</v>
      </c>
      <c r="CB88" s="49">
        <f t="shared" si="168"/>
        <v>0</v>
      </c>
      <c r="CC88" s="49">
        <f t="shared" si="168"/>
        <v>0</v>
      </c>
      <c r="CD88" s="49">
        <f t="shared" ref="CD88:DA88" si="169">CD24*$K24</f>
        <v>0</v>
      </c>
      <c r="CE88" s="49">
        <f t="shared" si="169"/>
        <v>0</v>
      </c>
      <c r="CF88" s="49">
        <f t="shared" si="169"/>
        <v>0</v>
      </c>
      <c r="CG88" s="49">
        <f t="shared" si="169"/>
        <v>0</v>
      </c>
      <c r="CH88" s="49">
        <f t="shared" si="169"/>
        <v>0</v>
      </c>
      <c r="CI88" s="49">
        <f t="shared" si="169"/>
        <v>0</v>
      </c>
      <c r="CJ88" s="49">
        <f t="shared" si="169"/>
        <v>0</v>
      </c>
      <c r="CK88" s="49">
        <f t="shared" si="169"/>
        <v>0</v>
      </c>
      <c r="CL88" s="49">
        <f t="shared" si="169"/>
        <v>0</v>
      </c>
      <c r="CM88" s="49">
        <f t="shared" si="169"/>
        <v>0</v>
      </c>
      <c r="CN88" s="49">
        <f t="shared" si="169"/>
        <v>0</v>
      </c>
      <c r="CO88" s="49">
        <f t="shared" si="169"/>
        <v>0</v>
      </c>
      <c r="CP88" s="49">
        <f t="shared" si="169"/>
        <v>0</v>
      </c>
      <c r="CQ88" s="49">
        <f t="shared" si="169"/>
        <v>0</v>
      </c>
      <c r="CR88" s="49">
        <f t="shared" si="169"/>
        <v>0</v>
      </c>
      <c r="CS88" s="49">
        <f t="shared" si="169"/>
        <v>0</v>
      </c>
      <c r="CT88" s="49">
        <f t="shared" si="169"/>
        <v>0</v>
      </c>
      <c r="CU88" s="49">
        <f t="shared" si="169"/>
        <v>0</v>
      </c>
      <c r="CV88" s="49">
        <f t="shared" si="169"/>
        <v>0</v>
      </c>
      <c r="CW88" s="49">
        <f t="shared" si="169"/>
        <v>0</v>
      </c>
      <c r="CX88" s="49">
        <f t="shared" si="169"/>
        <v>0</v>
      </c>
      <c r="CY88" s="49">
        <f t="shared" si="169"/>
        <v>0</v>
      </c>
      <c r="CZ88" s="49">
        <f t="shared" si="169"/>
        <v>0</v>
      </c>
      <c r="DA88" s="49">
        <f t="shared" si="169"/>
        <v>0</v>
      </c>
      <c r="DB88" s="49">
        <f t="shared" ref="DB88:DY88" si="170">DB24*$L24</f>
        <v>0</v>
      </c>
      <c r="DC88" s="49">
        <f t="shared" si="170"/>
        <v>0</v>
      </c>
      <c r="DD88" s="49">
        <f t="shared" si="170"/>
        <v>0</v>
      </c>
      <c r="DE88" s="49">
        <f t="shared" si="170"/>
        <v>0</v>
      </c>
      <c r="DF88" s="49">
        <f t="shared" si="170"/>
        <v>0</v>
      </c>
      <c r="DG88" s="49">
        <f t="shared" si="170"/>
        <v>0</v>
      </c>
      <c r="DH88" s="49">
        <f t="shared" si="170"/>
        <v>0</v>
      </c>
      <c r="DI88" s="49">
        <f t="shared" si="170"/>
        <v>0</v>
      </c>
      <c r="DJ88" s="49">
        <f t="shared" si="170"/>
        <v>0</v>
      </c>
      <c r="DK88" s="49">
        <f t="shared" si="170"/>
        <v>0</v>
      </c>
      <c r="DL88" s="49">
        <f t="shared" si="170"/>
        <v>0</v>
      </c>
      <c r="DM88" s="49">
        <f t="shared" si="170"/>
        <v>0</v>
      </c>
      <c r="DN88" s="49">
        <f t="shared" si="170"/>
        <v>0</v>
      </c>
      <c r="DO88" s="49">
        <f t="shared" si="170"/>
        <v>0</v>
      </c>
      <c r="DP88" s="49">
        <f t="shared" si="170"/>
        <v>0</v>
      </c>
      <c r="DQ88" s="49">
        <f t="shared" si="170"/>
        <v>0</v>
      </c>
      <c r="DR88" s="49">
        <f t="shared" si="170"/>
        <v>0</v>
      </c>
      <c r="DS88" s="49">
        <f t="shared" si="170"/>
        <v>0</v>
      </c>
      <c r="DT88" s="49">
        <f t="shared" si="170"/>
        <v>0</v>
      </c>
      <c r="DU88" s="49">
        <f t="shared" si="170"/>
        <v>0</v>
      </c>
      <c r="DV88" s="49">
        <f t="shared" si="170"/>
        <v>0</v>
      </c>
      <c r="DW88" s="49">
        <f t="shared" si="170"/>
        <v>0</v>
      </c>
      <c r="DX88" s="49">
        <f t="shared" si="170"/>
        <v>0</v>
      </c>
      <c r="DY88" s="49">
        <f t="shared" si="170"/>
        <v>0</v>
      </c>
      <c r="DZ88" s="49">
        <f t="shared" ref="DZ88:EW88" si="171">DZ24*$M24</f>
        <v>0</v>
      </c>
      <c r="EA88" s="49">
        <f t="shared" si="171"/>
        <v>0</v>
      </c>
      <c r="EB88" s="49">
        <f t="shared" si="171"/>
        <v>0</v>
      </c>
      <c r="EC88" s="49">
        <f t="shared" si="171"/>
        <v>0</v>
      </c>
      <c r="ED88" s="49">
        <f t="shared" si="171"/>
        <v>0</v>
      </c>
      <c r="EE88" s="49">
        <f t="shared" si="171"/>
        <v>0</v>
      </c>
      <c r="EF88" s="49">
        <f t="shared" si="171"/>
        <v>0</v>
      </c>
      <c r="EG88" s="49">
        <f t="shared" si="171"/>
        <v>0</v>
      </c>
      <c r="EH88" s="49">
        <f t="shared" si="171"/>
        <v>0</v>
      </c>
      <c r="EI88" s="49">
        <f t="shared" si="171"/>
        <v>0</v>
      </c>
      <c r="EJ88" s="49">
        <f t="shared" si="171"/>
        <v>0</v>
      </c>
      <c r="EK88" s="49">
        <f t="shared" si="171"/>
        <v>0</v>
      </c>
      <c r="EL88" s="49">
        <f t="shared" si="171"/>
        <v>0</v>
      </c>
      <c r="EM88" s="49">
        <f t="shared" si="171"/>
        <v>0</v>
      </c>
      <c r="EN88" s="49">
        <f t="shared" si="171"/>
        <v>0</v>
      </c>
      <c r="EO88" s="49">
        <f t="shared" si="171"/>
        <v>0</v>
      </c>
      <c r="EP88" s="49">
        <f t="shared" si="171"/>
        <v>0</v>
      </c>
      <c r="EQ88" s="49">
        <f t="shared" si="171"/>
        <v>0</v>
      </c>
      <c r="ER88" s="49">
        <f t="shared" si="171"/>
        <v>0</v>
      </c>
      <c r="ES88" s="49">
        <f t="shared" si="171"/>
        <v>0</v>
      </c>
      <c r="ET88" s="49">
        <f t="shared" si="171"/>
        <v>0</v>
      </c>
      <c r="EU88" s="49">
        <f t="shared" si="171"/>
        <v>0</v>
      </c>
      <c r="EV88" s="49">
        <f t="shared" si="171"/>
        <v>0</v>
      </c>
      <c r="EW88" s="49">
        <f t="shared" si="171"/>
        <v>0</v>
      </c>
      <c r="EX88" s="49">
        <f t="shared" ref="EX88:FQ88" si="172">EX24*$N24</f>
        <v>0</v>
      </c>
      <c r="EY88" s="49">
        <f t="shared" si="172"/>
        <v>0</v>
      </c>
      <c r="EZ88" s="49">
        <f t="shared" si="172"/>
        <v>0</v>
      </c>
      <c r="FA88" s="49">
        <f t="shared" si="172"/>
        <v>0</v>
      </c>
      <c r="FB88" s="49">
        <f t="shared" si="172"/>
        <v>0</v>
      </c>
      <c r="FC88" s="49">
        <f t="shared" si="172"/>
        <v>0</v>
      </c>
      <c r="FD88" s="49">
        <f t="shared" si="172"/>
        <v>0</v>
      </c>
      <c r="FE88" s="49">
        <f t="shared" si="172"/>
        <v>0</v>
      </c>
      <c r="FF88" s="49">
        <f t="shared" si="172"/>
        <v>0</v>
      </c>
      <c r="FG88" s="49">
        <f t="shared" si="172"/>
        <v>0</v>
      </c>
      <c r="FH88" s="49">
        <f t="shared" si="172"/>
        <v>0</v>
      </c>
      <c r="FI88" s="49">
        <f t="shared" si="172"/>
        <v>0</v>
      </c>
      <c r="FJ88" s="49">
        <f t="shared" si="172"/>
        <v>0</v>
      </c>
      <c r="FK88" s="49">
        <f t="shared" si="172"/>
        <v>0</v>
      </c>
      <c r="FL88" s="49">
        <f t="shared" si="172"/>
        <v>0</v>
      </c>
      <c r="FM88" s="49">
        <f t="shared" si="172"/>
        <v>0</v>
      </c>
      <c r="FN88" s="49">
        <f t="shared" si="172"/>
        <v>0</v>
      </c>
      <c r="FO88" s="49">
        <f t="shared" si="172"/>
        <v>0</v>
      </c>
      <c r="FP88" s="49">
        <f t="shared" si="172"/>
        <v>0</v>
      </c>
      <c r="FQ88" s="49">
        <f t="shared" si="172"/>
        <v>0</v>
      </c>
      <c r="FR88" s="69">
        <f t="shared" si="100"/>
        <v>0</v>
      </c>
      <c r="FS88" s="70">
        <f t="shared" si="101"/>
        <v>0</v>
      </c>
      <c r="FT88" s="5"/>
      <c r="FU88" s="5"/>
      <c r="FV88" s="5"/>
      <c r="FW88" s="5"/>
      <c r="FX88" s="5"/>
      <c r="FY88" s="5"/>
      <c r="FZ88" s="5"/>
      <c r="GA88" s="5"/>
    </row>
    <row r="89" spans="1:183" ht="16.5" customHeight="1" x14ac:dyDescent="0.25">
      <c r="A89" s="5"/>
      <c r="B89" s="24" t="s">
        <v>186</v>
      </c>
      <c r="C89" s="24" t="s">
        <v>183</v>
      </c>
      <c r="D89" s="24" t="s">
        <v>183</v>
      </c>
      <c r="E89" s="5">
        <f t="shared" si="102"/>
        <v>12</v>
      </c>
      <c r="F89" s="75" t="s">
        <v>258</v>
      </c>
      <c r="G89" s="17" t="s">
        <v>259</v>
      </c>
      <c r="H89" s="41">
        <f t="shared" si="86"/>
        <v>33341.448750000003</v>
      </c>
      <c r="I89" s="41">
        <f t="shared" si="87"/>
        <v>35341.935675000008</v>
      </c>
      <c r="J89" s="41">
        <f t="shared" si="88"/>
        <v>37462.451815500011</v>
      </c>
      <c r="K89" s="41">
        <f t="shared" si="89"/>
        <v>39710.198924430013</v>
      </c>
      <c r="L89" s="41">
        <f t="shared" si="90"/>
        <v>42092.810859895813</v>
      </c>
      <c r="M89" s="41">
        <f t="shared" si="91"/>
        <v>44618.379511489562</v>
      </c>
      <c r="N89" s="41">
        <f t="shared" si="92"/>
        <v>47295.482282178935</v>
      </c>
      <c r="O89" s="49">
        <f t="shared" ref="O89:AG89" si="173">O25*$H25</f>
        <v>0</v>
      </c>
      <c r="P89" s="49">
        <f t="shared" si="173"/>
        <v>0</v>
      </c>
      <c r="Q89" s="49">
        <f t="shared" si="173"/>
        <v>0</v>
      </c>
      <c r="R89" s="49">
        <f t="shared" si="173"/>
        <v>0</v>
      </c>
      <c r="S89" s="49">
        <f t="shared" si="173"/>
        <v>0</v>
      </c>
      <c r="T89" s="49">
        <f t="shared" si="173"/>
        <v>0</v>
      </c>
      <c r="U89" s="49">
        <f t="shared" si="173"/>
        <v>0</v>
      </c>
      <c r="V89" s="49">
        <f t="shared" si="173"/>
        <v>0</v>
      </c>
      <c r="W89" s="49">
        <f t="shared" si="173"/>
        <v>0</v>
      </c>
      <c r="X89" s="49">
        <f t="shared" si="173"/>
        <v>0</v>
      </c>
      <c r="Y89" s="49">
        <f t="shared" si="173"/>
        <v>0</v>
      </c>
      <c r="Z89" s="49">
        <f t="shared" si="173"/>
        <v>0</v>
      </c>
      <c r="AA89" s="49">
        <f t="shared" si="173"/>
        <v>0</v>
      </c>
      <c r="AB89" s="49">
        <f t="shared" si="173"/>
        <v>0</v>
      </c>
      <c r="AC89" s="49">
        <f t="shared" si="173"/>
        <v>0</v>
      </c>
      <c r="AD89" s="49">
        <f t="shared" si="173"/>
        <v>0</v>
      </c>
      <c r="AE89" s="49">
        <f t="shared" si="173"/>
        <v>0</v>
      </c>
      <c r="AF89" s="49">
        <f t="shared" si="173"/>
        <v>0</v>
      </c>
      <c r="AG89" s="49">
        <f t="shared" si="173"/>
        <v>0</v>
      </c>
      <c r="AH89" s="49">
        <f t="shared" ref="AH89:BE89" si="174">AH25*$I25</f>
        <v>0</v>
      </c>
      <c r="AI89" s="49">
        <f t="shared" si="174"/>
        <v>0</v>
      </c>
      <c r="AJ89" s="49">
        <f t="shared" si="174"/>
        <v>0</v>
      </c>
      <c r="AK89" s="49">
        <f t="shared" si="174"/>
        <v>0</v>
      </c>
      <c r="AL89" s="49">
        <f t="shared" si="174"/>
        <v>0</v>
      </c>
      <c r="AM89" s="49">
        <f t="shared" si="174"/>
        <v>0</v>
      </c>
      <c r="AN89" s="49">
        <f t="shared" si="174"/>
        <v>0</v>
      </c>
      <c r="AO89" s="49">
        <f t="shared" si="174"/>
        <v>0</v>
      </c>
      <c r="AP89" s="49">
        <f t="shared" si="174"/>
        <v>0</v>
      </c>
      <c r="AQ89" s="49">
        <f t="shared" si="174"/>
        <v>0</v>
      </c>
      <c r="AR89" s="49">
        <f t="shared" si="174"/>
        <v>0</v>
      </c>
      <c r="AS89" s="49">
        <f t="shared" si="174"/>
        <v>0</v>
      </c>
      <c r="AT89" s="49">
        <f t="shared" si="174"/>
        <v>0</v>
      </c>
      <c r="AU89" s="49">
        <f t="shared" si="174"/>
        <v>0</v>
      </c>
      <c r="AV89" s="49">
        <f t="shared" si="174"/>
        <v>0</v>
      </c>
      <c r="AW89" s="49">
        <f t="shared" si="174"/>
        <v>0</v>
      </c>
      <c r="AX89" s="49">
        <f t="shared" si="174"/>
        <v>0</v>
      </c>
      <c r="AY89" s="49">
        <f t="shared" si="174"/>
        <v>0</v>
      </c>
      <c r="AZ89" s="49">
        <f t="shared" si="174"/>
        <v>0</v>
      </c>
      <c r="BA89" s="49">
        <f t="shared" si="174"/>
        <v>0</v>
      </c>
      <c r="BB89" s="49">
        <f t="shared" si="174"/>
        <v>0</v>
      </c>
      <c r="BC89" s="49">
        <f t="shared" si="174"/>
        <v>0</v>
      </c>
      <c r="BD89" s="49">
        <f t="shared" si="174"/>
        <v>0</v>
      </c>
      <c r="BE89" s="49">
        <f t="shared" si="174"/>
        <v>0</v>
      </c>
      <c r="BF89" s="49">
        <f t="shared" ref="BF89:CC89" si="175">BF25*$J25</f>
        <v>0</v>
      </c>
      <c r="BG89" s="49">
        <f t="shared" si="175"/>
        <v>0</v>
      </c>
      <c r="BH89" s="49">
        <f t="shared" si="175"/>
        <v>0</v>
      </c>
      <c r="BI89" s="49">
        <f t="shared" si="175"/>
        <v>0</v>
      </c>
      <c r="BJ89" s="49">
        <f t="shared" si="175"/>
        <v>0</v>
      </c>
      <c r="BK89" s="49">
        <f t="shared" si="175"/>
        <v>0</v>
      </c>
      <c r="BL89" s="49">
        <f t="shared" si="175"/>
        <v>0</v>
      </c>
      <c r="BM89" s="49">
        <f t="shared" si="175"/>
        <v>0</v>
      </c>
      <c r="BN89" s="49">
        <f t="shared" si="175"/>
        <v>0</v>
      </c>
      <c r="BO89" s="49">
        <f t="shared" si="175"/>
        <v>0</v>
      </c>
      <c r="BP89" s="49">
        <f t="shared" si="175"/>
        <v>0</v>
      </c>
      <c r="BQ89" s="49">
        <f t="shared" si="175"/>
        <v>0</v>
      </c>
      <c r="BR89" s="49">
        <f t="shared" si="175"/>
        <v>0</v>
      </c>
      <c r="BS89" s="49">
        <f t="shared" si="175"/>
        <v>0</v>
      </c>
      <c r="BT89" s="49">
        <f t="shared" si="175"/>
        <v>0</v>
      </c>
      <c r="BU89" s="49">
        <f t="shared" si="175"/>
        <v>0</v>
      </c>
      <c r="BV89" s="49">
        <f t="shared" si="175"/>
        <v>0</v>
      </c>
      <c r="BW89" s="49">
        <f t="shared" si="175"/>
        <v>0</v>
      </c>
      <c r="BX89" s="49">
        <f t="shared" si="175"/>
        <v>0</v>
      </c>
      <c r="BY89" s="49">
        <f t="shared" si="175"/>
        <v>0</v>
      </c>
      <c r="BZ89" s="49">
        <f t="shared" si="175"/>
        <v>0</v>
      </c>
      <c r="CA89" s="49">
        <f t="shared" si="175"/>
        <v>0</v>
      </c>
      <c r="CB89" s="49">
        <f t="shared" si="175"/>
        <v>0</v>
      </c>
      <c r="CC89" s="49">
        <f t="shared" si="175"/>
        <v>0</v>
      </c>
      <c r="CD89" s="49">
        <f t="shared" ref="CD89:DA89" si="176">CD25*$K25</f>
        <v>0</v>
      </c>
      <c r="CE89" s="49">
        <f t="shared" si="176"/>
        <v>0</v>
      </c>
      <c r="CF89" s="49">
        <f t="shared" si="176"/>
        <v>0</v>
      </c>
      <c r="CG89" s="49">
        <f t="shared" si="176"/>
        <v>0</v>
      </c>
      <c r="CH89" s="49">
        <f t="shared" si="176"/>
        <v>0</v>
      </c>
      <c r="CI89" s="49">
        <f t="shared" si="176"/>
        <v>0</v>
      </c>
      <c r="CJ89" s="49">
        <f t="shared" si="176"/>
        <v>0</v>
      </c>
      <c r="CK89" s="49">
        <f t="shared" si="176"/>
        <v>0</v>
      </c>
      <c r="CL89" s="49">
        <f t="shared" si="176"/>
        <v>0</v>
      </c>
      <c r="CM89" s="49">
        <f t="shared" si="176"/>
        <v>0</v>
      </c>
      <c r="CN89" s="49">
        <f t="shared" si="176"/>
        <v>0</v>
      </c>
      <c r="CO89" s="49">
        <f t="shared" si="176"/>
        <v>0</v>
      </c>
      <c r="CP89" s="49">
        <f t="shared" si="176"/>
        <v>0</v>
      </c>
      <c r="CQ89" s="49">
        <f t="shared" si="176"/>
        <v>0</v>
      </c>
      <c r="CR89" s="49">
        <f t="shared" si="176"/>
        <v>0</v>
      </c>
      <c r="CS89" s="49">
        <f t="shared" si="176"/>
        <v>0</v>
      </c>
      <c r="CT89" s="49">
        <f t="shared" si="176"/>
        <v>0</v>
      </c>
      <c r="CU89" s="49">
        <f t="shared" si="176"/>
        <v>0</v>
      </c>
      <c r="CV89" s="49">
        <f t="shared" si="176"/>
        <v>0</v>
      </c>
      <c r="CW89" s="49">
        <f t="shared" si="176"/>
        <v>0</v>
      </c>
      <c r="CX89" s="49">
        <f t="shared" si="176"/>
        <v>0</v>
      </c>
      <c r="CY89" s="49">
        <f t="shared" si="176"/>
        <v>0</v>
      </c>
      <c r="CZ89" s="49">
        <f t="shared" si="176"/>
        <v>0</v>
      </c>
      <c r="DA89" s="49">
        <f t="shared" si="176"/>
        <v>0</v>
      </c>
      <c r="DB89" s="49">
        <f t="shared" ref="DB89:DY89" si="177">DB25*$L25</f>
        <v>0</v>
      </c>
      <c r="DC89" s="49">
        <f t="shared" si="177"/>
        <v>0</v>
      </c>
      <c r="DD89" s="49">
        <f t="shared" si="177"/>
        <v>0</v>
      </c>
      <c r="DE89" s="49">
        <f t="shared" si="177"/>
        <v>0</v>
      </c>
      <c r="DF89" s="49">
        <f t="shared" si="177"/>
        <v>0</v>
      </c>
      <c r="DG89" s="49">
        <f t="shared" si="177"/>
        <v>0</v>
      </c>
      <c r="DH89" s="49">
        <f t="shared" si="177"/>
        <v>0</v>
      </c>
      <c r="DI89" s="49">
        <f t="shared" si="177"/>
        <v>0</v>
      </c>
      <c r="DJ89" s="49">
        <f t="shared" si="177"/>
        <v>0</v>
      </c>
      <c r="DK89" s="49">
        <f t="shared" si="177"/>
        <v>0</v>
      </c>
      <c r="DL89" s="49">
        <f t="shared" si="177"/>
        <v>0</v>
      </c>
      <c r="DM89" s="49">
        <f t="shared" si="177"/>
        <v>0</v>
      </c>
      <c r="DN89" s="49">
        <f t="shared" si="177"/>
        <v>0</v>
      </c>
      <c r="DO89" s="49">
        <f t="shared" si="177"/>
        <v>0</v>
      </c>
      <c r="DP89" s="49">
        <f t="shared" si="177"/>
        <v>0</v>
      </c>
      <c r="DQ89" s="49">
        <f t="shared" si="177"/>
        <v>0</v>
      </c>
      <c r="DR89" s="49">
        <f t="shared" si="177"/>
        <v>0</v>
      </c>
      <c r="DS89" s="49">
        <f t="shared" si="177"/>
        <v>0</v>
      </c>
      <c r="DT89" s="49">
        <f t="shared" si="177"/>
        <v>0</v>
      </c>
      <c r="DU89" s="49">
        <f t="shared" si="177"/>
        <v>0</v>
      </c>
      <c r="DV89" s="49">
        <f t="shared" si="177"/>
        <v>0</v>
      </c>
      <c r="DW89" s="49">
        <f t="shared" si="177"/>
        <v>0</v>
      </c>
      <c r="DX89" s="49">
        <f t="shared" si="177"/>
        <v>0</v>
      </c>
      <c r="DY89" s="49">
        <f t="shared" si="177"/>
        <v>0</v>
      </c>
      <c r="DZ89" s="49">
        <f t="shared" ref="DZ89:EW89" si="178">DZ25*$M25</f>
        <v>0</v>
      </c>
      <c r="EA89" s="49">
        <f t="shared" si="178"/>
        <v>0</v>
      </c>
      <c r="EB89" s="49">
        <f t="shared" si="178"/>
        <v>0</v>
      </c>
      <c r="EC89" s="49">
        <f t="shared" si="178"/>
        <v>0</v>
      </c>
      <c r="ED89" s="49">
        <f t="shared" si="178"/>
        <v>0</v>
      </c>
      <c r="EE89" s="49">
        <f t="shared" si="178"/>
        <v>0</v>
      </c>
      <c r="EF89" s="49">
        <f t="shared" si="178"/>
        <v>0</v>
      </c>
      <c r="EG89" s="49">
        <f t="shared" si="178"/>
        <v>0</v>
      </c>
      <c r="EH89" s="49">
        <f t="shared" si="178"/>
        <v>0</v>
      </c>
      <c r="EI89" s="49">
        <f t="shared" si="178"/>
        <v>0</v>
      </c>
      <c r="EJ89" s="49">
        <f t="shared" si="178"/>
        <v>0</v>
      </c>
      <c r="EK89" s="49">
        <f t="shared" si="178"/>
        <v>0</v>
      </c>
      <c r="EL89" s="49">
        <f t="shared" si="178"/>
        <v>0</v>
      </c>
      <c r="EM89" s="49">
        <f t="shared" si="178"/>
        <v>0</v>
      </c>
      <c r="EN89" s="49">
        <f t="shared" si="178"/>
        <v>0</v>
      </c>
      <c r="EO89" s="49">
        <f t="shared" si="178"/>
        <v>0</v>
      </c>
      <c r="EP89" s="49">
        <f t="shared" si="178"/>
        <v>0</v>
      </c>
      <c r="EQ89" s="49">
        <f t="shared" si="178"/>
        <v>0</v>
      </c>
      <c r="ER89" s="49">
        <f t="shared" si="178"/>
        <v>0</v>
      </c>
      <c r="ES89" s="49">
        <f t="shared" si="178"/>
        <v>0</v>
      </c>
      <c r="ET89" s="49">
        <f t="shared" si="178"/>
        <v>0</v>
      </c>
      <c r="EU89" s="49">
        <f t="shared" si="178"/>
        <v>0</v>
      </c>
      <c r="EV89" s="49">
        <f t="shared" si="178"/>
        <v>0</v>
      </c>
      <c r="EW89" s="49">
        <f t="shared" si="178"/>
        <v>0</v>
      </c>
      <c r="EX89" s="49">
        <f t="shared" ref="EX89:FQ89" si="179">EX25*$N25</f>
        <v>0</v>
      </c>
      <c r="EY89" s="49">
        <f t="shared" si="179"/>
        <v>0</v>
      </c>
      <c r="EZ89" s="49">
        <f t="shared" si="179"/>
        <v>0</v>
      </c>
      <c r="FA89" s="49">
        <f t="shared" si="179"/>
        <v>0</v>
      </c>
      <c r="FB89" s="49">
        <f t="shared" si="179"/>
        <v>0</v>
      </c>
      <c r="FC89" s="49">
        <f t="shared" si="179"/>
        <v>0</v>
      </c>
      <c r="FD89" s="49">
        <f t="shared" si="179"/>
        <v>0</v>
      </c>
      <c r="FE89" s="49">
        <f t="shared" si="179"/>
        <v>0</v>
      </c>
      <c r="FF89" s="49">
        <f t="shared" si="179"/>
        <v>0</v>
      </c>
      <c r="FG89" s="49">
        <f t="shared" si="179"/>
        <v>0</v>
      </c>
      <c r="FH89" s="49">
        <f t="shared" si="179"/>
        <v>0</v>
      </c>
      <c r="FI89" s="49">
        <f t="shared" si="179"/>
        <v>0</v>
      </c>
      <c r="FJ89" s="49">
        <f t="shared" si="179"/>
        <v>0</v>
      </c>
      <c r="FK89" s="49">
        <f t="shared" si="179"/>
        <v>0</v>
      </c>
      <c r="FL89" s="49">
        <f t="shared" si="179"/>
        <v>0</v>
      </c>
      <c r="FM89" s="49">
        <f t="shared" si="179"/>
        <v>0</v>
      </c>
      <c r="FN89" s="49">
        <f t="shared" si="179"/>
        <v>0</v>
      </c>
      <c r="FO89" s="49">
        <f t="shared" si="179"/>
        <v>0</v>
      </c>
      <c r="FP89" s="49">
        <f t="shared" si="179"/>
        <v>0</v>
      </c>
      <c r="FQ89" s="49">
        <f t="shared" si="179"/>
        <v>0</v>
      </c>
      <c r="FR89" s="69">
        <f t="shared" si="100"/>
        <v>0</v>
      </c>
      <c r="FS89" s="70">
        <f t="shared" si="101"/>
        <v>0</v>
      </c>
      <c r="FT89" s="5"/>
      <c r="FU89" s="5"/>
      <c r="FV89" s="5"/>
      <c r="FW89" s="5"/>
      <c r="FX89" s="5"/>
      <c r="FY89" s="5"/>
      <c r="FZ89" s="5"/>
      <c r="GA89" s="5"/>
    </row>
    <row r="90" spans="1:183" ht="16.5" customHeight="1" x14ac:dyDescent="0.25">
      <c r="A90" s="5"/>
      <c r="B90" s="25">
        <v>0.5</v>
      </c>
      <c r="C90" s="24" t="s">
        <v>183</v>
      </c>
      <c r="D90" s="24" t="s">
        <v>183</v>
      </c>
      <c r="E90" s="5">
        <f t="shared" si="102"/>
        <v>13</v>
      </c>
      <c r="F90" s="75" t="s">
        <v>260</v>
      </c>
      <c r="G90" s="17" t="s">
        <v>259</v>
      </c>
      <c r="H90" s="41">
        <f t="shared" si="86"/>
        <v>33341.448750000003</v>
      </c>
      <c r="I90" s="41">
        <f t="shared" si="87"/>
        <v>35341.935675000008</v>
      </c>
      <c r="J90" s="41">
        <f t="shared" si="88"/>
        <v>37462.451815500011</v>
      </c>
      <c r="K90" s="41">
        <f t="shared" si="89"/>
        <v>39710.198924430013</v>
      </c>
      <c r="L90" s="41">
        <f t="shared" si="90"/>
        <v>42092.810859895813</v>
      </c>
      <c r="M90" s="41">
        <f t="shared" si="91"/>
        <v>44618.379511489562</v>
      </c>
      <c r="N90" s="41">
        <f t="shared" si="92"/>
        <v>47295.482282178935</v>
      </c>
      <c r="O90" s="49">
        <f t="shared" ref="O90:AG90" si="180">O26*$H26</f>
        <v>0</v>
      </c>
      <c r="P90" s="49">
        <f t="shared" si="180"/>
        <v>0</v>
      </c>
      <c r="Q90" s="49">
        <f t="shared" si="180"/>
        <v>0</v>
      </c>
      <c r="R90" s="49">
        <f t="shared" si="180"/>
        <v>0</v>
      </c>
      <c r="S90" s="49">
        <f t="shared" si="180"/>
        <v>0</v>
      </c>
      <c r="T90" s="49">
        <f t="shared" si="180"/>
        <v>0</v>
      </c>
      <c r="U90" s="49">
        <f t="shared" si="180"/>
        <v>0</v>
      </c>
      <c r="V90" s="49">
        <f t="shared" si="180"/>
        <v>0</v>
      </c>
      <c r="W90" s="49">
        <f t="shared" si="180"/>
        <v>0</v>
      </c>
      <c r="X90" s="49">
        <f t="shared" si="180"/>
        <v>0</v>
      </c>
      <c r="Y90" s="49">
        <f t="shared" si="180"/>
        <v>0</v>
      </c>
      <c r="Z90" s="49">
        <f t="shared" si="180"/>
        <v>0</v>
      </c>
      <c r="AA90" s="49">
        <f t="shared" si="180"/>
        <v>0</v>
      </c>
      <c r="AB90" s="49">
        <f t="shared" si="180"/>
        <v>0</v>
      </c>
      <c r="AC90" s="49">
        <f t="shared" si="180"/>
        <v>0</v>
      </c>
      <c r="AD90" s="49">
        <f t="shared" si="180"/>
        <v>0</v>
      </c>
      <c r="AE90" s="49">
        <f t="shared" si="180"/>
        <v>0</v>
      </c>
      <c r="AF90" s="49">
        <f t="shared" si="180"/>
        <v>0</v>
      </c>
      <c r="AG90" s="49">
        <f t="shared" si="180"/>
        <v>0</v>
      </c>
      <c r="AH90" s="49">
        <f t="shared" ref="AH90:BE90" si="181">AH26*$I26</f>
        <v>0</v>
      </c>
      <c r="AI90" s="49">
        <f t="shared" si="181"/>
        <v>0</v>
      </c>
      <c r="AJ90" s="49">
        <f t="shared" si="181"/>
        <v>0</v>
      </c>
      <c r="AK90" s="49">
        <f t="shared" si="181"/>
        <v>0</v>
      </c>
      <c r="AL90" s="49">
        <f t="shared" si="181"/>
        <v>0</v>
      </c>
      <c r="AM90" s="49">
        <f t="shared" si="181"/>
        <v>0</v>
      </c>
      <c r="AN90" s="49">
        <f t="shared" si="181"/>
        <v>0</v>
      </c>
      <c r="AO90" s="49">
        <f t="shared" si="181"/>
        <v>0</v>
      </c>
      <c r="AP90" s="49">
        <f t="shared" si="181"/>
        <v>0</v>
      </c>
      <c r="AQ90" s="49">
        <f t="shared" si="181"/>
        <v>0</v>
      </c>
      <c r="AR90" s="49">
        <f t="shared" si="181"/>
        <v>0</v>
      </c>
      <c r="AS90" s="49">
        <f t="shared" si="181"/>
        <v>0</v>
      </c>
      <c r="AT90" s="49">
        <f t="shared" si="181"/>
        <v>0</v>
      </c>
      <c r="AU90" s="49">
        <f t="shared" si="181"/>
        <v>0</v>
      </c>
      <c r="AV90" s="49">
        <f t="shared" si="181"/>
        <v>0</v>
      </c>
      <c r="AW90" s="49">
        <f t="shared" si="181"/>
        <v>0</v>
      </c>
      <c r="AX90" s="49">
        <f t="shared" si="181"/>
        <v>0</v>
      </c>
      <c r="AY90" s="49">
        <f t="shared" si="181"/>
        <v>0</v>
      </c>
      <c r="AZ90" s="49">
        <f t="shared" si="181"/>
        <v>0</v>
      </c>
      <c r="BA90" s="49">
        <f t="shared" si="181"/>
        <v>0</v>
      </c>
      <c r="BB90" s="49">
        <f t="shared" si="181"/>
        <v>0</v>
      </c>
      <c r="BC90" s="49">
        <f t="shared" si="181"/>
        <v>0</v>
      </c>
      <c r="BD90" s="49">
        <f t="shared" si="181"/>
        <v>0</v>
      </c>
      <c r="BE90" s="49">
        <f t="shared" si="181"/>
        <v>0</v>
      </c>
      <c r="BF90" s="49">
        <f t="shared" ref="BF90:CC90" si="182">BF26*$J26</f>
        <v>0</v>
      </c>
      <c r="BG90" s="49">
        <f t="shared" si="182"/>
        <v>0</v>
      </c>
      <c r="BH90" s="49">
        <f t="shared" si="182"/>
        <v>0</v>
      </c>
      <c r="BI90" s="49">
        <f t="shared" si="182"/>
        <v>0</v>
      </c>
      <c r="BJ90" s="49">
        <f t="shared" si="182"/>
        <v>0</v>
      </c>
      <c r="BK90" s="49">
        <f t="shared" si="182"/>
        <v>0</v>
      </c>
      <c r="BL90" s="49">
        <f t="shared" si="182"/>
        <v>0</v>
      </c>
      <c r="BM90" s="49">
        <f t="shared" si="182"/>
        <v>0</v>
      </c>
      <c r="BN90" s="49">
        <f t="shared" si="182"/>
        <v>0</v>
      </c>
      <c r="BO90" s="49">
        <f t="shared" si="182"/>
        <v>0</v>
      </c>
      <c r="BP90" s="49">
        <f t="shared" si="182"/>
        <v>0</v>
      </c>
      <c r="BQ90" s="49">
        <f t="shared" si="182"/>
        <v>0</v>
      </c>
      <c r="BR90" s="49">
        <f t="shared" si="182"/>
        <v>0</v>
      </c>
      <c r="BS90" s="49">
        <f t="shared" si="182"/>
        <v>0</v>
      </c>
      <c r="BT90" s="49">
        <f t="shared" si="182"/>
        <v>0</v>
      </c>
      <c r="BU90" s="49">
        <f t="shared" si="182"/>
        <v>0</v>
      </c>
      <c r="BV90" s="49">
        <f t="shared" si="182"/>
        <v>0</v>
      </c>
      <c r="BW90" s="49">
        <f t="shared" si="182"/>
        <v>0</v>
      </c>
      <c r="BX90" s="49">
        <f t="shared" si="182"/>
        <v>0</v>
      </c>
      <c r="BY90" s="49">
        <f t="shared" si="182"/>
        <v>0</v>
      </c>
      <c r="BZ90" s="49">
        <f t="shared" si="182"/>
        <v>0</v>
      </c>
      <c r="CA90" s="49">
        <f t="shared" si="182"/>
        <v>0</v>
      </c>
      <c r="CB90" s="49">
        <f t="shared" si="182"/>
        <v>0</v>
      </c>
      <c r="CC90" s="49">
        <f t="shared" si="182"/>
        <v>0</v>
      </c>
      <c r="CD90" s="49">
        <f t="shared" ref="CD90:DA90" si="183">CD26*$K26</f>
        <v>0</v>
      </c>
      <c r="CE90" s="49">
        <f t="shared" si="183"/>
        <v>0</v>
      </c>
      <c r="CF90" s="49">
        <f t="shared" si="183"/>
        <v>0</v>
      </c>
      <c r="CG90" s="49">
        <f t="shared" si="183"/>
        <v>0</v>
      </c>
      <c r="CH90" s="49">
        <f t="shared" si="183"/>
        <v>0</v>
      </c>
      <c r="CI90" s="49">
        <f t="shared" si="183"/>
        <v>0</v>
      </c>
      <c r="CJ90" s="49">
        <f t="shared" si="183"/>
        <v>0</v>
      </c>
      <c r="CK90" s="49">
        <f t="shared" si="183"/>
        <v>0</v>
      </c>
      <c r="CL90" s="49">
        <f t="shared" si="183"/>
        <v>0</v>
      </c>
      <c r="CM90" s="49">
        <f t="shared" si="183"/>
        <v>0</v>
      </c>
      <c r="CN90" s="49">
        <f t="shared" si="183"/>
        <v>0</v>
      </c>
      <c r="CO90" s="49">
        <f t="shared" si="183"/>
        <v>0</v>
      </c>
      <c r="CP90" s="49">
        <f t="shared" si="183"/>
        <v>0</v>
      </c>
      <c r="CQ90" s="49">
        <f t="shared" si="183"/>
        <v>0</v>
      </c>
      <c r="CR90" s="49">
        <f t="shared" si="183"/>
        <v>0</v>
      </c>
      <c r="CS90" s="49">
        <f t="shared" si="183"/>
        <v>0</v>
      </c>
      <c r="CT90" s="49">
        <f t="shared" si="183"/>
        <v>0</v>
      </c>
      <c r="CU90" s="49">
        <f t="shared" si="183"/>
        <v>0</v>
      </c>
      <c r="CV90" s="49">
        <f t="shared" si="183"/>
        <v>0</v>
      </c>
      <c r="CW90" s="49">
        <f t="shared" si="183"/>
        <v>0</v>
      </c>
      <c r="CX90" s="49">
        <f t="shared" si="183"/>
        <v>0</v>
      </c>
      <c r="CY90" s="49">
        <f t="shared" si="183"/>
        <v>0</v>
      </c>
      <c r="CZ90" s="49">
        <f t="shared" si="183"/>
        <v>0</v>
      </c>
      <c r="DA90" s="49">
        <f t="shared" si="183"/>
        <v>0</v>
      </c>
      <c r="DB90" s="49">
        <f t="shared" ref="DB90:DY90" si="184">DB26*$L26</f>
        <v>0</v>
      </c>
      <c r="DC90" s="49">
        <f t="shared" si="184"/>
        <v>0</v>
      </c>
      <c r="DD90" s="49">
        <f t="shared" si="184"/>
        <v>0</v>
      </c>
      <c r="DE90" s="49">
        <f t="shared" si="184"/>
        <v>0</v>
      </c>
      <c r="DF90" s="49">
        <f t="shared" si="184"/>
        <v>0</v>
      </c>
      <c r="DG90" s="49">
        <f t="shared" si="184"/>
        <v>0</v>
      </c>
      <c r="DH90" s="49">
        <f t="shared" si="184"/>
        <v>0</v>
      </c>
      <c r="DI90" s="49">
        <f t="shared" si="184"/>
        <v>0</v>
      </c>
      <c r="DJ90" s="49">
        <f t="shared" si="184"/>
        <v>0</v>
      </c>
      <c r="DK90" s="49">
        <f t="shared" si="184"/>
        <v>0</v>
      </c>
      <c r="DL90" s="49">
        <f t="shared" si="184"/>
        <v>0</v>
      </c>
      <c r="DM90" s="49">
        <f t="shared" si="184"/>
        <v>0</v>
      </c>
      <c r="DN90" s="49">
        <f t="shared" si="184"/>
        <v>0</v>
      </c>
      <c r="DO90" s="49">
        <f t="shared" si="184"/>
        <v>0</v>
      </c>
      <c r="DP90" s="49">
        <f t="shared" si="184"/>
        <v>0</v>
      </c>
      <c r="DQ90" s="49">
        <f t="shared" si="184"/>
        <v>0</v>
      </c>
      <c r="DR90" s="49">
        <f t="shared" si="184"/>
        <v>0</v>
      </c>
      <c r="DS90" s="49">
        <f t="shared" si="184"/>
        <v>0</v>
      </c>
      <c r="DT90" s="49">
        <f t="shared" si="184"/>
        <v>0</v>
      </c>
      <c r="DU90" s="49">
        <f t="shared" si="184"/>
        <v>0</v>
      </c>
      <c r="DV90" s="49">
        <f t="shared" si="184"/>
        <v>0</v>
      </c>
      <c r="DW90" s="49">
        <f t="shared" si="184"/>
        <v>0</v>
      </c>
      <c r="DX90" s="49">
        <f t="shared" si="184"/>
        <v>0</v>
      </c>
      <c r="DY90" s="49">
        <f t="shared" si="184"/>
        <v>0</v>
      </c>
      <c r="DZ90" s="49">
        <f t="shared" ref="DZ90:EW90" si="185">DZ26*$M26</f>
        <v>0</v>
      </c>
      <c r="EA90" s="49">
        <f t="shared" si="185"/>
        <v>0</v>
      </c>
      <c r="EB90" s="49">
        <f t="shared" si="185"/>
        <v>0</v>
      </c>
      <c r="EC90" s="49">
        <f t="shared" si="185"/>
        <v>0</v>
      </c>
      <c r="ED90" s="49">
        <f t="shared" si="185"/>
        <v>0</v>
      </c>
      <c r="EE90" s="49">
        <f t="shared" si="185"/>
        <v>0</v>
      </c>
      <c r="EF90" s="49">
        <f t="shared" si="185"/>
        <v>0</v>
      </c>
      <c r="EG90" s="49">
        <f t="shared" si="185"/>
        <v>0</v>
      </c>
      <c r="EH90" s="49">
        <f t="shared" si="185"/>
        <v>0</v>
      </c>
      <c r="EI90" s="49">
        <f t="shared" si="185"/>
        <v>0</v>
      </c>
      <c r="EJ90" s="49">
        <f t="shared" si="185"/>
        <v>0</v>
      </c>
      <c r="EK90" s="49">
        <f t="shared" si="185"/>
        <v>0</v>
      </c>
      <c r="EL90" s="49">
        <f t="shared" si="185"/>
        <v>0</v>
      </c>
      <c r="EM90" s="49">
        <f t="shared" si="185"/>
        <v>0</v>
      </c>
      <c r="EN90" s="49">
        <f t="shared" si="185"/>
        <v>0</v>
      </c>
      <c r="EO90" s="49">
        <f t="shared" si="185"/>
        <v>0</v>
      </c>
      <c r="EP90" s="49">
        <f t="shared" si="185"/>
        <v>0</v>
      </c>
      <c r="EQ90" s="49">
        <f t="shared" si="185"/>
        <v>0</v>
      </c>
      <c r="ER90" s="49">
        <f t="shared" si="185"/>
        <v>0</v>
      </c>
      <c r="ES90" s="49">
        <f t="shared" si="185"/>
        <v>0</v>
      </c>
      <c r="ET90" s="49">
        <f t="shared" si="185"/>
        <v>0</v>
      </c>
      <c r="EU90" s="49">
        <f t="shared" si="185"/>
        <v>0</v>
      </c>
      <c r="EV90" s="49">
        <f t="shared" si="185"/>
        <v>0</v>
      </c>
      <c r="EW90" s="49">
        <f t="shared" si="185"/>
        <v>0</v>
      </c>
      <c r="EX90" s="49">
        <f t="shared" ref="EX90:FQ90" si="186">EX26*$N26</f>
        <v>0</v>
      </c>
      <c r="EY90" s="49">
        <f t="shared" si="186"/>
        <v>0</v>
      </c>
      <c r="EZ90" s="49">
        <f t="shared" si="186"/>
        <v>0</v>
      </c>
      <c r="FA90" s="49">
        <f t="shared" si="186"/>
        <v>0</v>
      </c>
      <c r="FB90" s="49">
        <f t="shared" si="186"/>
        <v>0</v>
      </c>
      <c r="FC90" s="49">
        <f t="shared" si="186"/>
        <v>0</v>
      </c>
      <c r="FD90" s="49">
        <f t="shared" si="186"/>
        <v>0</v>
      </c>
      <c r="FE90" s="49">
        <f t="shared" si="186"/>
        <v>0</v>
      </c>
      <c r="FF90" s="49">
        <f t="shared" si="186"/>
        <v>0</v>
      </c>
      <c r="FG90" s="49">
        <f t="shared" si="186"/>
        <v>0</v>
      </c>
      <c r="FH90" s="49">
        <f t="shared" si="186"/>
        <v>0</v>
      </c>
      <c r="FI90" s="49">
        <f t="shared" si="186"/>
        <v>0</v>
      </c>
      <c r="FJ90" s="49">
        <f t="shared" si="186"/>
        <v>0</v>
      </c>
      <c r="FK90" s="49">
        <f t="shared" si="186"/>
        <v>0</v>
      </c>
      <c r="FL90" s="49">
        <f t="shared" si="186"/>
        <v>0</v>
      </c>
      <c r="FM90" s="49">
        <f t="shared" si="186"/>
        <v>0</v>
      </c>
      <c r="FN90" s="49">
        <f t="shared" si="186"/>
        <v>0</v>
      </c>
      <c r="FO90" s="49">
        <f t="shared" si="186"/>
        <v>0</v>
      </c>
      <c r="FP90" s="49">
        <f t="shared" si="186"/>
        <v>0</v>
      </c>
      <c r="FQ90" s="49">
        <f t="shared" si="186"/>
        <v>0</v>
      </c>
      <c r="FR90" s="69">
        <f t="shared" si="100"/>
        <v>0</v>
      </c>
      <c r="FS90" s="70">
        <f t="shared" si="101"/>
        <v>0</v>
      </c>
      <c r="FT90" s="5"/>
      <c r="FU90" s="5"/>
      <c r="FV90" s="5"/>
      <c r="FW90" s="5"/>
      <c r="FX90" s="5"/>
      <c r="FY90" s="5"/>
      <c r="FZ90" s="5"/>
      <c r="GA90" s="5"/>
    </row>
    <row r="91" spans="1:183" ht="16.5" customHeight="1" x14ac:dyDescent="0.25">
      <c r="A91" s="5"/>
      <c r="B91" s="24" t="s">
        <v>186</v>
      </c>
      <c r="C91" s="24" t="s">
        <v>183</v>
      </c>
      <c r="D91" s="24" t="s">
        <v>183</v>
      </c>
      <c r="E91" s="5">
        <f t="shared" si="102"/>
        <v>14</v>
      </c>
      <c r="F91" s="75" t="s">
        <v>261</v>
      </c>
      <c r="G91" s="17" t="s">
        <v>259</v>
      </c>
      <c r="H91" s="41">
        <f t="shared" si="86"/>
        <v>33341.448750000003</v>
      </c>
      <c r="I91" s="41">
        <f t="shared" si="87"/>
        <v>35341.935675000008</v>
      </c>
      <c r="J91" s="41">
        <f t="shared" si="88"/>
        <v>37462.451815500011</v>
      </c>
      <c r="K91" s="41">
        <f t="shared" si="89"/>
        <v>39710.198924430013</v>
      </c>
      <c r="L91" s="41">
        <f t="shared" si="90"/>
        <v>42092.810859895813</v>
      </c>
      <c r="M91" s="41">
        <f t="shared" si="91"/>
        <v>44618.379511489562</v>
      </c>
      <c r="N91" s="41">
        <f t="shared" si="92"/>
        <v>47295.482282178935</v>
      </c>
      <c r="O91" s="49">
        <f t="shared" ref="O91:AG91" si="187">O27*$H27</f>
        <v>0</v>
      </c>
      <c r="P91" s="49">
        <f t="shared" si="187"/>
        <v>0</v>
      </c>
      <c r="Q91" s="49">
        <f t="shared" si="187"/>
        <v>0</v>
      </c>
      <c r="R91" s="49">
        <f t="shared" si="187"/>
        <v>0</v>
      </c>
      <c r="S91" s="49">
        <f t="shared" si="187"/>
        <v>0</v>
      </c>
      <c r="T91" s="49">
        <f t="shared" si="187"/>
        <v>0</v>
      </c>
      <c r="U91" s="49">
        <f t="shared" si="187"/>
        <v>0</v>
      </c>
      <c r="V91" s="49">
        <f t="shared" si="187"/>
        <v>0</v>
      </c>
      <c r="W91" s="49">
        <f t="shared" si="187"/>
        <v>0</v>
      </c>
      <c r="X91" s="49">
        <f t="shared" si="187"/>
        <v>0</v>
      </c>
      <c r="Y91" s="49">
        <f t="shared" si="187"/>
        <v>0</v>
      </c>
      <c r="Z91" s="49">
        <f t="shared" si="187"/>
        <v>0</v>
      </c>
      <c r="AA91" s="49">
        <f t="shared" si="187"/>
        <v>0</v>
      </c>
      <c r="AB91" s="49">
        <f t="shared" si="187"/>
        <v>0</v>
      </c>
      <c r="AC91" s="49">
        <f t="shared" si="187"/>
        <v>0</v>
      </c>
      <c r="AD91" s="49">
        <f t="shared" si="187"/>
        <v>0</v>
      </c>
      <c r="AE91" s="49">
        <f t="shared" si="187"/>
        <v>0</v>
      </c>
      <c r="AF91" s="49">
        <f t="shared" si="187"/>
        <v>0</v>
      </c>
      <c r="AG91" s="49">
        <f t="shared" si="187"/>
        <v>0</v>
      </c>
      <c r="AH91" s="49">
        <f t="shared" ref="AH91:BE91" si="188">AH27*$I27</f>
        <v>0</v>
      </c>
      <c r="AI91" s="49">
        <f t="shared" si="188"/>
        <v>0</v>
      </c>
      <c r="AJ91" s="49">
        <f t="shared" si="188"/>
        <v>0</v>
      </c>
      <c r="AK91" s="49">
        <f t="shared" si="188"/>
        <v>0</v>
      </c>
      <c r="AL91" s="49">
        <f t="shared" si="188"/>
        <v>0</v>
      </c>
      <c r="AM91" s="49">
        <f t="shared" si="188"/>
        <v>0</v>
      </c>
      <c r="AN91" s="49">
        <f t="shared" si="188"/>
        <v>0</v>
      </c>
      <c r="AO91" s="49">
        <f t="shared" si="188"/>
        <v>0</v>
      </c>
      <c r="AP91" s="49">
        <f t="shared" si="188"/>
        <v>0</v>
      </c>
      <c r="AQ91" s="49">
        <f t="shared" si="188"/>
        <v>0</v>
      </c>
      <c r="AR91" s="49">
        <f t="shared" si="188"/>
        <v>0</v>
      </c>
      <c r="AS91" s="49">
        <f t="shared" si="188"/>
        <v>0</v>
      </c>
      <c r="AT91" s="49">
        <f t="shared" si="188"/>
        <v>0</v>
      </c>
      <c r="AU91" s="49">
        <f t="shared" si="188"/>
        <v>0</v>
      </c>
      <c r="AV91" s="49">
        <f t="shared" si="188"/>
        <v>0</v>
      </c>
      <c r="AW91" s="49">
        <f t="shared" si="188"/>
        <v>0</v>
      </c>
      <c r="AX91" s="49">
        <f t="shared" si="188"/>
        <v>0</v>
      </c>
      <c r="AY91" s="49">
        <f t="shared" si="188"/>
        <v>0</v>
      </c>
      <c r="AZ91" s="49">
        <f t="shared" si="188"/>
        <v>0</v>
      </c>
      <c r="BA91" s="49">
        <f t="shared" si="188"/>
        <v>0</v>
      </c>
      <c r="BB91" s="49">
        <f t="shared" si="188"/>
        <v>0</v>
      </c>
      <c r="BC91" s="49">
        <f t="shared" si="188"/>
        <v>0</v>
      </c>
      <c r="BD91" s="49">
        <f t="shared" si="188"/>
        <v>0</v>
      </c>
      <c r="BE91" s="49">
        <f t="shared" si="188"/>
        <v>0</v>
      </c>
      <c r="BF91" s="49">
        <f t="shared" ref="BF91:CC91" si="189">BF27*$J27</f>
        <v>0</v>
      </c>
      <c r="BG91" s="49">
        <f t="shared" si="189"/>
        <v>0</v>
      </c>
      <c r="BH91" s="49">
        <f t="shared" si="189"/>
        <v>0</v>
      </c>
      <c r="BI91" s="49">
        <f t="shared" si="189"/>
        <v>0</v>
      </c>
      <c r="BJ91" s="49">
        <f t="shared" si="189"/>
        <v>0</v>
      </c>
      <c r="BK91" s="49">
        <f t="shared" si="189"/>
        <v>0</v>
      </c>
      <c r="BL91" s="49">
        <f t="shared" si="189"/>
        <v>0</v>
      </c>
      <c r="BM91" s="49">
        <f t="shared" si="189"/>
        <v>0</v>
      </c>
      <c r="BN91" s="49">
        <f t="shared" si="189"/>
        <v>0</v>
      </c>
      <c r="BO91" s="49">
        <f t="shared" si="189"/>
        <v>0</v>
      </c>
      <c r="BP91" s="49">
        <f t="shared" si="189"/>
        <v>0</v>
      </c>
      <c r="BQ91" s="49">
        <f t="shared" si="189"/>
        <v>0</v>
      </c>
      <c r="BR91" s="49">
        <f t="shared" si="189"/>
        <v>0</v>
      </c>
      <c r="BS91" s="49">
        <f t="shared" si="189"/>
        <v>0</v>
      </c>
      <c r="BT91" s="49">
        <f t="shared" si="189"/>
        <v>0</v>
      </c>
      <c r="BU91" s="49">
        <f t="shared" si="189"/>
        <v>0</v>
      </c>
      <c r="BV91" s="49">
        <f t="shared" si="189"/>
        <v>0</v>
      </c>
      <c r="BW91" s="49">
        <f t="shared" si="189"/>
        <v>0</v>
      </c>
      <c r="BX91" s="49">
        <f t="shared" si="189"/>
        <v>0</v>
      </c>
      <c r="BY91" s="49">
        <f t="shared" si="189"/>
        <v>0</v>
      </c>
      <c r="BZ91" s="49">
        <f t="shared" si="189"/>
        <v>0</v>
      </c>
      <c r="CA91" s="49">
        <f t="shared" si="189"/>
        <v>0</v>
      </c>
      <c r="CB91" s="49">
        <f t="shared" si="189"/>
        <v>0</v>
      </c>
      <c r="CC91" s="49">
        <f t="shared" si="189"/>
        <v>0</v>
      </c>
      <c r="CD91" s="49">
        <f t="shared" ref="CD91:DA91" si="190">CD27*$K27</f>
        <v>0</v>
      </c>
      <c r="CE91" s="49">
        <f t="shared" si="190"/>
        <v>0</v>
      </c>
      <c r="CF91" s="49">
        <f t="shared" si="190"/>
        <v>0</v>
      </c>
      <c r="CG91" s="49">
        <f t="shared" si="190"/>
        <v>0</v>
      </c>
      <c r="CH91" s="49">
        <f t="shared" si="190"/>
        <v>0</v>
      </c>
      <c r="CI91" s="49">
        <f t="shared" si="190"/>
        <v>0</v>
      </c>
      <c r="CJ91" s="49">
        <f t="shared" si="190"/>
        <v>0</v>
      </c>
      <c r="CK91" s="49">
        <f t="shared" si="190"/>
        <v>0</v>
      </c>
      <c r="CL91" s="49">
        <f t="shared" si="190"/>
        <v>0</v>
      </c>
      <c r="CM91" s="49">
        <f t="shared" si="190"/>
        <v>0</v>
      </c>
      <c r="CN91" s="49">
        <f t="shared" si="190"/>
        <v>0</v>
      </c>
      <c r="CO91" s="49">
        <f t="shared" si="190"/>
        <v>0</v>
      </c>
      <c r="CP91" s="49">
        <f t="shared" si="190"/>
        <v>0</v>
      </c>
      <c r="CQ91" s="49">
        <f t="shared" si="190"/>
        <v>0</v>
      </c>
      <c r="CR91" s="49">
        <f t="shared" si="190"/>
        <v>0</v>
      </c>
      <c r="CS91" s="49">
        <f t="shared" si="190"/>
        <v>0</v>
      </c>
      <c r="CT91" s="49">
        <f t="shared" si="190"/>
        <v>0</v>
      </c>
      <c r="CU91" s="49">
        <f t="shared" si="190"/>
        <v>0</v>
      </c>
      <c r="CV91" s="49">
        <f t="shared" si="190"/>
        <v>0</v>
      </c>
      <c r="CW91" s="49">
        <f t="shared" si="190"/>
        <v>0</v>
      </c>
      <c r="CX91" s="49">
        <f t="shared" si="190"/>
        <v>0</v>
      </c>
      <c r="CY91" s="49">
        <f t="shared" si="190"/>
        <v>0</v>
      </c>
      <c r="CZ91" s="49">
        <f t="shared" si="190"/>
        <v>0</v>
      </c>
      <c r="DA91" s="49">
        <f t="shared" si="190"/>
        <v>0</v>
      </c>
      <c r="DB91" s="49">
        <f t="shared" ref="DB91:DY91" si="191">DB27*$L27</f>
        <v>0</v>
      </c>
      <c r="DC91" s="49">
        <f t="shared" si="191"/>
        <v>0</v>
      </c>
      <c r="DD91" s="49">
        <f t="shared" si="191"/>
        <v>0</v>
      </c>
      <c r="DE91" s="49">
        <f t="shared" si="191"/>
        <v>0</v>
      </c>
      <c r="DF91" s="49">
        <f t="shared" si="191"/>
        <v>0</v>
      </c>
      <c r="DG91" s="49">
        <f t="shared" si="191"/>
        <v>0</v>
      </c>
      <c r="DH91" s="49">
        <f t="shared" si="191"/>
        <v>0</v>
      </c>
      <c r="DI91" s="49">
        <f t="shared" si="191"/>
        <v>0</v>
      </c>
      <c r="DJ91" s="49">
        <f t="shared" si="191"/>
        <v>0</v>
      </c>
      <c r="DK91" s="49">
        <f t="shared" si="191"/>
        <v>0</v>
      </c>
      <c r="DL91" s="49">
        <f t="shared" si="191"/>
        <v>0</v>
      </c>
      <c r="DM91" s="49">
        <f t="shared" si="191"/>
        <v>0</v>
      </c>
      <c r="DN91" s="49">
        <f t="shared" si="191"/>
        <v>0</v>
      </c>
      <c r="DO91" s="49">
        <f t="shared" si="191"/>
        <v>0</v>
      </c>
      <c r="DP91" s="49">
        <f t="shared" si="191"/>
        <v>0</v>
      </c>
      <c r="DQ91" s="49">
        <f t="shared" si="191"/>
        <v>0</v>
      </c>
      <c r="DR91" s="49">
        <f t="shared" si="191"/>
        <v>0</v>
      </c>
      <c r="DS91" s="49">
        <f t="shared" si="191"/>
        <v>0</v>
      </c>
      <c r="DT91" s="49">
        <f t="shared" si="191"/>
        <v>0</v>
      </c>
      <c r="DU91" s="49">
        <f t="shared" si="191"/>
        <v>0</v>
      </c>
      <c r="DV91" s="49">
        <f t="shared" si="191"/>
        <v>0</v>
      </c>
      <c r="DW91" s="49">
        <f t="shared" si="191"/>
        <v>0</v>
      </c>
      <c r="DX91" s="49">
        <f t="shared" si="191"/>
        <v>0</v>
      </c>
      <c r="DY91" s="49">
        <f t="shared" si="191"/>
        <v>0</v>
      </c>
      <c r="DZ91" s="49">
        <f t="shared" ref="DZ91:EW91" si="192">DZ27*$M27</f>
        <v>0</v>
      </c>
      <c r="EA91" s="49">
        <f t="shared" si="192"/>
        <v>0</v>
      </c>
      <c r="EB91" s="49">
        <f t="shared" si="192"/>
        <v>0</v>
      </c>
      <c r="EC91" s="49">
        <f t="shared" si="192"/>
        <v>0</v>
      </c>
      <c r="ED91" s="49">
        <f t="shared" si="192"/>
        <v>0</v>
      </c>
      <c r="EE91" s="49">
        <f t="shared" si="192"/>
        <v>0</v>
      </c>
      <c r="EF91" s="49">
        <f t="shared" si="192"/>
        <v>0</v>
      </c>
      <c r="EG91" s="49">
        <f t="shared" si="192"/>
        <v>0</v>
      </c>
      <c r="EH91" s="49">
        <f t="shared" si="192"/>
        <v>0</v>
      </c>
      <c r="EI91" s="49">
        <f t="shared" si="192"/>
        <v>0</v>
      </c>
      <c r="EJ91" s="49">
        <f t="shared" si="192"/>
        <v>0</v>
      </c>
      <c r="EK91" s="49">
        <f t="shared" si="192"/>
        <v>0</v>
      </c>
      <c r="EL91" s="49">
        <f t="shared" si="192"/>
        <v>0</v>
      </c>
      <c r="EM91" s="49">
        <f t="shared" si="192"/>
        <v>0</v>
      </c>
      <c r="EN91" s="49">
        <f t="shared" si="192"/>
        <v>0</v>
      </c>
      <c r="EO91" s="49">
        <f t="shared" si="192"/>
        <v>0</v>
      </c>
      <c r="EP91" s="49">
        <f t="shared" si="192"/>
        <v>0</v>
      </c>
      <c r="EQ91" s="49">
        <f t="shared" si="192"/>
        <v>0</v>
      </c>
      <c r="ER91" s="49">
        <f t="shared" si="192"/>
        <v>0</v>
      </c>
      <c r="ES91" s="49">
        <f t="shared" si="192"/>
        <v>0</v>
      </c>
      <c r="ET91" s="49">
        <f t="shared" si="192"/>
        <v>0</v>
      </c>
      <c r="EU91" s="49">
        <f t="shared" si="192"/>
        <v>0</v>
      </c>
      <c r="EV91" s="49">
        <f t="shared" si="192"/>
        <v>0</v>
      </c>
      <c r="EW91" s="49">
        <f t="shared" si="192"/>
        <v>0</v>
      </c>
      <c r="EX91" s="49">
        <f t="shared" ref="EX91:FQ91" si="193">EX27*$N27</f>
        <v>0</v>
      </c>
      <c r="EY91" s="49">
        <f t="shared" si="193"/>
        <v>0</v>
      </c>
      <c r="EZ91" s="49">
        <f t="shared" si="193"/>
        <v>0</v>
      </c>
      <c r="FA91" s="49">
        <f t="shared" si="193"/>
        <v>0</v>
      </c>
      <c r="FB91" s="49">
        <f t="shared" si="193"/>
        <v>0</v>
      </c>
      <c r="FC91" s="49">
        <f t="shared" si="193"/>
        <v>0</v>
      </c>
      <c r="FD91" s="49">
        <f t="shared" si="193"/>
        <v>0</v>
      </c>
      <c r="FE91" s="49">
        <f t="shared" si="193"/>
        <v>0</v>
      </c>
      <c r="FF91" s="49">
        <f t="shared" si="193"/>
        <v>0</v>
      </c>
      <c r="FG91" s="49">
        <f t="shared" si="193"/>
        <v>0</v>
      </c>
      <c r="FH91" s="49">
        <f t="shared" si="193"/>
        <v>0</v>
      </c>
      <c r="FI91" s="49">
        <f t="shared" si="193"/>
        <v>0</v>
      </c>
      <c r="FJ91" s="49">
        <f t="shared" si="193"/>
        <v>0</v>
      </c>
      <c r="FK91" s="49">
        <f t="shared" si="193"/>
        <v>0</v>
      </c>
      <c r="FL91" s="49">
        <f t="shared" si="193"/>
        <v>0</v>
      </c>
      <c r="FM91" s="49">
        <f t="shared" si="193"/>
        <v>0</v>
      </c>
      <c r="FN91" s="49">
        <f t="shared" si="193"/>
        <v>0</v>
      </c>
      <c r="FO91" s="49">
        <f t="shared" si="193"/>
        <v>0</v>
      </c>
      <c r="FP91" s="49">
        <f t="shared" si="193"/>
        <v>0</v>
      </c>
      <c r="FQ91" s="49">
        <f t="shared" si="193"/>
        <v>0</v>
      </c>
      <c r="FR91" s="69">
        <f t="shared" si="100"/>
        <v>0</v>
      </c>
      <c r="FS91" s="70">
        <f t="shared" si="101"/>
        <v>0</v>
      </c>
      <c r="FT91" s="5"/>
      <c r="FU91" s="5"/>
      <c r="FV91" s="5"/>
      <c r="FW91" s="5"/>
      <c r="FX91" s="5"/>
      <c r="FY91" s="5"/>
      <c r="FZ91" s="5"/>
      <c r="GA91" s="5"/>
    </row>
    <row r="92" spans="1:183" ht="16.5" customHeight="1" x14ac:dyDescent="0.25">
      <c r="A92" s="5"/>
      <c r="B92" s="25">
        <v>0.33</v>
      </c>
      <c r="C92" s="24" t="s">
        <v>183</v>
      </c>
      <c r="D92" s="24" t="s">
        <v>183</v>
      </c>
      <c r="E92" s="5">
        <f t="shared" si="102"/>
        <v>15</v>
      </c>
      <c r="F92" s="75" t="s">
        <v>262</v>
      </c>
      <c r="G92" s="17" t="s">
        <v>259</v>
      </c>
      <c r="H92" s="41">
        <f t="shared" si="86"/>
        <v>33341.448750000003</v>
      </c>
      <c r="I92" s="41">
        <f t="shared" si="87"/>
        <v>35341.935675000008</v>
      </c>
      <c r="J92" s="41">
        <f t="shared" si="88"/>
        <v>37462.451815500011</v>
      </c>
      <c r="K92" s="41">
        <f t="shared" si="89"/>
        <v>39710.198924430013</v>
      </c>
      <c r="L92" s="41">
        <f t="shared" si="90"/>
        <v>42092.810859895813</v>
      </c>
      <c r="M92" s="41">
        <f t="shared" si="91"/>
        <v>44618.379511489562</v>
      </c>
      <c r="N92" s="41">
        <f t="shared" si="92"/>
        <v>47295.482282178935</v>
      </c>
      <c r="O92" s="49">
        <f t="shared" ref="O92:AG92" si="194">O28*$H28</f>
        <v>0</v>
      </c>
      <c r="P92" s="49">
        <f t="shared" si="194"/>
        <v>0</v>
      </c>
      <c r="Q92" s="49">
        <f t="shared" si="194"/>
        <v>0</v>
      </c>
      <c r="R92" s="49">
        <f t="shared" si="194"/>
        <v>0</v>
      </c>
      <c r="S92" s="49">
        <f t="shared" si="194"/>
        <v>0</v>
      </c>
      <c r="T92" s="49">
        <f t="shared" si="194"/>
        <v>0</v>
      </c>
      <c r="U92" s="49">
        <f t="shared" si="194"/>
        <v>0</v>
      </c>
      <c r="V92" s="49">
        <f t="shared" si="194"/>
        <v>0</v>
      </c>
      <c r="W92" s="49">
        <f t="shared" si="194"/>
        <v>0</v>
      </c>
      <c r="X92" s="49">
        <f t="shared" si="194"/>
        <v>0</v>
      </c>
      <c r="Y92" s="49">
        <f t="shared" si="194"/>
        <v>0</v>
      </c>
      <c r="Z92" s="49">
        <f t="shared" si="194"/>
        <v>0</v>
      </c>
      <c r="AA92" s="49">
        <f t="shared" si="194"/>
        <v>0</v>
      </c>
      <c r="AB92" s="49">
        <f t="shared" si="194"/>
        <v>0</v>
      </c>
      <c r="AC92" s="49">
        <f t="shared" si="194"/>
        <v>0</v>
      </c>
      <c r="AD92" s="49">
        <f t="shared" si="194"/>
        <v>0</v>
      </c>
      <c r="AE92" s="49">
        <f t="shared" si="194"/>
        <v>0</v>
      </c>
      <c r="AF92" s="49">
        <f t="shared" si="194"/>
        <v>0</v>
      </c>
      <c r="AG92" s="49">
        <f t="shared" si="194"/>
        <v>0</v>
      </c>
      <c r="AH92" s="49">
        <f t="shared" ref="AH92:BE92" si="195">AH28*$I28</f>
        <v>0</v>
      </c>
      <c r="AI92" s="49">
        <f t="shared" si="195"/>
        <v>0</v>
      </c>
      <c r="AJ92" s="49">
        <f t="shared" si="195"/>
        <v>0</v>
      </c>
      <c r="AK92" s="49">
        <f t="shared" si="195"/>
        <v>0</v>
      </c>
      <c r="AL92" s="49">
        <f t="shared" si="195"/>
        <v>0</v>
      </c>
      <c r="AM92" s="49">
        <f t="shared" si="195"/>
        <v>0</v>
      </c>
      <c r="AN92" s="49">
        <f t="shared" si="195"/>
        <v>0</v>
      </c>
      <c r="AO92" s="49">
        <f t="shared" si="195"/>
        <v>0</v>
      </c>
      <c r="AP92" s="49">
        <f t="shared" si="195"/>
        <v>0</v>
      </c>
      <c r="AQ92" s="49">
        <f t="shared" si="195"/>
        <v>0</v>
      </c>
      <c r="AR92" s="49">
        <f t="shared" si="195"/>
        <v>0</v>
      </c>
      <c r="AS92" s="49">
        <f t="shared" si="195"/>
        <v>0</v>
      </c>
      <c r="AT92" s="49">
        <f t="shared" si="195"/>
        <v>0</v>
      </c>
      <c r="AU92" s="49">
        <f t="shared" si="195"/>
        <v>0</v>
      </c>
      <c r="AV92" s="49">
        <f t="shared" si="195"/>
        <v>0</v>
      </c>
      <c r="AW92" s="49">
        <f t="shared" si="195"/>
        <v>0</v>
      </c>
      <c r="AX92" s="49">
        <f t="shared" si="195"/>
        <v>0</v>
      </c>
      <c r="AY92" s="49">
        <f t="shared" si="195"/>
        <v>0</v>
      </c>
      <c r="AZ92" s="49">
        <f t="shared" si="195"/>
        <v>0</v>
      </c>
      <c r="BA92" s="49">
        <f t="shared" si="195"/>
        <v>0</v>
      </c>
      <c r="BB92" s="49">
        <f t="shared" si="195"/>
        <v>0</v>
      </c>
      <c r="BC92" s="49">
        <f t="shared" si="195"/>
        <v>0</v>
      </c>
      <c r="BD92" s="49">
        <f t="shared" si="195"/>
        <v>0</v>
      </c>
      <c r="BE92" s="49">
        <f t="shared" si="195"/>
        <v>0</v>
      </c>
      <c r="BF92" s="49">
        <f t="shared" ref="BF92:CC92" si="196">BF28*$J28</f>
        <v>0</v>
      </c>
      <c r="BG92" s="49">
        <f t="shared" si="196"/>
        <v>0</v>
      </c>
      <c r="BH92" s="49">
        <f t="shared" si="196"/>
        <v>0</v>
      </c>
      <c r="BI92" s="49">
        <f t="shared" si="196"/>
        <v>0</v>
      </c>
      <c r="BJ92" s="49">
        <f t="shared" si="196"/>
        <v>0</v>
      </c>
      <c r="BK92" s="49">
        <f t="shared" si="196"/>
        <v>0</v>
      </c>
      <c r="BL92" s="49">
        <f t="shared" si="196"/>
        <v>0</v>
      </c>
      <c r="BM92" s="49">
        <f t="shared" si="196"/>
        <v>0</v>
      </c>
      <c r="BN92" s="49">
        <f t="shared" si="196"/>
        <v>0</v>
      </c>
      <c r="BO92" s="49">
        <f t="shared" si="196"/>
        <v>0</v>
      </c>
      <c r="BP92" s="49">
        <f t="shared" si="196"/>
        <v>0</v>
      </c>
      <c r="BQ92" s="49">
        <f t="shared" si="196"/>
        <v>0</v>
      </c>
      <c r="BR92" s="49">
        <f t="shared" si="196"/>
        <v>0</v>
      </c>
      <c r="BS92" s="49">
        <f t="shared" si="196"/>
        <v>0</v>
      </c>
      <c r="BT92" s="49">
        <f t="shared" si="196"/>
        <v>0</v>
      </c>
      <c r="BU92" s="49">
        <f t="shared" si="196"/>
        <v>0</v>
      </c>
      <c r="BV92" s="49">
        <f t="shared" si="196"/>
        <v>0</v>
      </c>
      <c r="BW92" s="49">
        <f t="shared" si="196"/>
        <v>0</v>
      </c>
      <c r="BX92" s="49">
        <f t="shared" si="196"/>
        <v>0</v>
      </c>
      <c r="BY92" s="49">
        <f t="shared" si="196"/>
        <v>0</v>
      </c>
      <c r="BZ92" s="49">
        <f t="shared" si="196"/>
        <v>0</v>
      </c>
      <c r="CA92" s="49">
        <f t="shared" si="196"/>
        <v>0</v>
      </c>
      <c r="CB92" s="49">
        <f t="shared" si="196"/>
        <v>0</v>
      </c>
      <c r="CC92" s="49">
        <f t="shared" si="196"/>
        <v>0</v>
      </c>
      <c r="CD92" s="49">
        <f t="shared" ref="CD92:DA92" si="197">CD28*$K28</f>
        <v>0</v>
      </c>
      <c r="CE92" s="49">
        <f t="shared" si="197"/>
        <v>0</v>
      </c>
      <c r="CF92" s="49">
        <f t="shared" si="197"/>
        <v>0</v>
      </c>
      <c r="CG92" s="49">
        <f t="shared" si="197"/>
        <v>0</v>
      </c>
      <c r="CH92" s="49">
        <f t="shared" si="197"/>
        <v>0</v>
      </c>
      <c r="CI92" s="49">
        <f t="shared" si="197"/>
        <v>0</v>
      </c>
      <c r="CJ92" s="49">
        <f t="shared" si="197"/>
        <v>0</v>
      </c>
      <c r="CK92" s="49">
        <f t="shared" si="197"/>
        <v>0</v>
      </c>
      <c r="CL92" s="49">
        <f t="shared" si="197"/>
        <v>0</v>
      </c>
      <c r="CM92" s="49">
        <f t="shared" si="197"/>
        <v>0</v>
      </c>
      <c r="CN92" s="49">
        <f t="shared" si="197"/>
        <v>0</v>
      </c>
      <c r="CO92" s="49">
        <f t="shared" si="197"/>
        <v>0</v>
      </c>
      <c r="CP92" s="49">
        <f t="shared" si="197"/>
        <v>0</v>
      </c>
      <c r="CQ92" s="49">
        <f t="shared" si="197"/>
        <v>0</v>
      </c>
      <c r="CR92" s="49">
        <f t="shared" si="197"/>
        <v>0</v>
      </c>
      <c r="CS92" s="49">
        <f t="shared" si="197"/>
        <v>0</v>
      </c>
      <c r="CT92" s="49">
        <f t="shared" si="197"/>
        <v>0</v>
      </c>
      <c r="CU92" s="49">
        <f t="shared" si="197"/>
        <v>0</v>
      </c>
      <c r="CV92" s="49">
        <f t="shared" si="197"/>
        <v>0</v>
      </c>
      <c r="CW92" s="49">
        <f t="shared" si="197"/>
        <v>0</v>
      </c>
      <c r="CX92" s="49">
        <f t="shared" si="197"/>
        <v>0</v>
      </c>
      <c r="CY92" s="49">
        <f t="shared" si="197"/>
        <v>0</v>
      </c>
      <c r="CZ92" s="49">
        <f t="shared" si="197"/>
        <v>0</v>
      </c>
      <c r="DA92" s="49">
        <f t="shared" si="197"/>
        <v>0</v>
      </c>
      <c r="DB92" s="49">
        <f t="shared" ref="DB92:DY92" si="198">DB28*$L28</f>
        <v>0</v>
      </c>
      <c r="DC92" s="49">
        <f t="shared" si="198"/>
        <v>0</v>
      </c>
      <c r="DD92" s="49">
        <f t="shared" si="198"/>
        <v>0</v>
      </c>
      <c r="DE92" s="49">
        <f t="shared" si="198"/>
        <v>0</v>
      </c>
      <c r="DF92" s="49">
        <f t="shared" si="198"/>
        <v>0</v>
      </c>
      <c r="DG92" s="49">
        <f t="shared" si="198"/>
        <v>0</v>
      </c>
      <c r="DH92" s="49">
        <f t="shared" si="198"/>
        <v>0</v>
      </c>
      <c r="DI92" s="49">
        <f t="shared" si="198"/>
        <v>0</v>
      </c>
      <c r="DJ92" s="49">
        <f t="shared" si="198"/>
        <v>0</v>
      </c>
      <c r="DK92" s="49">
        <f t="shared" si="198"/>
        <v>0</v>
      </c>
      <c r="DL92" s="49">
        <f t="shared" si="198"/>
        <v>0</v>
      </c>
      <c r="DM92" s="49">
        <f t="shared" si="198"/>
        <v>0</v>
      </c>
      <c r="DN92" s="49">
        <f t="shared" si="198"/>
        <v>0</v>
      </c>
      <c r="DO92" s="49">
        <f t="shared" si="198"/>
        <v>0</v>
      </c>
      <c r="DP92" s="49">
        <f t="shared" si="198"/>
        <v>0</v>
      </c>
      <c r="DQ92" s="49">
        <f t="shared" si="198"/>
        <v>0</v>
      </c>
      <c r="DR92" s="49">
        <f t="shared" si="198"/>
        <v>0</v>
      </c>
      <c r="DS92" s="49">
        <f t="shared" si="198"/>
        <v>0</v>
      </c>
      <c r="DT92" s="49">
        <f t="shared" si="198"/>
        <v>0</v>
      </c>
      <c r="DU92" s="49">
        <f t="shared" si="198"/>
        <v>0</v>
      </c>
      <c r="DV92" s="49">
        <f t="shared" si="198"/>
        <v>0</v>
      </c>
      <c r="DW92" s="49">
        <f t="shared" si="198"/>
        <v>0</v>
      </c>
      <c r="DX92" s="49">
        <f t="shared" si="198"/>
        <v>0</v>
      </c>
      <c r="DY92" s="49">
        <f t="shared" si="198"/>
        <v>0</v>
      </c>
      <c r="DZ92" s="49">
        <f t="shared" ref="DZ92:EW92" si="199">DZ28*$M28</f>
        <v>0</v>
      </c>
      <c r="EA92" s="49">
        <f t="shared" si="199"/>
        <v>0</v>
      </c>
      <c r="EB92" s="49">
        <f t="shared" si="199"/>
        <v>0</v>
      </c>
      <c r="EC92" s="49">
        <f t="shared" si="199"/>
        <v>0</v>
      </c>
      <c r="ED92" s="49">
        <f t="shared" si="199"/>
        <v>0</v>
      </c>
      <c r="EE92" s="49">
        <f t="shared" si="199"/>
        <v>0</v>
      </c>
      <c r="EF92" s="49">
        <f t="shared" si="199"/>
        <v>0</v>
      </c>
      <c r="EG92" s="49">
        <f t="shared" si="199"/>
        <v>0</v>
      </c>
      <c r="EH92" s="49">
        <f t="shared" si="199"/>
        <v>0</v>
      </c>
      <c r="EI92" s="49">
        <f t="shared" si="199"/>
        <v>0</v>
      </c>
      <c r="EJ92" s="49">
        <f t="shared" si="199"/>
        <v>0</v>
      </c>
      <c r="EK92" s="49">
        <f t="shared" si="199"/>
        <v>0</v>
      </c>
      <c r="EL92" s="49">
        <f t="shared" si="199"/>
        <v>0</v>
      </c>
      <c r="EM92" s="49">
        <f t="shared" si="199"/>
        <v>0</v>
      </c>
      <c r="EN92" s="49">
        <f t="shared" si="199"/>
        <v>0</v>
      </c>
      <c r="EO92" s="49">
        <f t="shared" si="199"/>
        <v>0</v>
      </c>
      <c r="EP92" s="49">
        <f t="shared" si="199"/>
        <v>0</v>
      </c>
      <c r="EQ92" s="49">
        <f t="shared" si="199"/>
        <v>0</v>
      </c>
      <c r="ER92" s="49">
        <f t="shared" si="199"/>
        <v>0</v>
      </c>
      <c r="ES92" s="49">
        <f t="shared" si="199"/>
        <v>0</v>
      </c>
      <c r="ET92" s="49">
        <f t="shared" si="199"/>
        <v>0</v>
      </c>
      <c r="EU92" s="49">
        <f t="shared" si="199"/>
        <v>0</v>
      </c>
      <c r="EV92" s="49">
        <f t="shared" si="199"/>
        <v>0</v>
      </c>
      <c r="EW92" s="49">
        <f t="shared" si="199"/>
        <v>0</v>
      </c>
      <c r="EX92" s="49">
        <f t="shared" ref="EX92:FQ92" si="200">EX28*$N28</f>
        <v>0</v>
      </c>
      <c r="EY92" s="49">
        <f t="shared" si="200"/>
        <v>0</v>
      </c>
      <c r="EZ92" s="49">
        <f t="shared" si="200"/>
        <v>0</v>
      </c>
      <c r="FA92" s="49">
        <f t="shared" si="200"/>
        <v>0</v>
      </c>
      <c r="FB92" s="49">
        <f t="shared" si="200"/>
        <v>0</v>
      </c>
      <c r="FC92" s="49">
        <f t="shared" si="200"/>
        <v>0</v>
      </c>
      <c r="FD92" s="49">
        <f t="shared" si="200"/>
        <v>0</v>
      </c>
      <c r="FE92" s="49">
        <f t="shared" si="200"/>
        <v>0</v>
      </c>
      <c r="FF92" s="49">
        <f t="shared" si="200"/>
        <v>0</v>
      </c>
      <c r="FG92" s="49">
        <f t="shared" si="200"/>
        <v>0</v>
      </c>
      <c r="FH92" s="49">
        <f t="shared" si="200"/>
        <v>0</v>
      </c>
      <c r="FI92" s="49">
        <f t="shared" si="200"/>
        <v>0</v>
      </c>
      <c r="FJ92" s="49">
        <f t="shared" si="200"/>
        <v>0</v>
      </c>
      <c r="FK92" s="49">
        <f t="shared" si="200"/>
        <v>0</v>
      </c>
      <c r="FL92" s="49">
        <f t="shared" si="200"/>
        <v>0</v>
      </c>
      <c r="FM92" s="49">
        <f t="shared" si="200"/>
        <v>0</v>
      </c>
      <c r="FN92" s="49">
        <f t="shared" si="200"/>
        <v>0</v>
      </c>
      <c r="FO92" s="49">
        <f t="shared" si="200"/>
        <v>0</v>
      </c>
      <c r="FP92" s="49">
        <f t="shared" si="200"/>
        <v>0</v>
      </c>
      <c r="FQ92" s="49">
        <f t="shared" si="200"/>
        <v>0</v>
      </c>
      <c r="FR92" s="69">
        <f t="shared" si="100"/>
        <v>0</v>
      </c>
      <c r="FS92" s="70">
        <f t="shared" si="101"/>
        <v>0</v>
      </c>
      <c r="FT92" s="5"/>
      <c r="FU92" s="5"/>
      <c r="FV92" s="5"/>
      <c r="FW92" s="5"/>
      <c r="FX92" s="5"/>
      <c r="FY92" s="5"/>
      <c r="FZ92" s="5"/>
      <c r="GA92" s="5"/>
    </row>
    <row r="93" spans="1:183" ht="16.5" customHeight="1" x14ac:dyDescent="0.25">
      <c r="A93" s="5"/>
      <c r="B93" s="24" t="s">
        <v>186</v>
      </c>
      <c r="C93" s="24" t="s">
        <v>183</v>
      </c>
      <c r="D93" s="24" t="s">
        <v>183</v>
      </c>
      <c r="E93" s="5">
        <f t="shared" si="102"/>
        <v>16</v>
      </c>
      <c r="F93" s="75" t="s">
        <v>263</v>
      </c>
      <c r="G93" s="17" t="s">
        <v>247</v>
      </c>
      <c r="H93" s="41">
        <f t="shared" si="86"/>
        <v>43019.695833333331</v>
      </c>
      <c r="I93" s="41">
        <f t="shared" si="87"/>
        <v>45600.877583333335</v>
      </c>
      <c r="J93" s="41">
        <f t="shared" si="88"/>
        <v>48336.930238333334</v>
      </c>
      <c r="K93" s="41">
        <f t="shared" si="89"/>
        <v>51237.146052633339</v>
      </c>
      <c r="L93" s="41">
        <f t="shared" si="90"/>
        <v>54311.374815791343</v>
      </c>
      <c r="M93" s="41">
        <f t="shared" si="91"/>
        <v>57570.057304738824</v>
      </c>
      <c r="N93" s="41">
        <f t="shared" si="92"/>
        <v>61024.260743023158</v>
      </c>
      <c r="O93" s="49">
        <f t="shared" ref="O93:AG93" si="201">O29*$H29</f>
        <v>0</v>
      </c>
      <c r="P93" s="49">
        <f t="shared" si="201"/>
        <v>0</v>
      </c>
      <c r="Q93" s="49">
        <f t="shared" si="201"/>
        <v>0</v>
      </c>
      <c r="R93" s="49">
        <f t="shared" si="201"/>
        <v>0</v>
      </c>
      <c r="S93" s="49">
        <f t="shared" si="201"/>
        <v>0</v>
      </c>
      <c r="T93" s="49">
        <f t="shared" si="201"/>
        <v>0</v>
      </c>
      <c r="U93" s="49">
        <f t="shared" si="201"/>
        <v>0</v>
      </c>
      <c r="V93" s="49">
        <f t="shared" si="201"/>
        <v>0</v>
      </c>
      <c r="W93" s="49">
        <f t="shared" si="201"/>
        <v>0</v>
      </c>
      <c r="X93" s="49">
        <f t="shared" si="201"/>
        <v>0</v>
      </c>
      <c r="Y93" s="49">
        <f t="shared" si="201"/>
        <v>0</v>
      </c>
      <c r="Z93" s="49">
        <f t="shared" si="201"/>
        <v>0</v>
      </c>
      <c r="AA93" s="49">
        <f t="shared" si="201"/>
        <v>0</v>
      </c>
      <c r="AB93" s="49">
        <f t="shared" si="201"/>
        <v>0</v>
      </c>
      <c r="AC93" s="49">
        <f t="shared" si="201"/>
        <v>0</v>
      </c>
      <c r="AD93" s="49">
        <f t="shared" si="201"/>
        <v>0</v>
      </c>
      <c r="AE93" s="49">
        <f t="shared" si="201"/>
        <v>0</v>
      </c>
      <c r="AF93" s="49">
        <f t="shared" si="201"/>
        <v>0</v>
      </c>
      <c r="AG93" s="49">
        <f t="shared" si="201"/>
        <v>0</v>
      </c>
      <c r="AH93" s="49">
        <f t="shared" ref="AH93:BE93" si="202">AH29*$I29</f>
        <v>0</v>
      </c>
      <c r="AI93" s="49">
        <f t="shared" si="202"/>
        <v>0</v>
      </c>
      <c r="AJ93" s="49">
        <f t="shared" si="202"/>
        <v>0</v>
      </c>
      <c r="AK93" s="49">
        <f t="shared" si="202"/>
        <v>0</v>
      </c>
      <c r="AL93" s="49">
        <f t="shared" si="202"/>
        <v>0</v>
      </c>
      <c r="AM93" s="49">
        <f t="shared" si="202"/>
        <v>0</v>
      </c>
      <c r="AN93" s="49">
        <f t="shared" si="202"/>
        <v>0</v>
      </c>
      <c r="AO93" s="49">
        <f t="shared" si="202"/>
        <v>0</v>
      </c>
      <c r="AP93" s="49">
        <f t="shared" si="202"/>
        <v>0</v>
      </c>
      <c r="AQ93" s="49">
        <f t="shared" si="202"/>
        <v>0</v>
      </c>
      <c r="AR93" s="49">
        <f t="shared" si="202"/>
        <v>0</v>
      </c>
      <c r="AS93" s="49">
        <f t="shared" si="202"/>
        <v>0</v>
      </c>
      <c r="AT93" s="49">
        <f t="shared" si="202"/>
        <v>0</v>
      </c>
      <c r="AU93" s="49">
        <f t="shared" si="202"/>
        <v>0</v>
      </c>
      <c r="AV93" s="49">
        <f t="shared" si="202"/>
        <v>0</v>
      </c>
      <c r="AW93" s="49">
        <f t="shared" si="202"/>
        <v>0</v>
      </c>
      <c r="AX93" s="49">
        <f t="shared" si="202"/>
        <v>0</v>
      </c>
      <c r="AY93" s="49">
        <f t="shared" si="202"/>
        <v>0</v>
      </c>
      <c r="AZ93" s="49">
        <f t="shared" si="202"/>
        <v>0</v>
      </c>
      <c r="BA93" s="49">
        <f t="shared" si="202"/>
        <v>0</v>
      </c>
      <c r="BB93" s="49">
        <f t="shared" si="202"/>
        <v>0</v>
      </c>
      <c r="BC93" s="49">
        <f t="shared" si="202"/>
        <v>0</v>
      </c>
      <c r="BD93" s="49">
        <f t="shared" si="202"/>
        <v>0</v>
      </c>
      <c r="BE93" s="49">
        <f t="shared" si="202"/>
        <v>0</v>
      </c>
      <c r="BF93" s="49">
        <f t="shared" ref="BF93:CC93" si="203">BF29*$J29</f>
        <v>0</v>
      </c>
      <c r="BG93" s="49">
        <f t="shared" si="203"/>
        <v>0</v>
      </c>
      <c r="BH93" s="49">
        <f t="shared" si="203"/>
        <v>0</v>
      </c>
      <c r="BI93" s="49">
        <f t="shared" si="203"/>
        <v>0</v>
      </c>
      <c r="BJ93" s="49">
        <f t="shared" si="203"/>
        <v>0</v>
      </c>
      <c r="BK93" s="49">
        <f t="shared" si="203"/>
        <v>0</v>
      </c>
      <c r="BL93" s="49">
        <f t="shared" si="203"/>
        <v>0</v>
      </c>
      <c r="BM93" s="49">
        <f t="shared" si="203"/>
        <v>0</v>
      </c>
      <c r="BN93" s="49">
        <f t="shared" si="203"/>
        <v>0</v>
      </c>
      <c r="BO93" s="49">
        <f t="shared" si="203"/>
        <v>0</v>
      </c>
      <c r="BP93" s="49">
        <f t="shared" si="203"/>
        <v>0</v>
      </c>
      <c r="BQ93" s="49">
        <f t="shared" si="203"/>
        <v>0</v>
      </c>
      <c r="BR93" s="49">
        <f t="shared" si="203"/>
        <v>0</v>
      </c>
      <c r="BS93" s="49">
        <f t="shared" si="203"/>
        <v>0</v>
      </c>
      <c r="BT93" s="49">
        <f t="shared" si="203"/>
        <v>0</v>
      </c>
      <c r="BU93" s="49">
        <f t="shared" si="203"/>
        <v>0</v>
      </c>
      <c r="BV93" s="49">
        <f t="shared" si="203"/>
        <v>0</v>
      </c>
      <c r="BW93" s="49">
        <f t="shared" si="203"/>
        <v>0</v>
      </c>
      <c r="BX93" s="49">
        <f t="shared" si="203"/>
        <v>0</v>
      </c>
      <c r="BY93" s="49">
        <f t="shared" si="203"/>
        <v>0</v>
      </c>
      <c r="BZ93" s="49">
        <f t="shared" si="203"/>
        <v>0</v>
      </c>
      <c r="CA93" s="49">
        <f t="shared" si="203"/>
        <v>0</v>
      </c>
      <c r="CB93" s="49">
        <f t="shared" si="203"/>
        <v>0</v>
      </c>
      <c r="CC93" s="49">
        <f t="shared" si="203"/>
        <v>0</v>
      </c>
      <c r="CD93" s="49">
        <f t="shared" ref="CD93:DA93" si="204">CD29*$K29</f>
        <v>0</v>
      </c>
      <c r="CE93" s="49">
        <f t="shared" si="204"/>
        <v>0</v>
      </c>
      <c r="CF93" s="49">
        <f t="shared" si="204"/>
        <v>0</v>
      </c>
      <c r="CG93" s="49">
        <f t="shared" si="204"/>
        <v>0</v>
      </c>
      <c r="CH93" s="49">
        <f t="shared" si="204"/>
        <v>0</v>
      </c>
      <c r="CI93" s="49">
        <f t="shared" si="204"/>
        <v>0</v>
      </c>
      <c r="CJ93" s="49">
        <f t="shared" si="204"/>
        <v>0</v>
      </c>
      <c r="CK93" s="49">
        <f t="shared" si="204"/>
        <v>0</v>
      </c>
      <c r="CL93" s="49">
        <f t="shared" si="204"/>
        <v>0</v>
      </c>
      <c r="CM93" s="49">
        <f t="shared" si="204"/>
        <v>0</v>
      </c>
      <c r="CN93" s="49">
        <f t="shared" si="204"/>
        <v>0</v>
      </c>
      <c r="CO93" s="49">
        <f t="shared" si="204"/>
        <v>0</v>
      </c>
      <c r="CP93" s="49">
        <f t="shared" si="204"/>
        <v>0</v>
      </c>
      <c r="CQ93" s="49">
        <f t="shared" si="204"/>
        <v>0</v>
      </c>
      <c r="CR93" s="49">
        <f t="shared" si="204"/>
        <v>0</v>
      </c>
      <c r="CS93" s="49">
        <f t="shared" si="204"/>
        <v>0</v>
      </c>
      <c r="CT93" s="49">
        <f t="shared" si="204"/>
        <v>0</v>
      </c>
      <c r="CU93" s="49">
        <f t="shared" si="204"/>
        <v>0</v>
      </c>
      <c r="CV93" s="49">
        <f t="shared" si="204"/>
        <v>0</v>
      </c>
      <c r="CW93" s="49">
        <f t="shared" si="204"/>
        <v>0</v>
      </c>
      <c r="CX93" s="49">
        <f t="shared" si="204"/>
        <v>0</v>
      </c>
      <c r="CY93" s="49">
        <f t="shared" si="204"/>
        <v>0</v>
      </c>
      <c r="CZ93" s="49">
        <f t="shared" si="204"/>
        <v>0</v>
      </c>
      <c r="DA93" s="49">
        <f t="shared" si="204"/>
        <v>0</v>
      </c>
      <c r="DB93" s="49">
        <f t="shared" ref="DB93:DY93" si="205">DB29*$L29</f>
        <v>0</v>
      </c>
      <c r="DC93" s="49">
        <f t="shared" si="205"/>
        <v>0</v>
      </c>
      <c r="DD93" s="49">
        <f t="shared" si="205"/>
        <v>0</v>
      </c>
      <c r="DE93" s="49">
        <f t="shared" si="205"/>
        <v>0</v>
      </c>
      <c r="DF93" s="49">
        <f t="shared" si="205"/>
        <v>0</v>
      </c>
      <c r="DG93" s="49">
        <f t="shared" si="205"/>
        <v>0</v>
      </c>
      <c r="DH93" s="49">
        <f t="shared" si="205"/>
        <v>0</v>
      </c>
      <c r="DI93" s="49">
        <f t="shared" si="205"/>
        <v>0</v>
      </c>
      <c r="DJ93" s="49">
        <f t="shared" si="205"/>
        <v>0</v>
      </c>
      <c r="DK93" s="49">
        <f t="shared" si="205"/>
        <v>0</v>
      </c>
      <c r="DL93" s="49">
        <f t="shared" si="205"/>
        <v>0</v>
      </c>
      <c r="DM93" s="49">
        <f t="shared" si="205"/>
        <v>0</v>
      </c>
      <c r="DN93" s="49">
        <f t="shared" si="205"/>
        <v>0</v>
      </c>
      <c r="DO93" s="49">
        <f t="shared" si="205"/>
        <v>0</v>
      </c>
      <c r="DP93" s="49">
        <f t="shared" si="205"/>
        <v>0</v>
      </c>
      <c r="DQ93" s="49">
        <f t="shared" si="205"/>
        <v>0</v>
      </c>
      <c r="DR93" s="49">
        <f t="shared" si="205"/>
        <v>0</v>
      </c>
      <c r="DS93" s="49">
        <f t="shared" si="205"/>
        <v>0</v>
      </c>
      <c r="DT93" s="49">
        <f t="shared" si="205"/>
        <v>0</v>
      </c>
      <c r="DU93" s="49">
        <f t="shared" si="205"/>
        <v>0</v>
      </c>
      <c r="DV93" s="49">
        <f t="shared" si="205"/>
        <v>0</v>
      </c>
      <c r="DW93" s="49">
        <f t="shared" si="205"/>
        <v>0</v>
      </c>
      <c r="DX93" s="49">
        <f t="shared" si="205"/>
        <v>0</v>
      </c>
      <c r="DY93" s="49">
        <f t="shared" si="205"/>
        <v>0</v>
      </c>
      <c r="DZ93" s="49">
        <f t="shared" ref="DZ93:EW93" si="206">DZ29*$M29</f>
        <v>0</v>
      </c>
      <c r="EA93" s="49">
        <f t="shared" si="206"/>
        <v>0</v>
      </c>
      <c r="EB93" s="49">
        <f t="shared" si="206"/>
        <v>0</v>
      </c>
      <c r="EC93" s="49">
        <f t="shared" si="206"/>
        <v>0</v>
      </c>
      <c r="ED93" s="49">
        <f t="shared" si="206"/>
        <v>0</v>
      </c>
      <c r="EE93" s="49">
        <f t="shared" si="206"/>
        <v>0</v>
      </c>
      <c r="EF93" s="49">
        <f t="shared" si="206"/>
        <v>0</v>
      </c>
      <c r="EG93" s="49">
        <f t="shared" si="206"/>
        <v>0</v>
      </c>
      <c r="EH93" s="49">
        <f t="shared" si="206"/>
        <v>0</v>
      </c>
      <c r="EI93" s="49">
        <f t="shared" si="206"/>
        <v>0</v>
      </c>
      <c r="EJ93" s="49">
        <f t="shared" si="206"/>
        <v>0</v>
      </c>
      <c r="EK93" s="49">
        <f t="shared" si="206"/>
        <v>0</v>
      </c>
      <c r="EL93" s="49">
        <f t="shared" si="206"/>
        <v>0</v>
      </c>
      <c r="EM93" s="49">
        <f t="shared" si="206"/>
        <v>0</v>
      </c>
      <c r="EN93" s="49">
        <f t="shared" si="206"/>
        <v>0</v>
      </c>
      <c r="EO93" s="49">
        <f t="shared" si="206"/>
        <v>0</v>
      </c>
      <c r="EP93" s="49">
        <f t="shared" si="206"/>
        <v>0</v>
      </c>
      <c r="EQ93" s="49">
        <f t="shared" si="206"/>
        <v>0</v>
      </c>
      <c r="ER93" s="49">
        <f t="shared" si="206"/>
        <v>0</v>
      </c>
      <c r="ES93" s="49">
        <f t="shared" si="206"/>
        <v>0</v>
      </c>
      <c r="ET93" s="49">
        <f t="shared" si="206"/>
        <v>0</v>
      </c>
      <c r="EU93" s="49">
        <f t="shared" si="206"/>
        <v>0</v>
      </c>
      <c r="EV93" s="49">
        <f t="shared" si="206"/>
        <v>0</v>
      </c>
      <c r="EW93" s="49">
        <f t="shared" si="206"/>
        <v>0</v>
      </c>
      <c r="EX93" s="49">
        <f t="shared" ref="EX93:FQ93" si="207">EX29*$N29</f>
        <v>0</v>
      </c>
      <c r="EY93" s="49">
        <f t="shared" si="207"/>
        <v>0</v>
      </c>
      <c r="EZ93" s="49">
        <f t="shared" si="207"/>
        <v>0</v>
      </c>
      <c r="FA93" s="49">
        <f t="shared" si="207"/>
        <v>0</v>
      </c>
      <c r="FB93" s="49">
        <f t="shared" si="207"/>
        <v>0</v>
      </c>
      <c r="FC93" s="49">
        <f t="shared" si="207"/>
        <v>0</v>
      </c>
      <c r="FD93" s="49">
        <f t="shared" si="207"/>
        <v>0</v>
      </c>
      <c r="FE93" s="49">
        <f t="shared" si="207"/>
        <v>0</v>
      </c>
      <c r="FF93" s="49">
        <f t="shared" si="207"/>
        <v>0</v>
      </c>
      <c r="FG93" s="49">
        <f t="shared" si="207"/>
        <v>0</v>
      </c>
      <c r="FH93" s="49">
        <f t="shared" si="207"/>
        <v>0</v>
      </c>
      <c r="FI93" s="49">
        <f t="shared" si="207"/>
        <v>0</v>
      </c>
      <c r="FJ93" s="49">
        <f t="shared" si="207"/>
        <v>0</v>
      </c>
      <c r="FK93" s="49">
        <f t="shared" si="207"/>
        <v>0</v>
      </c>
      <c r="FL93" s="49">
        <f t="shared" si="207"/>
        <v>0</v>
      </c>
      <c r="FM93" s="49">
        <f t="shared" si="207"/>
        <v>0</v>
      </c>
      <c r="FN93" s="49">
        <f t="shared" si="207"/>
        <v>0</v>
      </c>
      <c r="FO93" s="49">
        <f t="shared" si="207"/>
        <v>0</v>
      </c>
      <c r="FP93" s="49">
        <f t="shared" si="207"/>
        <v>0</v>
      </c>
      <c r="FQ93" s="49">
        <f t="shared" si="207"/>
        <v>0</v>
      </c>
      <c r="FR93" s="69">
        <f t="shared" si="100"/>
        <v>0</v>
      </c>
      <c r="FS93" s="70">
        <f t="shared" si="101"/>
        <v>0</v>
      </c>
      <c r="FT93" s="5"/>
      <c r="FU93" s="5"/>
      <c r="FV93" s="5"/>
      <c r="FW93" s="5"/>
      <c r="FX93" s="5"/>
      <c r="FY93" s="5"/>
      <c r="FZ93" s="5"/>
      <c r="GA93" s="5"/>
    </row>
    <row r="94" spans="1:183" ht="16.5" customHeight="1" x14ac:dyDescent="0.25">
      <c r="A94" s="5"/>
      <c r="B94" s="24" t="s">
        <v>186</v>
      </c>
      <c r="C94" s="24" t="s">
        <v>183</v>
      </c>
      <c r="D94" s="24" t="s">
        <v>183</v>
      </c>
      <c r="E94" s="5">
        <f t="shared" si="102"/>
        <v>17</v>
      </c>
      <c r="F94" s="75" t="s">
        <v>264</v>
      </c>
      <c r="G94" s="17" t="s">
        <v>247</v>
      </c>
      <c r="H94" s="41">
        <f t="shared" si="86"/>
        <v>43019.695833333331</v>
      </c>
      <c r="I94" s="41">
        <f t="shared" si="87"/>
        <v>45600.877583333335</v>
      </c>
      <c r="J94" s="41">
        <f t="shared" si="88"/>
        <v>48336.930238333334</v>
      </c>
      <c r="K94" s="41">
        <f t="shared" si="89"/>
        <v>51237.146052633339</v>
      </c>
      <c r="L94" s="41">
        <f t="shared" si="90"/>
        <v>54311.374815791343</v>
      </c>
      <c r="M94" s="41">
        <f t="shared" si="91"/>
        <v>57570.057304738824</v>
      </c>
      <c r="N94" s="41">
        <f t="shared" si="92"/>
        <v>61024.260743023158</v>
      </c>
      <c r="O94" s="49">
        <f t="shared" ref="O94:AG94" si="208">O30*$H30</f>
        <v>0</v>
      </c>
      <c r="P94" s="49">
        <f t="shared" si="208"/>
        <v>0</v>
      </c>
      <c r="Q94" s="49">
        <f t="shared" si="208"/>
        <v>0</v>
      </c>
      <c r="R94" s="49">
        <f t="shared" si="208"/>
        <v>0</v>
      </c>
      <c r="S94" s="49">
        <f t="shared" si="208"/>
        <v>0</v>
      </c>
      <c r="T94" s="49">
        <f t="shared" si="208"/>
        <v>0</v>
      </c>
      <c r="U94" s="49">
        <f t="shared" si="208"/>
        <v>0</v>
      </c>
      <c r="V94" s="49">
        <f t="shared" si="208"/>
        <v>0</v>
      </c>
      <c r="W94" s="49">
        <f t="shared" si="208"/>
        <v>0</v>
      </c>
      <c r="X94" s="49">
        <f t="shared" si="208"/>
        <v>0</v>
      </c>
      <c r="Y94" s="49">
        <f t="shared" si="208"/>
        <v>0</v>
      </c>
      <c r="Z94" s="49">
        <f t="shared" si="208"/>
        <v>0</v>
      </c>
      <c r="AA94" s="49">
        <f t="shared" si="208"/>
        <v>0</v>
      </c>
      <c r="AB94" s="49">
        <f t="shared" si="208"/>
        <v>0</v>
      </c>
      <c r="AC94" s="49">
        <f t="shared" si="208"/>
        <v>0</v>
      </c>
      <c r="AD94" s="49">
        <f t="shared" si="208"/>
        <v>0</v>
      </c>
      <c r="AE94" s="49">
        <f t="shared" si="208"/>
        <v>0</v>
      </c>
      <c r="AF94" s="49">
        <f t="shared" si="208"/>
        <v>0</v>
      </c>
      <c r="AG94" s="49">
        <f t="shared" si="208"/>
        <v>0</v>
      </c>
      <c r="AH94" s="49">
        <f t="shared" ref="AH94:BE94" si="209">AH30*$I30</f>
        <v>0</v>
      </c>
      <c r="AI94" s="49">
        <f t="shared" si="209"/>
        <v>0</v>
      </c>
      <c r="AJ94" s="49">
        <f t="shared" si="209"/>
        <v>0</v>
      </c>
      <c r="AK94" s="49">
        <f t="shared" si="209"/>
        <v>0</v>
      </c>
      <c r="AL94" s="49">
        <f t="shared" si="209"/>
        <v>0</v>
      </c>
      <c r="AM94" s="49">
        <f t="shared" si="209"/>
        <v>0</v>
      </c>
      <c r="AN94" s="49">
        <f t="shared" si="209"/>
        <v>0</v>
      </c>
      <c r="AO94" s="49">
        <f t="shared" si="209"/>
        <v>0</v>
      </c>
      <c r="AP94" s="49">
        <f t="shared" si="209"/>
        <v>0</v>
      </c>
      <c r="AQ94" s="49">
        <f t="shared" si="209"/>
        <v>0</v>
      </c>
      <c r="AR94" s="49">
        <f t="shared" si="209"/>
        <v>0</v>
      </c>
      <c r="AS94" s="49">
        <f t="shared" si="209"/>
        <v>0</v>
      </c>
      <c r="AT94" s="49">
        <f t="shared" si="209"/>
        <v>0</v>
      </c>
      <c r="AU94" s="49">
        <f t="shared" si="209"/>
        <v>0</v>
      </c>
      <c r="AV94" s="49">
        <f t="shared" si="209"/>
        <v>0</v>
      </c>
      <c r="AW94" s="49">
        <f t="shared" si="209"/>
        <v>0</v>
      </c>
      <c r="AX94" s="49">
        <f t="shared" si="209"/>
        <v>0</v>
      </c>
      <c r="AY94" s="49">
        <f t="shared" si="209"/>
        <v>0</v>
      </c>
      <c r="AZ94" s="49">
        <f t="shared" si="209"/>
        <v>0</v>
      </c>
      <c r="BA94" s="49">
        <f t="shared" si="209"/>
        <v>0</v>
      </c>
      <c r="BB94" s="49">
        <f t="shared" si="209"/>
        <v>0</v>
      </c>
      <c r="BC94" s="49">
        <f t="shared" si="209"/>
        <v>0</v>
      </c>
      <c r="BD94" s="49">
        <f t="shared" si="209"/>
        <v>0</v>
      </c>
      <c r="BE94" s="49">
        <f t="shared" si="209"/>
        <v>0</v>
      </c>
      <c r="BF94" s="49">
        <f t="shared" ref="BF94:CC94" si="210">BF30*$J30</f>
        <v>0</v>
      </c>
      <c r="BG94" s="49">
        <f t="shared" si="210"/>
        <v>0</v>
      </c>
      <c r="BH94" s="49">
        <f t="shared" si="210"/>
        <v>0</v>
      </c>
      <c r="BI94" s="49">
        <f t="shared" si="210"/>
        <v>0</v>
      </c>
      <c r="BJ94" s="49">
        <f t="shared" si="210"/>
        <v>0</v>
      </c>
      <c r="BK94" s="49">
        <f t="shared" si="210"/>
        <v>0</v>
      </c>
      <c r="BL94" s="49">
        <f t="shared" si="210"/>
        <v>0</v>
      </c>
      <c r="BM94" s="49">
        <f t="shared" si="210"/>
        <v>0</v>
      </c>
      <c r="BN94" s="49">
        <f t="shared" si="210"/>
        <v>0</v>
      </c>
      <c r="BO94" s="49">
        <f t="shared" si="210"/>
        <v>0</v>
      </c>
      <c r="BP94" s="49">
        <f t="shared" si="210"/>
        <v>0</v>
      </c>
      <c r="BQ94" s="49">
        <f t="shared" si="210"/>
        <v>0</v>
      </c>
      <c r="BR94" s="49">
        <f t="shared" si="210"/>
        <v>0</v>
      </c>
      <c r="BS94" s="49">
        <f t="shared" si="210"/>
        <v>0</v>
      </c>
      <c r="BT94" s="49">
        <f t="shared" si="210"/>
        <v>0</v>
      </c>
      <c r="BU94" s="49">
        <f t="shared" si="210"/>
        <v>0</v>
      </c>
      <c r="BV94" s="49">
        <f t="shared" si="210"/>
        <v>0</v>
      </c>
      <c r="BW94" s="49">
        <f t="shared" si="210"/>
        <v>0</v>
      </c>
      <c r="BX94" s="49">
        <f t="shared" si="210"/>
        <v>0</v>
      </c>
      <c r="BY94" s="49">
        <f t="shared" si="210"/>
        <v>0</v>
      </c>
      <c r="BZ94" s="49">
        <f t="shared" si="210"/>
        <v>0</v>
      </c>
      <c r="CA94" s="49">
        <f t="shared" si="210"/>
        <v>0</v>
      </c>
      <c r="CB94" s="49">
        <f t="shared" si="210"/>
        <v>0</v>
      </c>
      <c r="CC94" s="49">
        <f t="shared" si="210"/>
        <v>0</v>
      </c>
      <c r="CD94" s="49">
        <f t="shared" ref="CD94:DA94" si="211">CD30*$K30</f>
        <v>0</v>
      </c>
      <c r="CE94" s="49">
        <f t="shared" si="211"/>
        <v>0</v>
      </c>
      <c r="CF94" s="49">
        <f t="shared" si="211"/>
        <v>0</v>
      </c>
      <c r="CG94" s="49">
        <f t="shared" si="211"/>
        <v>0</v>
      </c>
      <c r="CH94" s="49">
        <f t="shared" si="211"/>
        <v>0</v>
      </c>
      <c r="CI94" s="49">
        <f t="shared" si="211"/>
        <v>0</v>
      </c>
      <c r="CJ94" s="49">
        <f t="shared" si="211"/>
        <v>0</v>
      </c>
      <c r="CK94" s="49">
        <f t="shared" si="211"/>
        <v>0</v>
      </c>
      <c r="CL94" s="49">
        <f t="shared" si="211"/>
        <v>0</v>
      </c>
      <c r="CM94" s="49">
        <f t="shared" si="211"/>
        <v>0</v>
      </c>
      <c r="CN94" s="49">
        <f t="shared" si="211"/>
        <v>0</v>
      </c>
      <c r="CO94" s="49">
        <f t="shared" si="211"/>
        <v>0</v>
      </c>
      <c r="CP94" s="49">
        <f t="shared" si="211"/>
        <v>0</v>
      </c>
      <c r="CQ94" s="49">
        <f t="shared" si="211"/>
        <v>0</v>
      </c>
      <c r="CR94" s="49">
        <f t="shared" si="211"/>
        <v>0</v>
      </c>
      <c r="CS94" s="49">
        <f t="shared" si="211"/>
        <v>0</v>
      </c>
      <c r="CT94" s="49">
        <f t="shared" si="211"/>
        <v>0</v>
      </c>
      <c r="CU94" s="49">
        <f t="shared" si="211"/>
        <v>0</v>
      </c>
      <c r="CV94" s="49">
        <f t="shared" si="211"/>
        <v>0</v>
      </c>
      <c r="CW94" s="49">
        <f t="shared" si="211"/>
        <v>0</v>
      </c>
      <c r="CX94" s="49">
        <f t="shared" si="211"/>
        <v>0</v>
      </c>
      <c r="CY94" s="49">
        <f t="shared" si="211"/>
        <v>0</v>
      </c>
      <c r="CZ94" s="49">
        <f t="shared" si="211"/>
        <v>0</v>
      </c>
      <c r="DA94" s="49">
        <f t="shared" si="211"/>
        <v>0</v>
      </c>
      <c r="DB94" s="49">
        <f t="shared" ref="DB94:DY94" si="212">DB30*$L30</f>
        <v>0</v>
      </c>
      <c r="DC94" s="49">
        <f t="shared" si="212"/>
        <v>0</v>
      </c>
      <c r="DD94" s="49">
        <f t="shared" si="212"/>
        <v>0</v>
      </c>
      <c r="DE94" s="49">
        <f t="shared" si="212"/>
        <v>0</v>
      </c>
      <c r="DF94" s="49">
        <f t="shared" si="212"/>
        <v>0</v>
      </c>
      <c r="DG94" s="49">
        <f t="shared" si="212"/>
        <v>0</v>
      </c>
      <c r="DH94" s="49">
        <f t="shared" si="212"/>
        <v>0</v>
      </c>
      <c r="DI94" s="49">
        <f t="shared" si="212"/>
        <v>0</v>
      </c>
      <c r="DJ94" s="49">
        <f t="shared" si="212"/>
        <v>0</v>
      </c>
      <c r="DK94" s="49">
        <f t="shared" si="212"/>
        <v>0</v>
      </c>
      <c r="DL94" s="49">
        <f t="shared" si="212"/>
        <v>0</v>
      </c>
      <c r="DM94" s="49">
        <f t="shared" si="212"/>
        <v>0</v>
      </c>
      <c r="DN94" s="49">
        <f t="shared" si="212"/>
        <v>0</v>
      </c>
      <c r="DO94" s="49">
        <f t="shared" si="212"/>
        <v>0</v>
      </c>
      <c r="DP94" s="49">
        <f t="shared" si="212"/>
        <v>0</v>
      </c>
      <c r="DQ94" s="49">
        <f t="shared" si="212"/>
        <v>0</v>
      </c>
      <c r="DR94" s="49">
        <f t="shared" si="212"/>
        <v>0</v>
      </c>
      <c r="DS94" s="49">
        <f t="shared" si="212"/>
        <v>0</v>
      </c>
      <c r="DT94" s="49">
        <f t="shared" si="212"/>
        <v>0</v>
      </c>
      <c r="DU94" s="49">
        <f t="shared" si="212"/>
        <v>0</v>
      </c>
      <c r="DV94" s="49">
        <f t="shared" si="212"/>
        <v>0</v>
      </c>
      <c r="DW94" s="49">
        <f t="shared" si="212"/>
        <v>0</v>
      </c>
      <c r="DX94" s="49">
        <f t="shared" si="212"/>
        <v>0</v>
      </c>
      <c r="DY94" s="49">
        <f t="shared" si="212"/>
        <v>0</v>
      </c>
      <c r="DZ94" s="49">
        <f t="shared" ref="DZ94:EW94" si="213">DZ30*$M30</f>
        <v>0</v>
      </c>
      <c r="EA94" s="49">
        <f t="shared" si="213"/>
        <v>0</v>
      </c>
      <c r="EB94" s="49">
        <f t="shared" si="213"/>
        <v>0</v>
      </c>
      <c r="EC94" s="49">
        <f t="shared" si="213"/>
        <v>0</v>
      </c>
      <c r="ED94" s="49">
        <f t="shared" si="213"/>
        <v>0</v>
      </c>
      <c r="EE94" s="49">
        <f t="shared" si="213"/>
        <v>0</v>
      </c>
      <c r="EF94" s="49">
        <f t="shared" si="213"/>
        <v>0</v>
      </c>
      <c r="EG94" s="49">
        <f t="shared" si="213"/>
        <v>0</v>
      </c>
      <c r="EH94" s="49">
        <f t="shared" si="213"/>
        <v>0</v>
      </c>
      <c r="EI94" s="49">
        <f t="shared" si="213"/>
        <v>0</v>
      </c>
      <c r="EJ94" s="49">
        <f t="shared" si="213"/>
        <v>0</v>
      </c>
      <c r="EK94" s="49">
        <f t="shared" si="213"/>
        <v>0</v>
      </c>
      <c r="EL94" s="49">
        <f t="shared" si="213"/>
        <v>0</v>
      </c>
      <c r="EM94" s="49">
        <f t="shared" si="213"/>
        <v>0</v>
      </c>
      <c r="EN94" s="49">
        <f t="shared" si="213"/>
        <v>0</v>
      </c>
      <c r="EO94" s="49">
        <f t="shared" si="213"/>
        <v>0</v>
      </c>
      <c r="EP94" s="49">
        <f t="shared" si="213"/>
        <v>0</v>
      </c>
      <c r="EQ94" s="49">
        <f t="shared" si="213"/>
        <v>0</v>
      </c>
      <c r="ER94" s="49">
        <f t="shared" si="213"/>
        <v>0</v>
      </c>
      <c r="ES94" s="49">
        <f t="shared" si="213"/>
        <v>0</v>
      </c>
      <c r="ET94" s="49">
        <f t="shared" si="213"/>
        <v>0</v>
      </c>
      <c r="EU94" s="49">
        <f t="shared" si="213"/>
        <v>0</v>
      </c>
      <c r="EV94" s="49">
        <f t="shared" si="213"/>
        <v>0</v>
      </c>
      <c r="EW94" s="49">
        <f t="shared" si="213"/>
        <v>0</v>
      </c>
      <c r="EX94" s="49">
        <f t="shared" ref="EX94:FQ94" si="214">EX30*$N30</f>
        <v>0</v>
      </c>
      <c r="EY94" s="49">
        <f t="shared" si="214"/>
        <v>0</v>
      </c>
      <c r="EZ94" s="49">
        <f t="shared" si="214"/>
        <v>0</v>
      </c>
      <c r="FA94" s="49">
        <f t="shared" si="214"/>
        <v>0</v>
      </c>
      <c r="FB94" s="49">
        <f t="shared" si="214"/>
        <v>0</v>
      </c>
      <c r="FC94" s="49">
        <f t="shared" si="214"/>
        <v>0</v>
      </c>
      <c r="FD94" s="49">
        <f t="shared" si="214"/>
        <v>0</v>
      </c>
      <c r="FE94" s="49">
        <f t="shared" si="214"/>
        <v>0</v>
      </c>
      <c r="FF94" s="49">
        <f t="shared" si="214"/>
        <v>0</v>
      </c>
      <c r="FG94" s="49">
        <f t="shared" si="214"/>
        <v>0</v>
      </c>
      <c r="FH94" s="49">
        <f t="shared" si="214"/>
        <v>0</v>
      </c>
      <c r="FI94" s="49">
        <f t="shared" si="214"/>
        <v>0</v>
      </c>
      <c r="FJ94" s="49">
        <f t="shared" si="214"/>
        <v>0</v>
      </c>
      <c r="FK94" s="49">
        <f t="shared" si="214"/>
        <v>0</v>
      </c>
      <c r="FL94" s="49">
        <f t="shared" si="214"/>
        <v>0</v>
      </c>
      <c r="FM94" s="49">
        <f t="shared" si="214"/>
        <v>0</v>
      </c>
      <c r="FN94" s="49">
        <f t="shared" si="214"/>
        <v>0</v>
      </c>
      <c r="FO94" s="49">
        <f t="shared" si="214"/>
        <v>0</v>
      </c>
      <c r="FP94" s="49">
        <f t="shared" si="214"/>
        <v>0</v>
      </c>
      <c r="FQ94" s="49">
        <f t="shared" si="214"/>
        <v>0</v>
      </c>
      <c r="FR94" s="69">
        <f t="shared" si="100"/>
        <v>0</v>
      </c>
      <c r="FS94" s="70">
        <f t="shared" si="101"/>
        <v>0</v>
      </c>
      <c r="FT94" s="5"/>
      <c r="FU94" s="5"/>
      <c r="FV94" s="5"/>
      <c r="FW94" s="5"/>
      <c r="FX94" s="5"/>
      <c r="FY94" s="5"/>
      <c r="FZ94" s="5"/>
      <c r="GA94" s="5"/>
    </row>
    <row r="95" spans="1:183" ht="16.5" customHeight="1" x14ac:dyDescent="0.25">
      <c r="A95" s="5"/>
      <c r="B95" s="24" t="s">
        <v>186</v>
      </c>
      <c r="C95" s="24" t="s">
        <v>183</v>
      </c>
      <c r="D95" s="24" t="s">
        <v>183</v>
      </c>
      <c r="E95" s="5">
        <f t="shared" si="102"/>
        <v>18</v>
      </c>
      <c r="F95" s="76" t="s">
        <v>265</v>
      </c>
      <c r="G95" s="17" t="s">
        <v>247</v>
      </c>
      <c r="H95" s="41">
        <f t="shared" si="86"/>
        <v>43019.695833333331</v>
      </c>
      <c r="I95" s="41">
        <f t="shared" si="87"/>
        <v>45600.877583333335</v>
      </c>
      <c r="J95" s="41">
        <f t="shared" si="88"/>
        <v>48336.930238333334</v>
      </c>
      <c r="K95" s="41">
        <f t="shared" si="89"/>
        <v>51237.146052633339</v>
      </c>
      <c r="L95" s="41">
        <f t="shared" si="90"/>
        <v>54311.374815791343</v>
      </c>
      <c r="M95" s="41">
        <f t="shared" si="91"/>
        <v>57570.057304738824</v>
      </c>
      <c r="N95" s="41">
        <f t="shared" si="92"/>
        <v>61024.260743023158</v>
      </c>
      <c r="O95" s="49">
        <f t="shared" ref="O95:AG95" si="215">O31*$H31</f>
        <v>0</v>
      </c>
      <c r="P95" s="49">
        <f t="shared" si="215"/>
        <v>0</v>
      </c>
      <c r="Q95" s="49">
        <f t="shared" si="215"/>
        <v>0</v>
      </c>
      <c r="R95" s="49">
        <f t="shared" si="215"/>
        <v>0</v>
      </c>
      <c r="S95" s="49">
        <f t="shared" si="215"/>
        <v>0</v>
      </c>
      <c r="T95" s="49">
        <f t="shared" si="215"/>
        <v>0</v>
      </c>
      <c r="U95" s="49">
        <f t="shared" si="215"/>
        <v>0</v>
      </c>
      <c r="V95" s="49">
        <f t="shared" si="215"/>
        <v>0</v>
      </c>
      <c r="W95" s="49">
        <f t="shared" si="215"/>
        <v>0</v>
      </c>
      <c r="X95" s="49">
        <f t="shared" si="215"/>
        <v>0</v>
      </c>
      <c r="Y95" s="49">
        <f t="shared" si="215"/>
        <v>0</v>
      </c>
      <c r="Z95" s="49">
        <f t="shared" si="215"/>
        <v>0</v>
      </c>
      <c r="AA95" s="49">
        <f t="shared" si="215"/>
        <v>0</v>
      </c>
      <c r="AB95" s="49">
        <f t="shared" si="215"/>
        <v>0</v>
      </c>
      <c r="AC95" s="49">
        <f t="shared" si="215"/>
        <v>0</v>
      </c>
      <c r="AD95" s="49">
        <f t="shared" si="215"/>
        <v>0</v>
      </c>
      <c r="AE95" s="49">
        <f t="shared" si="215"/>
        <v>0</v>
      </c>
      <c r="AF95" s="49">
        <f t="shared" si="215"/>
        <v>0</v>
      </c>
      <c r="AG95" s="49">
        <f t="shared" si="215"/>
        <v>0</v>
      </c>
      <c r="AH95" s="49">
        <f t="shared" ref="AH95:BE95" si="216">AH31*$I31</f>
        <v>0</v>
      </c>
      <c r="AI95" s="49">
        <f t="shared" si="216"/>
        <v>0</v>
      </c>
      <c r="AJ95" s="49">
        <f t="shared" si="216"/>
        <v>0</v>
      </c>
      <c r="AK95" s="49">
        <f t="shared" si="216"/>
        <v>0</v>
      </c>
      <c r="AL95" s="49">
        <f t="shared" si="216"/>
        <v>0</v>
      </c>
      <c r="AM95" s="49">
        <f t="shared" si="216"/>
        <v>0</v>
      </c>
      <c r="AN95" s="49">
        <f t="shared" si="216"/>
        <v>0</v>
      </c>
      <c r="AO95" s="49">
        <f t="shared" si="216"/>
        <v>0</v>
      </c>
      <c r="AP95" s="49">
        <f t="shared" si="216"/>
        <v>0</v>
      </c>
      <c r="AQ95" s="49">
        <f t="shared" si="216"/>
        <v>0</v>
      </c>
      <c r="AR95" s="49">
        <f t="shared" si="216"/>
        <v>0</v>
      </c>
      <c r="AS95" s="49">
        <f t="shared" si="216"/>
        <v>0</v>
      </c>
      <c r="AT95" s="49">
        <f t="shared" si="216"/>
        <v>0</v>
      </c>
      <c r="AU95" s="49">
        <f t="shared" si="216"/>
        <v>0</v>
      </c>
      <c r="AV95" s="49">
        <f t="shared" si="216"/>
        <v>0</v>
      </c>
      <c r="AW95" s="49">
        <f t="shared" si="216"/>
        <v>0</v>
      </c>
      <c r="AX95" s="49">
        <f t="shared" si="216"/>
        <v>0</v>
      </c>
      <c r="AY95" s="49">
        <f t="shared" si="216"/>
        <v>0</v>
      </c>
      <c r="AZ95" s="49">
        <f t="shared" si="216"/>
        <v>0</v>
      </c>
      <c r="BA95" s="49">
        <f t="shared" si="216"/>
        <v>0</v>
      </c>
      <c r="BB95" s="49">
        <f t="shared" si="216"/>
        <v>0</v>
      </c>
      <c r="BC95" s="49">
        <f t="shared" si="216"/>
        <v>0</v>
      </c>
      <c r="BD95" s="49">
        <f t="shared" si="216"/>
        <v>0</v>
      </c>
      <c r="BE95" s="49">
        <f t="shared" si="216"/>
        <v>0</v>
      </c>
      <c r="BF95" s="49">
        <f t="shared" ref="BF95:CC95" si="217">BF31*$J31</f>
        <v>0</v>
      </c>
      <c r="BG95" s="49">
        <f t="shared" si="217"/>
        <v>0</v>
      </c>
      <c r="BH95" s="49">
        <f t="shared" si="217"/>
        <v>0</v>
      </c>
      <c r="BI95" s="49">
        <f t="shared" si="217"/>
        <v>0</v>
      </c>
      <c r="BJ95" s="49">
        <f t="shared" si="217"/>
        <v>0</v>
      </c>
      <c r="BK95" s="49">
        <f t="shared" si="217"/>
        <v>0</v>
      </c>
      <c r="BL95" s="49">
        <f t="shared" si="217"/>
        <v>0</v>
      </c>
      <c r="BM95" s="49">
        <f t="shared" si="217"/>
        <v>0</v>
      </c>
      <c r="BN95" s="49">
        <f t="shared" si="217"/>
        <v>0</v>
      </c>
      <c r="BO95" s="49">
        <f t="shared" si="217"/>
        <v>0</v>
      </c>
      <c r="BP95" s="49">
        <f t="shared" si="217"/>
        <v>0</v>
      </c>
      <c r="BQ95" s="49">
        <f t="shared" si="217"/>
        <v>0</v>
      </c>
      <c r="BR95" s="49">
        <f t="shared" si="217"/>
        <v>0</v>
      </c>
      <c r="BS95" s="49">
        <f t="shared" si="217"/>
        <v>0</v>
      </c>
      <c r="BT95" s="49">
        <f t="shared" si="217"/>
        <v>0</v>
      </c>
      <c r="BU95" s="49">
        <f t="shared" si="217"/>
        <v>0</v>
      </c>
      <c r="BV95" s="49">
        <f t="shared" si="217"/>
        <v>0</v>
      </c>
      <c r="BW95" s="49">
        <f t="shared" si="217"/>
        <v>0</v>
      </c>
      <c r="BX95" s="49">
        <f t="shared" si="217"/>
        <v>0</v>
      </c>
      <c r="BY95" s="49">
        <f t="shared" si="217"/>
        <v>0</v>
      </c>
      <c r="BZ95" s="49">
        <f t="shared" si="217"/>
        <v>0</v>
      </c>
      <c r="CA95" s="49">
        <f t="shared" si="217"/>
        <v>0</v>
      </c>
      <c r="CB95" s="49">
        <f t="shared" si="217"/>
        <v>0</v>
      </c>
      <c r="CC95" s="49">
        <f t="shared" si="217"/>
        <v>0</v>
      </c>
      <c r="CD95" s="49">
        <f t="shared" ref="CD95:DA95" si="218">CD31*$K31</f>
        <v>0</v>
      </c>
      <c r="CE95" s="49">
        <f t="shared" si="218"/>
        <v>0</v>
      </c>
      <c r="CF95" s="49">
        <f t="shared" si="218"/>
        <v>0</v>
      </c>
      <c r="CG95" s="49">
        <f t="shared" si="218"/>
        <v>0</v>
      </c>
      <c r="CH95" s="49">
        <f t="shared" si="218"/>
        <v>0</v>
      </c>
      <c r="CI95" s="49">
        <f t="shared" si="218"/>
        <v>0</v>
      </c>
      <c r="CJ95" s="49">
        <f t="shared" si="218"/>
        <v>0</v>
      </c>
      <c r="CK95" s="49">
        <f t="shared" si="218"/>
        <v>0</v>
      </c>
      <c r="CL95" s="49">
        <f t="shared" si="218"/>
        <v>0</v>
      </c>
      <c r="CM95" s="49">
        <f t="shared" si="218"/>
        <v>0</v>
      </c>
      <c r="CN95" s="49">
        <f t="shared" si="218"/>
        <v>0</v>
      </c>
      <c r="CO95" s="49">
        <f t="shared" si="218"/>
        <v>0</v>
      </c>
      <c r="CP95" s="49">
        <f t="shared" si="218"/>
        <v>0</v>
      </c>
      <c r="CQ95" s="49">
        <f t="shared" si="218"/>
        <v>0</v>
      </c>
      <c r="CR95" s="49">
        <f t="shared" si="218"/>
        <v>0</v>
      </c>
      <c r="CS95" s="49">
        <f t="shared" si="218"/>
        <v>0</v>
      </c>
      <c r="CT95" s="49">
        <f t="shared" si="218"/>
        <v>0</v>
      </c>
      <c r="CU95" s="49">
        <f t="shared" si="218"/>
        <v>0</v>
      </c>
      <c r="CV95" s="49">
        <f t="shared" si="218"/>
        <v>0</v>
      </c>
      <c r="CW95" s="49">
        <f t="shared" si="218"/>
        <v>0</v>
      </c>
      <c r="CX95" s="49">
        <f t="shared" si="218"/>
        <v>0</v>
      </c>
      <c r="CY95" s="49">
        <f t="shared" si="218"/>
        <v>0</v>
      </c>
      <c r="CZ95" s="49">
        <f t="shared" si="218"/>
        <v>0</v>
      </c>
      <c r="DA95" s="49">
        <f t="shared" si="218"/>
        <v>0</v>
      </c>
      <c r="DB95" s="49">
        <f t="shared" ref="DB95:DY95" si="219">DB31*$L31</f>
        <v>0</v>
      </c>
      <c r="DC95" s="49">
        <f t="shared" si="219"/>
        <v>0</v>
      </c>
      <c r="DD95" s="49">
        <f t="shared" si="219"/>
        <v>0</v>
      </c>
      <c r="DE95" s="49">
        <f t="shared" si="219"/>
        <v>0</v>
      </c>
      <c r="DF95" s="49">
        <f t="shared" si="219"/>
        <v>0</v>
      </c>
      <c r="DG95" s="49">
        <f t="shared" si="219"/>
        <v>0</v>
      </c>
      <c r="DH95" s="49">
        <f t="shared" si="219"/>
        <v>0</v>
      </c>
      <c r="DI95" s="49">
        <f t="shared" si="219"/>
        <v>0</v>
      </c>
      <c r="DJ95" s="49">
        <f t="shared" si="219"/>
        <v>0</v>
      </c>
      <c r="DK95" s="49">
        <f t="shared" si="219"/>
        <v>0</v>
      </c>
      <c r="DL95" s="49">
        <f t="shared" si="219"/>
        <v>0</v>
      </c>
      <c r="DM95" s="49">
        <f t="shared" si="219"/>
        <v>0</v>
      </c>
      <c r="DN95" s="49">
        <f t="shared" si="219"/>
        <v>0</v>
      </c>
      <c r="DO95" s="49">
        <f t="shared" si="219"/>
        <v>0</v>
      </c>
      <c r="DP95" s="49">
        <f t="shared" si="219"/>
        <v>0</v>
      </c>
      <c r="DQ95" s="49">
        <f t="shared" si="219"/>
        <v>0</v>
      </c>
      <c r="DR95" s="49">
        <f t="shared" si="219"/>
        <v>0</v>
      </c>
      <c r="DS95" s="49">
        <f t="shared" si="219"/>
        <v>0</v>
      </c>
      <c r="DT95" s="49">
        <f t="shared" si="219"/>
        <v>0</v>
      </c>
      <c r="DU95" s="49">
        <f t="shared" si="219"/>
        <v>0</v>
      </c>
      <c r="DV95" s="49">
        <f t="shared" si="219"/>
        <v>0</v>
      </c>
      <c r="DW95" s="49">
        <f t="shared" si="219"/>
        <v>0</v>
      </c>
      <c r="DX95" s="49">
        <f t="shared" si="219"/>
        <v>0</v>
      </c>
      <c r="DY95" s="49">
        <f t="shared" si="219"/>
        <v>0</v>
      </c>
      <c r="DZ95" s="49">
        <f t="shared" ref="DZ95:EW95" si="220">DZ31*$M31</f>
        <v>0</v>
      </c>
      <c r="EA95" s="49">
        <f t="shared" si="220"/>
        <v>0</v>
      </c>
      <c r="EB95" s="49">
        <f t="shared" si="220"/>
        <v>0</v>
      </c>
      <c r="EC95" s="49">
        <f t="shared" si="220"/>
        <v>0</v>
      </c>
      <c r="ED95" s="49">
        <f t="shared" si="220"/>
        <v>0</v>
      </c>
      <c r="EE95" s="49">
        <f t="shared" si="220"/>
        <v>0</v>
      </c>
      <c r="EF95" s="49">
        <f t="shared" si="220"/>
        <v>0</v>
      </c>
      <c r="EG95" s="49">
        <f t="shared" si="220"/>
        <v>0</v>
      </c>
      <c r="EH95" s="49">
        <f t="shared" si="220"/>
        <v>0</v>
      </c>
      <c r="EI95" s="49">
        <f t="shared" si="220"/>
        <v>0</v>
      </c>
      <c r="EJ95" s="49">
        <f t="shared" si="220"/>
        <v>0</v>
      </c>
      <c r="EK95" s="49">
        <f t="shared" si="220"/>
        <v>0</v>
      </c>
      <c r="EL95" s="49">
        <f t="shared" si="220"/>
        <v>0</v>
      </c>
      <c r="EM95" s="49">
        <f t="shared" si="220"/>
        <v>0</v>
      </c>
      <c r="EN95" s="49">
        <f t="shared" si="220"/>
        <v>0</v>
      </c>
      <c r="EO95" s="49">
        <f t="shared" si="220"/>
        <v>0</v>
      </c>
      <c r="EP95" s="49">
        <f t="shared" si="220"/>
        <v>0</v>
      </c>
      <c r="EQ95" s="49">
        <f t="shared" si="220"/>
        <v>0</v>
      </c>
      <c r="ER95" s="49">
        <f t="shared" si="220"/>
        <v>0</v>
      </c>
      <c r="ES95" s="49">
        <f t="shared" si="220"/>
        <v>0</v>
      </c>
      <c r="ET95" s="49">
        <f t="shared" si="220"/>
        <v>0</v>
      </c>
      <c r="EU95" s="49">
        <f t="shared" si="220"/>
        <v>0</v>
      </c>
      <c r="EV95" s="49">
        <f t="shared" si="220"/>
        <v>0</v>
      </c>
      <c r="EW95" s="49">
        <f t="shared" si="220"/>
        <v>0</v>
      </c>
      <c r="EX95" s="49">
        <f t="shared" ref="EX95:FQ95" si="221">EX31*$N31</f>
        <v>0</v>
      </c>
      <c r="EY95" s="49">
        <f t="shared" si="221"/>
        <v>0</v>
      </c>
      <c r="EZ95" s="49">
        <f t="shared" si="221"/>
        <v>0</v>
      </c>
      <c r="FA95" s="49">
        <f t="shared" si="221"/>
        <v>0</v>
      </c>
      <c r="FB95" s="49">
        <f t="shared" si="221"/>
        <v>0</v>
      </c>
      <c r="FC95" s="49">
        <f t="shared" si="221"/>
        <v>0</v>
      </c>
      <c r="FD95" s="49">
        <f t="shared" si="221"/>
        <v>0</v>
      </c>
      <c r="FE95" s="49">
        <f t="shared" si="221"/>
        <v>0</v>
      </c>
      <c r="FF95" s="49">
        <f t="shared" si="221"/>
        <v>0</v>
      </c>
      <c r="FG95" s="49">
        <f t="shared" si="221"/>
        <v>0</v>
      </c>
      <c r="FH95" s="49">
        <f t="shared" si="221"/>
        <v>0</v>
      </c>
      <c r="FI95" s="49">
        <f t="shared" si="221"/>
        <v>0</v>
      </c>
      <c r="FJ95" s="49">
        <f t="shared" si="221"/>
        <v>0</v>
      </c>
      <c r="FK95" s="49">
        <f t="shared" si="221"/>
        <v>0</v>
      </c>
      <c r="FL95" s="49">
        <f t="shared" si="221"/>
        <v>0</v>
      </c>
      <c r="FM95" s="49">
        <f t="shared" si="221"/>
        <v>0</v>
      </c>
      <c r="FN95" s="49">
        <f t="shared" si="221"/>
        <v>0</v>
      </c>
      <c r="FO95" s="49">
        <f t="shared" si="221"/>
        <v>0</v>
      </c>
      <c r="FP95" s="49">
        <f t="shared" si="221"/>
        <v>0</v>
      </c>
      <c r="FQ95" s="49">
        <f t="shared" si="221"/>
        <v>0</v>
      </c>
      <c r="FR95" s="69">
        <f t="shared" si="100"/>
        <v>0</v>
      </c>
      <c r="FS95" s="70">
        <f t="shared" si="101"/>
        <v>0</v>
      </c>
      <c r="FT95" s="5"/>
      <c r="FU95" s="5"/>
      <c r="FV95" s="5"/>
      <c r="FW95" s="5"/>
      <c r="FX95" s="5"/>
      <c r="FY95" s="5"/>
      <c r="FZ95" s="5"/>
      <c r="GA95" s="5"/>
    </row>
    <row r="96" spans="1:183" ht="16.5" customHeight="1" x14ac:dyDescent="0.25">
      <c r="A96" s="5"/>
      <c r="B96" s="24" t="s">
        <v>186</v>
      </c>
      <c r="C96" s="24" t="s">
        <v>183</v>
      </c>
      <c r="D96" s="24" t="s">
        <v>183</v>
      </c>
      <c r="E96" s="5">
        <f t="shared" si="102"/>
        <v>19</v>
      </c>
      <c r="F96" s="75" t="s">
        <v>266</v>
      </c>
      <c r="G96" s="17" t="s">
        <v>259</v>
      </c>
      <c r="H96" s="41">
        <f t="shared" si="86"/>
        <v>33341.448750000003</v>
      </c>
      <c r="I96" s="41">
        <f t="shared" si="87"/>
        <v>35341.935675000008</v>
      </c>
      <c r="J96" s="41">
        <f t="shared" si="88"/>
        <v>37462.451815500011</v>
      </c>
      <c r="K96" s="41">
        <f t="shared" si="89"/>
        <v>39710.198924430013</v>
      </c>
      <c r="L96" s="41">
        <f t="shared" si="90"/>
        <v>42092.810859895813</v>
      </c>
      <c r="M96" s="41">
        <f t="shared" si="91"/>
        <v>44618.379511489562</v>
      </c>
      <c r="N96" s="41">
        <f t="shared" si="92"/>
        <v>47295.482282178935</v>
      </c>
      <c r="O96" s="49">
        <f t="shared" ref="O96:AG96" si="222">O32*$H32</f>
        <v>0</v>
      </c>
      <c r="P96" s="49">
        <f t="shared" si="222"/>
        <v>0</v>
      </c>
      <c r="Q96" s="49">
        <f t="shared" si="222"/>
        <v>0</v>
      </c>
      <c r="R96" s="49">
        <f t="shared" si="222"/>
        <v>0</v>
      </c>
      <c r="S96" s="49">
        <f t="shared" si="222"/>
        <v>0</v>
      </c>
      <c r="T96" s="49">
        <f t="shared" si="222"/>
        <v>0</v>
      </c>
      <c r="U96" s="49">
        <f t="shared" si="222"/>
        <v>0</v>
      </c>
      <c r="V96" s="49">
        <f t="shared" si="222"/>
        <v>0</v>
      </c>
      <c r="W96" s="49">
        <f t="shared" si="222"/>
        <v>0</v>
      </c>
      <c r="X96" s="49">
        <f t="shared" si="222"/>
        <v>0</v>
      </c>
      <c r="Y96" s="49">
        <f t="shared" si="222"/>
        <v>0</v>
      </c>
      <c r="Z96" s="49">
        <f t="shared" si="222"/>
        <v>0</v>
      </c>
      <c r="AA96" s="49">
        <f t="shared" si="222"/>
        <v>0</v>
      </c>
      <c r="AB96" s="49">
        <f t="shared" si="222"/>
        <v>0</v>
      </c>
      <c r="AC96" s="49">
        <f t="shared" si="222"/>
        <v>0</v>
      </c>
      <c r="AD96" s="49">
        <f t="shared" si="222"/>
        <v>0</v>
      </c>
      <c r="AE96" s="49">
        <f t="shared" si="222"/>
        <v>0</v>
      </c>
      <c r="AF96" s="49">
        <f t="shared" si="222"/>
        <v>0</v>
      </c>
      <c r="AG96" s="49">
        <f t="shared" si="222"/>
        <v>0</v>
      </c>
      <c r="AH96" s="49">
        <f t="shared" ref="AH96:BE96" si="223">AH32*$I32</f>
        <v>0</v>
      </c>
      <c r="AI96" s="49">
        <f t="shared" si="223"/>
        <v>0</v>
      </c>
      <c r="AJ96" s="49">
        <f t="shared" si="223"/>
        <v>0</v>
      </c>
      <c r="AK96" s="49">
        <f t="shared" si="223"/>
        <v>0</v>
      </c>
      <c r="AL96" s="49">
        <f t="shared" si="223"/>
        <v>0</v>
      </c>
      <c r="AM96" s="49">
        <f t="shared" si="223"/>
        <v>0</v>
      </c>
      <c r="AN96" s="49">
        <f t="shared" si="223"/>
        <v>0</v>
      </c>
      <c r="AO96" s="49">
        <f t="shared" si="223"/>
        <v>0</v>
      </c>
      <c r="AP96" s="49">
        <f t="shared" si="223"/>
        <v>0</v>
      </c>
      <c r="AQ96" s="49">
        <f t="shared" si="223"/>
        <v>0</v>
      </c>
      <c r="AR96" s="49">
        <f t="shared" si="223"/>
        <v>0</v>
      </c>
      <c r="AS96" s="49">
        <f t="shared" si="223"/>
        <v>0</v>
      </c>
      <c r="AT96" s="49">
        <f t="shared" si="223"/>
        <v>0</v>
      </c>
      <c r="AU96" s="49">
        <f t="shared" si="223"/>
        <v>0</v>
      </c>
      <c r="AV96" s="49">
        <f t="shared" si="223"/>
        <v>0</v>
      </c>
      <c r="AW96" s="49">
        <f t="shared" si="223"/>
        <v>0</v>
      </c>
      <c r="AX96" s="49">
        <f t="shared" si="223"/>
        <v>0</v>
      </c>
      <c r="AY96" s="49">
        <f t="shared" si="223"/>
        <v>0</v>
      </c>
      <c r="AZ96" s="49">
        <f t="shared" si="223"/>
        <v>0</v>
      </c>
      <c r="BA96" s="49">
        <f t="shared" si="223"/>
        <v>0</v>
      </c>
      <c r="BB96" s="49">
        <f t="shared" si="223"/>
        <v>0</v>
      </c>
      <c r="BC96" s="49">
        <f t="shared" si="223"/>
        <v>0</v>
      </c>
      <c r="BD96" s="49">
        <f t="shared" si="223"/>
        <v>0</v>
      </c>
      <c r="BE96" s="49">
        <f t="shared" si="223"/>
        <v>0</v>
      </c>
      <c r="BF96" s="49">
        <f t="shared" ref="BF96:CC96" si="224">BF32*$J32</f>
        <v>0</v>
      </c>
      <c r="BG96" s="49">
        <f t="shared" si="224"/>
        <v>0</v>
      </c>
      <c r="BH96" s="49">
        <f t="shared" si="224"/>
        <v>0</v>
      </c>
      <c r="BI96" s="49">
        <f t="shared" si="224"/>
        <v>0</v>
      </c>
      <c r="BJ96" s="49">
        <f t="shared" si="224"/>
        <v>0</v>
      </c>
      <c r="BK96" s="49">
        <f t="shared" si="224"/>
        <v>0</v>
      </c>
      <c r="BL96" s="49">
        <f t="shared" si="224"/>
        <v>0</v>
      </c>
      <c r="BM96" s="49">
        <f t="shared" si="224"/>
        <v>0</v>
      </c>
      <c r="BN96" s="49">
        <f t="shared" si="224"/>
        <v>0</v>
      </c>
      <c r="BO96" s="49">
        <f t="shared" si="224"/>
        <v>0</v>
      </c>
      <c r="BP96" s="49">
        <f t="shared" si="224"/>
        <v>0</v>
      </c>
      <c r="BQ96" s="49">
        <f t="shared" si="224"/>
        <v>0</v>
      </c>
      <c r="BR96" s="49">
        <f t="shared" si="224"/>
        <v>0</v>
      </c>
      <c r="BS96" s="49">
        <f t="shared" si="224"/>
        <v>0</v>
      </c>
      <c r="BT96" s="49">
        <f t="shared" si="224"/>
        <v>0</v>
      </c>
      <c r="BU96" s="49">
        <f t="shared" si="224"/>
        <v>0</v>
      </c>
      <c r="BV96" s="49">
        <f t="shared" si="224"/>
        <v>0</v>
      </c>
      <c r="BW96" s="49">
        <f t="shared" si="224"/>
        <v>0</v>
      </c>
      <c r="BX96" s="49">
        <f t="shared" si="224"/>
        <v>0</v>
      </c>
      <c r="BY96" s="49">
        <f t="shared" si="224"/>
        <v>0</v>
      </c>
      <c r="BZ96" s="49">
        <f t="shared" si="224"/>
        <v>0</v>
      </c>
      <c r="CA96" s="49">
        <f t="shared" si="224"/>
        <v>0</v>
      </c>
      <c r="CB96" s="49">
        <f t="shared" si="224"/>
        <v>0</v>
      </c>
      <c r="CC96" s="49">
        <f t="shared" si="224"/>
        <v>0</v>
      </c>
      <c r="CD96" s="49">
        <f t="shared" ref="CD96:DA96" si="225">CD32*$K32</f>
        <v>0</v>
      </c>
      <c r="CE96" s="49">
        <f t="shared" si="225"/>
        <v>0</v>
      </c>
      <c r="CF96" s="49">
        <f t="shared" si="225"/>
        <v>0</v>
      </c>
      <c r="CG96" s="49">
        <f t="shared" si="225"/>
        <v>0</v>
      </c>
      <c r="CH96" s="49">
        <f t="shared" si="225"/>
        <v>0</v>
      </c>
      <c r="CI96" s="49">
        <f t="shared" si="225"/>
        <v>0</v>
      </c>
      <c r="CJ96" s="49">
        <f t="shared" si="225"/>
        <v>0</v>
      </c>
      <c r="CK96" s="49">
        <f t="shared" si="225"/>
        <v>0</v>
      </c>
      <c r="CL96" s="49">
        <f t="shared" si="225"/>
        <v>0</v>
      </c>
      <c r="CM96" s="49">
        <f t="shared" si="225"/>
        <v>0</v>
      </c>
      <c r="CN96" s="49">
        <f t="shared" si="225"/>
        <v>0</v>
      </c>
      <c r="CO96" s="49">
        <f t="shared" si="225"/>
        <v>0</v>
      </c>
      <c r="CP96" s="49">
        <f t="shared" si="225"/>
        <v>0</v>
      </c>
      <c r="CQ96" s="49">
        <f t="shared" si="225"/>
        <v>0</v>
      </c>
      <c r="CR96" s="49">
        <f t="shared" si="225"/>
        <v>0</v>
      </c>
      <c r="CS96" s="49">
        <f t="shared" si="225"/>
        <v>0</v>
      </c>
      <c r="CT96" s="49">
        <f t="shared" si="225"/>
        <v>0</v>
      </c>
      <c r="CU96" s="49">
        <f t="shared" si="225"/>
        <v>0</v>
      </c>
      <c r="CV96" s="49">
        <f t="shared" si="225"/>
        <v>0</v>
      </c>
      <c r="CW96" s="49">
        <f t="shared" si="225"/>
        <v>0</v>
      </c>
      <c r="CX96" s="49">
        <f t="shared" si="225"/>
        <v>0</v>
      </c>
      <c r="CY96" s="49">
        <f t="shared" si="225"/>
        <v>0</v>
      </c>
      <c r="CZ96" s="49">
        <f t="shared" si="225"/>
        <v>0</v>
      </c>
      <c r="DA96" s="49">
        <f t="shared" si="225"/>
        <v>0</v>
      </c>
      <c r="DB96" s="49">
        <f t="shared" ref="DB96:DY96" si="226">DB32*$L32</f>
        <v>0</v>
      </c>
      <c r="DC96" s="49">
        <f t="shared" si="226"/>
        <v>0</v>
      </c>
      <c r="DD96" s="49">
        <f t="shared" si="226"/>
        <v>0</v>
      </c>
      <c r="DE96" s="49">
        <f t="shared" si="226"/>
        <v>0</v>
      </c>
      <c r="DF96" s="49">
        <f t="shared" si="226"/>
        <v>0</v>
      </c>
      <c r="DG96" s="49">
        <f t="shared" si="226"/>
        <v>0</v>
      </c>
      <c r="DH96" s="49">
        <f t="shared" si="226"/>
        <v>0</v>
      </c>
      <c r="DI96" s="49">
        <f t="shared" si="226"/>
        <v>0</v>
      </c>
      <c r="DJ96" s="49">
        <f t="shared" si="226"/>
        <v>0</v>
      </c>
      <c r="DK96" s="49">
        <f t="shared" si="226"/>
        <v>0</v>
      </c>
      <c r="DL96" s="49">
        <f t="shared" si="226"/>
        <v>0</v>
      </c>
      <c r="DM96" s="49">
        <f t="shared" si="226"/>
        <v>0</v>
      </c>
      <c r="DN96" s="49">
        <f t="shared" si="226"/>
        <v>0</v>
      </c>
      <c r="DO96" s="49">
        <f t="shared" si="226"/>
        <v>0</v>
      </c>
      <c r="DP96" s="49">
        <f t="shared" si="226"/>
        <v>0</v>
      </c>
      <c r="DQ96" s="49">
        <f t="shared" si="226"/>
        <v>0</v>
      </c>
      <c r="DR96" s="49">
        <f t="shared" si="226"/>
        <v>0</v>
      </c>
      <c r="DS96" s="49">
        <f t="shared" si="226"/>
        <v>0</v>
      </c>
      <c r="DT96" s="49">
        <f t="shared" si="226"/>
        <v>0</v>
      </c>
      <c r="DU96" s="49">
        <f t="shared" si="226"/>
        <v>0</v>
      </c>
      <c r="DV96" s="49">
        <f t="shared" si="226"/>
        <v>0</v>
      </c>
      <c r="DW96" s="49">
        <f t="shared" si="226"/>
        <v>0</v>
      </c>
      <c r="DX96" s="49">
        <f t="shared" si="226"/>
        <v>0</v>
      </c>
      <c r="DY96" s="49">
        <f t="shared" si="226"/>
        <v>0</v>
      </c>
      <c r="DZ96" s="49">
        <f t="shared" ref="DZ96:EW96" si="227">DZ32*$M32</f>
        <v>0</v>
      </c>
      <c r="EA96" s="49">
        <f t="shared" si="227"/>
        <v>0</v>
      </c>
      <c r="EB96" s="49">
        <f t="shared" si="227"/>
        <v>0</v>
      </c>
      <c r="EC96" s="49">
        <f t="shared" si="227"/>
        <v>0</v>
      </c>
      <c r="ED96" s="49">
        <f t="shared" si="227"/>
        <v>0</v>
      </c>
      <c r="EE96" s="49">
        <f t="shared" si="227"/>
        <v>0</v>
      </c>
      <c r="EF96" s="49">
        <f t="shared" si="227"/>
        <v>0</v>
      </c>
      <c r="EG96" s="49">
        <f t="shared" si="227"/>
        <v>0</v>
      </c>
      <c r="EH96" s="49">
        <f t="shared" si="227"/>
        <v>0</v>
      </c>
      <c r="EI96" s="49">
        <f t="shared" si="227"/>
        <v>0</v>
      </c>
      <c r="EJ96" s="49">
        <f t="shared" si="227"/>
        <v>0</v>
      </c>
      <c r="EK96" s="49">
        <f t="shared" si="227"/>
        <v>0</v>
      </c>
      <c r="EL96" s="49">
        <f t="shared" si="227"/>
        <v>0</v>
      </c>
      <c r="EM96" s="49">
        <f t="shared" si="227"/>
        <v>0</v>
      </c>
      <c r="EN96" s="49">
        <f t="shared" si="227"/>
        <v>0</v>
      </c>
      <c r="EO96" s="49">
        <f t="shared" si="227"/>
        <v>0</v>
      </c>
      <c r="EP96" s="49">
        <f t="shared" si="227"/>
        <v>0</v>
      </c>
      <c r="EQ96" s="49">
        <f t="shared" si="227"/>
        <v>0</v>
      </c>
      <c r="ER96" s="49">
        <f t="shared" si="227"/>
        <v>0</v>
      </c>
      <c r="ES96" s="49">
        <f t="shared" si="227"/>
        <v>0</v>
      </c>
      <c r="ET96" s="49">
        <f t="shared" si="227"/>
        <v>0</v>
      </c>
      <c r="EU96" s="49">
        <f t="shared" si="227"/>
        <v>0</v>
      </c>
      <c r="EV96" s="49">
        <f t="shared" si="227"/>
        <v>0</v>
      </c>
      <c r="EW96" s="49">
        <f t="shared" si="227"/>
        <v>0</v>
      </c>
      <c r="EX96" s="49">
        <f t="shared" ref="EX96:FQ96" si="228">EX32*$N32</f>
        <v>0</v>
      </c>
      <c r="EY96" s="49">
        <f t="shared" si="228"/>
        <v>0</v>
      </c>
      <c r="EZ96" s="49">
        <f t="shared" si="228"/>
        <v>0</v>
      </c>
      <c r="FA96" s="49">
        <f t="shared" si="228"/>
        <v>0</v>
      </c>
      <c r="FB96" s="49">
        <f t="shared" si="228"/>
        <v>0</v>
      </c>
      <c r="FC96" s="49">
        <f t="shared" si="228"/>
        <v>0</v>
      </c>
      <c r="FD96" s="49">
        <f t="shared" si="228"/>
        <v>0</v>
      </c>
      <c r="FE96" s="49">
        <f t="shared" si="228"/>
        <v>0</v>
      </c>
      <c r="FF96" s="49">
        <f t="shared" si="228"/>
        <v>0</v>
      </c>
      <c r="FG96" s="49">
        <f t="shared" si="228"/>
        <v>0</v>
      </c>
      <c r="FH96" s="49">
        <f t="shared" si="228"/>
        <v>0</v>
      </c>
      <c r="FI96" s="49">
        <f t="shared" si="228"/>
        <v>0</v>
      </c>
      <c r="FJ96" s="49">
        <f t="shared" si="228"/>
        <v>0</v>
      </c>
      <c r="FK96" s="49">
        <f t="shared" si="228"/>
        <v>0</v>
      </c>
      <c r="FL96" s="49">
        <f t="shared" si="228"/>
        <v>0</v>
      </c>
      <c r="FM96" s="49">
        <f t="shared" si="228"/>
        <v>0</v>
      </c>
      <c r="FN96" s="49">
        <f t="shared" si="228"/>
        <v>0</v>
      </c>
      <c r="FO96" s="49">
        <f t="shared" si="228"/>
        <v>0</v>
      </c>
      <c r="FP96" s="49">
        <f t="shared" si="228"/>
        <v>0</v>
      </c>
      <c r="FQ96" s="49">
        <f t="shared" si="228"/>
        <v>0</v>
      </c>
      <c r="FR96" s="69">
        <f t="shared" si="100"/>
        <v>0</v>
      </c>
      <c r="FS96" s="70">
        <f t="shared" si="101"/>
        <v>0</v>
      </c>
      <c r="FT96" s="5"/>
      <c r="FU96" s="5"/>
      <c r="FV96" s="5"/>
      <c r="FW96" s="5"/>
      <c r="FX96" s="5"/>
      <c r="FY96" s="5"/>
      <c r="FZ96" s="5"/>
      <c r="GA96" s="5"/>
    </row>
    <row r="97" spans="1:183" ht="16.5" customHeight="1" x14ac:dyDescent="0.25">
      <c r="A97" s="5"/>
      <c r="B97" s="24" t="s">
        <v>186</v>
      </c>
      <c r="C97" s="24" t="s">
        <v>183</v>
      </c>
      <c r="D97" s="24" t="s">
        <v>183</v>
      </c>
      <c r="E97" s="5">
        <f t="shared" si="102"/>
        <v>20</v>
      </c>
      <c r="F97" s="75" t="s">
        <v>267</v>
      </c>
      <c r="G97" s="17" t="s">
        <v>247</v>
      </c>
      <c r="H97" s="41">
        <f t="shared" si="86"/>
        <v>43019.695833333331</v>
      </c>
      <c r="I97" s="41">
        <f t="shared" si="87"/>
        <v>45600.877583333335</v>
      </c>
      <c r="J97" s="41">
        <f t="shared" si="88"/>
        <v>48336.930238333334</v>
      </c>
      <c r="K97" s="41">
        <f t="shared" si="89"/>
        <v>51237.146052633339</v>
      </c>
      <c r="L97" s="41">
        <f t="shared" si="90"/>
        <v>54311.374815791343</v>
      </c>
      <c r="M97" s="41">
        <f t="shared" si="91"/>
        <v>57570.057304738824</v>
      </c>
      <c r="N97" s="41">
        <f t="shared" si="92"/>
        <v>61024.260743023158</v>
      </c>
      <c r="O97" s="49">
        <f t="shared" ref="O97:AG97" si="229">O33*$H33</f>
        <v>0</v>
      </c>
      <c r="P97" s="49">
        <f t="shared" si="229"/>
        <v>0</v>
      </c>
      <c r="Q97" s="49">
        <f t="shared" si="229"/>
        <v>0</v>
      </c>
      <c r="R97" s="49">
        <f t="shared" si="229"/>
        <v>0</v>
      </c>
      <c r="S97" s="49">
        <f t="shared" si="229"/>
        <v>0</v>
      </c>
      <c r="T97" s="49">
        <f t="shared" si="229"/>
        <v>0</v>
      </c>
      <c r="U97" s="49">
        <f t="shared" si="229"/>
        <v>0</v>
      </c>
      <c r="V97" s="49">
        <f t="shared" si="229"/>
        <v>0</v>
      </c>
      <c r="W97" s="49">
        <f t="shared" si="229"/>
        <v>0</v>
      </c>
      <c r="X97" s="49">
        <f t="shared" si="229"/>
        <v>0</v>
      </c>
      <c r="Y97" s="49">
        <f t="shared" si="229"/>
        <v>0</v>
      </c>
      <c r="Z97" s="49">
        <f t="shared" si="229"/>
        <v>0</v>
      </c>
      <c r="AA97" s="49">
        <f t="shared" si="229"/>
        <v>0</v>
      </c>
      <c r="AB97" s="49">
        <f t="shared" si="229"/>
        <v>0</v>
      </c>
      <c r="AC97" s="49">
        <f t="shared" si="229"/>
        <v>0</v>
      </c>
      <c r="AD97" s="49">
        <f t="shared" si="229"/>
        <v>0</v>
      </c>
      <c r="AE97" s="49">
        <f t="shared" si="229"/>
        <v>0</v>
      </c>
      <c r="AF97" s="49">
        <f t="shared" si="229"/>
        <v>0</v>
      </c>
      <c r="AG97" s="49">
        <f t="shared" si="229"/>
        <v>0</v>
      </c>
      <c r="AH97" s="49">
        <f t="shared" ref="AH97:BE97" si="230">AH33*$I33</f>
        <v>0</v>
      </c>
      <c r="AI97" s="49">
        <f t="shared" si="230"/>
        <v>0</v>
      </c>
      <c r="AJ97" s="49">
        <f t="shared" si="230"/>
        <v>0</v>
      </c>
      <c r="AK97" s="49">
        <f t="shared" si="230"/>
        <v>0</v>
      </c>
      <c r="AL97" s="49">
        <f t="shared" si="230"/>
        <v>0</v>
      </c>
      <c r="AM97" s="49">
        <f t="shared" si="230"/>
        <v>0</v>
      </c>
      <c r="AN97" s="49">
        <f t="shared" si="230"/>
        <v>0</v>
      </c>
      <c r="AO97" s="49">
        <f t="shared" si="230"/>
        <v>0</v>
      </c>
      <c r="AP97" s="49">
        <f t="shared" si="230"/>
        <v>0</v>
      </c>
      <c r="AQ97" s="49">
        <f t="shared" si="230"/>
        <v>0</v>
      </c>
      <c r="AR97" s="49">
        <f t="shared" si="230"/>
        <v>0</v>
      </c>
      <c r="AS97" s="49">
        <f t="shared" si="230"/>
        <v>0</v>
      </c>
      <c r="AT97" s="49">
        <f t="shared" si="230"/>
        <v>0</v>
      </c>
      <c r="AU97" s="49">
        <f t="shared" si="230"/>
        <v>0</v>
      </c>
      <c r="AV97" s="49">
        <f t="shared" si="230"/>
        <v>0</v>
      </c>
      <c r="AW97" s="49">
        <f t="shared" si="230"/>
        <v>0</v>
      </c>
      <c r="AX97" s="49">
        <f t="shared" si="230"/>
        <v>0</v>
      </c>
      <c r="AY97" s="49">
        <f t="shared" si="230"/>
        <v>0</v>
      </c>
      <c r="AZ97" s="49">
        <f t="shared" si="230"/>
        <v>0</v>
      </c>
      <c r="BA97" s="49">
        <f t="shared" si="230"/>
        <v>0</v>
      </c>
      <c r="BB97" s="49">
        <f t="shared" si="230"/>
        <v>0</v>
      </c>
      <c r="BC97" s="49">
        <f t="shared" si="230"/>
        <v>0</v>
      </c>
      <c r="BD97" s="49">
        <f t="shared" si="230"/>
        <v>0</v>
      </c>
      <c r="BE97" s="49">
        <f t="shared" si="230"/>
        <v>0</v>
      </c>
      <c r="BF97" s="49">
        <f t="shared" ref="BF97:CC97" si="231">BF33*$J33</f>
        <v>0</v>
      </c>
      <c r="BG97" s="49">
        <f t="shared" si="231"/>
        <v>0</v>
      </c>
      <c r="BH97" s="49">
        <f t="shared" si="231"/>
        <v>0</v>
      </c>
      <c r="BI97" s="49">
        <f t="shared" si="231"/>
        <v>0</v>
      </c>
      <c r="BJ97" s="49">
        <f t="shared" si="231"/>
        <v>0</v>
      </c>
      <c r="BK97" s="49">
        <f t="shared" si="231"/>
        <v>0</v>
      </c>
      <c r="BL97" s="49">
        <f t="shared" si="231"/>
        <v>0</v>
      </c>
      <c r="BM97" s="49">
        <f t="shared" si="231"/>
        <v>0</v>
      </c>
      <c r="BN97" s="49">
        <f t="shared" si="231"/>
        <v>0</v>
      </c>
      <c r="BO97" s="49">
        <f t="shared" si="231"/>
        <v>0</v>
      </c>
      <c r="BP97" s="49">
        <f t="shared" si="231"/>
        <v>0</v>
      </c>
      <c r="BQ97" s="49">
        <f t="shared" si="231"/>
        <v>0</v>
      </c>
      <c r="BR97" s="49">
        <f t="shared" si="231"/>
        <v>0</v>
      </c>
      <c r="BS97" s="49">
        <f t="shared" si="231"/>
        <v>0</v>
      </c>
      <c r="BT97" s="49">
        <f t="shared" si="231"/>
        <v>0</v>
      </c>
      <c r="BU97" s="49">
        <f t="shared" si="231"/>
        <v>0</v>
      </c>
      <c r="BV97" s="49">
        <f t="shared" si="231"/>
        <v>0</v>
      </c>
      <c r="BW97" s="49">
        <f t="shared" si="231"/>
        <v>0</v>
      </c>
      <c r="BX97" s="49">
        <f t="shared" si="231"/>
        <v>0</v>
      </c>
      <c r="BY97" s="49">
        <f t="shared" si="231"/>
        <v>0</v>
      </c>
      <c r="BZ97" s="49">
        <f t="shared" si="231"/>
        <v>0</v>
      </c>
      <c r="CA97" s="49">
        <f t="shared" si="231"/>
        <v>0</v>
      </c>
      <c r="CB97" s="49">
        <f t="shared" si="231"/>
        <v>0</v>
      </c>
      <c r="CC97" s="49">
        <f t="shared" si="231"/>
        <v>0</v>
      </c>
      <c r="CD97" s="49">
        <f t="shared" ref="CD97:DA97" si="232">CD33*$K33</f>
        <v>0</v>
      </c>
      <c r="CE97" s="49">
        <f t="shared" si="232"/>
        <v>0</v>
      </c>
      <c r="CF97" s="49">
        <f t="shared" si="232"/>
        <v>0</v>
      </c>
      <c r="CG97" s="49">
        <f t="shared" si="232"/>
        <v>0</v>
      </c>
      <c r="CH97" s="49">
        <f t="shared" si="232"/>
        <v>0</v>
      </c>
      <c r="CI97" s="49">
        <f t="shared" si="232"/>
        <v>0</v>
      </c>
      <c r="CJ97" s="49">
        <f t="shared" si="232"/>
        <v>0</v>
      </c>
      <c r="CK97" s="49">
        <f t="shared" si="232"/>
        <v>0</v>
      </c>
      <c r="CL97" s="49">
        <f t="shared" si="232"/>
        <v>0</v>
      </c>
      <c r="CM97" s="49">
        <f t="shared" si="232"/>
        <v>0</v>
      </c>
      <c r="CN97" s="49">
        <f t="shared" si="232"/>
        <v>0</v>
      </c>
      <c r="CO97" s="49">
        <f t="shared" si="232"/>
        <v>0</v>
      </c>
      <c r="CP97" s="49">
        <f t="shared" si="232"/>
        <v>0</v>
      </c>
      <c r="CQ97" s="49">
        <f t="shared" si="232"/>
        <v>0</v>
      </c>
      <c r="CR97" s="49">
        <f t="shared" si="232"/>
        <v>0</v>
      </c>
      <c r="CS97" s="49">
        <f t="shared" si="232"/>
        <v>0</v>
      </c>
      <c r="CT97" s="49">
        <f t="shared" si="232"/>
        <v>0</v>
      </c>
      <c r="CU97" s="49">
        <f t="shared" si="232"/>
        <v>0</v>
      </c>
      <c r="CV97" s="49">
        <f t="shared" si="232"/>
        <v>0</v>
      </c>
      <c r="CW97" s="49">
        <f t="shared" si="232"/>
        <v>0</v>
      </c>
      <c r="CX97" s="49">
        <f t="shared" si="232"/>
        <v>0</v>
      </c>
      <c r="CY97" s="49">
        <f t="shared" si="232"/>
        <v>0</v>
      </c>
      <c r="CZ97" s="49">
        <f t="shared" si="232"/>
        <v>0</v>
      </c>
      <c r="DA97" s="49">
        <f t="shared" si="232"/>
        <v>0</v>
      </c>
      <c r="DB97" s="49">
        <f t="shared" ref="DB97:DY97" si="233">DB33*$L33</f>
        <v>0</v>
      </c>
      <c r="DC97" s="49">
        <f t="shared" si="233"/>
        <v>0</v>
      </c>
      <c r="DD97" s="49">
        <f t="shared" si="233"/>
        <v>0</v>
      </c>
      <c r="DE97" s="49">
        <f t="shared" si="233"/>
        <v>0</v>
      </c>
      <c r="DF97" s="49">
        <f t="shared" si="233"/>
        <v>0</v>
      </c>
      <c r="DG97" s="49">
        <f t="shared" si="233"/>
        <v>0</v>
      </c>
      <c r="DH97" s="49">
        <f t="shared" si="233"/>
        <v>0</v>
      </c>
      <c r="DI97" s="49">
        <f t="shared" si="233"/>
        <v>0</v>
      </c>
      <c r="DJ97" s="49">
        <f t="shared" si="233"/>
        <v>0</v>
      </c>
      <c r="DK97" s="49">
        <f t="shared" si="233"/>
        <v>0</v>
      </c>
      <c r="DL97" s="49">
        <f t="shared" si="233"/>
        <v>0</v>
      </c>
      <c r="DM97" s="49">
        <f t="shared" si="233"/>
        <v>0</v>
      </c>
      <c r="DN97" s="49">
        <f t="shared" si="233"/>
        <v>0</v>
      </c>
      <c r="DO97" s="49">
        <f t="shared" si="233"/>
        <v>0</v>
      </c>
      <c r="DP97" s="49">
        <f t="shared" si="233"/>
        <v>0</v>
      </c>
      <c r="DQ97" s="49">
        <f t="shared" si="233"/>
        <v>0</v>
      </c>
      <c r="DR97" s="49">
        <f t="shared" si="233"/>
        <v>0</v>
      </c>
      <c r="DS97" s="49">
        <f t="shared" si="233"/>
        <v>0</v>
      </c>
      <c r="DT97" s="49">
        <f t="shared" si="233"/>
        <v>0</v>
      </c>
      <c r="DU97" s="49">
        <f t="shared" si="233"/>
        <v>0</v>
      </c>
      <c r="DV97" s="49">
        <f t="shared" si="233"/>
        <v>0</v>
      </c>
      <c r="DW97" s="49">
        <f t="shared" si="233"/>
        <v>0</v>
      </c>
      <c r="DX97" s="49">
        <f t="shared" si="233"/>
        <v>0</v>
      </c>
      <c r="DY97" s="49">
        <f t="shared" si="233"/>
        <v>0</v>
      </c>
      <c r="DZ97" s="49">
        <f t="shared" ref="DZ97:EW97" si="234">DZ33*$M33</f>
        <v>0</v>
      </c>
      <c r="EA97" s="49">
        <f t="shared" si="234"/>
        <v>0</v>
      </c>
      <c r="EB97" s="49">
        <f t="shared" si="234"/>
        <v>0</v>
      </c>
      <c r="EC97" s="49">
        <f t="shared" si="234"/>
        <v>0</v>
      </c>
      <c r="ED97" s="49">
        <f t="shared" si="234"/>
        <v>0</v>
      </c>
      <c r="EE97" s="49">
        <f t="shared" si="234"/>
        <v>0</v>
      </c>
      <c r="EF97" s="49">
        <f t="shared" si="234"/>
        <v>0</v>
      </c>
      <c r="EG97" s="49">
        <f t="shared" si="234"/>
        <v>0</v>
      </c>
      <c r="EH97" s="49">
        <f t="shared" si="234"/>
        <v>0</v>
      </c>
      <c r="EI97" s="49">
        <f t="shared" si="234"/>
        <v>0</v>
      </c>
      <c r="EJ97" s="49">
        <f t="shared" si="234"/>
        <v>0</v>
      </c>
      <c r="EK97" s="49">
        <f t="shared" si="234"/>
        <v>0</v>
      </c>
      <c r="EL97" s="49">
        <f t="shared" si="234"/>
        <v>0</v>
      </c>
      <c r="EM97" s="49">
        <f t="shared" si="234"/>
        <v>0</v>
      </c>
      <c r="EN97" s="49">
        <f t="shared" si="234"/>
        <v>0</v>
      </c>
      <c r="EO97" s="49">
        <f t="shared" si="234"/>
        <v>0</v>
      </c>
      <c r="EP97" s="49">
        <f t="shared" si="234"/>
        <v>0</v>
      </c>
      <c r="EQ97" s="49">
        <f t="shared" si="234"/>
        <v>0</v>
      </c>
      <c r="ER97" s="49">
        <f t="shared" si="234"/>
        <v>0</v>
      </c>
      <c r="ES97" s="49">
        <f t="shared" si="234"/>
        <v>0</v>
      </c>
      <c r="ET97" s="49">
        <f t="shared" si="234"/>
        <v>0</v>
      </c>
      <c r="EU97" s="49">
        <f t="shared" si="234"/>
        <v>0</v>
      </c>
      <c r="EV97" s="49">
        <f t="shared" si="234"/>
        <v>0</v>
      </c>
      <c r="EW97" s="49">
        <f t="shared" si="234"/>
        <v>0</v>
      </c>
      <c r="EX97" s="49">
        <f t="shared" ref="EX97:FQ97" si="235">EX33*$N33</f>
        <v>0</v>
      </c>
      <c r="EY97" s="49">
        <f t="shared" si="235"/>
        <v>0</v>
      </c>
      <c r="EZ97" s="49">
        <f t="shared" si="235"/>
        <v>0</v>
      </c>
      <c r="FA97" s="49">
        <f t="shared" si="235"/>
        <v>0</v>
      </c>
      <c r="FB97" s="49">
        <f t="shared" si="235"/>
        <v>0</v>
      </c>
      <c r="FC97" s="49">
        <f t="shared" si="235"/>
        <v>0</v>
      </c>
      <c r="FD97" s="49">
        <f t="shared" si="235"/>
        <v>0</v>
      </c>
      <c r="FE97" s="49">
        <f t="shared" si="235"/>
        <v>0</v>
      </c>
      <c r="FF97" s="49">
        <f t="shared" si="235"/>
        <v>0</v>
      </c>
      <c r="FG97" s="49">
        <f t="shared" si="235"/>
        <v>0</v>
      </c>
      <c r="FH97" s="49">
        <f t="shared" si="235"/>
        <v>0</v>
      </c>
      <c r="FI97" s="49">
        <f t="shared" si="235"/>
        <v>0</v>
      </c>
      <c r="FJ97" s="49">
        <f t="shared" si="235"/>
        <v>0</v>
      </c>
      <c r="FK97" s="49">
        <f t="shared" si="235"/>
        <v>0</v>
      </c>
      <c r="FL97" s="49">
        <f t="shared" si="235"/>
        <v>0</v>
      </c>
      <c r="FM97" s="49">
        <f t="shared" si="235"/>
        <v>0</v>
      </c>
      <c r="FN97" s="49">
        <f t="shared" si="235"/>
        <v>0</v>
      </c>
      <c r="FO97" s="49">
        <f t="shared" si="235"/>
        <v>0</v>
      </c>
      <c r="FP97" s="49">
        <f t="shared" si="235"/>
        <v>0</v>
      </c>
      <c r="FQ97" s="49">
        <f t="shared" si="235"/>
        <v>0</v>
      </c>
      <c r="FR97" s="69">
        <f t="shared" si="100"/>
        <v>0</v>
      </c>
      <c r="FS97" s="70">
        <f t="shared" si="101"/>
        <v>0</v>
      </c>
      <c r="FT97" s="5"/>
      <c r="FU97" s="5"/>
      <c r="FV97" s="5"/>
      <c r="FW97" s="5"/>
      <c r="FX97" s="5"/>
      <c r="FY97" s="5"/>
      <c r="FZ97" s="5"/>
      <c r="GA97" s="5"/>
    </row>
    <row r="98" spans="1:183" ht="16.5" customHeight="1" x14ac:dyDescent="0.25">
      <c r="A98" s="5"/>
      <c r="B98" s="25">
        <v>0.5</v>
      </c>
      <c r="C98" s="24" t="s">
        <v>180</v>
      </c>
      <c r="D98" s="24" t="s">
        <v>180</v>
      </c>
      <c r="E98" s="5">
        <f t="shared" si="102"/>
        <v>21</v>
      </c>
      <c r="F98" s="76" t="s">
        <v>268</v>
      </c>
      <c r="G98" s="17" t="s">
        <v>233</v>
      </c>
      <c r="H98" s="41">
        <f t="shared" si="86"/>
        <v>76905.400000000009</v>
      </c>
      <c r="I98" s="41">
        <f t="shared" si="87"/>
        <v>81519.724000000017</v>
      </c>
      <c r="J98" s="41">
        <f t="shared" si="88"/>
        <v>86410.907440000025</v>
      </c>
      <c r="K98" s="41">
        <f t="shared" si="89"/>
        <v>91595.561886400028</v>
      </c>
      <c r="L98" s="41">
        <f t="shared" si="90"/>
        <v>97091.295599584031</v>
      </c>
      <c r="M98" s="41">
        <f t="shared" si="91"/>
        <v>102916.77333555908</v>
      </c>
      <c r="N98" s="41">
        <f t="shared" si="92"/>
        <v>109091.77973569263</v>
      </c>
      <c r="O98" s="49">
        <f t="shared" ref="O98:AG98" si="236">O34*$H34</f>
        <v>0</v>
      </c>
      <c r="P98" s="49">
        <f t="shared" si="236"/>
        <v>0</v>
      </c>
      <c r="Q98" s="49">
        <f t="shared" si="236"/>
        <v>0</v>
      </c>
      <c r="R98" s="49">
        <f t="shared" si="236"/>
        <v>0</v>
      </c>
      <c r="S98" s="49">
        <f t="shared" si="236"/>
        <v>0</v>
      </c>
      <c r="T98" s="49">
        <f t="shared" si="236"/>
        <v>0</v>
      </c>
      <c r="U98" s="49">
        <f t="shared" si="236"/>
        <v>0</v>
      </c>
      <c r="V98" s="49">
        <f t="shared" si="236"/>
        <v>0</v>
      </c>
      <c r="W98" s="49">
        <f t="shared" si="236"/>
        <v>0</v>
      </c>
      <c r="X98" s="49">
        <f t="shared" si="236"/>
        <v>0</v>
      </c>
      <c r="Y98" s="49">
        <f t="shared" si="236"/>
        <v>0</v>
      </c>
      <c r="Z98" s="49">
        <f t="shared" si="236"/>
        <v>0</v>
      </c>
      <c r="AA98" s="49">
        <f t="shared" si="236"/>
        <v>0</v>
      </c>
      <c r="AB98" s="49">
        <f t="shared" si="236"/>
        <v>0</v>
      </c>
      <c r="AC98" s="49">
        <f t="shared" si="236"/>
        <v>0</v>
      </c>
      <c r="AD98" s="49">
        <f t="shared" si="236"/>
        <v>0</v>
      </c>
      <c r="AE98" s="49">
        <f t="shared" si="236"/>
        <v>0</v>
      </c>
      <c r="AF98" s="49">
        <f t="shared" si="236"/>
        <v>0</v>
      </c>
      <c r="AG98" s="49">
        <f t="shared" si="236"/>
        <v>0</v>
      </c>
      <c r="AH98" s="49">
        <f t="shared" ref="AH98:BE98" si="237">AH34*$I34</f>
        <v>0</v>
      </c>
      <c r="AI98" s="49">
        <f t="shared" si="237"/>
        <v>0</v>
      </c>
      <c r="AJ98" s="49">
        <f t="shared" si="237"/>
        <v>0</v>
      </c>
      <c r="AK98" s="49">
        <f t="shared" si="237"/>
        <v>0</v>
      </c>
      <c r="AL98" s="49">
        <f t="shared" si="237"/>
        <v>0</v>
      </c>
      <c r="AM98" s="49">
        <f t="shared" si="237"/>
        <v>0</v>
      </c>
      <c r="AN98" s="49">
        <f t="shared" si="237"/>
        <v>0</v>
      </c>
      <c r="AO98" s="49">
        <f t="shared" si="237"/>
        <v>0</v>
      </c>
      <c r="AP98" s="49">
        <f t="shared" si="237"/>
        <v>0</v>
      </c>
      <c r="AQ98" s="49">
        <f t="shared" si="237"/>
        <v>0</v>
      </c>
      <c r="AR98" s="49">
        <f t="shared" si="237"/>
        <v>0</v>
      </c>
      <c r="AS98" s="49">
        <f t="shared" si="237"/>
        <v>0</v>
      </c>
      <c r="AT98" s="49">
        <f t="shared" si="237"/>
        <v>0</v>
      </c>
      <c r="AU98" s="49">
        <f t="shared" si="237"/>
        <v>0</v>
      </c>
      <c r="AV98" s="49">
        <f t="shared" si="237"/>
        <v>0</v>
      </c>
      <c r="AW98" s="49">
        <f t="shared" si="237"/>
        <v>0</v>
      </c>
      <c r="AX98" s="49">
        <f t="shared" si="237"/>
        <v>0</v>
      </c>
      <c r="AY98" s="49">
        <f t="shared" si="237"/>
        <v>0</v>
      </c>
      <c r="AZ98" s="49">
        <f t="shared" si="237"/>
        <v>0</v>
      </c>
      <c r="BA98" s="49">
        <f t="shared" si="237"/>
        <v>0</v>
      </c>
      <c r="BB98" s="49">
        <f t="shared" si="237"/>
        <v>0</v>
      </c>
      <c r="BC98" s="49">
        <f t="shared" si="237"/>
        <v>0</v>
      </c>
      <c r="BD98" s="49">
        <f t="shared" si="237"/>
        <v>0</v>
      </c>
      <c r="BE98" s="49">
        <f t="shared" si="237"/>
        <v>0</v>
      </c>
      <c r="BF98" s="49">
        <f t="shared" ref="BF98:CC98" si="238">BF34*$J34</f>
        <v>0</v>
      </c>
      <c r="BG98" s="49">
        <f t="shared" si="238"/>
        <v>0</v>
      </c>
      <c r="BH98" s="49">
        <f t="shared" si="238"/>
        <v>0</v>
      </c>
      <c r="BI98" s="49">
        <f t="shared" si="238"/>
        <v>0</v>
      </c>
      <c r="BJ98" s="49">
        <f t="shared" si="238"/>
        <v>0</v>
      </c>
      <c r="BK98" s="49">
        <f t="shared" si="238"/>
        <v>0</v>
      </c>
      <c r="BL98" s="49">
        <f t="shared" si="238"/>
        <v>0</v>
      </c>
      <c r="BM98" s="49">
        <f t="shared" si="238"/>
        <v>0</v>
      </c>
      <c r="BN98" s="49">
        <f t="shared" si="238"/>
        <v>0</v>
      </c>
      <c r="BO98" s="49">
        <f t="shared" si="238"/>
        <v>0</v>
      </c>
      <c r="BP98" s="49">
        <f t="shared" si="238"/>
        <v>0</v>
      </c>
      <c r="BQ98" s="49">
        <f t="shared" si="238"/>
        <v>0</v>
      </c>
      <c r="BR98" s="49">
        <f t="shared" si="238"/>
        <v>0</v>
      </c>
      <c r="BS98" s="49">
        <f t="shared" si="238"/>
        <v>0</v>
      </c>
      <c r="BT98" s="49">
        <f t="shared" si="238"/>
        <v>0</v>
      </c>
      <c r="BU98" s="49">
        <f t="shared" si="238"/>
        <v>0</v>
      </c>
      <c r="BV98" s="49">
        <f t="shared" si="238"/>
        <v>0</v>
      </c>
      <c r="BW98" s="49">
        <f t="shared" si="238"/>
        <v>0</v>
      </c>
      <c r="BX98" s="49">
        <f t="shared" si="238"/>
        <v>0</v>
      </c>
      <c r="BY98" s="49">
        <f t="shared" si="238"/>
        <v>0</v>
      </c>
      <c r="BZ98" s="49">
        <f t="shared" si="238"/>
        <v>0</v>
      </c>
      <c r="CA98" s="49">
        <f t="shared" si="238"/>
        <v>0</v>
      </c>
      <c r="CB98" s="49">
        <f t="shared" si="238"/>
        <v>0</v>
      </c>
      <c r="CC98" s="49">
        <f t="shared" si="238"/>
        <v>0</v>
      </c>
      <c r="CD98" s="49">
        <f t="shared" ref="CD98:DA98" si="239">CD34*$K34</f>
        <v>0</v>
      </c>
      <c r="CE98" s="49">
        <f t="shared" si="239"/>
        <v>0</v>
      </c>
      <c r="CF98" s="49">
        <f t="shared" si="239"/>
        <v>0</v>
      </c>
      <c r="CG98" s="49">
        <f t="shared" si="239"/>
        <v>0</v>
      </c>
      <c r="CH98" s="49">
        <f t="shared" si="239"/>
        <v>0</v>
      </c>
      <c r="CI98" s="49">
        <f t="shared" si="239"/>
        <v>0</v>
      </c>
      <c r="CJ98" s="49">
        <f t="shared" si="239"/>
        <v>0</v>
      </c>
      <c r="CK98" s="49">
        <f t="shared" si="239"/>
        <v>0</v>
      </c>
      <c r="CL98" s="49">
        <f t="shared" si="239"/>
        <v>0</v>
      </c>
      <c r="CM98" s="49">
        <f t="shared" si="239"/>
        <v>0</v>
      </c>
      <c r="CN98" s="49">
        <f t="shared" si="239"/>
        <v>0</v>
      </c>
      <c r="CO98" s="49">
        <f t="shared" si="239"/>
        <v>0</v>
      </c>
      <c r="CP98" s="49">
        <f t="shared" si="239"/>
        <v>0</v>
      </c>
      <c r="CQ98" s="49">
        <f t="shared" si="239"/>
        <v>0</v>
      </c>
      <c r="CR98" s="49">
        <f t="shared" si="239"/>
        <v>0</v>
      </c>
      <c r="CS98" s="49">
        <f t="shared" si="239"/>
        <v>0</v>
      </c>
      <c r="CT98" s="49">
        <f t="shared" si="239"/>
        <v>0</v>
      </c>
      <c r="CU98" s="49">
        <f t="shared" si="239"/>
        <v>0</v>
      </c>
      <c r="CV98" s="49">
        <f t="shared" si="239"/>
        <v>0</v>
      </c>
      <c r="CW98" s="49">
        <f t="shared" si="239"/>
        <v>0</v>
      </c>
      <c r="CX98" s="49">
        <f t="shared" si="239"/>
        <v>0</v>
      </c>
      <c r="CY98" s="49">
        <f t="shared" si="239"/>
        <v>0</v>
      </c>
      <c r="CZ98" s="49">
        <f t="shared" si="239"/>
        <v>0</v>
      </c>
      <c r="DA98" s="49">
        <f t="shared" si="239"/>
        <v>0</v>
      </c>
      <c r="DB98" s="49">
        <f t="shared" ref="DB98:DY98" si="240">DB34*$L34</f>
        <v>0</v>
      </c>
      <c r="DC98" s="49">
        <f t="shared" si="240"/>
        <v>0</v>
      </c>
      <c r="DD98" s="49">
        <f t="shared" si="240"/>
        <v>0</v>
      </c>
      <c r="DE98" s="49">
        <f t="shared" si="240"/>
        <v>0</v>
      </c>
      <c r="DF98" s="49">
        <f t="shared" si="240"/>
        <v>0</v>
      </c>
      <c r="DG98" s="49">
        <f t="shared" si="240"/>
        <v>0</v>
      </c>
      <c r="DH98" s="49">
        <f t="shared" si="240"/>
        <v>0</v>
      </c>
      <c r="DI98" s="49">
        <f t="shared" si="240"/>
        <v>0</v>
      </c>
      <c r="DJ98" s="49">
        <f t="shared" si="240"/>
        <v>0</v>
      </c>
      <c r="DK98" s="49">
        <f t="shared" si="240"/>
        <v>0</v>
      </c>
      <c r="DL98" s="49">
        <f t="shared" si="240"/>
        <v>0</v>
      </c>
      <c r="DM98" s="49">
        <f t="shared" si="240"/>
        <v>0</v>
      </c>
      <c r="DN98" s="49">
        <f t="shared" si="240"/>
        <v>0</v>
      </c>
      <c r="DO98" s="49">
        <f t="shared" si="240"/>
        <v>0</v>
      </c>
      <c r="DP98" s="49">
        <f t="shared" si="240"/>
        <v>0</v>
      </c>
      <c r="DQ98" s="49">
        <f t="shared" si="240"/>
        <v>0</v>
      </c>
      <c r="DR98" s="49">
        <f t="shared" si="240"/>
        <v>0</v>
      </c>
      <c r="DS98" s="49">
        <f t="shared" si="240"/>
        <v>0</v>
      </c>
      <c r="DT98" s="49">
        <f t="shared" si="240"/>
        <v>0</v>
      </c>
      <c r="DU98" s="49">
        <f t="shared" si="240"/>
        <v>0</v>
      </c>
      <c r="DV98" s="49">
        <f t="shared" si="240"/>
        <v>0</v>
      </c>
      <c r="DW98" s="49">
        <f t="shared" si="240"/>
        <v>0</v>
      </c>
      <c r="DX98" s="49">
        <f t="shared" si="240"/>
        <v>0</v>
      </c>
      <c r="DY98" s="49">
        <f t="shared" si="240"/>
        <v>0</v>
      </c>
      <c r="DZ98" s="49">
        <f t="shared" ref="DZ98:EW98" si="241">DZ34*$M34</f>
        <v>0</v>
      </c>
      <c r="EA98" s="49">
        <f t="shared" si="241"/>
        <v>0</v>
      </c>
      <c r="EB98" s="49">
        <f t="shared" si="241"/>
        <v>0</v>
      </c>
      <c r="EC98" s="49">
        <f t="shared" si="241"/>
        <v>0</v>
      </c>
      <c r="ED98" s="49">
        <f t="shared" si="241"/>
        <v>0</v>
      </c>
      <c r="EE98" s="49">
        <f t="shared" si="241"/>
        <v>0</v>
      </c>
      <c r="EF98" s="49">
        <f t="shared" si="241"/>
        <v>0</v>
      </c>
      <c r="EG98" s="49">
        <f t="shared" si="241"/>
        <v>0</v>
      </c>
      <c r="EH98" s="49">
        <f t="shared" si="241"/>
        <v>0</v>
      </c>
      <c r="EI98" s="49">
        <f t="shared" si="241"/>
        <v>0</v>
      </c>
      <c r="EJ98" s="49">
        <f t="shared" si="241"/>
        <v>0</v>
      </c>
      <c r="EK98" s="49">
        <f t="shared" si="241"/>
        <v>0</v>
      </c>
      <c r="EL98" s="49">
        <f t="shared" si="241"/>
        <v>0</v>
      </c>
      <c r="EM98" s="49">
        <f t="shared" si="241"/>
        <v>0</v>
      </c>
      <c r="EN98" s="49">
        <f t="shared" si="241"/>
        <v>0</v>
      </c>
      <c r="EO98" s="49">
        <f t="shared" si="241"/>
        <v>0</v>
      </c>
      <c r="EP98" s="49">
        <f t="shared" si="241"/>
        <v>0</v>
      </c>
      <c r="EQ98" s="49">
        <f t="shared" si="241"/>
        <v>0</v>
      </c>
      <c r="ER98" s="49">
        <f t="shared" si="241"/>
        <v>0</v>
      </c>
      <c r="ES98" s="49">
        <f t="shared" si="241"/>
        <v>0</v>
      </c>
      <c r="ET98" s="49">
        <f t="shared" si="241"/>
        <v>0</v>
      </c>
      <c r="EU98" s="49">
        <f t="shared" si="241"/>
        <v>0</v>
      </c>
      <c r="EV98" s="49">
        <f t="shared" si="241"/>
        <v>0</v>
      </c>
      <c r="EW98" s="49">
        <f t="shared" si="241"/>
        <v>0</v>
      </c>
      <c r="EX98" s="49">
        <f t="shared" ref="EX98:FQ98" si="242">EX34*$N34</f>
        <v>0</v>
      </c>
      <c r="EY98" s="49">
        <f t="shared" si="242"/>
        <v>0</v>
      </c>
      <c r="EZ98" s="49">
        <f t="shared" si="242"/>
        <v>0</v>
      </c>
      <c r="FA98" s="49">
        <f t="shared" si="242"/>
        <v>0</v>
      </c>
      <c r="FB98" s="49">
        <f t="shared" si="242"/>
        <v>0</v>
      </c>
      <c r="FC98" s="49">
        <f t="shared" si="242"/>
        <v>0</v>
      </c>
      <c r="FD98" s="49">
        <f t="shared" si="242"/>
        <v>0</v>
      </c>
      <c r="FE98" s="49">
        <f t="shared" si="242"/>
        <v>0</v>
      </c>
      <c r="FF98" s="49">
        <f t="shared" si="242"/>
        <v>0</v>
      </c>
      <c r="FG98" s="49">
        <f t="shared" si="242"/>
        <v>0</v>
      </c>
      <c r="FH98" s="49">
        <f t="shared" si="242"/>
        <v>0</v>
      </c>
      <c r="FI98" s="49">
        <f t="shared" si="242"/>
        <v>0</v>
      </c>
      <c r="FJ98" s="49">
        <f t="shared" si="242"/>
        <v>0</v>
      </c>
      <c r="FK98" s="49">
        <f t="shared" si="242"/>
        <v>0</v>
      </c>
      <c r="FL98" s="49">
        <f t="shared" si="242"/>
        <v>0</v>
      </c>
      <c r="FM98" s="49">
        <f t="shared" si="242"/>
        <v>0</v>
      </c>
      <c r="FN98" s="49">
        <f t="shared" si="242"/>
        <v>0</v>
      </c>
      <c r="FO98" s="49">
        <f t="shared" si="242"/>
        <v>0</v>
      </c>
      <c r="FP98" s="49">
        <f t="shared" si="242"/>
        <v>0</v>
      </c>
      <c r="FQ98" s="49">
        <f t="shared" si="242"/>
        <v>0</v>
      </c>
      <c r="FR98" s="69">
        <f t="shared" si="100"/>
        <v>0</v>
      </c>
      <c r="FS98" s="70">
        <f t="shared" si="101"/>
        <v>0</v>
      </c>
      <c r="FT98" s="5"/>
      <c r="FU98" s="5"/>
      <c r="FV98" s="5"/>
      <c r="FW98" s="5"/>
      <c r="FX98" s="5"/>
      <c r="FY98" s="5"/>
      <c r="FZ98" s="5"/>
      <c r="GA98" s="5"/>
    </row>
    <row r="99" spans="1:183" ht="16.5" customHeight="1" x14ac:dyDescent="0.25">
      <c r="A99" s="5"/>
      <c r="B99" s="24" t="s">
        <v>186</v>
      </c>
      <c r="C99" s="24" t="s">
        <v>180</v>
      </c>
      <c r="D99" s="24" t="s">
        <v>180</v>
      </c>
      <c r="E99" s="5">
        <f t="shared" si="102"/>
        <v>22</v>
      </c>
      <c r="F99" s="75" t="s">
        <v>270</v>
      </c>
      <c r="G99" s="17" t="s">
        <v>270</v>
      </c>
      <c r="H99" s="41">
        <f t="shared" si="86"/>
        <v>134986.72500000001</v>
      </c>
      <c r="I99" s="41">
        <f t="shared" si="87"/>
        <v>143085.92850000001</v>
      </c>
      <c r="J99" s="41">
        <f t="shared" si="88"/>
        <v>151671.08421000003</v>
      </c>
      <c r="K99" s="41">
        <f t="shared" si="89"/>
        <v>160771.34926260004</v>
      </c>
      <c r="L99" s="41">
        <f t="shared" si="90"/>
        <v>170417.63021835606</v>
      </c>
      <c r="M99" s="41">
        <f t="shared" si="91"/>
        <v>180642.68803145742</v>
      </c>
      <c r="N99" s="41">
        <f t="shared" si="92"/>
        <v>191481.24931334489</v>
      </c>
      <c r="O99" s="49">
        <f t="shared" ref="O99:AG99" si="243">O35*$H35</f>
        <v>0</v>
      </c>
      <c r="P99" s="49">
        <f t="shared" si="243"/>
        <v>0</v>
      </c>
      <c r="Q99" s="49">
        <f t="shared" si="243"/>
        <v>0</v>
      </c>
      <c r="R99" s="49">
        <f t="shared" si="243"/>
        <v>0</v>
      </c>
      <c r="S99" s="49">
        <f t="shared" si="243"/>
        <v>0</v>
      </c>
      <c r="T99" s="49">
        <f t="shared" si="243"/>
        <v>0</v>
      </c>
      <c r="U99" s="49">
        <f t="shared" si="243"/>
        <v>0</v>
      </c>
      <c r="V99" s="49">
        <f t="shared" si="243"/>
        <v>0</v>
      </c>
      <c r="W99" s="49">
        <f t="shared" si="243"/>
        <v>0</v>
      </c>
      <c r="X99" s="49">
        <f t="shared" si="243"/>
        <v>0</v>
      </c>
      <c r="Y99" s="49">
        <f t="shared" si="243"/>
        <v>0</v>
      </c>
      <c r="Z99" s="49">
        <f t="shared" si="243"/>
        <v>0</v>
      </c>
      <c r="AA99" s="49">
        <f t="shared" si="243"/>
        <v>0</v>
      </c>
      <c r="AB99" s="49">
        <f t="shared" si="243"/>
        <v>0</v>
      </c>
      <c r="AC99" s="49">
        <f t="shared" si="243"/>
        <v>0</v>
      </c>
      <c r="AD99" s="49">
        <f t="shared" si="243"/>
        <v>0</v>
      </c>
      <c r="AE99" s="49">
        <f t="shared" si="243"/>
        <v>0</v>
      </c>
      <c r="AF99" s="49">
        <f t="shared" si="243"/>
        <v>0</v>
      </c>
      <c r="AG99" s="49">
        <f t="shared" si="243"/>
        <v>0</v>
      </c>
      <c r="AH99" s="49">
        <f t="shared" ref="AH99:BE99" si="244">AH35*$I35</f>
        <v>0</v>
      </c>
      <c r="AI99" s="49">
        <f t="shared" si="244"/>
        <v>0</v>
      </c>
      <c r="AJ99" s="49">
        <f t="shared" si="244"/>
        <v>0</v>
      </c>
      <c r="AK99" s="49">
        <f t="shared" si="244"/>
        <v>0</v>
      </c>
      <c r="AL99" s="49">
        <f t="shared" si="244"/>
        <v>0</v>
      </c>
      <c r="AM99" s="49">
        <f t="shared" si="244"/>
        <v>0</v>
      </c>
      <c r="AN99" s="49">
        <f t="shared" si="244"/>
        <v>0</v>
      </c>
      <c r="AO99" s="49">
        <f t="shared" si="244"/>
        <v>0</v>
      </c>
      <c r="AP99" s="49">
        <f t="shared" si="244"/>
        <v>0</v>
      </c>
      <c r="AQ99" s="49">
        <f t="shared" si="244"/>
        <v>0</v>
      </c>
      <c r="AR99" s="49">
        <f t="shared" si="244"/>
        <v>0</v>
      </c>
      <c r="AS99" s="49">
        <f t="shared" si="244"/>
        <v>0</v>
      </c>
      <c r="AT99" s="49">
        <f t="shared" si="244"/>
        <v>0</v>
      </c>
      <c r="AU99" s="49">
        <f t="shared" si="244"/>
        <v>0</v>
      </c>
      <c r="AV99" s="49">
        <f t="shared" si="244"/>
        <v>0</v>
      </c>
      <c r="AW99" s="49">
        <f t="shared" si="244"/>
        <v>0</v>
      </c>
      <c r="AX99" s="49">
        <f t="shared" si="244"/>
        <v>0</v>
      </c>
      <c r="AY99" s="49">
        <f t="shared" si="244"/>
        <v>0</v>
      </c>
      <c r="AZ99" s="49">
        <f t="shared" si="244"/>
        <v>0</v>
      </c>
      <c r="BA99" s="49">
        <f t="shared" si="244"/>
        <v>0</v>
      </c>
      <c r="BB99" s="49">
        <f t="shared" si="244"/>
        <v>0</v>
      </c>
      <c r="BC99" s="49">
        <f t="shared" si="244"/>
        <v>0</v>
      </c>
      <c r="BD99" s="49">
        <f t="shared" si="244"/>
        <v>0</v>
      </c>
      <c r="BE99" s="49">
        <f t="shared" si="244"/>
        <v>0</v>
      </c>
      <c r="BF99" s="49">
        <f t="shared" ref="BF99:CC99" si="245">BF35*$J35</f>
        <v>0</v>
      </c>
      <c r="BG99" s="49">
        <f t="shared" si="245"/>
        <v>0</v>
      </c>
      <c r="BH99" s="49">
        <f t="shared" si="245"/>
        <v>0</v>
      </c>
      <c r="BI99" s="49">
        <f t="shared" si="245"/>
        <v>0</v>
      </c>
      <c r="BJ99" s="49">
        <f t="shared" si="245"/>
        <v>0</v>
      </c>
      <c r="BK99" s="49">
        <f t="shared" si="245"/>
        <v>0</v>
      </c>
      <c r="BL99" s="49">
        <f t="shared" si="245"/>
        <v>0</v>
      </c>
      <c r="BM99" s="49">
        <f t="shared" si="245"/>
        <v>0</v>
      </c>
      <c r="BN99" s="49">
        <f t="shared" si="245"/>
        <v>0</v>
      </c>
      <c r="BO99" s="49">
        <f t="shared" si="245"/>
        <v>0</v>
      </c>
      <c r="BP99" s="49">
        <f t="shared" si="245"/>
        <v>0</v>
      </c>
      <c r="BQ99" s="49">
        <f t="shared" si="245"/>
        <v>0</v>
      </c>
      <c r="BR99" s="49">
        <f t="shared" si="245"/>
        <v>0</v>
      </c>
      <c r="BS99" s="49">
        <f t="shared" si="245"/>
        <v>0</v>
      </c>
      <c r="BT99" s="49">
        <f t="shared" si="245"/>
        <v>0</v>
      </c>
      <c r="BU99" s="49">
        <f t="shared" si="245"/>
        <v>0</v>
      </c>
      <c r="BV99" s="49">
        <f t="shared" si="245"/>
        <v>0</v>
      </c>
      <c r="BW99" s="49">
        <f t="shared" si="245"/>
        <v>0</v>
      </c>
      <c r="BX99" s="49">
        <f t="shared" si="245"/>
        <v>0</v>
      </c>
      <c r="BY99" s="49">
        <f t="shared" si="245"/>
        <v>0</v>
      </c>
      <c r="BZ99" s="49">
        <f t="shared" si="245"/>
        <v>0</v>
      </c>
      <c r="CA99" s="49">
        <f t="shared" si="245"/>
        <v>0</v>
      </c>
      <c r="CB99" s="49">
        <f t="shared" si="245"/>
        <v>0</v>
      </c>
      <c r="CC99" s="49">
        <f t="shared" si="245"/>
        <v>0</v>
      </c>
      <c r="CD99" s="49">
        <f t="shared" ref="CD99:DA99" si="246">CD35*$K35</f>
        <v>0</v>
      </c>
      <c r="CE99" s="49">
        <f t="shared" si="246"/>
        <v>0</v>
      </c>
      <c r="CF99" s="49">
        <f t="shared" si="246"/>
        <v>0</v>
      </c>
      <c r="CG99" s="49">
        <f t="shared" si="246"/>
        <v>0</v>
      </c>
      <c r="CH99" s="49">
        <f t="shared" si="246"/>
        <v>0</v>
      </c>
      <c r="CI99" s="49">
        <f t="shared" si="246"/>
        <v>0</v>
      </c>
      <c r="CJ99" s="49">
        <f t="shared" si="246"/>
        <v>0</v>
      </c>
      <c r="CK99" s="49">
        <f t="shared" si="246"/>
        <v>0</v>
      </c>
      <c r="CL99" s="49">
        <f t="shared" si="246"/>
        <v>0</v>
      </c>
      <c r="CM99" s="49">
        <f t="shared" si="246"/>
        <v>0</v>
      </c>
      <c r="CN99" s="49">
        <f t="shared" si="246"/>
        <v>0</v>
      </c>
      <c r="CO99" s="49">
        <f t="shared" si="246"/>
        <v>0</v>
      </c>
      <c r="CP99" s="49">
        <f t="shared" si="246"/>
        <v>0</v>
      </c>
      <c r="CQ99" s="49">
        <f t="shared" si="246"/>
        <v>0</v>
      </c>
      <c r="CR99" s="49">
        <f t="shared" si="246"/>
        <v>0</v>
      </c>
      <c r="CS99" s="49">
        <f t="shared" si="246"/>
        <v>0</v>
      </c>
      <c r="CT99" s="49">
        <f t="shared" si="246"/>
        <v>0</v>
      </c>
      <c r="CU99" s="49">
        <f t="shared" si="246"/>
        <v>0</v>
      </c>
      <c r="CV99" s="49">
        <f t="shared" si="246"/>
        <v>0</v>
      </c>
      <c r="CW99" s="49">
        <f t="shared" si="246"/>
        <v>0</v>
      </c>
      <c r="CX99" s="49">
        <f t="shared" si="246"/>
        <v>0</v>
      </c>
      <c r="CY99" s="49">
        <f t="shared" si="246"/>
        <v>0</v>
      </c>
      <c r="CZ99" s="49">
        <f t="shared" si="246"/>
        <v>0</v>
      </c>
      <c r="DA99" s="49">
        <f t="shared" si="246"/>
        <v>0</v>
      </c>
      <c r="DB99" s="49">
        <f t="shared" ref="DB99:DY99" si="247">DB35*$L35</f>
        <v>0</v>
      </c>
      <c r="DC99" s="49">
        <f t="shared" si="247"/>
        <v>0</v>
      </c>
      <c r="DD99" s="49">
        <f t="shared" si="247"/>
        <v>0</v>
      </c>
      <c r="DE99" s="49">
        <f t="shared" si="247"/>
        <v>0</v>
      </c>
      <c r="DF99" s="49">
        <f t="shared" si="247"/>
        <v>0</v>
      </c>
      <c r="DG99" s="49">
        <f t="shared" si="247"/>
        <v>0</v>
      </c>
      <c r="DH99" s="49">
        <f t="shared" si="247"/>
        <v>0</v>
      </c>
      <c r="DI99" s="49">
        <f t="shared" si="247"/>
        <v>0</v>
      </c>
      <c r="DJ99" s="49">
        <f t="shared" si="247"/>
        <v>0</v>
      </c>
      <c r="DK99" s="49">
        <f t="shared" si="247"/>
        <v>0</v>
      </c>
      <c r="DL99" s="49">
        <f t="shared" si="247"/>
        <v>0</v>
      </c>
      <c r="DM99" s="49">
        <f t="shared" si="247"/>
        <v>0</v>
      </c>
      <c r="DN99" s="49">
        <f t="shared" si="247"/>
        <v>0</v>
      </c>
      <c r="DO99" s="49">
        <f t="shared" si="247"/>
        <v>0</v>
      </c>
      <c r="DP99" s="49">
        <f t="shared" si="247"/>
        <v>0</v>
      </c>
      <c r="DQ99" s="49">
        <f t="shared" si="247"/>
        <v>0</v>
      </c>
      <c r="DR99" s="49">
        <f t="shared" si="247"/>
        <v>0</v>
      </c>
      <c r="DS99" s="49">
        <f t="shared" si="247"/>
        <v>0</v>
      </c>
      <c r="DT99" s="49">
        <f t="shared" si="247"/>
        <v>0</v>
      </c>
      <c r="DU99" s="49">
        <f t="shared" si="247"/>
        <v>0</v>
      </c>
      <c r="DV99" s="49">
        <f t="shared" si="247"/>
        <v>0</v>
      </c>
      <c r="DW99" s="49">
        <f t="shared" si="247"/>
        <v>0</v>
      </c>
      <c r="DX99" s="49">
        <f t="shared" si="247"/>
        <v>0</v>
      </c>
      <c r="DY99" s="49">
        <f t="shared" si="247"/>
        <v>0</v>
      </c>
      <c r="DZ99" s="49">
        <f t="shared" ref="DZ99:EW99" si="248">DZ35*$M35</f>
        <v>0</v>
      </c>
      <c r="EA99" s="49">
        <f t="shared" si="248"/>
        <v>0</v>
      </c>
      <c r="EB99" s="49">
        <f t="shared" si="248"/>
        <v>0</v>
      </c>
      <c r="EC99" s="49">
        <f t="shared" si="248"/>
        <v>0</v>
      </c>
      <c r="ED99" s="49">
        <f t="shared" si="248"/>
        <v>0</v>
      </c>
      <c r="EE99" s="49">
        <f t="shared" si="248"/>
        <v>0</v>
      </c>
      <c r="EF99" s="49">
        <f t="shared" si="248"/>
        <v>0</v>
      </c>
      <c r="EG99" s="49">
        <f t="shared" si="248"/>
        <v>0</v>
      </c>
      <c r="EH99" s="49">
        <f t="shared" si="248"/>
        <v>0</v>
      </c>
      <c r="EI99" s="49">
        <f t="shared" si="248"/>
        <v>0</v>
      </c>
      <c r="EJ99" s="49">
        <f t="shared" si="248"/>
        <v>0</v>
      </c>
      <c r="EK99" s="49">
        <f t="shared" si="248"/>
        <v>0</v>
      </c>
      <c r="EL99" s="49">
        <f t="shared" si="248"/>
        <v>0</v>
      </c>
      <c r="EM99" s="49">
        <f t="shared" si="248"/>
        <v>0</v>
      </c>
      <c r="EN99" s="49">
        <f t="shared" si="248"/>
        <v>0</v>
      </c>
      <c r="EO99" s="49">
        <f t="shared" si="248"/>
        <v>0</v>
      </c>
      <c r="EP99" s="49">
        <f t="shared" si="248"/>
        <v>0</v>
      </c>
      <c r="EQ99" s="49">
        <f t="shared" si="248"/>
        <v>0</v>
      </c>
      <c r="ER99" s="49">
        <f t="shared" si="248"/>
        <v>0</v>
      </c>
      <c r="ES99" s="49">
        <f t="shared" si="248"/>
        <v>0</v>
      </c>
      <c r="ET99" s="49">
        <f t="shared" si="248"/>
        <v>0</v>
      </c>
      <c r="EU99" s="49">
        <f t="shared" si="248"/>
        <v>0</v>
      </c>
      <c r="EV99" s="49">
        <f t="shared" si="248"/>
        <v>0</v>
      </c>
      <c r="EW99" s="49">
        <f t="shared" si="248"/>
        <v>0</v>
      </c>
      <c r="EX99" s="49">
        <f t="shared" ref="EX99:FQ99" si="249">EX35*$N35</f>
        <v>0</v>
      </c>
      <c r="EY99" s="49">
        <f t="shared" si="249"/>
        <v>0</v>
      </c>
      <c r="EZ99" s="49">
        <f t="shared" si="249"/>
        <v>0</v>
      </c>
      <c r="FA99" s="49">
        <f t="shared" si="249"/>
        <v>0</v>
      </c>
      <c r="FB99" s="49">
        <f t="shared" si="249"/>
        <v>0</v>
      </c>
      <c r="FC99" s="49">
        <f t="shared" si="249"/>
        <v>0</v>
      </c>
      <c r="FD99" s="49">
        <f t="shared" si="249"/>
        <v>0</v>
      </c>
      <c r="FE99" s="49">
        <f t="shared" si="249"/>
        <v>0</v>
      </c>
      <c r="FF99" s="49">
        <f t="shared" si="249"/>
        <v>0</v>
      </c>
      <c r="FG99" s="49">
        <f t="shared" si="249"/>
        <v>0</v>
      </c>
      <c r="FH99" s="49">
        <f t="shared" si="249"/>
        <v>0</v>
      </c>
      <c r="FI99" s="49">
        <f t="shared" si="249"/>
        <v>0</v>
      </c>
      <c r="FJ99" s="49">
        <f t="shared" si="249"/>
        <v>0</v>
      </c>
      <c r="FK99" s="49">
        <f t="shared" si="249"/>
        <v>0</v>
      </c>
      <c r="FL99" s="49">
        <f t="shared" si="249"/>
        <v>0</v>
      </c>
      <c r="FM99" s="49">
        <f t="shared" si="249"/>
        <v>0</v>
      </c>
      <c r="FN99" s="49">
        <f t="shared" si="249"/>
        <v>0</v>
      </c>
      <c r="FO99" s="49">
        <f t="shared" si="249"/>
        <v>0</v>
      </c>
      <c r="FP99" s="49">
        <f t="shared" si="249"/>
        <v>0</v>
      </c>
      <c r="FQ99" s="49">
        <f t="shared" si="249"/>
        <v>0</v>
      </c>
      <c r="FR99" s="69">
        <f t="shared" si="100"/>
        <v>0</v>
      </c>
      <c r="FS99" s="70">
        <f t="shared" si="101"/>
        <v>0</v>
      </c>
      <c r="FT99" s="5"/>
      <c r="FU99" s="5"/>
      <c r="FV99" s="5"/>
      <c r="FW99" s="5"/>
      <c r="FX99" s="5"/>
      <c r="FY99" s="5"/>
      <c r="FZ99" s="5"/>
      <c r="GA99" s="5"/>
    </row>
    <row r="100" spans="1:183" ht="16.5" customHeight="1" x14ac:dyDescent="0.25">
      <c r="A100" s="5"/>
      <c r="B100" s="24" t="s">
        <v>179</v>
      </c>
      <c r="C100" s="24" t="s">
        <v>179</v>
      </c>
      <c r="D100" s="24" t="s">
        <v>179</v>
      </c>
      <c r="E100" s="5">
        <f t="shared" si="102"/>
        <v>23</v>
      </c>
      <c r="F100" s="80" t="s">
        <v>271</v>
      </c>
      <c r="G100" s="17" t="s">
        <v>270</v>
      </c>
      <c r="H100" s="81"/>
      <c r="I100" s="41">
        <f t="shared" si="87"/>
        <v>0</v>
      </c>
      <c r="J100" s="41">
        <f t="shared" si="88"/>
        <v>0</v>
      </c>
      <c r="K100" s="41">
        <f t="shared" si="89"/>
        <v>0</v>
      </c>
      <c r="L100" s="41">
        <f t="shared" si="90"/>
        <v>0</v>
      </c>
      <c r="M100" s="41">
        <f t="shared" si="91"/>
        <v>0</v>
      </c>
      <c r="N100" s="41">
        <f t="shared" si="92"/>
        <v>0</v>
      </c>
      <c r="O100" s="49">
        <f t="shared" ref="O100:AG100" si="250">O36*$H36</f>
        <v>0</v>
      </c>
      <c r="P100" s="49">
        <f t="shared" si="250"/>
        <v>0</v>
      </c>
      <c r="Q100" s="49">
        <f t="shared" si="250"/>
        <v>0</v>
      </c>
      <c r="R100" s="49">
        <f t="shared" si="250"/>
        <v>0</v>
      </c>
      <c r="S100" s="49">
        <f t="shared" si="250"/>
        <v>0</v>
      </c>
      <c r="T100" s="49">
        <f t="shared" si="250"/>
        <v>0</v>
      </c>
      <c r="U100" s="49">
        <f t="shared" si="250"/>
        <v>0</v>
      </c>
      <c r="V100" s="49">
        <f t="shared" si="250"/>
        <v>0</v>
      </c>
      <c r="W100" s="49">
        <f t="shared" si="250"/>
        <v>0</v>
      </c>
      <c r="X100" s="49">
        <f t="shared" si="250"/>
        <v>0</v>
      </c>
      <c r="Y100" s="49">
        <f t="shared" si="250"/>
        <v>0</v>
      </c>
      <c r="Z100" s="49">
        <f t="shared" si="250"/>
        <v>0</v>
      </c>
      <c r="AA100" s="49">
        <f t="shared" si="250"/>
        <v>0</v>
      </c>
      <c r="AB100" s="49">
        <f t="shared" si="250"/>
        <v>0</v>
      </c>
      <c r="AC100" s="49">
        <f t="shared" si="250"/>
        <v>0</v>
      </c>
      <c r="AD100" s="49">
        <f t="shared" si="250"/>
        <v>0</v>
      </c>
      <c r="AE100" s="49">
        <f t="shared" si="250"/>
        <v>0</v>
      </c>
      <c r="AF100" s="49">
        <f t="shared" si="250"/>
        <v>0</v>
      </c>
      <c r="AG100" s="49">
        <f t="shared" si="250"/>
        <v>0</v>
      </c>
      <c r="AH100" s="49">
        <f t="shared" ref="AH100:BE100" si="251">AH36*$I36</f>
        <v>0</v>
      </c>
      <c r="AI100" s="49">
        <f t="shared" si="251"/>
        <v>0</v>
      </c>
      <c r="AJ100" s="49">
        <f t="shared" si="251"/>
        <v>0</v>
      </c>
      <c r="AK100" s="49">
        <f t="shared" si="251"/>
        <v>0</v>
      </c>
      <c r="AL100" s="49">
        <f t="shared" si="251"/>
        <v>0</v>
      </c>
      <c r="AM100" s="49">
        <f t="shared" si="251"/>
        <v>0</v>
      </c>
      <c r="AN100" s="49">
        <f t="shared" si="251"/>
        <v>0</v>
      </c>
      <c r="AO100" s="49">
        <f t="shared" si="251"/>
        <v>0</v>
      </c>
      <c r="AP100" s="49">
        <f t="shared" si="251"/>
        <v>0</v>
      </c>
      <c r="AQ100" s="49">
        <f t="shared" si="251"/>
        <v>0</v>
      </c>
      <c r="AR100" s="49">
        <f t="shared" si="251"/>
        <v>0</v>
      </c>
      <c r="AS100" s="49">
        <f t="shared" si="251"/>
        <v>0</v>
      </c>
      <c r="AT100" s="49">
        <f t="shared" si="251"/>
        <v>0</v>
      </c>
      <c r="AU100" s="49">
        <f t="shared" si="251"/>
        <v>0</v>
      </c>
      <c r="AV100" s="49">
        <f t="shared" si="251"/>
        <v>0</v>
      </c>
      <c r="AW100" s="49">
        <f t="shared" si="251"/>
        <v>0</v>
      </c>
      <c r="AX100" s="49">
        <f t="shared" si="251"/>
        <v>0</v>
      </c>
      <c r="AY100" s="49">
        <f t="shared" si="251"/>
        <v>0</v>
      </c>
      <c r="AZ100" s="49">
        <f t="shared" si="251"/>
        <v>0</v>
      </c>
      <c r="BA100" s="49">
        <f t="shared" si="251"/>
        <v>0</v>
      </c>
      <c r="BB100" s="49">
        <f t="shared" si="251"/>
        <v>0</v>
      </c>
      <c r="BC100" s="49">
        <f t="shared" si="251"/>
        <v>0</v>
      </c>
      <c r="BD100" s="49">
        <f t="shared" si="251"/>
        <v>0</v>
      </c>
      <c r="BE100" s="49">
        <f t="shared" si="251"/>
        <v>0</v>
      </c>
      <c r="BF100" s="49">
        <f t="shared" ref="BF100:CC100" si="252">BF36*$J36</f>
        <v>0</v>
      </c>
      <c r="BG100" s="49">
        <f t="shared" si="252"/>
        <v>0</v>
      </c>
      <c r="BH100" s="49">
        <f t="shared" si="252"/>
        <v>0</v>
      </c>
      <c r="BI100" s="49">
        <f t="shared" si="252"/>
        <v>0</v>
      </c>
      <c r="BJ100" s="49">
        <f t="shared" si="252"/>
        <v>0</v>
      </c>
      <c r="BK100" s="49">
        <f t="shared" si="252"/>
        <v>0</v>
      </c>
      <c r="BL100" s="49">
        <f t="shared" si="252"/>
        <v>0</v>
      </c>
      <c r="BM100" s="49">
        <f t="shared" si="252"/>
        <v>0</v>
      </c>
      <c r="BN100" s="49">
        <f t="shared" si="252"/>
        <v>0</v>
      </c>
      <c r="BO100" s="49">
        <f t="shared" si="252"/>
        <v>0</v>
      </c>
      <c r="BP100" s="49">
        <f t="shared" si="252"/>
        <v>0</v>
      </c>
      <c r="BQ100" s="49">
        <f t="shared" si="252"/>
        <v>0</v>
      </c>
      <c r="BR100" s="49">
        <f t="shared" si="252"/>
        <v>0</v>
      </c>
      <c r="BS100" s="49">
        <f t="shared" si="252"/>
        <v>0</v>
      </c>
      <c r="BT100" s="49">
        <f t="shared" si="252"/>
        <v>0</v>
      </c>
      <c r="BU100" s="49">
        <f t="shared" si="252"/>
        <v>0</v>
      </c>
      <c r="BV100" s="49">
        <f t="shared" si="252"/>
        <v>0</v>
      </c>
      <c r="BW100" s="49">
        <f t="shared" si="252"/>
        <v>0</v>
      </c>
      <c r="BX100" s="49">
        <f t="shared" si="252"/>
        <v>0</v>
      </c>
      <c r="BY100" s="49">
        <f t="shared" si="252"/>
        <v>0</v>
      </c>
      <c r="BZ100" s="49">
        <f t="shared" si="252"/>
        <v>0</v>
      </c>
      <c r="CA100" s="49">
        <f t="shared" si="252"/>
        <v>0</v>
      </c>
      <c r="CB100" s="49">
        <f t="shared" si="252"/>
        <v>0</v>
      </c>
      <c r="CC100" s="49">
        <f t="shared" si="252"/>
        <v>0</v>
      </c>
      <c r="CD100" s="49">
        <f t="shared" ref="CD100:DA100" si="253">CD36*$K36</f>
        <v>0</v>
      </c>
      <c r="CE100" s="49">
        <f t="shared" si="253"/>
        <v>0</v>
      </c>
      <c r="CF100" s="49">
        <f t="shared" si="253"/>
        <v>0</v>
      </c>
      <c r="CG100" s="49">
        <f t="shared" si="253"/>
        <v>0</v>
      </c>
      <c r="CH100" s="49">
        <f t="shared" si="253"/>
        <v>0</v>
      </c>
      <c r="CI100" s="49">
        <f t="shared" si="253"/>
        <v>0</v>
      </c>
      <c r="CJ100" s="49">
        <f t="shared" si="253"/>
        <v>0</v>
      </c>
      <c r="CK100" s="49">
        <f t="shared" si="253"/>
        <v>0</v>
      </c>
      <c r="CL100" s="49">
        <f t="shared" si="253"/>
        <v>0</v>
      </c>
      <c r="CM100" s="49">
        <f t="shared" si="253"/>
        <v>0</v>
      </c>
      <c r="CN100" s="49">
        <f t="shared" si="253"/>
        <v>0</v>
      </c>
      <c r="CO100" s="49">
        <f t="shared" si="253"/>
        <v>0</v>
      </c>
      <c r="CP100" s="49">
        <f t="shared" si="253"/>
        <v>0</v>
      </c>
      <c r="CQ100" s="49">
        <f t="shared" si="253"/>
        <v>0</v>
      </c>
      <c r="CR100" s="49">
        <f t="shared" si="253"/>
        <v>0</v>
      </c>
      <c r="CS100" s="49">
        <f t="shared" si="253"/>
        <v>0</v>
      </c>
      <c r="CT100" s="49">
        <f t="shared" si="253"/>
        <v>0</v>
      </c>
      <c r="CU100" s="49">
        <f t="shared" si="253"/>
        <v>0</v>
      </c>
      <c r="CV100" s="49">
        <f t="shared" si="253"/>
        <v>0</v>
      </c>
      <c r="CW100" s="49">
        <f t="shared" si="253"/>
        <v>0</v>
      </c>
      <c r="CX100" s="49">
        <f t="shared" si="253"/>
        <v>0</v>
      </c>
      <c r="CY100" s="49">
        <f t="shared" si="253"/>
        <v>0</v>
      </c>
      <c r="CZ100" s="49">
        <f t="shared" si="253"/>
        <v>0</v>
      </c>
      <c r="DA100" s="49">
        <f t="shared" si="253"/>
        <v>0</v>
      </c>
      <c r="DB100" s="49">
        <f t="shared" ref="DB100:DY100" si="254">DB36*$L36</f>
        <v>0</v>
      </c>
      <c r="DC100" s="49">
        <f t="shared" si="254"/>
        <v>0</v>
      </c>
      <c r="DD100" s="49">
        <f t="shared" si="254"/>
        <v>0</v>
      </c>
      <c r="DE100" s="49">
        <f t="shared" si="254"/>
        <v>0</v>
      </c>
      <c r="DF100" s="49">
        <f t="shared" si="254"/>
        <v>0</v>
      </c>
      <c r="DG100" s="49">
        <f t="shared" si="254"/>
        <v>0</v>
      </c>
      <c r="DH100" s="49">
        <f t="shared" si="254"/>
        <v>0</v>
      </c>
      <c r="DI100" s="49">
        <f t="shared" si="254"/>
        <v>0</v>
      </c>
      <c r="DJ100" s="49">
        <f t="shared" si="254"/>
        <v>0</v>
      </c>
      <c r="DK100" s="49">
        <f t="shared" si="254"/>
        <v>0</v>
      </c>
      <c r="DL100" s="49">
        <f t="shared" si="254"/>
        <v>0</v>
      </c>
      <c r="DM100" s="49">
        <f t="shared" si="254"/>
        <v>0</v>
      </c>
      <c r="DN100" s="49">
        <f t="shared" si="254"/>
        <v>0</v>
      </c>
      <c r="DO100" s="49">
        <f t="shared" si="254"/>
        <v>0</v>
      </c>
      <c r="DP100" s="49">
        <f t="shared" si="254"/>
        <v>0</v>
      </c>
      <c r="DQ100" s="49">
        <f t="shared" si="254"/>
        <v>0</v>
      </c>
      <c r="DR100" s="49">
        <f t="shared" si="254"/>
        <v>0</v>
      </c>
      <c r="DS100" s="49">
        <f t="shared" si="254"/>
        <v>0</v>
      </c>
      <c r="DT100" s="49">
        <f t="shared" si="254"/>
        <v>0</v>
      </c>
      <c r="DU100" s="49">
        <f t="shared" si="254"/>
        <v>0</v>
      </c>
      <c r="DV100" s="49">
        <f t="shared" si="254"/>
        <v>0</v>
      </c>
      <c r="DW100" s="49">
        <f t="shared" si="254"/>
        <v>0</v>
      </c>
      <c r="DX100" s="49">
        <f t="shared" si="254"/>
        <v>0</v>
      </c>
      <c r="DY100" s="49">
        <f t="shared" si="254"/>
        <v>0</v>
      </c>
      <c r="DZ100" s="49">
        <f t="shared" ref="DZ100:EW100" si="255">DZ36*$M36</f>
        <v>0</v>
      </c>
      <c r="EA100" s="49">
        <f t="shared" si="255"/>
        <v>0</v>
      </c>
      <c r="EB100" s="49">
        <f t="shared" si="255"/>
        <v>0</v>
      </c>
      <c r="EC100" s="49">
        <f t="shared" si="255"/>
        <v>0</v>
      </c>
      <c r="ED100" s="49">
        <f t="shared" si="255"/>
        <v>0</v>
      </c>
      <c r="EE100" s="49">
        <f t="shared" si="255"/>
        <v>0</v>
      </c>
      <c r="EF100" s="49">
        <f t="shared" si="255"/>
        <v>0</v>
      </c>
      <c r="EG100" s="49">
        <f t="shared" si="255"/>
        <v>0</v>
      </c>
      <c r="EH100" s="49">
        <f t="shared" si="255"/>
        <v>0</v>
      </c>
      <c r="EI100" s="49">
        <f t="shared" si="255"/>
        <v>0</v>
      </c>
      <c r="EJ100" s="49">
        <f t="shared" si="255"/>
        <v>0</v>
      </c>
      <c r="EK100" s="49">
        <f t="shared" si="255"/>
        <v>0</v>
      </c>
      <c r="EL100" s="49">
        <f t="shared" si="255"/>
        <v>0</v>
      </c>
      <c r="EM100" s="49">
        <f t="shared" si="255"/>
        <v>0</v>
      </c>
      <c r="EN100" s="49">
        <f t="shared" si="255"/>
        <v>0</v>
      </c>
      <c r="EO100" s="49">
        <f t="shared" si="255"/>
        <v>0</v>
      </c>
      <c r="EP100" s="49">
        <f t="shared" si="255"/>
        <v>0</v>
      </c>
      <c r="EQ100" s="49">
        <f t="shared" si="255"/>
        <v>0</v>
      </c>
      <c r="ER100" s="49">
        <f t="shared" si="255"/>
        <v>0</v>
      </c>
      <c r="ES100" s="49">
        <f t="shared" si="255"/>
        <v>0</v>
      </c>
      <c r="ET100" s="49">
        <f t="shared" si="255"/>
        <v>0</v>
      </c>
      <c r="EU100" s="49">
        <f t="shared" si="255"/>
        <v>0</v>
      </c>
      <c r="EV100" s="49">
        <f t="shared" si="255"/>
        <v>0</v>
      </c>
      <c r="EW100" s="49">
        <f t="shared" si="255"/>
        <v>0</v>
      </c>
      <c r="EX100" s="49">
        <f t="shared" ref="EX100:FQ100" si="256">EX36*$N36</f>
        <v>0</v>
      </c>
      <c r="EY100" s="49">
        <f t="shared" si="256"/>
        <v>0</v>
      </c>
      <c r="EZ100" s="49">
        <f t="shared" si="256"/>
        <v>0</v>
      </c>
      <c r="FA100" s="49">
        <f t="shared" si="256"/>
        <v>0</v>
      </c>
      <c r="FB100" s="49">
        <f t="shared" si="256"/>
        <v>0</v>
      </c>
      <c r="FC100" s="49">
        <f t="shared" si="256"/>
        <v>0</v>
      </c>
      <c r="FD100" s="49">
        <f t="shared" si="256"/>
        <v>0</v>
      </c>
      <c r="FE100" s="49">
        <f t="shared" si="256"/>
        <v>0</v>
      </c>
      <c r="FF100" s="49">
        <f t="shared" si="256"/>
        <v>0</v>
      </c>
      <c r="FG100" s="49">
        <f t="shared" si="256"/>
        <v>0</v>
      </c>
      <c r="FH100" s="49">
        <f t="shared" si="256"/>
        <v>0</v>
      </c>
      <c r="FI100" s="49">
        <f t="shared" si="256"/>
        <v>0</v>
      </c>
      <c r="FJ100" s="49">
        <f t="shared" si="256"/>
        <v>0</v>
      </c>
      <c r="FK100" s="49">
        <f t="shared" si="256"/>
        <v>0</v>
      </c>
      <c r="FL100" s="49">
        <f t="shared" si="256"/>
        <v>0</v>
      </c>
      <c r="FM100" s="49">
        <f t="shared" si="256"/>
        <v>0</v>
      </c>
      <c r="FN100" s="49">
        <f t="shared" si="256"/>
        <v>0</v>
      </c>
      <c r="FO100" s="49">
        <f t="shared" si="256"/>
        <v>0</v>
      </c>
      <c r="FP100" s="49">
        <f t="shared" si="256"/>
        <v>0</v>
      </c>
      <c r="FQ100" s="49">
        <f t="shared" si="256"/>
        <v>0</v>
      </c>
      <c r="FR100" s="69">
        <f t="shared" si="100"/>
        <v>0</v>
      </c>
      <c r="FS100" s="70">
        <f t="shared" si="101"/>
        <v>0</v>
      </c>
      <c r="FT100" s="5"/>
      <c r="FU100" s="5"/>
      <c r="FV100" s="5"/>
      <c r="FW100" s="5"/>
      <c r="FX100" s="5"/>
      <c r="FY100" s="5"/>
      <c r="FZ100" s="5"/>
      <c r="GA100" s="5"/>
    </row>
    <row r="101" spans="1:183" ht="16.5" customHeight="1" x14ac:dyDescent="0.25">
      <c r="A101" s="5"/>
      <c r="B101" s="24" t="s">
        <v>243</v>
      </c>
      <c r="C101" s="24" t="s">
        <v>183</v>
      </c>
      <c r="D101" s="24" t="s">
        <v>183</v>
      </c>
      <c r="E101" s="5">
        <f t="shared" si="102"/>
        <v>24</v>
      </c>
      <c r="F101" s="75" t="s">
        <v>273</v>
      </c>
      <c r="G101" s="17" t="s">
        <v>257</v>
      </c>
      <c r="H101" s="41">
        <f>VLOOKUP($F101,$F$14:$H$59,3,0)</f>
        <v>22586.524583333332</v>
      </c>
      <c r="I101" s="41">
        <f t="shared" si="87"/>
        <v>23941.716058333332</v>
      </c>
      <c r="J101" s="41">
        <f t="shared" si="88"/>
        <v>25378.219021833334</v>
      </c>
      <c r="K101" s="41">
        <f t="shared" si="89"/>
        <v>26900.912163143337</v>
      </c>
      <c r="L101" s="41">
        <f t="shared" si="90"/>
        <v>28514.966892931938</v>
      </c>
      <c r="M101" s="41">
        <f t="shared" si="91"/>
        <v>30225.864906507857</v>
      </c>
      <c r="N101" s="41">
        <f t="shared" si="92"/>
        <v>32039.416800898329</v>
      </c>
      <c r="O101" s="49">
        <f t="shared" ref="O101:AG101" si="257">O37*$H37</f>
        <v>0</v>
      </c>
      <c r="P101" s="49">
        <f t="shared" si="257"/>
        <v>0</v>
      </c>
      <c r="Q101" s="49">
        <f t="shared" si="257"/>
        <v>0</v>
      </c>
      <c r="R101" s="49">
        <f t="shared" si="257"/>
        <v>0</v>
      </c>
      <c r="S101" s="49">
        <f t="shared" si="257"/>
        <v>0</v>
      </c>
      <c r="T101" s="49">
        <f t="shared" si="257"/>
        <v>0</v>
      </c>
      <c r="U101" s="49">
        <f t="shared" si="257"/>
        <v>0</v>
      </c>
      <c r="V101" s="49">
        <f t="shared" si="257"/>
        <v>0</v>
      </c>
      <c r="W101" s="49">
        <f t="shared" si="257"/>
        <v>0</v>
      </c>
      <c r="X101" s="49">
        <f t="shared" si="257"/>
        <v>0</v>
      </c>
      <c r="Y101" s="49">
        <f t="shared" si="257"/>
        <v>0</v>
      </c>
      <c r="Z101" s="49">
        <f t="shared" si="257"/>
        <v>0</v>
      </c>
      <c r="AA101" s="49">
        <f t="shared" si="257"/>
        <v>0</v>
      </c>
      <c r="AB101" s="49">
        <f t="shared" si="257"/>
        <v>0</v>
      </c>
      <c r="AC101" s="49">
        <f t="shared" si="257"/>
        <v>0</v>
      </c>
      <c r="AD101" s="49">
        <f t="shared" si="257"/>
        <v>0</v>
      </c>
      <c r="AE101" s="49">
        <f t="shared" si="257"/>
        <v>0</v>
      </c>
      <c r="AF101" s="49">
        <f t="shared" si="257"/>
        <v>0</v>
      </c>
      <c r="AG101" s="49">
        <f t="shared" si="257"/>
        <v>0</v>
      </c>
      <c r="AH101" s="49">
        <f t="shared" ref="AH101:BE101" si="258">AH37*$I37</f>
        <v>0</v>
      </c>
      <c r="AI101" s="49">
        <f t="shared" si="258"/>
        <v>0</v>
      </c>
      <c r="AJ101" s="49">
        <f t="shared" si="258"/>
        <v>0</v>
      </c>
      <c r="AK101" s="49">
        <f t="shared" si="258"/>
        <v>0</v>
      </c>
      <c r="AL101" s="49">
        <f t="shared" si="258"/>
        <v>0</v>
      </c>
      <c r="AM101" s="49">
        <f t="shared" si="258"/>
        <v>0</v>
      </c>
      <c r="AN101" s="49">
        <f t="shared" si="258"/>
        <v>0</v>
      </c>
      <c r="AO101" s="49">
        <f t="shared" si="258"/>
        <v>0</v>
      </c>
      <c r="AP101" s="49">
        <f t="shared" si="258"/>
        <v>0</v>
      </c>
      <c r="AQ101" s="49">
        <f t="shared" si="258"/>
        <v>0</v>
      </c>
      <c r="AR101" s="49">
        <f t="shared" si="258"/>
        <v>0</v>
      </c>
      <c r="AS101" s="49">
        <f t="shared" si="258"/>
        <v>0</v>
      </c>
      <c r="AT101" s="49">
        <f t="shared" si="258"/>
        <v>0</v>
      </c>
      <c r="AU101" s="49">
        <f t="shared" si="258"/>
        <v>0</v>
      </c>
      <c r="AV101" s="49">
        <f t="shared" si="258"/>
        <v>0</v>
      </c>
      <c r="AW101" s="49">
        <f t="shared" si="258"/>
        <v>0</v>
      </c>
      <c r="AX101" s="49">
        <f t="shared" si="258"/>
        <v>0</v>
      </c>
      <c r="AY101" s="49">
        <f t="shared" si="258"/>
        <v>0</v>
      </c>
      <c r="AZ101" s="49">
        <f t="shared" si="258"/>
        <v>0</v>
      </c>
      <c r="BA101" s="49">
        <f t="shared" si="258"/>
        <v>0</v>
      </c>
      <c r="BB101" s="49">
        <f t="shared" si="258"/>
        <v>0</v>
      </c>
      <c r="BC101" s="49">
        <f t="shared" si="258"/>
        <v>0</v>
      </c>
      <c r="BD101" s="49">
        <f t="shared" si="258"/>
        <v>0</v>
      </c>
      <c r="BE101" s="49">
        <f t="shared" si="258"/>
        <v>0</v>
      </c>
      <c r="BF101" s="49">
        <f t="shared" ref="BF101:CC101" si="259">BF37*$J37</f>
        <v>0</v>
      </c>
      <c r="BG101" s="49">
        <f t="shared" si="259"/>
        <v>0</v>
      </c>
      <c r="BH101" s="49">
        <f t="shared" si="259"/>
        <v>0</v>
      </c>
      <c r="BI101" s="49">
        <f t="shared" si="259"/>
        <v>0</v>
      </c>
      <c r="BJ101" s="49">
        <f t="shared" si="259"/>
        <v>0</v>
      </c>
      <c r="BK101" s="49">
        <f t="shared" si="259"/>
        <v>0</v>
      </c>
      <c r="BL101" s="49">
        <f t="shared" si="259"/>
        <v>0</v>
      </c>
      <c r="BM101" s="49">
        <f t="shared" si="259"/>
        <v>0</v>
      </c>
      <c r="BN101" s="49">
        <f t="shared" si="259"/>
        <v>0</v>
      </c>
      <c r="BO101" s="49">
        <f t="shared" si="259"/>
        <v>0</v>
      </c>
      <c r="BP101" s="49">
        <f t="shared" si="259"/>
        <v>0</v>
      </c>
      <c r="BQ101" s="49">
        <f t="shared" si="259"/>
        <v>0</v>
      </c>
      <c r="BR101" s="49">
        <f t="shared" si="259"/>
        <v>0</v>
      </c>
      <c r="BS101" s="49">
        <f t="shared" si="259"/>
        <v>0</v>
      </c>
      <c r="BT101" s="49">
        <f t="shared" si="259"/>
        <v>0</v>
      </c>
      <c r="BU101" s="49">
        <f t="shared" si="259"/>
        <v>0</v>
      </c>
      <c r="BV101" s="49">
        <f t="shared" si="259"/>
        <v>0</v>
      </c>
      <c r="BW101" s="49">
        <f t="shared" si="259"/>
        <v>0</v>
      </c>
      <c r="BX101" s="49">
        <f t="shared" si="259"/>
        <v>0</v>
      </c>
      <c r="BY101" s="49">
        <f t="shared" si="259"/>
        <v>0</v>
      </c>
      <c r="BZ101" s="49">
        <f t="shared" si="259"/>
        <v>0</v>
      </c>
      <c r="CA101" s="49">
        <f t="shared" si="259"/>
        <v>0</v>
      </c>
      <c r="CB101" s="49">
        <f t="shared" si="259"/>
        <v>0</v>
      </c>
      <c r="CC101" s="49">
        <f t="shared" si="259"/>
        <v>0</v>
      </c>
      <c r="CD101" s="49">
        <f t="shared" ref="CD101:DA101" si="260">CD37*$K37</f>
        <v>0</v>
      </c>
      <c r="CE101" s="49">
        <f t="shared" si="260"/>
        <v>0</v>
      </c>
      <c r="CF101" s="49">
        <f t="shared" si="260"/>
        <v>0</v>
      </c>
      <c r="CG101" s="49">
        <f t="shared" si="260"/>
        <v>0</v>
      </c>
      <c r="CH101" s="49">
        <f t="shared" si="260"/>
        <v>0</v>
      </c>
      <c r="CI101" s="49">
        <f t="shared" si="260"/>
        <v>0</v>
      </c>
      <c r="CJ101" s="49">
        <f t="shared" si="260"/>
        <v>0</v>
      </c>
      <c r="CK101" s="49">
        <f t="shared" si="260"/>
        <v>0</v>
      </c>
      <c r="CL101" s="49">
        <f t="shared" si="260"/>
        <v>0</v>
      </c>
      <c r="CM101" s="49">
        <f t="shared" si="260"/>
        <v>0</v>
      </c>
      <c r="CN101" s="49">
        <f t="shared" si="260"/>
        <v>0</v>
      </c>
      <c r="CO101" s="49">
        <f t="shared" si="260"/>
        <v>0</v>
      </c>
      <c r="CP101" s="49">
        <f t="shared" si="260"/>
        <v>0</v>
      </c>
      <c r="CQ101" s="49">
        <f t="shared" si="260"/>
        <v>0</v>
      </c>
      <c r="CR101" s="49">
        <f t="shared" si="260"/>
        <v>0</v>
      </c>
      <c r="CS101" s="49">
        <f t="shared" si="260"/>
        <v>0</v>
      </c>
      <c r="CT101" s="49">
        <f t="shared" si="260"/>
        <v>0</v>
      </c>
      <c r="CU101" s="49">
        <f t="shared" si="260"/>
        <v>0</v>
      </c>
      <c r="CV101" s="49">
        <f t="shared" si="260"/>
        <v>0</v>
      </c>
      <c r="CW101" s="49">
        <f t="shared" si="260"/>
        <v>0</v>
      </c>
      <c r="CX101" s="49">
        <f t="shared" si="260"/>
        <v>0</v>
      </c>
      <c r="CY101" s="49">
        <f t="shared" si="260"/>
        <v>0</v>
      </c>
      <c r="CZ101" s="49">
        <f t="shared" si="260"/>
        <v>0</v>
      </c>
      <c r="DA101" s="49">
        <f t="shared" si="260"/>
        <v>0</v>
      </c>
      <c r="DB101" s="49">
        <f t="shared" ref="DB101:DY101" si="261">DB37*$L37</f>
        <v>0</v>
      </c>
      <c r="DC101" s="49">
        <f t="shared" si="261"/>
        <v>0</v>
      </c>
      <c r="DD101" s="49">
        <f t="shared" si="261"/>
        <v>0</v>
      </c>
      <c r="DE101" s="49">
        <f t="shared" si="261"/>
        <v>0</v>
      </c>
      <c r="DF101" s="49">
        <f t="shared" si="261"/>
        <v>0</v>
      </c>
      <c r="DG101" s="49">
        <f t="shared" si="261"/>
        <v>0</v>
      </c>
      <c r="DH101" s="49">
        <f t="shared" si="261"/>
        <v>0</v>
      </c>
      <c r="DI101" s="49">
        <f t="shared" si="261"/>
        <v>0</v>
      </c>
      <c r="DJ101" s="49">
        <f t="shared" si="261"/>
        <v>0</v>
      </c>
      <c r="DK101" s="49">
        <f t="shared" si="261"/>
        <v>0</v>
      </c>
      <c r="DL101" s="49">
        <f t="shared" si="261"/>
        <v>0</v>
      </c>
      <c r="DM101" s="49">
        <f t="shared" si="261"/>
        <v>0</v>
      </c>
      <c r="DN101" s="49">
        <f t="shared" si="261"/>
        <v>0</v>
      </c>
      <c r="DO101" s="49">
        <f t="shared" si="261"/>
        <v>0</v>
      </c>
      <c r="DP101" s="49">
        <f t="shared" si="261"/>
        <v>0</v>
      </c>
      <c r="DQ101" s="49">
        <f t="shared" si="261"/>
        <v>0</v>
      </c>
      <c r="DR101" s="49">
        <f t="shared" si="261"/>
        <v>0</v>
      </c>
      <c r="DS101" s="49">
        <f t="shared" si="261"/>
        <v>0</v>
      </c>
      <c r="DT101" s="49">
        <f t="shared" si="261"/>
        <v>0</v>
      </c>
      <c r="DU101" s="49">
        <f t="shared" si="261"/>
        <v>0</v>
      </c>
      <c r="DV101" s="49">
        <f t="shared" si="261"/>
        <v>0</v>
      </c>
      <c r="DW101" s="49">
        <f t="shared" si="261"/>
        <v>0</v>
      </c>
      <c r="DX101" s="49">
        <f t="shared" si="261"/>
        <v>0</v>
      </c>
      <c r="DY101" s="49">
        <f t="shared" si="261"/>
        <v>0</v>
      </c>
      <c r="DZ101" s="49">
        <f t="shared" ref="DZ101:EW101" si="262">DZ37*$M37</f>
        <v>0</v>
      </c>
      <c r="EA101" s="49">
        <f t="shared" si="262"/>
        <v>0</v>
      </c>
      <c r="EB101" s="49">
        <f t="shared" si="262"/>
        <v>0</v>
      </c>
      <c r="EC101" s="49">
        <f t="shared" si="262"/>
        <v>0</v>
      </c>
      <c r="ED101" s="49">
        <f t="shared" si="262"/>
        <v>0</v>
      </c>
      <c r="EE101" s="49">
        <f t="shared" si="262"/>
        <v>0</v>
      </c>
      <c r="EF101" s="49">
        <f t="shared" si="262"/>
        <v>0</v>
      </c>
      <c r="EG101" s="49">
        <f t="shared" si="262"/>
        <v>0</v>
      </c>
      <c r="EH101" s="49">
        <f t="shared" si="262"/>
        <v>0</v>
      </c>
      <c r="EI101" s="49">
        <f t="shared" si="262"/>
        <v>0</v>
      </c>
      <c r="EJ101" s="49">
        <f t="shared" si="262"/>
        <v>0</v>
      </c>
      <c r="EK101" s="49">
        <f t="shared" si="262"/>
        <v>0</v>
      </c>
      <c r="EL101" s="49">
        <f t="shared" si="262"/>
        <v>0</v>
      </c>
      <c r="EM101" s="49">
        <f t="shared" si="262"/>
        <v>0</v>
      </c>
      <c r="EN101" s="49">
        <f t="shared" si="262"/>
        <v>0</v>
      </c>
      <c r="EO101" s="49">
        <f t="shared" si="262"/>
        <v>0</v>
      </c>
      <c r="EP101" s="49">
        <f t="shared" si="262"/>
        <v>0</v>
      </c>
      <c r="EQ101" s="49">
        <f t="shared" si="262"/>
        <v>0</v>
      </c>
      <c r="ER101" s="49">
        <f t="shared" si="262"/>
        <v>0</v>
      </c>
      <c r="ES101" s="49">
        <f t="shared" si="262"/>
        <v>0</v>
      </c>
      <c r="ET101" s="49">
        <f t="shared" si="262"/>
        <v>0</v>
      </c>
      <c r="EU101" s="49">
        <f t="shared" si="262"/>
        <v>0</v>
      </c>
      <c r="EV101" s="49">
        <f t="shared" si="262"/>
        <v>0</v>
      </c>
      <c r="EW101" s="49">
        <f t="shared" si="262"/>
        <v>0</v>
      </c>
      <c r="EX101" s="49">
        <f t="shared" ref="EX101:FQ101" si="263">EX37*$N37</f>
        <v>0</v>
      </c>
      <c r="EY101" s="49">
        <f t="shared" si="263"/>
        <v>0</v>
      </c>
      <c r="EZ101" s="49">
        <f t="shared" si="263"/>
        <v>0</v>
      </c>
      <c r="FA101" s="49">
        <f t="shared" si="263"/>
        <v>0</v>
      </c>
      <c r="FB101" s="49">
        <f t="shared" si="263"/>
        <v>0</v>
      </c>
      <c r="FC101" s="49">
        <f t="shared" si="263"/>
        <v>0</v>
      </c>
      <c r="FD101" s="49">
        <f t="shared" si="263"/>
        <v>0</v>
      </c>
      <c r="FE101" s="49">
        <f t="shared" si="263"/>
        <v>0</v>
      </c>
      <c r="FF101" s="49">
        <f t="shared" si="263"/>
        <v>0</v>
      </c>
      <c r="FG101" s="49">
        <f t="shared" si="263"/>
        <v>0</v>
      </c>
      <c r="FH101" s="49">
        <f t="shared" si="263"/>
        <v>0</v>
      </c>
      <c r="FI101" s="49">
        <f t="shared" si="263"/>
        <v>0</v>
      </c>
      <c r="FJ101" s="49">
        <f t="shared" si="263"/>
        <v>0</v>
      </c>
      <c r="FK101" s="49">
        <f t="shared" si="263"/>
        <v>0</v>
      </c>
      <c r="FL101" s="49">
        <f t="shared" si="263"/>
        <v>0</v>
      </c>
      <c r="FM101" s="49">
        <f t="shared" si="263"/>
        <v>0</v>
      </c>
      <c r="FN101" s="49">
        <f t="shared" si="263"/>
        <v>0</v>
      </c>
      <c r="FO101" s="49">
        <f t="shared" si="263"/>
        <v>0</v>
      </c>
      <c r="FP101" s="49">
        <f t="shared" si="263"/>
        <v>0</v>
      </c>
      <c r="FQ101" s="49">
        <f t="shared" si="263"/>
        <v>0</v>
      </c>
      <c r="FR101" s="69">
        <f t="shared" si="100"/>
        <v>0</v>
      </c>
      <c r="FS101" s="70">
        <f t="shared" si="101"/>
        <v>0</v>
      </c>
      <c r="FT101" s="5"/>
      <c r="FU101" s="5"/>
      <c r="FV101" s="5"/>
      <c r="FW101" s="5"/>
      <c r="FX101" s="5"/>
      <c r="FY101" s="5"/>
      <c r="FZ101" s="5"/>
      <c r="GA101" s="5"/>
    </row>
    <row r="102" spans="1:183" ht="16.5" customHeight="1" x14ac:dyDescent="0.25">
      <c r="A102" s="5"/>
      <c r="B102" s="24" t="s">
        <v>179</v>
      </c>
      <c r="C102" s="24" t="s">
        <v>179</v>
      </c>
      <c r="D102" s="24" t="s">
        <v>179</v>
      </c>
      <c r="E102" s="5">
        <f t="shared" si="102"/>
        <v>25</v>
      </c>
      <c r="F102" s="80" t="s">
        <v>274</v>
      </c>
      <c r="G102" s="17" t="s">
        <v>270</v>
      </c>
      <c r="H102" s="81"/>
      <c r="I102" s="41">
        <f t="shared" si="87"/>
        <v>0</v>
      </c>
      <c r="J102" s="41">
        <f t="shared" si="88"/>
        <v>0</v>
      </c>
      <c r="K102" s="41">
        <f t="shared" si="89"/>
        <v>0</v>
      </c>
      <c r="L102" s="41">
        <f t="shared" si="90"/>
        <v>0</v>
      </c>
      <c r="M102" s="41">
        <f t="shared" si="91"/>
        <v>0</v>
      </c>
      <c r="N102" s="41">
        <f t="shared" si="92"/>
        <v>0</v>
      </c>
      <c r="O102" s="49">
        <f t="shared" ref="O102:AG102" si="264">O38*$H38</f>
        <v>0</v>
      </c>
      <c r="P102" s="49">
        <f t="shared" si="264"/>
        <v>0</v>
      </c>
      <c r="Q102" s="49">
        <f t="shared" si="264"/>
        <v>0</v>
      </c>
      <c r="R102" s="49">
        <f t="shared" si="264"/>
        <v>0</v>
      </c>
      <c r="S102" s="49">
        <f t="shared" si="264"/>
        <v>0</v>
      </c>
      <c r="T102" s="49">
        <f t="shared" si="264"/>
        <v>0</v>
      </c>
      <c r="U102" s="49">
        <f t="shared" si="264"/>
        <v>0</v>
      </c>
      <c r="V102" s="49">
        <f t="shared" si="264"/>
        <v>0</v>
      </c>
      <c r="W102" s="49">
        <f t="shared" si="264"/>
        <v>0</v>
      </c>
      <c r="X102" s="49">
        <f t="shared" si="264"/>
        <v>0</v>
      </c>
      <c r="Y102" s="49">
        <f t="shared" si="264"/>
        <v>0</v>
      </c>
      <c r="Z102" s="49">
        <f t="shared" si="264"/>
        <v>0</v>
      </c>
      <c r="AA102" s="49">
        <f t="shared" si="264"/>
        <v>0</v>
      </c>
      <c r="AB102" s="49">
        <f t="shared" si="264"/>
        <v>0</v>
      </c>
      <c r="AC102" s="49">
        <f t="shared" si="264"/>
        <v>0</v>
      </c>
      <c r="AD102" s="49">
        <f t="shared" si="264"/>
        <v>0</v>
      </c>
      <c r="AE102" s="49">
        <f t="shared" si="264"/>
        <v>0</v>
      </c>
      <c r="AF102" s="49">
        <f t="shared" si="264"/>
        <v>0</v>
      </c>
      <c r="AG102" s="49">
        <f t="shared" si="264"/>
        <v>0</v>
      </c>
      <c r="AH102" s="49">
        <f t="shared" ref="AH102:BE102" si="265">AH38*$I38</f>
        <v>0</v>
      </c>
      <c r="AI102" s="49">
        <f t="shared" si="265"/>
        <v>0</v>
      </c>
      <c r="AJ102" s="49">
        <f t="shared" si="265"/>
        <v>0</v>
      </c>
      <c r="AK102" s="49">
        <f t="shared" si="265"/>
        <v>0</v>
      </c>
      <c r="AL102" s="49">
        <f t="shared" si="265"/>
        <v>0</v>
      </c>
      <c r="AM102" s="49">
        <f t="shared" si="265"/>
        <v>0</v>
      </c>
      <c r="AN102" s="49">
        <f t="shared" si="265"/>
        <v>0</v>
      </c>
      <c r="AO102" s="49">
        <f t="shared" si="265"/>
        <v>0</v>
      </c>
      <c r="AP102" s="49">
        <f t="shared" si="265"/>
        <v>0</v>
      </c>
      <c r="AQ102" s="49">
        <f t="shared" si="265"/>
        <v>0</v>
      </c>
      <c r="AR102" s="49">
        <f t="shared" si="265"/>
        <v>0</v>
      </c>
      <c r="AS102" s="49">
        <f t="shared" si="265"/>
        <v>0</v>
      </c>
      <c r="AT102" s="49">
        <f t="shared" si="265"/>
        <v>0</v>
      </c>
      <c r="AU102" s="49">
        <f t="shared" si="265"/>
        <v>0</v>
      </c>
      <c r="AV102" s="49">
        <f t="shared" si="265"/>
        <v>0</v>
      </c>
      <c r="AW102" s="49">
        <f t="shared" si="265"/>
        <v>0</v>
      </c>
      <c r="AX102" s="49">
        <f t="shared" si="265"/>
        <v>0</v>
      </c>
      <c r="AY102" s="49">
        <f t="shared" si="265"/>
        <v>0</v>
      </c>
      <c r="AZ102" s="49">
        <f t="shared" si="265"/>
        <v>0</v>
      </c>
      <c r="BA102" s="49">
        <f t="shared" si="265"/>
        <v>0</v>
      </c>
      <c r="BB102" s="49">
        <f t="shared" si="265"/>
        <v>0</v>
      </c>
      <c r="BC102" s="49">
        <f t="shared" si="265"/>
        <v>0</v>
      </c>
      <c r="BD102" s="49">
        <f t="shared" si="265"/>
        <v>0</v>
      </c>
      <c r="BE102" s="49">
        <f t="shared" si="265"/>
        <v>0</v>
      </c>
      <c r="BF102" s="49">
        <f t="shared" ref="BF102:CC102" si="266">BF38*$J38</f>
        <v>0</v>
      </c>
      <c r="BG102" s="49">
        <f t="shared" si="266"/>
        <v>0</v>
      </c>
      <c r="BH102" s="49">
        <f t="shared" si="266"/>
        <v>0</v>
      </c>
      <c r="BI102" s="49">
        <f t="shared" si="266"/>
        <v>0</v>
      </c>
      <c r="BJ102" s="49">
        <f t="shared" si="266"/>
        <v>0</v>
      </c>
      <c r="BK102" s="49">
        <f t="shared" si="266"/>
        <v>0</v>
      </c>
      <c r="BL102" s="49">
        <f t="shared" si="266"/>
        <v>0</v>
      </c>
      <c r="BM102" s="49">
        <f t="shared" si="266"/>
        <v>0</v>
      </c>
      <c r="BN102" s="49">
        <f t="shared" si="266"/>
        <v>0</v>
      </c>
      <c r="BO102" s="49">
        <f t="shared" si="266"/>
        <v>0</v>
      </c>
      <c r="BP102" s="49">
        <f t="shared" si="266"/>
        <v>0</v>
      </c>
      <c r="BQ102" s="49">
        <f t="shared" si="266"/>
        <v>0</v>
      </c>
      <c r="BR102" s="49">
        <f t="shared" si="266"/>
        <v>0</v>
      </c>
      <c r="BS102" s="49">
        <f t="shared" si="266"/>
        <v>0</v>
      </c>
      <c r="BT102" s="49">
        <f t="shared" si="266"/>
        <v>0</v>
      </c>
      <c r="BU102" s="49">
        <f t="shared" si="266"/>
        <v>0</v>
      </c>
      <c r="BV102" s="49">
        <f t="shared" si="266"/>
        <v>0</v>
      </c>
      <c r="BW102" s="49">
        <f t="shared" si="266"/>
        <v>0</v>
      </c>
      <c r="BX102" s="49">
        <f t="shared" si="266"/>
        <v>0</v>
      </c>
      <c r="BY102" s="49">
        <f t="shared" si="266"/>
        <v>0</v>
      </c>
      <c r="BZ102" s="49">
        <f t="shared" si="266"/>
        <v>0</v>
      </c>
      <c r="CA102" s="49">
        <f t="shared" si="266"/>
        <v>0</v>
      </c>
      <c r="CB102" s="49">
        <f t="shared" si="266"/>
        <v>0</v>
      </c>
      <c r="CC102" s="49">
        <f t="shared" si="266"/>
        <v>0</v>
      </c>
      <c r="CD102" s="49">
        <f t="shared" ref="CD102:DA102" si="267">CD38*$K38</f>
        <v>0</v>
      </c>
      <c r="CE102" s="49">
        <f t="shared" si="267"/>
        <v>0</v>
      </c>
      <c r="CF102" s="49">
        <f t="shared" si="267"/>
        <v>0</v>
      </c>
      <c r="CG102" s="49">
        <f t="shared" si="267"/>
        <v>0</v>
      </c>
      <c r="CH102" s="49">
        <f t="shared" si="267"/>
        <v>0</v>
      </c>
      <c r="CI102" s="49">
        <f t="shared" si="267"/>
        <v>0</v>
      </c>
      <c r="CJ102" s="49">
        <f t="shared" si="267"/>
        <v>0</v>
      </c>
      <c r="CK102" s="49">
        <f t="shared" si="267"/>
        <v>0</v>
      </c>
      <c r="CL102" s="49">
        <f t="shared" si="267"/>
        <v>0</v>
      </c>
      <c r="CM102" s="49">
        <f t="shared" si="267"/>
        <v>0</v>
      </c>
      <c r="CN102" s="49">
        <f t="shared" si="267"/>
        <v>0</v>
      </c>
      <c r="CO102" s="49">
        <f t="shared" si="267"/>
        <v>0</v>
      </c>
      <c r="CP102" s="49">
        <f t="shared" si="267"/>
        <v>0</v>
      </c>
      <c r="CQ102" s="49">
        <f t="shared" si="267"/>
        <v>0</v>
      </c>
      <c r="CR102" s="49">
        <f t="shared" si="267"/>
        <v>0</v>
      </c>
      <c r="CS102" s="49">
        <f t="shared" si="267"/>
        <v>0</v>
      </c>
      <c r="CT102" s="49">
        <f t="shared" si="267"/>
        <v>0</v>
      </c>
      <c r="CU102" s="49">
        <f t="shared" si="267"/>
        <v>0</v>
      </c>
      <c r="CV102" s="49">
        <f t="shared" si="267"/>
        <v>0</v>
      </c>
      <c r="CW102" s="49">
        <f t="shared" si="267"/>
        <v>0</v>
      </c>
      <c r="CX102" s="49">
        <f t="shared" si="267"/>
        <v>0</v>
      </c>
      <c r="CY102" s="49">
        <f t="shared" si="267"/>
        <v>0</v>
      </c>
      <c r="CZ102" s="49">
        <f t="shared" si="267"/>
        <v>0</v>
      </c>
      <c r="DA102" s="49">
        <f t="shared" si="267"/>
        <v>0</v>
      </c>
      <c r="DB102" s="49">
        <f t="shared" ref="DB102:DY102" si="268">DB38*$L38</f>
        <v>0</v>
      </c>
      <c r="DC102" s="49">
        <f t="shared" si="268"/>
        <v>0</v>
      </c>
      <c r="DD102" s="49">
        <f t="shared" si="268"/>
        <v>0</v>
      </c>
      <c r="DE102" s="49">
        <f t="shared" si="268"/>
        <v>0</v>
      </c>
      <c r="DF102" s="49">
        <f t="shared" si="268"/>
        <v>0</v>
      </c>
      <c r="DG102" s="49">
        <f t="shared" si="268"/>
        <v>0</v>
      </c>
      <c r="DH102" s="49">
        <f t="shared" si="268"/>
        <v>0</v>
      </c>
      <c r="DI102" s="49">
        <f t="shared" si="268"/>
        <v>0</v>
      </c>
      <c r="DJ102" s="49">
        <f t="shared" si="268"/>
        <v>0</v>
      </c>
      <c r="DK102" s="49">
        <f t="shared" si="268"/>
        <v>0</v>
      </c>
      <c r="DL102" s="49">
        <f t="shared" si="268"/>
        <v>0</v>
      </c>
      <c r="DM102" s="49">
        <f t="shared" si="268"/>
        <v>0</v>
      </c>
      <c r="DN102" s="49">
        <f t="shared" si="268"/>
        <v>0</v>
      </c>
      <c r="DO102" s="49">
        <f t="shared" si="268"/>
        <v>0</v>
      </c>
      <c r="DP102" s="49">
        <f t="shared" si="268"/>
        <v>0</v>
      </c>
      <c r="DQ102" s="49">
        <f t="shared" si="268"/>
        <v>0</v>
      </c>
      <c r="DR102" s="49">
        <f t="shared" si="268"/>
        <v>0</v>
      </c>
      <c r="DS102" s="49">
        <f t="shared" si="268"/>
        <v>0</v>
      </c>
      <c r="DT102" s="49">
        <f t="shared" si="268"/>
        <v>0</v>
      </c>
      <c r="DU102" s="49">
        <f t="shared" si="268"/>
        <v>0</v>
      </c>
      <c r="DV102" s="49">
        <f t="shared" si="268"/>
        <v>0</v>
      </c>
      <c r="DW102" s="49">
        <f t="shared" si="268"/>
        <v>0</v>
      </c>
      <c r="DX102" s="49">
        <f t="shared" si="268"/>
        <v>0</v>
      </c>
      <c r="DY102" s="49">
        <f t="shared" si="268"/>
        <v>0</v>
      </c>
      <c r="DZ102" s="49">
        <f t="shared" ref="DZ102:EW102" si="269">DZ38*$M38</f>
        <v>0</v>
      </c>
      <c r="EA102" s="49">
        <f t="shared" si="269"/>
        <v>0</v>
      </c>
      <c r="EB102" s="49">
        <f t="shared" si="269"/>
        <v>0</v>
      </c>
      <c r="EC102" s="49">
        <f t="shared" si="269"/>
        <v>0</v>
      </c>
      <c r="ED102" s="49">
        <f t="shared" si="269"/>
        <v>0</v>
      </c>
      <c r="EE102" s="49">
        <f t="shared" si="269"/>
        <v>0</v>
      </c>
      <c r="EF102" s="49">
        <f t="shared" si="269"/>
        <v>0</v>
      </c>
      <c r="EG102" s="49">
        <f t="shared" si="269"/>
        <v>0</v>
      </c>
      <c r="EH102" s="49">
        <f t="shared" si="269"/>
        <v>0</v>
      </c>
      <c r="EI102" s="49">
        <f t="shared" si="269"/>
        <v>0</v>
      </c>
      <c r="EJ102" s="49">
        <f t="shared" si="269"/>
        <v>0</v>
      </c>
      <c r="EK102" s="49">
        <f t="shared" si="269"/>
        <v>0</v>
      </c>
      <c r="EL102" s="49">
        <f t="shared" si="269"/>
        <v>0</v>
      </c>
      <c r="EM102" s="49">
        <f t="shared" si="269"/>
        <v>0</v>
      </c>
      <c r="EN102" s="49">
        <f t="shared" si="269"/>
        <v>0</v>
      </c>
      <c r="EO102" s="49">
        <f t="shared" si="269"/>
        <v>0</v>
      </c>
      <c r="EP102" s="49">
        <f t="shared" si="269"/>
        <v>0</v>
      </c>
      <c r="EQ102" s="49">
        <f t="shared" si="269"/>
        <v>0</v>
      </c>
      <c r="ER102" s="49">
        <f t="shared" si="269"/>
        <v>0</v>
      </c>
      <c r="ES102" s="49">
        <f t="shared" si="269"/>
        <v>0</v>
      </c>
      <c r="ET102" s="49">
        <f t="shared" si="269"/>
        <v>0</v>
      </c>
      <c r="EU102" s="49">
        <f t="shared" si="269"/>
        <v>0</v>
      </c>
      <c r="EV102" s="49">
        <f t="shared" si="269"/>
        <v>0</v>
      </c>
      <c r="EW102" s="49">
        <f t="shared" si="269"/>
        <v>0</v>
      </c>
      <c r="EX102" s="49">
        <f t="shared" ref="EX102:FQ102" si="270">EX38*$N38</f>
        <v>0</v>
      </c>
      <c r="EY102" s="49">
        <f t="shared" si="270"/>
        <v>0</v>
      </c>
      <c r="EZ102" s="49">
        <f t="shared" si="270"/>
        <v>0</v>
      </c>
      <c r="FA102" s="49">
        <f t="shared" si="270"/>
        <v>0</v>
      </c>
      <c r="FB102" s="49">
        <f t="shared" si="270"/>
        <v>0</v>
      </c>
      <c r="FC102" s="49">
        <f t="shared" si="270"/>
        <v>0</v>
      </c>
      <c r="FD102" s="49">
        <f t="shared" si="270"/>
        <v>0</v>
      </c>
      <c r="FE102" s="49">
        <f t="shared" si="270"/>
        <v>0</v>
      </c>
      <c r="FF102" s="49">
        <f t="shared" si="270"/>
        <v>0</v>
      </c>
      <c r="FG102" s="49">
        <f t="shared" si="270"/>
        <v>0</v>
      </c>
      <c r="FH102" s="49">
        <f t="shared" si="270"/>
        <v>0</v>
      </c>
      <c r="FI102" s="49">
        <f t="shared" si="270"/>
        <v>0</v>
      </c>
      <c r="FJ102" s="49">
        <f t="shared" si="270"/>
        <v>0</v>
      </c>
      <c r="FK102" s="49">
        <f t="shared" si="270"/>
        <v>0</v>
      </c>
      <c r="FL102" s="49">
        <f t="shared" si="270"/>
        <v>0</v>
      </c>
      <c r="FM102" s="49">
        <f t="shared" si="270"/>
        <v>0</v>
      </c>
      <c r="FN102" s="49">
        <f t="shared" si="270"/>
        <v>0</v>
      </c>
      <c r="FO102" s="49">
        <f t="shared" si="270"/>
        <v>0</v>
      </c>
      <c r="FP102" s="49">
        <f t="shared" si="270"/>
        <v>0</v>
      </c>
      <c r="FQ102" s="49">
        <f t="shared" si="270"/>
        <v>0</v>
      </c>
      <c r="FR102" s="69">
        <f t="shared" si="100"/>
        <v>0</v>
      </c>
      <c r="FS102" s="70">
        <f t="shared" si="101"/>
        <v>0</v>
      </c>
      <c r="FT102" s="5"/>
      <c r="FU102" s="5"/>
      <c r="FV102" s="5"/>
      <c r="FW102" s="5"/>
      <c r="FX102" s="5"/>
      <c r="FY102" s="5"/>
      <c r="FZ102" s="5"/>
      <c r="GA102" s="5"/>
    </row>
    <row r="103" spans="1:183" ht="16.5" customHeight="1" x14ac:dyDescent="0.25">
      <c r="A103" s="5"/>
      <c r="B103" s="24" t="s">
        <v>179</v>
      </c>
      <c r="C103" s="24" t="s">
        <v>179</v>
      </c>
      <c r="D103" s="24" t="s">
        <v>179</v>
      </c>
      <c r="E103" s="5">
        <f t="shared" si="102"/>
        <v>26</v>
      </c>
      <c r="F103" s="80" t="s">
        <v>276</v>
      </c>
      <c r="G103" s="17" t="s">
        <v>247</v>
      </c>
      <c r="H103" s="81"/>
      <c r="I103" s="41">
        <f t="shared" si="87"/>
        <v>0</v>
      </c>
      <c r="J103" s="41">
        <f t="shared" si="88"/>
        <v>0</v>
      </c>
      <c r="K103" s="41">
        <f t="shared" si="89"/>
        <v>0</v>
      </c>
      <c r="L103" s="41">
        <f t="shared" si="90"/>
        <v>0</v>
      </c>
      <c r="M103" s="41">
        <f t="shared" si="91"/>
        <v>0</v>
      </c>
      <c r="N103" s="41">
        <f t="shared" si="92"/>
        <v>0</v>
      </c>
      <c r="O103" s="49">
        <f t="shared" ref="O103:AG103" si="271">O39*$H39</f>
        <v>0</v>
      </c>
      <c r="P103" s="49">
        <f t="shared" si="271"/>
        <v>0</v>
      </c>
      <c r="Q103" s="49">
        <f t="shared" si="271"/>
        <v>0</v>
      </c>
      <c r="R103" s="49">
        <f t="shared" si="271"/>
        <v>0</v>
      </c>
      <c r="S103" s="49">
        <f t="shared" si="271"/>
        <v>0</v>
      </c>
      <c r="T103" s="49">
        <f t="shared" si="271"/>
        <v>0</v>
      </c>
      <c r="U103" s="49">
        <f t="shared" si="271"/>
        <v>0</v>
      </c>
      <c r="V103" s="49">
        <f t="shared" si="271"/>
        <v>0</v>
      </c>
      <c r="W103" s="49">
        <f t="shared" si="271"/>
        <v>0</v>
      </c>
      <c r="X103" s="49">
        <f t="shared" si="271"/>
        <v>0</v>
      </c>
      <c r="Y103" s="49">
        <f t="shared" si="271"/>
        <v>0</v>
      </c>
      <c r="Z103" s="49">
        <f t="shared" si="271"/>
        <v>0</v>
      </c>
      <c r="AA103" s="49">
        <f t="shared" si="271"/>
        <v>0</v>
      </c>
      <c r="AB103" s="49">
        <f t="shared" si="271"/>
        <v>0</v>
      </c>
      <c r="AC103" s="49">
        <f t="shared" si="271"/>
        <v>0</v>
      </c>
      <c r="AD103" s="49">
        <f t="shared" si="271"/>
        <v>0</v>
      </c>
      <c r="AE103" s="49">
        <f t="shared" si="271"/>
        <v>0</v>
      </c>
      <c r="AF103" s="49">
        <f t="shared" si="271"/>
        <v>0</v>
      </c>
      <c r="AG103" s="49">
        <f t="shared" si="271"/>
        <v>0</v>
      </c>
      <c r="AH103" s="49">
        <f t="shared" ref="AH103:BE103" si="272">AH39*$I39</f>
        <v>0</v>
      </c>
      <c r="AI103" s="49">
        <f t="shared" si="272"/>
        <v>0</v>
      </c>
      <c r="AJ103" s="49">
        <f t="shared" si="272"/>
        <v>0</v>
      </c>
      <c r="AK103" s="49">
        <f t="shared" si="272"/>
        <v>0</v>
      </c>
      <c r="AL103" s="49">
        <f t="shared" si="272"/>
        <v>0</v>
      </c>
      <c r="AM103" s="49">
        <f t="shared" si="272"/>
        <v>0</v>
      </c>
      <c r="AN103" s="49">
        <f t="shared" si="272"/>
        <v>0</v>
      </c>
      <c r="AO103" s="49">
        <f t="shared" si="272"/>
        <v>0</v>
      </c>
      <c r="AP103" s="49">
        <f t="shared" si="272"/>
        <v>0</v>
      </c>
      <c r="AQ103" s="49">
        <f t="shared" si="272"/>
        <v>0</v>
      </c>
      <c r="AR103" s="49">
        <f t="shared" si="272"/>
        <v>0</v>
      </c>
      <c r="AS103" s="49">
        <f t="shared" si="272"/>
        <v>0</v>
      </c>
      <c r="AT103" s="49">
        <f t="shared" si="272"/>
        <v>0</v>
      </c>
      <c r="AU103" s="49">
        <f t="shared" si="272"/>
        <v>0</v>
      </c>
      <c r="AV103" s="49">
        <f t="shared" si="272"/>
        <v>0</v>
      </c>
      <c r="AW103" s="49">
        <f t="shared" si="272"/>
        <v>0</v>
      </c>
      <c r="AX103" s="49">
        <f t="shared" si="272"/>
        <v>0</v>
      </c>
      <c r="AY103" s="49">
        <f t="shared" si="272"/>
        <v>0</v>
      </c>
      <c r="AZ103" s="49">
        <f t="shared" si="272"/>
        <v>0</v>
      </c>
      <c r="BA103" s="49">
        <f t="shared" si="272"/>
        <v>0</v>
      </c>
      <c r="BB103" s="49">
        <f t="shared" si="272"/>
        <v>0</v>
      </c>
      <c r="BC103" s="49">
        <f t="shared" si="272"/>
        <v>0</v>
      </c>
      <c r="BD103" s="49">
        <f t="shared" si="272"/>
        <v>0</v>
      </c>
      <c r="BE103" s="49">
        <f t="shared" si="272"/>
        <v>0</v>
      </c>
      <c r="BF103" s="49">
        <f t="shared" ref="BF103:CC103" si="273">BF39*$J39</f>
        <v>0</v>
      </c>
      <c r="BG103" s="49">
        <f t="shared" si="273"/>
        <v>0</v>
      </c>
      <c r="BH103" s="49">
        <f t="shared" si="273"/>
        <v>0</v>
      </c>
      <c r="BI103" s="49">
        <f t="shared" si="273"/>
        <v>0</v>
      </c>
      <c r="BJ103" s="49">
        <f t="shared" si="273"/>
        <v>0</v>
      </c>
      <c r="BK103" s="49">
        <f t="shared" si="273"/>
        <v>0</v>
      </c>
      <c r="BL103" s="49">
        <f t="shared" si="273"/>
        <v>0</v>
      </c>
      <c r="BM103" s="49">
        <f t="shared" si="273"/>
        <v>0</v>
      </c>
      <c r="BN103" s="49">
        <f t="shared" si="273"/>
        <v>0</v>
      </c>
      <c r="BO103" s="49">
        <f t="shared" si="273"/>
        <v>0</v>
      </c>
      <c r="BP103" s="49">
        <f t="shared" si="273"/>
        <v>0</v>
      </c>
      <c r="BQ103" s="49">
        <f t="shared" si="273"/>
        <v>0</v>
      </c>
      <c r="BR103" s="49">
        <f t="shared" si="273"/>
        <v>0</v>
      </c>
      <c r="BS103" s="49">
        <f t="shared" si="273"/>
        <v>0</v>
      </c>
      <c r="BT103" s="49">
        <f t="shared" si="273"/>
        <v>0</v>
      </c>
      <c r="BU103" s="49">
        <f t="shared" si="273"/>
        <v>0</v>
      </c>
      <c r="BV103" s="49">
        <f t="shared" si="273"/>
        <v>0</v>
      </c>
      <c r="BW103" s="49">
        <f t="shared" si="273"/>
        <v>0</v>
      </c>
      <c r="BX103" s="49">
        <f t="shared" si="273"/>
        <v>0</v>
      </c>
      <c r="BY103" s="49">
        <f t="shared" si="273"/>
        <v>0</v>
      </c>
      <c r="BZ103" s="49">
        <f t="shared" si="273"/>
        <v>0</v>
      </c>
      <c r="CA103" s="49">
        <f t="shared" si="273"/>
        <v>0</v>
      </c>
      <c r="CB103" s="49">
        <f t="shared" si="273"/>
        <v>0</v>
      </c>
      <c r="CC103" s="49">
        <f t="shared" si="273"/>
        <v>0</v>
      </c>
      <c r="CD103" s="49">
        <f t="shared" ref="CD103:DA103" si="274">CD39*$K39</f>
        <v>0</v>
      </c>
      <c r="CE103" s="49">
        <f t="shared" si="274"/>
        <v>0</v>
      </c>
      <c r="CF103" s="49">
        <f t="shared" si="274"/>
        <v>0</v>
      </c>
      <c r="CG103" s="49">
        <f t="shared" si="274"/>
        <v>0</v>
      </c>
      <c r="CH103" s="49">
        <f t="shared" si="274"/>
        <v>0</v>
      </c>
      <c r="CI103" s="49">
        <f t="shared" si="274"/>
        <v>0</v>
      </c>
      <c r="CJ103" s="49">
        <f t="shared" si="274"/>
        <v>0</v>
      </c>
      <c r="CK103" s="49">
        <f t="shared" si="274"/>
        <v>0</v>
      </c>
      <c r="CL103" s="49">
        <f t="shared" si="274"/>
        <v>0</v>
      </c>
      <c r="CM103" s="49">
        <f t="shared" si="274"/>
        <v>0</v>
      </c>
      <c r="CN103" s="49">
        <f t="shared" si="274"/>
        <v>0</v>
      </c>
      <c r="CO103" s="49">
        <f t="shared" si="274"/>
        <v>0</v>
      </c>
      <c r="CP103" s="49">
        <f t="shared" si="274"/>
        <v>0</v>
      </c>
      <c r="CQ103" s="49">
        <f t="shared" si="274"/>
        <v>0</v>
      </c>
      <c r="CR103" s="49">
        <f t="shared" si="274"/>
        <v>0</v>
      </c>
      <c r="CS103" s="49">
        <f t="shared" si="274"/>
        <v>0</v>
      </c>
      <c r="CT103" s="49">
        <f t="shared" si="274"/>
        <v>0</v>
      </c>
      <c r="CU103" s="49">
        <f t="shared" si="274"/>
        <v>0</v>
      </c>
      <c r="CV103" s="49">
        <f t="shared" si="274"/>
        <v>0</v>
      </c>
      <c r="CW103" s="49">
        <f t="shared" si="274"/>
        <v>0</v>
      </c>
      <c r="CX103" s="49">
        <f t="shared" si="274"/>
        <v>0</v>
      </c>
      <c r="CY103" s="49">
        <f t="shared" si="274"/>
        <v>0</v>
      </c>
      <c r="CZ103" s="49">
        <f t="shared" si="274"/>
        <v>0</v>
      </c>
      <c r="DA103" s="49">
        <f t="shared" si="274"/>
        <v>0</v>
      </c>
      <c r="DB103" s="49">
        <f t="shared" ref="DB103:DY103" si="275">DB39*$L39</f>
        <v>0</v>
      </c>
      <c r="DC103" s="49">
        <f t="shared" si="275"/>
        <v>0</v>
      </c>
      <c r="DD103" s="49">
        <f t="shared" si="275"/>
        <v>0</v>
      </c>
      <c r="DE103" s="49">
        <f t="shared" si="275"/>
        <v>0</v>
      </c>
      <c r="DF103" s="49">
        <f t="shared" si="275"/>
        <v>0</v>
      </c>
      <c r="DG103" s="49">
        <f t="shared" si="275"/>
        <v>0</v>
      </c>
      <c r="DH103" s="49">
        <f t="shared" si="275"/>
        <v>0</v>
      </c>
      <c r="DI103" s="49">
        <f t="shared" si="275"/>
        <v>0</v>
      </c>
      <c r="DJ103" s="49">
        <f t="shared" si="275"/>
        <v>0</v>
      </c>
      <c r="DK103" s="49">
        <f t="shared" si="275"/>
        <v>0</v>
      </c>
      <c r="DL103" s="49">
        <f t="shared" si="275"/>
        <v>0</v>
      </c>
      <c r="DM103" s="49">
        <f t="shared" si="275"/>
        <v>0</v>
      </c>
      <c r="DN103" s="49">
        <f t="shared" si="275"/>
        <v>0</v>
      </c>
      <c r="DO103" s="49">
        <f t="shared" si="275"/>
        <v>0</v>
      </c>
      <c r="DP103" s="49">
        <f t="shared" si="275"/>
        <v>0</v>
      </c>
      <c r="DQ103" s="49">
        <f t="shared" si="275"/>
        <v>0</v>
      </c>
      <c r="DR103" s="49">
        <f t="shared" si="275"/>
        <v>0</v>
      </c>
      <c r="DS103" s="49">
        <f t="shared" si="275"/>
        <v>0</v>
      </c>
      <c r="DT103" s="49">
        <f t="shared" si="275"/>
        <v>0</v>
      </c>
      <c r="DU103" s="49">
        <f t="shared" si="275"/>
        <v>0</v>
      </c>
      <c r="DV103" s="49">
        <f t="shared" si="275"/>
        <v>0</v>
      </c>
      <c r="DW103" s="49">
        <f t="shared" si="275"/>
        <v>0</v>
      </c>
      <c r="DX103" s="49">
        <f t="shared" si="275"/>
        <v>0</v>
      </c>
      <c r="DY103" s="49">
        <f t="shared" si="275"/>
        <v>0</v>
      </c>
      <c r="DZ103" s="49">
        <f t="shared" ref="DZ103:EW103" si="276">DZ39*$M39</f>
        <v>0</v>
      </c>
      <c r="EA103" s="49">
        <f t="shared" si="276"/>
        <v>0</v>
      </c>
      <c r="EB103" s="49">
        <f t="shared" si="276"/>
        <v>0</v>
      </c>
      <c r="EC103" s="49">
        <f t="shared" si="276"/>
        <v>0</v>
      </c>
      <c r="ED103" s="49">
        <f t="shared" si="276"/>
        <v>0</v>
      </c>
      <c r="EE103" s="49">
        <f t="shared" si="276"/>
        <v>0</v>
      </c>
      <c r="EF103" s="49">
        <f t="shared" si="276"/>
        <v>0</v>
      </c>
      <c r="EG103" s="49">
        <f t="shared" si="276"/>
        <v>0</v>
      </c>
      <c r="EH103" s="49">
        <f t="shared" si="276"/>
        <v>0</v>
      </c>
      <c r="EI103" s="49">
        <f t="shared" si="276"/>
        <v>0</v>
      </c>
      <c r="EJ103" s="49">
        <f t="shared" si="276"/>
        <v>0</v>
      </c>
      <c r="EK103" s="49">
        <f t="shared" si="276"/>
        <v>0</v>
      </c>
      <c r="EL103" s="49">
        <f t="shared" si="276"/>
        <v>0</v>
      </c>
      <c r="EM103" s="49">
        <f t="shared" si="276"/>
        <v>0</v>
      </c>
      <c r="EN103" s="49">
        <f t="shared" si="276"/>
        <v>0</v>
      </c>
      <c r="EO103" s="49">
        <f t="shared" si="276"/>
        <v>0</v>
      </c>
      <c r="EP103" s="49">
        <f t="shared" si="276"/>
        <v>0</v>
      </c>
      <c r="EQ103" s="49">
        <f t="shared" si="276"/>
        <v>0</v>
      </c>
      <c r="ER103" s="49">
        <f t="shared" si="276"/>
        <v>0</v>
      </c>
      <c r="ES103" s="49">
        <f t="shared" si="276"/>
        <v>0</v>
      </c>
      <c r="ET103" s="49">
        <f t="shared" si="276"/>
        <v>0</v>
      </c>
      <c r="EU103" s="49">
        <f t="shared" si="276"/>
        <v>0</v>
      </c>
      <c r="EV103" s="49">
        <f t="shared" si="276"/>
        <v>0</v>
      </c>
      <c r="EW103" s="49">
        <f t="shared" si="276"/>
        <v>0</v>
      </c>
      <c r="EX103" s="49">
        <f t="shared" ref="EX103:FQ103" si="277">EX39*$N39</f>
        <v>0</v>
      </c>
      <c r="EY103" s="49">
        <f t="shared" si="277"/>
        <v>0</v>
      </c>
      <c r="EZ103" s="49">
        <f t="shared" si="277"/>
        <v>0</v>
      </c>
      <c r="FA103" s="49">
        <f t="shared" si="277"/>
        <v>0</v>
      </c>
      <c r="FB103" s="49">
        <f t="shared" si="277"/>
        <v>0</v>
      </c>
      <c r="FC103" s="49">
        <f t="shared" si="277"/>
        <v>0</v>
      </c>
      <c r="FD103" s="49">
        <f t="shared" si="277"/>
        <v>0</v>
      </c>
      <c r="FE103" s="49">
        <f t="shared" si="277"/>
        <v>0</v>
      </c>
      <c r="FF103" s="49">
        <f t="shared" si="277"/>
        <v>0</v>
      </c>
      <c r="FG103" s="49">
        <f t="shared" si="277"/>
        <v>0</v>
      </c>
      <c r="FH103" s="49">
        <f t="shared" si="277"/>
        <v>0</v>
      </c>
      <c r="FI103" s="49">
        <f t="shared" si="277"/>
        <v>0</v>
      </c>
      <c r="FJ103" s="49">
        <f t="shared" si="277"/>
        <v>0</v>
      </c>
      <c r="FK103" s="49">
        <f t="shared" si="277"/>
        <v>0</v>
      </c>
      <c r="FL103" s="49">
        <f t="shared" si="277"/>
        <v>0</v>
      </c>
      <c r="FM103" s="49">
        <f t="shared" si="277"/>
        <v>0</v>
      </c>
      <c r="FN103" s="49">
        <f t="shared" si="277"/>
        <v>0</v>
      </c>
      <c r="FO103" s="49">
        <f t="shared" si="277"/>
        <v>0</v>
      </c>
      <c r="FP103" s="49">
        <f t="shared" si="277"/>
        <v>0</v>
      </c>
      <c r="FQ103" s="49">
        <f t="shared" si="277"/>
        <v>0</v>
      </c>
      <c r="FR103" s="69">
        <f t="shared" si="100"/>
        <v>0</v>
      </c>
      <c r="FS103" s="70">
        <f t="shared" si="101"/>
        <v>0</v>
      </c>
      <c r="FT103" s="5"/>
      <c r="FU103" s="5"/>
      <c r="FV103" s="5"/>
      <c r="FW103" s="5"/>
      <c r="FX103" s="5"/>
      <c r="FY103" s="5"/>
      <c r="FZ103" s="5"/>
      <c r="GA103" s="5"/>
    </row>
    <row r="104" spans="1:183" ht="16.5" customHeight="1" x14ac:dyDescent="0.25">
      <c r="A104" s="5"/>
      <c r="B104" s="24" t="s">
        <v>179</v>
      </c>
      <c r="C104" s="24" t="s">
        <v>179</v>
      </c>
      <c r="D104" s="24" t="s">
        <v>179</v>
      </c>
      <c r="E104" s="5">
        <f t="shared" si="102"/>
        <v>27</v>
      </c>
      <c r="F104" s="82" t="s">
        <v>278</v>
      </c>
      <c r="G104" s="17" t="s">
        <v>270</v>
      </c>
      <c r="H104" s="81"/>
      <c r="I104" s="41">
        <f t="shared" si="87"/>
        <v>0</v>
      </c>
      <c r="J104" s="41">
        <f t="shared" si="88"/>
        <v>0</v>
      </c>
      <c r="K104" s="41">
        <f t="shared" si="89"/>
        <v>0</v>
      </c>
      <c r="L104" s="41">
        <f t="shared" si="90"/>
        <v>0</v>
      </c>
      <c r="M104" s="41">
        <f t="shared" si="91"/>
        <v>0</v>
      </c>
      <c r="N104" s="41">
        <f t="shared" si="92"/>
        <v>0</v>
      </c>
      <c r="O104" s="49">
        <f t="shared" ref="O104:AG104" si="278">O40*$H40</f>
        <v>0</v>
      </c>
      <c r="P104" s="49">
        <f t="shared" si="278"/>
        <v>0</v>
      </c>
      <c r="Q104" s="49">
        <f t="shared" si="278"/>
        <v>0</v>
      </c>
      <c r="R104" s="49">
        <f t="shared" si="278"/>
        <v>0</v>
      </c>
      <c r="S104" s="49">
        <f t="shared" si="278"/>
        <v>0</v>
      </c>
      <c r="T104" s="49">
        <f t="shared" si="278"/>
        <v>0</v>
      </c>
      <c r="U104" s="49">
        <f t="shared" si="278"/>
        <v>0</v>
      </c>
      <c r="V104" s="49">
        <f t="shared" si="278"/>
        <v>0</v>
      </c>
      <c r="W104" s="49">
        <f t="shared" si="278"/>
        <v>0</v>
      </c>
      <c r="X104" s="49">
        <f t="shared" si="278"/>
        <v>0</v>
      </c>
      <c r="Y104" s="49">
        <f t="shared" si="278"/>
        <v>0</v>
      </c>
      <c r="Z104" s="49">
        <f t="shared" si="278"/>
        <v>0</v>
      </c>
      <c r="AA104" s="49">
        <f t="shared" si="278"/>
        <v>0</v>
      </c>
      <c r="AB104" s="49">
        <f t="shared" si="278"/>
        <v>0</v>
      </c>
      <c r="AC104" s="49">
        <f t="shared" si="278"/>
        <v>0</v>
      </c>
      <c r="AD104" s="49">
        <f t="shared" si="278"/>
        <v>0</v>
      </c>
      <c r="AE104" s="49">
        <f t="shared" si="278"/>
        <v>0</v>
      </c>
      <c r="AF104" s="49">
        <f t="shared" si="278"/>
        <v>0</v>
      </c>
      <c r="AG104" s="49">
        <f t="shared" si="278"/>
        <v>0</v>
      </c>
      <c r="AH104" s="49">
        <f t="shared" ref="AH104:BE104" si="279">AH40*$I40</f>
        <v>0</v>
      </c>
      <c r="AI104" s="49">
        <f t="shared" si="279"/>
        <v>0</v>
      </c>
      <c r="AJ104" s="49">
        <f t="shared" si="279"/>
        <v>0</v>
      </c>
      <c r="AK104" s="49">
        <f t="shared" si="279"/>
        <v>0</v>
      </c>
      <c r="AL104" s="49">
        <f t="shared" si="279"/>
        <v>0</v>
      </c>
      <c r="AM104" s="49">
        <f t="shared" si="279"/>
        <v>0</v>
      </c>
      <c r="AN104" s="49">
        <f t="shared" si="279"/>
        <v>0</v>
      </c>
      <c r="AO104" s="49">
        <f t="shared" si="279"/>
        <v>0</v>
      </c>
      <c r="AP104" s="49">
        <f t="shared" si="279"/>
        <v>0</v>
      </c>
      <c r="AQ104" s="49">
        <f t="shared" si="279"/>
        <v>0</v>
      </c>
      <c r="AR104" s="49">
        <f t="shared" si="279"/>
        <v>0</v>
      </c>
      <c r="AS104" s="49">
        <f t="shared" si="279"/>
        <v>0</v>
      </c>
      <c r="AT104" s="49">
        <f t="shared" si="279"/>
        <v>0</v>
      </c>
      <c r="AU104" s="49">
        <f t="shared" si="279"/>
        <v>0</v>
      </c>
      <c r="AV104" s="49">
        <f t="shared" si="279"/>
        <v>0</v>
      </c>
      <c r="AW104" s="49">
        <f t="shared" si="279"/>
        <v>0</v>
      </c>
      <c r="AX104" s="49">
        <f t="shared" si="279"/>
        <v>0</v>
      </c>
      <c r="AY104" s="49">
        <f t="shared" si="279"/>
        <v>0</v>
      </c>
      <c r="AZ104" s="49">
        <f t="shared" si="279"/>
        <v>0</v>
      </c>
      <c r="BA104" s="49">
        <f t="shared" si="279"/>
        <v>0</v>
      </c>
      <c r="BB104" s="49">
        <f t="shared" si="279"/>
        <v>0</v>
      </c>
      <c r="BC104" s="49">
        <f t="shared" si="279"/>
        <v>0</v>
      </c>
      <c r="BD104" s="49">
        <f t="shared" si="279"/>
        <v>0</v>
      </c>
      <c r="BE104" s="49">
        <f t="shared" si="279"/>
        <v>0</v>
      </c>
      <c r="BF104" s="49">
        <f t="shared" ref="BF104:CC104" si="280">BF40*$J40</f>
        <v>0</v>
      </c>
      <c r="BG104" s="49">
        <f t="shared" si="280"/>
        <v>0</v>
      </c>
      <c r="BH104" s="49">
        <f t="shared" si="280"/>
        <v>0</v>
      </c>
      <c r="BI104" s="49">
        <f t="shared" si="280"/>
        <v>0</v>
      </c>
      <c r="BJ104" s="49">
        <f t="shared" si="280"/>
        <v>0</v>
      </c>
      <c r="BK104" s="49">
        <f t="shared" si="280"/>
        <v>0</v>
      </c>
      <c r="BL104" s="49">
        <f t="shared" si="280"/>
        <v>0</v>
      </c>
      <c r="BM104" s="49">
        <f t="shared" si="280"/>
        <v>0</v>
      </c>
      <c r="BN104" s="49">
        <f t="shared" si="280"/>
        <v>0</v>
      </c>
      <c r="BO104" s="49">
        <f t="shared" si="280"/>
        <v>0</v>
      </c>
      <c r="BP104" s="49">
        <f t="shared" si="280"/>
        <v>0</v>
      </c>
      <c r="BQ104" s="49">
        <f t="shared" si="280"/>
        <v>0</v>
      </c>
      <c r="BR104" s="49">
        <f t="shared" si="280"/>
        <v>0</v>
      </c>
      <c r="BS104" s="49">
        <f t="shared" si="280"/>
        <v>0</v>
      </c>
      <c r="BT104" s="49">
        <f t="shared" si="280"/>
        <v>0</v>
      </c>
      <c r="BU104" s="49">
        <f t="shared" si="280"/>
        <v>0</v>
      </c>
      <c r="BV104" s="49">
        <f t="shared" si="280"/>
        <v>0</v>
      </c>
      <c r="BW104" s="49">
        <f t="shared" si="280"/>
        <v>0</v>
      </c>
      <c r="BX104" s="49">
        <f t="shared" si="280"/>
        <v>0</v>
      </c>
      <c r="BY104" s="49">
        <f t="shared" si="280"/>
        <v>0</v>
      </c>
      <c r="BZ104" s="49">
        <f t="shared" si="280"/>
        <v>0</v>
      </c>
      <c r="CA104" s="49">
        <f t="shared" si="280"/>
        <v>0</v>
      </c>
      <c r="CB104" s="49">
        <f t="shared" si="280"/>
        <v>0</v>
      </c>
      <c r="CC104" s="49">
        <f t="shared" si="280"/>
        <v>0</v>
      </c>
      <c r="CD104" s="49">
        <f t="shared" ref="CD104:DA104" si="281">CD40*$K40</f>
        <v>0</v>
      </c>
      <c r="CE104" s="49">
        <f t="shared" si="281"/>
        <v>0</v>
      </c>
      <c r="CF104" s="49">
        <f t="shared" si="281"/>
        <v>0</v>
      </c>
      <c r="CG104" s="49">
        <f t="shared" si="281"/>
        <v>0</v>
      </c>
      <c r="CH104" s="49">
        <f t="shared" si="281"/>
        <v>0</v>
      </c>
      <c r="CI104" s="49">
        <f t="shared" si="281"/>
        <v>0</v>
      </c>
      <c r="CJ104" s="49">
        <f t="shared" si="281"/>
        <v>0</v>
      </c>
      <c r="CK104" s="49">
        <f t="shared" si="281"/>
        <v>0</v>
      </c>
      <c r="CL104" s="49">
        <f t="shared" si="281"/>
        <v>0</v>
      </c>
      <c r="CM104" s="49">
        <f t="shared" si="281"/>
        <v>0</v>
      </c>
      <c r="CN104" s="49">
        <f t="shared" si="281"/>
        <v>0</v>
      </c>
      <c r="CO104" s="49">
        <f t="shared" si="281"/>
        <v>0</v>
      </c>
      <c r="CP104" s="49">
        <f t="shared" si="281"/>
        <v>0</v>
      </c>
      <c r="CQ104" s="49">
        <f t="shared" si="281"/>
        <v>0</v>
      </c>
      <c r="CR104" s="49">
        <f t="shared" si="281"/>
        <v>0</v>
      </c>
      <c r="CS104" s="49">
        <f t="shared" si="281"/>
        <v>0</v>
      </c>
      <c r="CT104" s="49">
        <f t="shared" si="281"/>
        <v>0</v>
      </c>
      <c r="CU104" s="49">
        <f t="shared" si="281"/>
        <v>0</v>
      </c>
      <c r="CV104" s="49">
        <f t="shared" si="281"/>
        <v>0</v>
      </c>
      <c r="CW104" s="49">
        <f t="shared" si="281"/>
        <v>0</v>
      </c>
      <c r="CX104" s="49">
        <f t="shared" si="281"/>
        <v>0</v>
      </c>
      <c r="CY104" s="49">
        <f t="shared" si="281"/>
        <v>0</v>
      </c>
      <c r="CZ104" s="49">
        <f t="shared" si="281"/>
        <v>0</v>
      </c>
      <c r="DA104" s="49">
        <f t="shared" si="281"/>
        <v>0</v>
      </c>
      <c r="DB104" s="49">
        <f t="shared" ref="DB104:DY104" si="282">DB40*$L40</f>
        <v>0</v>
      </c>
      <c r="DC104" s="49">
        <f t="shared" si="282"/>
        <v>0</v>
      </c>
      <c r="DD104" s="49">
        <f t="shared" si="282"/>
        <v>0</v>
      </c>
      <c r="DE104" s="49">
        <f t="shared" si="282"/>
        <v>0</v>
      </c>
      <c r="DF104" s="49">
        <f t="shared" si="282"/>
        <v>0</v>
      </c>
      <c r="DG104" s="49">
        <f t="shared" si="282"/>
        <v>0</v>
      </c>
      <c r="DH104" s="49">
        <f t="shared" si="282"/>
        <v>0</v>
      </c>
      <c r="DI104" s="49">
        <f t="shared" si="282"/>
        <v>0</v>
      </c>
      <c r="DJ104" s="49">
        <f t="shared" si="282"/>
        <v>0</v>
      </c>
      <c r="DK104" s="49">
        <f t="shared" si="282"/>
        <v>0</v>
      </c>
      <c r="DL104" s="49">
        <f t="shared" si="282"/>
        <v>0</v>
      </c>
      <c r="DM104" s="49">
        <f t="shared" si="282"/>
        <v>0</v>
      </c>
      <c r="DN104" s="49">
        <f t="shared" si="282"/>
        <v>0</v>
      </c>
      <c r="DO104" s="49">
        <f t="shared" si="282"/>
        <v>0</v>
      </c>
      <c r="DP104" s="49">
        <f t="shared" si="282"/>
        <v>0</v>
      </c>
      <c r="DQ104" s="49">
        <f t="shared" si="282"/>
        <v>0</v>
      </c>
      <c r="DR104" s="49">
        <f t="shared" si="282"/>
        <v>0</v>
      </c>
      <c r="DS104" s="49">
        <f t="shared" si="282"/>
        <v>0</v>
      </c>
      <c r="DT104" s="49">
        <f t="shared" si="282"/>
        <v>0</v>
      </c>
      <c r="DU104" s="49">
        <f t="shared" si="282"/>
        <v>0</v>
      </c>
      <c r="DV104" s="49">
        <f t="shared" si="282"/>
        <v>0</v>
      </c>
      <c r="DW104" s="49">
        <f t="shared" si="282"/>
        <v>0</v>
      </c>
      <c r="DX104" s="49">
        <f t="shared" si="282"/>
        <v>0</v>
      </c>
      <c r="DY104" s="49">
        <f t="shared" si="282"/>
        <v>0</v>
      </c>
      <c r="DZ104" s="49">
        <f t="shared" ref="DZ104:EW104" si="283">DZ40*$M40</f>
        <v>0</v>
      </c>
      <c r="EA104" s="49">
        <f t="shared" si="283"/>
        <v>0</v>
      </c>
      <c r="EB104" s="49">
        <f t="shared" si="283"/>
        <v>0</v>
      </c>
      <c r="EC104" s="49">
        <f t="shared" si="283"/>
        <v>0</v>
      </c>
      <c r="ED104" s="49">
        <f t="shared" si="283"/>
        <v>0</v>
      </c>
      <c r="EE104" s="49">
        <f t="shared" si="283"/>
        <v>0</v>
      </c>
      <c r="EF104" s="49">
        <f t="shared" si="283"/>
        <v>0</v>
      </c>
      <c r="EG104" s="49">
        <f t="shared" si="283"/>
        <v>0</v>
      </c>
      <c r="EH104" s="49">
        <f t="shared" si="283"/>
        <v>0</v>
      </c>
      <c r="EI104" s="49">
        <f t="shared" si="283"/>
        <v>0</v>
      </c>
      <c r="EJ104" s="49">
        <f t="shared" si="283"/>
        <v>0</v>
      </c>
      <c r="EK104" s="49">
        <f t="shared" si="283"/>
        <v>0</v>
      </c>
      <c r="EL104" s="49">
        <f t="shared" si="283"/>
        <v>0</v>
      </c>
      <c r="EM104" s="49">
        <f t="shared" si="283"/>
        <v>0</v>
      </c>
      <c r="EN104" s="49">
        <f t="shared" si="283"/>
        <v>0</v>
      </c>
      <c r="EO104" s="49">
        <f t="shared" si="283"/>
        <v>0</v>
      </c>
      <c r="EP104" s="49">
        <f t="shared" si="283"/>
        <v>0</v>
      </c>
      <c r="EQ104" s="49">
        <f t="shared" si="283"/>
        <v>0</v>
      </c>
      <c r="ER104" s="49">
        <f t="shared" si="283"/>
        <v>0</v>
      </c>
      <c r="ES104" s="49">
        <f t="shared" si="283"/>
        <v>0</v>
      </c>
      <c r="ET104" s="49">
        <f t="shared" si="283"/>
        <v>0</v>
      </c>
      <c r="EU104" s="49">
        <f t="shared" si="283"/>
        <v>0</v>
      </c>
      <c r="EV104" s="49">
        <f t="shared" si="283"/>
        <v>0</v>
      </c>
      <c r="EW104" s="49">
        <f t="shared" si="283"/>
        <v>0</v>
      </c>
      <c r="EX104" s="49">
        <f t="shared" ref="EX104:FQ104" si="284">EX40*$N40</f>
        <v>0</v>
      </c>
      <c r="EY104" s="49">
        <f t="shared" si="284"/>
        <v>0</v>
      </c>
      <c r="EZ104" s="49">
        <f t="shared" si="284"/>
        <v>0</v>
      </c>
      <c r="FA104" s="49">
        <f t="shared" si="284"/>
        <v>0</v>
      </c>
      <c r="FB104" s="49">
        <f t="shared" si="284"/>
        <v>0</v>
      </c>
      <c r="FC104" s="49">
        <f t="shared" si="284"/>
        <v>0</v>
      </c>
      <c r="FD104" s="49">
        <f t="shared" si="284"/>
        <v>0</v>
      </c>
      <c r="FE104" s="49">
        <f t="shared" si="284"/>
        <v>0</v>
      </c>
      <c r="FF104" s="49">
        <f t="shared" si="284"/>
        <v>0</v>
      </c>
      <c r="FG104" s="49">
        <f t="shared" si="284"/>
        <v>0</v>
      </c>
      <c r="FH104" s="49">
        <f t="shared" si="284"/>
        <v>0</v>
      </c>
      <c r="FI104" s="49">
        <f t="shared" si="284"/>
        <v>0</v>
      </c>
      <c r="FJ104" s="49">
        <f t="shared" si="284"/>
        <v>0</v>
      </c>
      <c r="FK104" s="49">
        <f t="shared" si="284"/>
        <v>0</v>
      </c>
      <c r="FL104" s="49">
        <f t="shared" si="284"/>
        <v>0</v>
      </c>
      <c r="FM104" s="49">
        <f t="shared" si="284"/>
        <v>0</v>
      </c>
      <c r="FN104" s="49">
        <f t="shared" si="284"/>
        <v>0</v>
      </c>
      <c r="FO104" s="49">
        <f t="shared" si="284"/>
        <v>0</v>
      </c>
      <c r="FP104" s="49">
        <f t="shared" si="284"/>
        <v>0</v>
      </c>
      <c r="FQ104" s="49">
        <f t="shared" si="284"/>
        <v>0</v>
      </c>
      <c r="FR104" s="69">
        <f t="shared" si="100"/>
        <v>0</v>
      </c>
      <c r="FS104" s="70">
        <f t="shared" si="101"/>
        <v>0</v>
      </c>
      <c r="FT104" s="5"/>
      <c r="FU104" s="5"/>
      <c r="FV104" s="5"/>
      <c r="FW104" s="5"/>
      <c r="FX104" s="5"/>
      <c r="FY104" s="5"/>
      <c r="FZ104" s="5"/>
      <c r="GA104" s="5"/>
    </row>
    <row r="105" spans="1:183" ht="16.5" customHeight="1" x14ac:dyDescent="0.25">
      <c r="A105" s="5"/>
      <c r="B105" s="24" t="s">
        <v>243</v>
      </c>
      <c r="C105" s="24" t="s">
        <v>183</v>
      </c>
      <c r="D105" s="24" t="s">
        <v>183</v>
      </c>
      <c r="E105" s="5">
        <f t="shared" si="102"/>
        <v>28</v>
      </c>
      <c r="F105" s="76" t="s">
        <v>280</v>
      </c>
      <c r="G105" s="17" t="s">
        <v>247</v>
      </c>
      <c r="H105" s="41">
        <f t="shared" ref="H105:H114" si="285">VLOOKUP($F105,$F$14:$H$59,3,0)</f>
        <v>76905.400000000009</v>
      </c>
      <c r="I105" s="41">
        <f t="shared" si="87"/>
        <v>81519.724000000017</v>
      </c>
      <c r="J105" s="41">
        <f t="shared" si="88"/>
        <v>86410.907440000025</v>
      </c>
      <c r="K105" s="41">
        <f t="shared" si="89"/>
        <v>91595.561886400028</v>
      </c>
      <c r="L105" s="41">
        <f t="shared" si="90"/>
        <v>97091.295599584031</v>
      </c>
      <c r="M105" s="41">
        <f t="shared" si="91"/>
        <v>102916.77333555908</v>
      </c>
      <c r="N105" s="41">
        <f t="shared" si="92"/>
        <v>109091.77973569263</v>
      </c>
      <c r="O105" s="49">
        <f t="shared" ref="O105:AG105" si="286">O41*$H41</f>
        <v>0</v>
      </c>
      <c r="P105" s="49">
        <f t="shared" si="286"/>
        <v>0</v>
      </c>
      <c r="Q105" s="49">
        <f t="shared" si="286"/>
        <v>0</v>
      </c>
      <c r="R105" s="49">
        <f t="shared" si="286"/>
        <v>0</v>
      </c>
      <c r="S105" s="49">
        <f t="shared" si="286"/>
        <v>0</v>
      </c>
      <c r="T105" s="49">
        <f t="shared" si="286"/>
        <v>0</v>
      </c>
      <c r="U105" s="49">
        <f t="shared" si="286"/>
        <v>0</v>
      </c>
      <c r="V105" s="49">
        <f t="shared" si="286"/>
        <v>0</v>
      </c>
      <c r="W105" s="49">
        <f t="shared" si="286"/>
        <v>0</v>
      </c>
      <c r="X105" s="49">
        <f t="shared" si="286"/>
        <v>0</v>
      </c>
      <c r="Y105" s="49">
        <f t="shared" si="286"/>
        <v>0</v>
      </c>
      <c r="Z105" s="49">
        <f t="shared" si="286"/>
        <v>0</v>
      </c>
      <c r="AA105" s="49">
        <f t="shared" si="286"/>
        <v>0</v>
      </c>
      <c r="AB105" s="49">
        <f t="shared" si="286"/>
        <v>0</v>
      </c>
      <c r="AC105" s="49">
        <f t="shared" si="286"/>
        <v>0</v>
      </c>
      <c r="AD105" s="49">
        <f t="shared" si="286"/>
        <v>0</v>
      </c>
      <c r="AE105" s="49">
        <f t="shared" si="286"/>
        <v>0</v>
      </c>
      <c r="AF105" s="49">
        <f t="shared" si="286"/>
        <v>0</v>
      </c>
      <c r="AG105" s="49">
        <f t="shared" si="286"/>
        <v>0</v>
      </c>
      <c r="AH105" s="49">
        <f t="shared" ref="AH105:BE105" si="287">AH41*$I41</f>
        <v>0</v>
      </c>
      <c r="AI105" s="49">
        <f t="shared" si="287"/>
        <v>0</v>
      </c>
      <c r="AJ105" s="49">
        <f t="shared" si="287"/>
        <v>0</v>
      </c>
      <c r="AK105" s="49">
        <f t="shared" si="287"/>
        <v>0</v>
      </c>
      <c r="AL105" s="49">
        <f t="shared" si="287"/>
        <v>0</v>
      </c>
      <c r="AM105" s="49">
        <f t="shared" si="287"/>
        <v>0</v>
      </c>
      <c r="AN105" s="49">
        <f t="shared" si="287"/>
        <v>0</v>
      </c>
      <c r="AO105" s="49">
        <f t="shared" si="287"/>
        <v>0</v>
      </c>
      <c r="AP105" s="49">
        <f t="shared" si="287"/>
        <v>0</v>
      </c>
      <c r="AQ105" s="49">
        <f t="shared" si="287"/>
        <v>0</v>
      </c>
      <c r="AR105" s="49">
        <f t="shared" si="287"/>
        <v>0</v>
      </c>
      <c r="AS105" s="49">
        <f t="shared" si="287"/>
        <v>0</v>
      </c>
      <c r="AT105" s="49">
        <f t="shared" si="287"/>
        <v>0</v>
      </c>
      <c r="AU105" s="49">
        <f t="shared" si="287"/>
        <v>0</v>
      </c>
      <c r="AV105" s="49">
        <f t="shared" si="287"/>
        <v>0</v>
      </c>
      <c r="AW105" s="49">
        <f t="shared" si="287"/>
        <v>0</v>
      </c>
      <c r="AX105" s="49">
        <f t="shared" si="287"/>
        <v>0</v>
      </c>
      <c r="AY105" s="49">
        <f t="shared" si="287"/>
        <v>0</v>
      </c>
      <c r="AZ105" s="49">
        <f t="shared" si="287"/>
        <v>0</v>
      </c>
      <c r="BA105" s="49">
        <f t="shared" si="287"/>
        <v>0</v>
      </c>
      <c r="BB105" s="49">
        <f t="shared" si="287"/>
        <v>0</v>
      </c>
      <c r="BC105" s="49">
        <f t="shared" si="287"/>
        <v>0</v>
      </c>
      <c r="BD105" s="49">
        <f t="shared" si="287"/>
        <v>0</v>
      </c>
      <c r="BE105" s="49">
        <f t="shared" si="287"/>
        <v>0</v>
      </c>
      <c r="BF105" s="49">
        <f t="shared" ref="BF105:CC105" si="288">BF41*$J41</f>
        <v>0</v>
      </c>
      <c r="BG105" s="49">
        <f t="shared" si="288"/>
        <v>0</v>
      </c>
      <c r="BH105" s="49">
        <f t="shared" si="288"/>
        <v>0</v>
      </c>
      <c r="BI105" s="49">
        <f t="shared" si="288"/>
        <v>0</v>
      </c>
      <c r="BJ105" s="49">
        <f t="shared" si="288"/>
        <v>0</v>
      </c>
      <c r="BK105" s="49">
        <f t="shared" si="288"/>
        <v>0</v>
      </c>
      <c r="BL105" s="49">
        <f t="shared" si="288"/>
        <v>0</v>
      </c>
      <c r="BM105" s="49">
        <f t="shared" si="288"/>
        <v>0</v>
      </c>
      <c r="BN105" s="49">
        <f t="shared" si="288"/>
        <v>0</v>
      </c>
      <c r="BO105" s="49">
        <f t="shared" si="288"/>
        <v>0</v>
      </c>
      <c r="BP105" s="49">
        <f t="shared" si="288"/>
        <v>0</v>
      </c>
      <c r="BQ105" s="49">
        <f t="shared" si="288"/>
        <v>0</v>
      </c>
      <c r="BR105" s="49">
        <f t="shared" si="288"/>
        <v>0</v>
      </c>
      <c r="BS105" s="49">
        <f t="shared" si="288"/>
        <v>0</v>
      </c>
      <c r="BT105" s="49">
        <f t="shared" si="288"/>
        <v>0</v>
      </c>
      <c r="BU105" s="49">
        <f t="shared" si="288"/>
        <v>0</v>
      </c>
      <c r="BV105" s="49">
        <f t="shared" si="288"/>
        <v>0</v>
      </c>
      <c r="BW105" s="49">
        <f t="shared" si="288"/>
        <v>0</v>
      </c>
      <c r="BX105" s="49">
        <f t="shared" si="288"/>
        <v>0</v>
      </c>
      <c r="BY105" s="49">
        <f t="shared" si="288"/>
        <v>0</v>
      </c>
      <c r="BZ105" s="49">
        <f t="shared" si="288"/>
        <v>0</v>
      </c>
      <c r="CA105" s="49">
        <f t="shared" si="288"/>
        <v>0</v>
      </c>
      <c r="CB105" s="49">
        <f t="shared" si="288"/>
        <v>0</v>
      </c>
      <c r="CC105" s="49">
        <f t="shared" si="288"/>
        <v>0</v>
      </c>
      <c r="CD105" s="49">
        <f t="shared" ref="CD105:DA105" si="289">CD41*$K41</f>
        <v>0</v>
      </c>
      <c r="CE105" s="49">
        <f t="shared" si="289"/>
        <v>0</v>
      </c>
      <c r="CF105" s="49">
        <f t="shared" si="289"/>
        <v>0</v>
      </c>
      <c r="CG105" s="49">
        <f t="shared" si="289"/>
        <v>0</v>
      </c>
      <c r="CH105" s="49">
        <f t="shared" si="289"/>
        <v>0</v>
      </c>
      <c r="CI105" s="49">
        <f t="shared" si="289"/>
        <v>0</v>
      </c>
      <c r="CJ105" s="49">
        <f t="shared" si="289"/>
        <v>0</v>
      </c>
      <c r="CK105" s="49">
        <f t="shared" si="289"/>
        <v>0</v>
      </c>
      <c r="CL105" s="49">
        <f t="shared" si="289"/>
        <v>0</v>
      </c>
      <c r="CM105" s="49">
        <f t="shared" si="289"/>
        <v>0</v>
      </c>
      <c r="CN105" s="49">
        <f t="shared" si="289"/>
        <v>0</v>
      </c>
      <c r="CO105" s="49">
        <f t="shared" si="289"/>
        <v>0</v>
      </c>
      <c r="CP105" s="49">
        <f t="shared" si="289"/>
        <v>0</v>
      </c>
      <c r="CQ105" s="49">
        <f t="shared" si="289"/>
        <v>0</v>
      </c>
      <c r="CR105" s="49">
        <f t="shared" si="289"/>
        <v>0</v>
      </c>
      <c r="CS105" s="49">
        <f t="shared" si="289"/>
        <v>0</v>
      </c>
      <c r="CT105" s="49">
        <f t="shared" si="289"/>
        <v>0</v>
      </c>
      <c r="CU105" s="49">
        <f t="shared" si="289"/>
        <v>0</v>
      </c>
      <c r="CV105" s="49">
        <f t="shared" si="289"/>
        <v>0</v>
      </c>
      <c r="CW105" s="49">
        <f t="shared" si="289"/>
        <v>0</v>
      </c>
      <c r="CX105" s="49">
        <f t="shared" si="289"/>
        <v>0</v>
      </c>
      <c r="CY105" s="49">
        <f t="shared" si="289"/>
        <v>0</v>
      </c>
      <c r="CZ105" s="49">
        <f t="shared" si="289"/>
        <v>0</v>
      </c>
      <c r="DA105" s="49">
        <f t="shared" si="289"/>
        <v>0</v>
      </c>
      <c r="DB105" s="49">
        <f t="shared" ref="DB105:DY105" si="290">DB41*$L41</f>
        <v>0</v>
      </c>
      <c r="DC105" s="49">
        <f t="shared" si="290"/>
        <v>0</v>
      </c>
      <c r="DD105" s="49">
        <f t="shared" si="290"/>
        <v>0</v>
      </c>
      <c r="DE105" s="49">
        <f t="shared" si="290"/>
        <v>0</v>
      </c>
      <c r="DF105" s="49">
        <f t="shared" si="290"/>
        <v>0</v>
      </c>
      <c r="DG105" s="49">
        <f t="shared" si="290"/>
        <v>0</v>
      </c>
      <c r="DH105" s="49">
        <f t="shared" si="290"/>
        <v>0</v>
      </c>
      <c r="DI105" s="49">
        <f t="shared" si="290"/>
        <v>0</v>
      </c>
      <c r="DJ105" s="49">
        <f t="shared" si="290"/>
        <v>0</v>
      </c>
      <c r="DK105" s="49">
        <f t="shared" si="290"/>
        <v>0</v>
      </c>
      <c r="DL105" s="49">
        <f t="shared" si="290"/>
        <v>0</v>
      </c>
      <c r="DM105" s="49">
        <f t="shared" si="290"/>
        <v>0</v>
      </c>
      <c r="DN105" s="49">
        <f t="shared" si="290"/>
        <v>0</v>
      </c>
      <c r="DO105" s="49">
        <f t="shared" si="290"/>
        <v>0</v>
      </c>
      <c r="DP105" s="49">
        <f t="shared" si="290"/>
        <v>0</v>
      </c>
      <c r="DQ105" s="49">
        <f t="shared" si="290"/>
        <v>0</v>
      </c>
      <c r="DR105" s="49">
        <f t="shared" si="290"/>
        <v>0</v>
      </c>
      <c r="DS105" s="49">
        <f t="shared" si="290"/>
        <v>0</v>
      </c>
      <c r="DT105" s="49">
        <f t="shared" si="290"/>
        <v>0</v>
      </c>
      <c r="DU105" s="49">
        <f t="shared" si="290"/>
        <v>0</v>
      </c>
      <c r="DV105" s="49">
        <f t="shared" si="290"/>
        <v>0</v>
      </c>
      <c r="DW105" s="49">
        <f t="shared" si="290"/>
        <v>0</v>
      </c>
      <c r="DX105" s="49">
        <f t="shared" si="290"/>
        <v>0</v>
      </c>
      <c r="DY105" s="49">
        <f t="shared" si="290"/>
        <v>0</v>
      </c>
      <c r="DZ105" s="49">
        <f t="shared" ref="DZ105:EW105" si="291">DZ41*$M41</f>
        <v>0</v>
      </c>
      <c r="EA105" s="49">
        <f t="shared" si="291"/>
        <v>0</v>
      </c>
      <c r="EB105" s="49">
        <f t="shared" si="291"/>
        <v>0</v>
      </c>
      <c r="EC105" s="49">
        <f t="shared" si="291"/>
        <v>0</v>
      </c>
      <c r="ED105" s="49">
        <f t="shared" si="291"/>
        <v>0</v>
      </c>
      <c r="EE105" s="49">
        <f t="shared" si="291"/>
        <v>0</v>
      </c>
      <c r="EF105" s="49">
        <f t="shared" si="291"/>
        <v>0</v>
      </c>
      <c r="EG105" s="49">
        <f t="shared" si="291"/>
        <v>0</v>
      </c>
      <c r="EH105" s="49">
        <f t="shared" si="291"/>
        <v>0</v>
      </c>
      <c r="EI105" s="49">
        <f t="shared" si="291"/>
        <v>0</v>
      </c>
      <c r="EJ105" s="49">
        <f t="shared" si="291"/>
        <v>0</v>
      </c>
      <c r="EK105" s="49">
        <f t="shared" si="291"/>
        <v>0</v>
      </c>
      <c r="EL105" s="49">
        <f t="shared" si="291"/>
        <v>0</v>
      </c>
      <c r="EM105" s="49">
        <f t="shared" si="291"/>
        <v>0</v>
      </c>
      <c r="EN105" s="49">
        <f t="shared" si="291"/>
        <v>0</v>
      </c>
      <c r="EO105" s="49">
        <f t="shared" si="291"/>
        <v>0</v>
      </c>
      <c r="EP105" s="49">
        <f t="shared" si="291"/>
        <v>0</v>
      </c>
      <c r="EQ105" s="49">
        <f t="shared" si="291"/>
        <v>0</v>
      </c>
      <c r="ER105" s="49">
        <f t="shared" si="291"/>
        <v>0</v>
      </c>
      <c r="ES105" s="49">
        <f t="shared" si="291"/>
        <v>0</v>
      </c>
      <c r="ET105" s="49">
        <f t="shared" si="291"/>
        <v>0</v>
      </c>
      <c r="EU105" s="49">
        <f t="shared" si="291"/>
        <v>0</v>
      </c>
      <c r="EV105" s="49">
        <f t="shared" si="291"/>
        <v>0</v>
      </c>
      <c r="EW105" s="49">
        <f t="shared" si="291"/>
        <v>0</v>
      </c>
      <c r="EX105" s="49">
        <f t="shared" ref="EX105:FQ105" si="292">EX41*$N41</f>
        <v>0</v>
      </c>
      <c r="EY105" s="49">
        <f t="shared" si="292"/>
        <v>0</v>
      </c>
      <c r="EZ105" s="49">
        <f t="shared" si="292"/>
        <v>0</v>
      </c>
      <c r="FA105" s="49">
        <f t="shared" si="292"/>
        <v>0</v>
      </c>
      <c r="FB105" s="49">
        <f t="shared" si="292"/>
        <v>0</v>
      </c>
      <c r="FC105" s="49">
        <f t="shared" si="292"/>
        <v>0</v>
      </c>
      <c r="FD105" s="49">
        <f t="shared" si="292"/>
        <v>0</v>
      </c>
      <c r="FE105" s="49">
        <f t="shared" si="292"/>
        <v>0</v>
      </c>
      <c r="FF105" s="49">
        <f t="shared" si="292"/>
        <v>0</v>
      </c>
      <c r="FG105" s="49">
        <f t="shared" si="292"/>
        <v>0</v>
      </c>
      <c r="FH105" s="49">
        <f t="shared" si="292"/>
        <v>0</v>
      </c>
      <c r="FI105" s="49">
        <f t="shared" si="292"/>
        <v>0</v>
      </c>
      <c r="FJ105" s="49">
        <f t="shared" si="292"/>
        <v>0</v>
      </c>
      <c r="FK105" s="49">
        <f t="shared" si="292"/>
        <v>0</v>
      </c>
      <c r="FL105" s="49">
        <f t="shared" si="292"/>
        <v>0</v>
      </c>
      <c r="FM105" s="49">
        <f t="shared" si="292"/>
        <v>0</v>
      </c>
      <c r="FN105" s="49">
        <f t="shared" si="292"/>
        <v>0</v>
      </c>
      <c r="FO105" s="49">
        <f t="shared" si="292"/>
        <v>0</v>
      </c>
      <c r="FP105" s="49">
        <f t="shared" si="292"/>
        <v>0</v>
      </c>
      <c r="FQ105" s="49">
        <f t="shared" si="292"/>
        <v>0</v>
      </c>
      <c r="FR105" s="69">
        <f t="shared" si="100"/>
        <v>0</v>
      </c>
      <c r="FS105" s="70">
        <f t="shared" si="101"/>
        <v>0</v>
      </c>
      <c r="FT105" s="5"/>
      <c r="FU105" s="5"/>
      <c r="FV105" s="5"/>
      <c r="FW105" s="5"/>
      <c r="FX105" s="5"/>
      <c r="FY105" s="5"/>
      <c r="FZ105" s="5"/>
      <c r="GA105" s="5"/>
    </row>
    <row r="106" spans="1:183" ht="16.5" customHeight="1" x14ac:dyDescent="0.25">
      <c r="A106" s="5"/>
      <c r="B106" s="24" t="s">
        <v>186</v>
      </c>
      <c r="C106" s="24" t="s">
        <v>183</v>
      </c>
      <c r="D106" s="24" t="s">
        <v>183</v>
      </c>
      <c r="E106" s="5">
        <f t="shared" si="102"/>
        <v>29</v>
      </c>
      <c r="F106" s="76" t="s">
        <v>282</v>
      </c>
      <c r="G106" s="17" t="s">
        <v>259</v>
      </c>
      <c r="H106" s="41">
        <f t="shared" si="285"/>
        <v>33341.448750000003</v>
      </c>
      <c r="I106" s="41">
        <f t="shared" si="87"/>
        <v>35341.935675000008</v>
      </c>
      <c r="J106" s="41">
        <f t="shared" si="88"/>
        <v>37462.451815500011</v>
      </c>
      <c r="K106" s="41">
        <f t="shared" si="89"/>
        <v>39710.198924430013</v>
      </c>
      <c r="L106" s="41">
        <f t="shared" si="90"/>
        <v>42092.810859895813</v>
      </c>
      <c r="M106" s="41">
        <f t="shared" si="91"/>
        <v>44618.379511489562</v>
      </c>
      <c r="N106" s="41">
        <f t="shared" si="92"/>
        <v>47295.482282178935</v>
      </c>
      <c r="O106" s="49">
        <f t="shared" ref="O106:AG106" si="293">O42*$H42</f>
        <v>0</v>
      </c>
      <c r="P106" s="49">
        <f t="shared" si="293"/>
        <v>0</v>
      </c>
      <c r="Q106" s="49">
        <f t="shared" si="293"/>
        <v>0</v>
      </c>
      <c r="R106" s="49">
        <f t="shared" si="293"/>
        <v>0</v>
      </c>
      <c r="S106" s="49">
        <f t="shared" si="293"/>
        <v>0</v>
      </c>
      <c r="T106" s="49">
        <f t="shared" si="293"/>
        <v>0</v>
      </c>
      <c r="U106" s="49">
        <f t="shared" si="293"/>
        <v>0</v>
      </c>
      <c r="V106" s="49">
        <f t="shared" si="293"/>
        <v>0</v>
      </c>
      <c r="W106" s="49">
        <f t="shared" si="293"/>
        <v>0</v>
      </c>
      <c r="X106" s="49">
        <f t="shared" si="293"/>
        <v>0</v>
      </c>
      <c r="Y106" s="49">
        <f t="shared" si="293"/>
        <v>0</v>
      </c>
      <c r="Z106" s="49">
        <f t="shared" si="293"/>
        <v>0</v>
      </c>
      <c r="AA106" s="49">
        <f t="shared" si="293"/>
        <v>0</v>
      </c>
      <c r="AB106" s="49">
        <f t="shared" si="293"/>
        <v>0</v>
      </c>
      <c r="AC106" s="49">
        <f t="shared" si="293"/>
        <v>0</v>
      </c>
      <c r="AD106" s="49">
        <f t="shared" si="293"/>
        <v>0</v>
      </c>
      <c r="AE106" s="49">
        <f t="shared" si="293"/>
        <v>0</v>
      </c>
      <c r="AF106" s="49">
        <f t="shared" si="293"/>
        <v>0</v>
      </c>
      <c r="AG106" s="49">
        <f t="shared" si="293"/>
        <v>0</v>
      </c>
      <c r="AH106" s="49">
        <f t="shared" ref="AH106:BE106" si="294">AH42*$I42</f>
        <v>0</v>
      </c>
      <c r="AI106" s="49">
        <f t="shared" si="294"/>
        <v>0</v>
      </c>
      <c r="AJ106" s="49">
        <f t="shared" si="294"/>
        <v>0</v>
      </c>
      <c r="AK106" s="49">
        <f t="shared" si="294"/>
        <v>0</v>
      </c>
      <c r="AL106" s="49">
        <f t="shared" si="294"/>
        <v>0</v>
      </c>
      <c r="AM106" s="49">
        <f t="shared" si="294"/>
        <v>0</v>
      </c>
      <c r="AN106" s="49">
        <f t="shared" si="294"/>
        <v>0</v>
      </c>
      <c r="AO106" s="49">
        <f t="shared" si="294"/>
        <v>0</v>
      </c>
      <c r="AP106" s="49">
        <f t="shared" si="294"/>
        <v>0</v>
      </c>
      <c r="AQ106" s="49">
        <f t="shared" si="294"/>
        <v>0</v>
      </c>
      <c r="AR106" s="49">
        <f t="shared" si="294"/>
        <v>0</v>
      </c>
      <c r="AS106" s="49">
        <f t="shared" si="294"/>
        <v>0</v>
      </c>
      <c r="AT106" s="49">
        <f t="shared" si="294"/>
        <v>0</v>
      </c>
      <c r="AU106" s="49">
        <f t="shared" si="294"/>
        <v>0</v>
      </c>
      <c r="AV106" s="49">
        <f t="shared" si="294"/>
        <v>0</v>
      </c>
      <c r="AW106" s="49">
        <f t="shared" si="294"/>
        <v>0</v>
      </c>
      <c r="AX106" s="49">
        <f t="shared" si="294"/>
        <v>0</v>
      </c>
      <c r="AY106" s="49">
        <f t="shared" si="294"/>
        <v>0</v>
      </c>
      <c r="AZ106" s="49">
        <f t="shared" si="294"/>
        <v>0</v>
      </c>
      <c r="BA106" s="49">
        <f t="shared" si="294"/>
        <v>0</v>
      </c>
      <c r="BB106" s="49">
        <f t="shared" si="294"/>
        <v>0</v>
      </c>
      <c r="BC106" s="49">
        <f t="shared" si="294"/>
        <v>0</v>
      </c>
      <c r="BD106" s="49">
        <f t="shared" si="294"/>
        <v>0</v>
      </c>
      <c r="BE106" s="49">
        <f t="shared" si="294"/>
        <v>0</v>
      </c>
      <c r="BF106" s="49">
        <f t="shared" ref="BF106:CC106" si="295">BF42*$J42</f>
        <v>0</v>
      </c>
      <c r="BG106" s="49">
        <f t="shared" si="295"/>
        <v>0</v>
      </c>
      <c r="BH106" s="49">
        <f t="shared" si="295"/>
        <v>0</v>
      </c>
      <c r="BI106" s="49">
        <f t="shared" si="295"/>
        <v>0</v>
      </c>
      <c r="BJ106" s="49">
        <f t="shared" si="295"/>
        <v>0</v>
      </c>
      <c r="BK106" s="49">
        <f t="shared" si="295"/>
        <v>0</v>
      </c>
      <c r="BL106" s="49">
        <f t="shared" si="295"/>
        <v>0</v>
      </c>
      <c r="BM106" s="49">
        <f t="shared" si="295"/>
        <v>0</v>
      </c>
      <c r="BN106" s="49">
        <f t="shared" si="295"/>
        <v>0</v>
      </c>
      <c r="BO106" s="49">
        <f t="shared" si="295"/>
        <v>0</v>
      </c>
      <c r="BP106" s="49">
        <f t="shared" si="295"/>
        <v>0</v>
      </c>
      <c r="BQ106" s="49">
        <f t="shared" si="295"/>
        <v>0</v>
      </c>
      <c r="BR106" s="49">
        <f t="shared" si="295"/>
        <v>0</v>
      </c>
      <c r="BS106" s="49">
        <f t="shared" si="295"/>
        <v>0</v>
      </c>
      <c r="BT106" s="49">
        <f t="shared" si="295"/>
        <v>0</v>
      </c>
      <c r="BU106" s="49">
        <f t="shared" si="295"/>
        <v>0</v>
      </c>
      <c r="BV106" s="49">
        <f t="shared" si="295"/>
        <v>0</v>
      </c>
      <c r="BW106" s="49">
        <f t="shared" si="295"/>
        <v>0</v>
      </c>
      <c r="BX106" s="49">
        <f t="shared" si="295"/>
        <v>0</v>
      </c>
      <c r="BY106" s="49">
        <f t="shared" si="295"/>
        <v>0</v>
      </c>
      <c r="BZ106" s="49">
        <f t="shared" si="295"/>
        <v>0</v>
      </c>
      <c r="CA106" s="49">
        <f t="shared" si="295"/>
        <v>0</v>
      </c>
      <c r="CB106" s="49">
        <f t="shared" si="295"/>
        <v>0</v>
      </c>
      <c r="CC106" s="49">
        <f t="shared" si="295"/>
        <v>0</v>
      </c>
      <c r="CD106" s="49">
        <f t="shared" ref="CD106:DA106" si="296">CD42*$K42</f>
        <v>0</v>
      </c>
      <c r="CE106" s="49">
        <f t="shared" si="296"/>
        <v>0</v>
      </c>
      <c r="CF106" s="49">
        <f t="shared" si="296"/>
        <v>0</v>
      </c>
      <c r="CG106" s="49">
        <f t="shared" si="296"/>
        <v>0</v>
      </c>
      <c r="CH106" s="49">
        <f t="shared" si="296"/>
        <v>0</v>
      </c>
      <c r="CI106" s="49">
        <f t="shared" si="296"/>
        <v>0</v>
      </c>
      <c r="CJ106" s="49">
        <f t="shared" si="296"/>
        <v>0</v>
      </c>
      <c r="CK106" s="49">
        <f t="shared" si="296"/>
        <v>0</v>
      </c>
      <c r="CL106" s="49">
        <f t="shared" si="296"/>
        <v>0</v>
      </c>
      <c r="CM106" s="49">
        <f t="shared" si="296"/>
        <v>0</v>
      </c>
      <c r="CN106" s="49">
        <f t="shared" si="296"/>
        <v>0</v>
      </c>
      <c r="CO106" s="49">
        <f t="shared" si="296"/>
        <v>0</v>
      </c>
      <c r="CP106" s="49">
        <f t="shared" si="296"/>
        <v>0</v>
      </c>
      <c r="CQ106" s="49">
        <f t="shared" si="296"/>
        <v>0</v>
      </c>
      <c r="CR106" s="49">
        <f t="shared" si="296"/>
        <v>0</v>
      </c>
      <c r="CS106" s="49">
        <f t="shared" si="296"/>
        <v>0</v>
      </c>
      <c r="CT106" s="49">
        <f t="shared" si="296"/>
        <v>0</v>
      </c>
      <c r="CU106" s="49">
        <f t="shared" si="296"/>
        <v>0</v>
      </c>
      <c r="CV106" s="49">
        <f t="shared" si="296"/>
        <v>0</v>
      </c>
      <c r="CW106" s="49">
        <f t="shared" si="296"/>
        <v>0</v>
      </c>
      <c r="CX106" s="49">
        <f t="shared" si="296"/>
        <v>0</v>
      </c>
      <c r="CY106" s="49">
        <f t="shared" si="296"/>
        <v>0</v>
      </c>
      <c r="CZ106" s="49">
        <f t="shared" si="296"/>
        <v>0</v>
      </c>
      <c r="DA106" s="49">
        <f t="shared" si="296"/>
        <v>0</v>
      </c>
      <c r="DB106" s="49">
        <f t="shared" ref="DB106:DY106" si="297">DB42*$L42</f>
        <v>0</v>
      </c>
      <c r="DC106" s="49">
        <f t="shared" si="297"/>
        <v>0</v>
      </c>
      <c r="DD106" s="49">
        <f t="shared" si="297"/>
        <v>0</v>
      </c>
      <c r="DE106" s="49">
        <f t="shared" si="297"/>
        <v>0</v>
      </c>
      <c r="DF106" s="49">
        <f t="shared" si="297"/>
        <v>0</v>
      </c>
      <c r="DG106" s="49">
        <f t="shared" si="297"/>
        <v>0</v>
      </c>
      <c r="DH106" s="49">
        <f t="shared" si="297"/>
        <v>0</v>
      </c>
      <c r="DI106" s="49">
        <f t="shared" si="297"/>
        <v>0</v>
      </c>
      <c r="DJ106" s="49">
        <f t="shared" si="297"/>
        <v>0</v>
      </c>
      <c r="DK106" s="49">
        <f t="shared" si="297"/>
        <v>0</v>
      </c>
      <c r="DL106" s="49">
        <f t="shared" si="297"/>
        <v>0</v>
      </c>
      <c r="DM106" s="49">
        <f t="shared" si="297"/>
        <v>0</v>
      </c>
      <c r="DN106" s="49">
        <f t="shared" si="297"/>
        <v>0</v>
      </c>
      <c r="DO106" s="49">
        <f t="shared" si="297"/>
        <v>0</v>
      </c>
      <c r="DP106" s="49">
        <f t="shared" si="297"/>
        <v>0</v>
      </c>
      <c r="DQ106" s="49">
        <f t="shared" si="297"/>
        <v>0</v>
      </c>
      <c r="DR106" s="49">
        <f t="shared" si="297"/>
        <v>0</v>
      </c>
      <c r="DS106" s="49">
        <f t="shared" si="297"/>
        <v>0</v>
      </c>
      <c r="DT106" s="49">
        <f t="shared" si="297"/>
        <v>0</v>
      </c>
      <c r="DU106" s="49">
        <f t="shared" si="297"/>
        <v>0</v>
      </c>
      <c r="DV106" s="49">
        <f t="shared" si="297"/>
        <v>0</v>
      </c>
      <c r="DW106" s="49">
        <f t="shared" si="297"/>
        <v>0</v>
      </c>
      <c r="DX106" s="49">
        <f t="shared" si="297"/>
        <v>0</v>
      </c>
      <c r="DY106" s="49">
        <f t="shared" si="297"/>
        <v>0</v>
      </c>
      <c r="DZ106" s="49">
        <f t="shared" ref="DZ106:EW106" si="298">DZ42*$M42</f>
        <v>0</v>
      </c>
      <c r="EA106" s="49">
        <f t="shared" si="298"/>
        <v>0</v>
      </c>
      <c r="EB106" s="49">
        <f t="shared" si="298"/>
        <v>0</v>
      </c>
      <c r="EC106" s="49">
        <f t="shared" si="298"/>
        <v>0</v>
      </c>
      <c r="ED106" s="49">
        <f t="shared" si="298"/>
        <v>0</v>
      </c>
      <c r="EE106" s="49">
        <f t="shared" si="298"/>
        <v>0</v>
      </c>
      <c r="EF106" s="49">
        <f t="shared" si="298"/>
        <v>0</v>
      </c>
      <c r="EG106" s="49">
        <f t="shared" si="298"/>
        <v>0</v>
      </c>
      <c r="EH106" s="49">
        <f t="shared" si="298"/>
        <v>0</v>
      </c>
      <c r="EI106" s="49">
        <f t="shared" si="298"/>
        <v>0</v>
      </c>
      <c r="EJ106" s="49">
        <f t="shared" si="298"/>
        <v>0</v>
      </c>
      <c r="EK106" s="49">
        <f t="shared" si="298"/>
        <v>0</v>
      </c>
      <c r="EL106" s="49">
        <f t="shared" si="298"/>
        <v>0</v>
      </c>
      <c r="EM106" s="49">
        <f t="shared" si="298"/>
        <v>0</v>
      </c>
      <c r="EN106" s="49">
        <f t="shared" si="298"/>
        <v>0</v>
      </c>
      <c r="EO106" s="49">
        <f t="shared" si="298"/>
        <v>0</v>
      </c>
      <c r="EP106" s="49">
        <f t="shared" si="298"/>
        <v>0</v>
      </c>
      <c r="EQ106" s="49">
        <f t="shared" si="298"/>
        <v>0</v>
      </c>
      <c r="ER106" s="49">
        <f t="shared" si="298"/>
        <v>0</v>
      </c>
      <c r="ES106" s="49">
        <f t="shared" si="298"/>
        <v>0</v>
      </c>
      <c r="ET106" s="49">
        <f t="shared" si="298"/>
        <v>0</v>
      </c>
      <c r="EU106" s="49">
        <f t="shared" si="298"/>
        <v>0</v>
      </c>
      <c r="EV106" s="49">
        <f t="shared" si="298"/>
        <v>0</v>
      </c>
      <c r="EW106" s="49">
        <f t="shared" si="298"/>
        <v>0</v>
      </c>
      <c r="EX106" s="49">
        <f t="shared" ref="EX106:FQ106" si="299">EX42*$N42</f>
        <v>0</v>
      </c>
      <c r="EY106" s="49">
        <f t="shared" si="299"/>
        <v>0</v>
      </c>
      <c r="EZ106" s="49">
        <f t="shared" si="299"/>
        <v>0</v>
      </c>
      <c r="FA106" s="49">
        <f t="shared" si="299"/>
        <v>0</v>
      </c>
      <c r="FB106" s="49">
        <f t="shared" si="299"/>
        <v>0</v>
      </c>
      <c r="FC106" s="49">
        <f t="shared" si="299"/>
        <v>0</v>
      </c>
      <c r="FD106" s="49">
        <f t="shared" si="299"/>
        <v>0</v>
      </c>
      <c r="FE106" s="49">
        <f t="shared" si="299"/>
        <v>0</v>
      </c>
      <c r="FF106" s="49">
        <f t="shared" si="299"/>
        <v>0</v>
      </c>
      <c r="FG106" s="49">
        <f t="shared" si="299"/>
        <v>0</v>
      </c>
      <c r="FH106" s="49">
        <f t="shared" si="299"/>
        <v>0</v>
      </c>
      <c r="FI106" s="49">
        <f t="shared" si="299"/>
        <v>0</v>
      </c>
      <c r="FJ106" s="49">
        <f t="shared" si="299"/>
        <v>0</v>
      </c>
      <c r="FK106" s="49">
        <f t="shared" si="299"/>
        <v>0</v>
      </c>
      <c r="FL106" s="49">
        <f t="shared" si="299"/>
        <v>0</v>
      </c>
      <c r="FM106" s="49">
        <f t="shared" si="299"/>
        <v>0</v>
      </c>
      <c r="FN106" s="49">
        <f t="shared" si="299"/>
        <v>0</v>
      </c>
      <c r="FO106" s="49">
        <f t="shared" si="299"/>
        <v>0</v>
      </c>
      <c r="FP106" s="49">
        <f t="shared" si="299"/>
        <v>0</v>
      </c>
      <c r="FQ106" s="49">
        <f t="shared" si="299"/>
        <v>0</v>
      </c>
      <c r="FR106" s="69">
        <f t="shared" si="100"/>
        <v>0</v>
      </c>
      <c r="FS106" s="70">
        <f t="shared" si="101"/>
        <v>0</v>
      </c>
      <c r="FT106" s="5"/>
      <c r="FU106" s="5"/>
      <c r="FV106" s="5"/>
      <c r="FW106" s="5"/>
      <c r="FX106" s="5"/>
      <c r="FY106" s="5"/>
      <c r="FZ106" s="5"/>
      <c r="GA106" s="5"/>
    </row>
    <row r="107" spans="1:183" ht="16.5" customHeight="1" x14ac:dyDescent="0.25">
      <c r="A107" s="5"/>
      <c r="B107" s="25">
        <v>0.5</v>
      </c>
      <c r="C107" s="24" t="s">
        <v>183</v>
      </c>
      <c r="D107" s="24" t="s">
        <v>183</v>
      </c>
      <c r="E107" s="5">
        <f t="shared" si="102"/>
        <v>30</v>
      </c>
      <c r="F107" s="76" t="s">
        <v>283</v>
      </c>
      <c r="G107" s="17" t="s">
        <v>247</v>
      </c>
      <c r="H107" s="41">
        <f t="shared" si="285"/>
        <v>76905.400000000009</v>
      </c>
      <c r="I107" s="41">
        <f t="shared" si="87"/>
        <v>81519.724000000017</v>
      </c>
      <c r="J107" s="41">
        <f t="shared" si="88"/>
        <v>86410.907440000025</v>
      </c>
      <c r="K107" s="41">
        <f t="shared" si="89"/>
        <v>91595.561886400028</v>
      </c>
      <c r="L107" s="41">
        <f t="shared" si="90"/>
        <v>97091.295599584031</v>
      </c>
      <c r="M107" s="41">
        <f t="shared" si="91"/>
        <v>102916.77333555908</v>
      </c>
      <c r="N107" s="41">
        <f t="shared" si="92"/>
        <v>109091.77973569263</v>
      </c>
      <c r="O107" s="49">
        <f t="shared" ref="O107:AG107" si="300">O43*$H43</f>
        <v>0</v>
      </c>
      <c r="P107" s="49">
        <f t="shared" si="300"/>
        <v>0</v>
      </c>
      <c r="Q107" s="49">
        <f t="shared" si="300"/>
        <v>0</v>
      </c>
      <c r="R107" s="49">
        <f t="shared" si="300"/>
        <v>0</v>
      </c>
      <c r="S107" s="49">
        <f t="shared" si="300"/>
        <v>0</v>
      </c>
      <c r="T107" s="49">
        <f t="shared" si="300"/>
        <v>0</v>
      </c>
      <c r="U107" s="49">
        <f t="shared" si="300"/>
        <v>0</v>
      </c>
      <c r="V107" s="49">
        <f t="shared" si="300"/>
        <v>0</v>
      </c>
      <c r="W107" s="49">
        <f t="shared" si="300"/>
        <v>0</v>
      </c>
      <c r="X107" s="49">
        <f t="shared" si="300"/>
        <v>0</v>
      </c>
      <c r="Y107" s="49">
        <f t="shared" si="300"/>
        <v>0</v>
      </c>
      <c r="Z107" s="49">
        <f t="shared" si="300"/>
        <v>0</v>
      </c>
      <c r="AA107" s="49">
        <f t="shared" si="300"/>
        <v>0</v>
      </c>
      <c r="AB107" s="49">
        <f t="shared" si="300"/>
        <v>0</v>
      </c>
      <c r="AC107" s="49">
        <f t="shared" si="300"/>
        <v>0</v>
      </c>
      <c r="AD107" s="49">
        <f t="shared" si="300"/>
        <v>0</v>
      </c>
      <c r="AE107" s="49">
        <f t="shared" si="300"/>
        <v>0</v>
      </c>
      <c r="AF107" s="49">
        <f t="shared" si="300"/>
        <v>0</v>
      </c>
      <c r="AG107" s="49">
        <f t="shared" si="300"/>
        <v>0</v>
      </c>
      <c r="AH107" s="49">
        <f t="shared" ref="AH107:BE107" si="301">AH43*$I43</f>
        <v>0</v>
      </c>
      <c r="AI107" s="49">
        <f t="shared" si="301"/>
        <v>0</v>
      </c>
      <c r="AJ107" s="49">
        <f t="shared" si="301"/>
        <v>0</v>
      </c>
      <c r="AK107" s="49">
        <f t="shared" si="301"/>
        <v>0</v>
      </c>
      <c r="AL107" s="49">
        <f t="shared" si="301"/>
        <v>0</v>
      </c>
      <c r="AM107" s="49">
        <f t="shared" si="301"/>
        <v>0</v>
      </c>
      <c r="AN107" s="49">
        <f t="shared" si="301"/>
        <v>0</v>
      </c>
      <c r="AO107" s="49">
        <f t="shared" si="301"/>
        <v>0</v>
      </c>
      <c r="AP107" s="49">
        <f t="shared" si="301"/>
        <v>0</v>
      </c>
      <c r="AQ107" s="49">
        <f t="shared" si="301"/>
        <v>0</v>
      </c>
      <c r="AR107" s="49">
        <f t="shared" si="301"/>
        <v>0</v>
      </c>
      <c r="AS107" s="49">
        <f t="shared" si="301"/>
        <v>0</v>
      </c>
      <c r="AT107" s="49">
        <f t="shared" si="301"/>
        <v>0</v>
      </c>
      <c r="AU107" s="49">
        <f t="shared" si="301"/>
        <v>0</v>
      </c>
      <c r="AV107" s="49">
        <f t="shared" si="301"/>
        <v>0</v>
      </c>
      <c r="AW107" s="49">
        <f t="shared" si="301"/>
        <v>0</v>
      </c>
      <c r="AX107" s="49">
        <f t="shared" si="301"/>
        <v>0</v>
      </c>
      <c r="AY107" s="49">
        <f t="shared" si="301"/>
        <v>0</v>
      </c>
      <c r="AZ107" s="49">
        <f t="shared" si="301"/>
        <v>0</v>
      </c>
      <c r="BA107" s="49">
        <f t="shared" si="301"/>
        <v>0</v>
      </c>
      <c r="BB107" s="49">
        <f t="shared" si="301"/>
        <v>0</v>
      </c>
      <c r="BC107" s="49">
        <f t="shared" si="301"/>
        <v>0</v>
      </c>
      <c r="BD107" s="49">
        <f t="shared" si="301"/>
        <v>0</v>
      </c>
      <c r="BE107" s="49">
        <f t="shared" si="301"/>
        <v>0</v>
      </c>
      <c r="BF107" s="49">
        <f t="shared" ref="BF107:CC107" si="302">BF43*$J43</f>
        <v>0</v>
      </c>
      <c r="BG107" s="49">
        <f t="shared" si="302"/>
        <v>0</v>
      </c>
      <c r="BH107" s="49">
        <f t="shared" si="302"/>
        <v>0</v>
      </c>
      <c r="BI107" s="49">
        <f t="shared" si="302"/>
        <v>0</v>
      </c>
      <c r="BJ107" s="49">
        <f t="shared" si="302"/>
        <v>0</v>
      </c>
      <c r="BK107" s="49">
        <f t="shared" si="302"/>
        <v>0</v>
      </c>
      <c r="BL107" s="49">
        <f t="shared" si="302"/>
        <v>0</v>
      </c>
      <c r="BM107" s="49">
        <f t="shared" si="302"/>
        <v>0</v>
      </c>
      <c r="BN107" s="49">
        <f t="shared" si="302"/>
        <v>0</v>
      </c>
      <c r="BO107" s="49">
        <f t="shared" si="302"/>
        <v>0</v>
      </c>
      <c r="BP107" s="49">
        <f t="shared" si="302"/>
        <v>0</v>
      </c>
      <c r="BQ107" s="49">
        <f t="shared" si="302"/>
        <v>0</v>
      </c>
      <c r="BR107" s="49">
        <f t="shared" si="302"/>
        <v>0</v>
      </c>
      <c r="BS107" s="49">
        <f t="shared" si="302"/>
        <v>0</v>
      </c>
      <c r="BT107" s="49">
        <f t="shared" si="302"/>
        <v>0</v>
      </c>
      <c r="BU107" s="49">
        <f t="shared" si="302"/>
        <v>0</v>
      </c>
      <c r="BV107" s="49">
        <f t="shared" si="302"/>
        <v>0</v>
      </c>
      <c r="BW107" s="49">
        <f t="shared" si="302"/>
        <v>0</v>
      </c>
      <c r="BX107" s="49">
        <f t="shared" si="302"/>
        <v>0</v>
      </c>
      <c r="BY107" s="49">
        <f t="shared" si="302"/>
        <v>0</v>
      </c>
      <c r="BZ107" s="49">
        <f t="shared" si="302"/>
        <v>0</v>
      </c>
      <c r="CA107" s="49">
        <f t="shared" si="302"/>
        <v>0</v>
      </c>
      <c r="CB107" s="49">
        <f t="shared" si="302"/>
        <v>0</v>
      </c>
      <c r="CC107" s="49">
        <f t="shared" si="302"/>
        <v>0</v>
      </c>
      <c r="CD107" s="49">
        <f t="shared" ref="CD107:DA107" si="303">CD43*$K43</f>
        <v>0</v>
      </c>
      <c r="CE107" s="49">
        <f t="shared" si="303"/>
        <v>0</v>
      </c>
      <c r="CF107" s="49">
        <f t="shared" si="303"/>
        <v>0</v>
      </c>
      <c r="CG107" s="49">
        <f t="shared" si="303"/>
        <v>0</v>
      </c>
      <c r="CH107" s="49">
        <f t="shared" si="303"/>
        <v>0</v>
      </c>
      <c r="CI107" s="49">
        <f t="shared" si="303"/>
        <v>0</v>
      </c>
      <c r="CJ107" s="49">
        <f t="shared" si="303"/>
        <v>0</v>
      </c>
      <c r="CK107" s="49">
        <f t="shared" si="303"/>
        <v>0</v>
      </c>
      <c r="CL107" s="49">
        <f t="shared" si="303"/>
        <v>0</v>
      </c>
      <c r="CM107" s="49">
        <f t="shared" si="303"/>
        <v>0</v>
      </c>
      <c r="CN107" s="49">
        <f t="shared" si="303"/>
        <v>0</v>
      </c>
      <c r="CO107" s="49">
        <f t="shared" si="303"/>
        <v>0</v>
      </c>
      <c r="CP107" s="49">
        <f t="shared" si="303"/>
        <v>0</v>
      </c>
      <c r="CQ107" s="49">
        <f t="shared" si="303"/>
        <v>0</v>
      </c>
      <c r="CR107" s="49">
        <f t="shared" si="303"/>
        <v>0</v>
      </c>
      <c r="CS107" s="49">
        <f t="shared" si="303"/>
        <v>0</v>
      </c>
      <c r="CT107" s="49">
        <f t="shared" si="303"/>
        <v>0</v>
      </c>
      <c r="CU107" s="49">
        <f t="shared" si="303"/>
        <v>0</v>
      </c>
      <c r="CV107" s="49">
        <f t="shared" si="303"/>
        <v>0</v>
      </c>
      <c r="CW107" s="49">
        <f t="shared" si="303"/>
        <v>0</v>
      </c>
      <c r="CX107" s="49">
        <f t="shared" si="303"/>
        <v>0</v>
      </c>
      <c r="CY107" s="49">
        <f t="shared" si="303"/>
        <v>0</v>
      </c>
      <c r="CZ107" s="49">
        <f t="shared" si="303"/>
        <v>0</v>
      </c>
      <c r="DA107" s="49">
        <f t="shared" si="303"/>
        <v>0</v>
      </c>
      <c r="DB107" s="49">
        <f t="shared" ref="DB107:DY107" si="304">DB43*$L43</f>
        <v>0</v>
      </c>
      <c r="DC107" s="49">
        <f t="shared" si="304"/>
        <v>0</v>
      </c>
      <c r="DD107" s="49">
        <f t="shared" si="304"/>
        <v>0</v>
      </c>
      <c r="DE107" s="49">
        <f t="shared" si="304"/>
        <v>0</v>
      </c>
      <c r="DF107" s="49">
        <f t="shared" si="304"/>
        <v>0</v>
      </c>
      <c r="DG107" s="49">
        <f t="shared" si="304"/>
        <v>0</v>
      </c>
      <c r="DH107" s="49">
        <f t="shared" si="304"/>
        <v>0</v>
      </c>
      <c r="DI107" s="49">
        <f t="shared" si="304"/>
        <v>0</v>
      </c>
      <c r="DJ107" s="49">
        <f t="shared" si="304"/>
        <v>0</v>
      </c>
      <c r="DK107" s="49">
        <f t="shared" si="304"/>
        <v>0</v>
      </c>
      <c r="DL107" s="49">
        <f t="shared" si="304"/>
        <v>0</v>
      </c>
      <c r="DM107" s="49">
        <f t="shared" si="304"/>
        <v>0</v>
      </c>
      <c r="DN107" s="49">
        <f t="shared" si="304"/>
        <v>0</v>
      </c>
      <c r="DO107" s="49">
        <f t="shared" si="304"/>
        <v>0</v>
      </c>
      <c r="DP107" s="49">
        <f t="shared" si="304"/>
        <v>0</v>
      </c>
      <c r="DQ107" s="49">
        <f t="shared" si="304"/>
        <v>0</v>
      </c>
      <c r="DR107" s="49">
        <f t="shared" si="304"/>
        <v>0</v>
      </c>
      <c r="DS107" s="49">
        <f t="shared" si="304"/>
        <v>0</v>
      </c>
      <c r="DT107" s="49">
        <f t="shared" si="304"/>
        <v>0</v>
      </c>
      <c r="DU107" s="49">
        <f t="shared" si="304"/>
        <v>0</v>
      </c>
      <c r="DV107" s="49">
        <f t="shared" si="304"/>
        <v>0</v>
      </c>
      <c r="DW107" s="49">
        <f t="shared" si="304"/>
        <v>0</v>
      </c>
      <c r="DX107" s="49">
        <f t="shared" si="304"/>
        <v>0</v>
      </c>
      <c r="DY107" s="49">
        <f t="shared" si="304"/>
        <v>0</v>
      </c>
      <c r="DZ107" s="49">
        <f t="shared" ref="DZ107:EW107" si="305">DZ43*$M43</f>
        <v>0</v>
      </c>
      <c r="EA107" s="49">
        <f t="shared" si="305"/>
        <v>0</v>
      </c>
      <c r="EB107" s="49">
        <f t="shared" si="305"/>
        <v>0</v>
      </c>
      <c r="EC107" s="49">
        <f t="shared" si="305"/>
        <v>0</v>
      </c>
      <c r="ED107" s="49">
        <f t="shared" si="305"/>
        <v>0</v>
      </c>
      <c r="EE107" s="49">
        <f t="shared" si="305"/>
        <v>0</v>
      </c>
      <c r="EF107" s="49">
        <f t="shared" si="305"/>
        <v>0</v>
      </c>
      <c r="EG107" s="49">
        <f t="shared" si="305"/>
        <v>0</v>
      </c>
      <c r="EH107" s="49">
        <f t="shared" si="305"/>
        <v>0</v>
      </c>
      <c r="EI107" s="49">
        <f t="shared" si="305"/>
        <v>0</v>
      </c>
      <c r="EJ107" s="49">
        <f t="shared" si="305"/>
        <v>0</v>
      </c>
      <c r="EK107" s="49">
        <f t="shared" si="305"/>
        <v>0</v>
      </c>
      <c r="EL107" s="49">
        <f t="shared" si="305"/>
        <v>0</v>
      </c>
      <c r="EM107" s="49">
        <f t="shared" si="305"/>
        <v>0</v>
      </c>
      <c r="EN107" s="49">
        <f t="shared" si="305"/>
        <v>0</v>
      </c>
      <c r="EO107" s="49">
        <f t="shared" si="305"/>
        <v>0</v>
      </c>
      <c r="EP107" s="49">
        <f t="shared" si="305"/>
        <v>0</v>
      </c>
      <c r="EQ107" s="49">
        <f t="shared" si="305"/>
        <v>0</v>
      </c>
      <c r="ER107" s="49">
        <f t="shared" si="305"/>
        <v>0</v>
      </c>
      <c r="ES107" s="49">
        <f t="shared" si="305"/>
        <v>0</v>
      </c>
      <c r="ET107" s="49">
        <f t="shared" si="305"/>
        <v>0</v>
      </c>
      <c r="EU107" s="49">
        <f t="shared" si="305"/>
        <v>0</v>
      </c>
      <c r="EV107" s="49">
        <f t="shared" si="305"/>
        <v>0</v>
      </c>
      <c r="EW107" s="49">
        <f t="shared" si="305"/>
        <v>0</v>
      </c>
      <c r="EX107" s="49">
        <f t="shared" ref="EX107:FQ107" si="306">EX43*$N43</f>
        <v>0</v>
      </c>
      <c r="EY107" s="49">
        <f t="shared" si="306"/>
        <v>0</v>
      </c>
      <c r="EZ107" s="49">
        <f t="shared" si="306"/>
        <v>0</v>
      </c>
      <c r="FA107" s="49">
        <f t="shared" si="306"/>
        <v>0</v>
      </c>
      <c r="FB107" s="49">
        <f t="shared" si="306"/>
        <v>0</v>
      </c>
      <c r="FC107" s="49">
        <f t="shared" si="306"/>
        <v>0</v>
      </c>
      <c r="FD107" s="49">
        <f t="shared" si="306"/>
        <v>0</v>
      </c>
      <c r="FE107" s="49">
        <f t="shared" si="306"/>
        <v>0</v>
      </c>
      <c r="FF107" s="49">
        <f t="shared" si="306"/>
        <v>0</v>
      </c>
      <c r="FG107" s="49">
        <f t="shared" si="306"/>
        <v>0</v>
      </c>
      <c r="FH107" s="49">
        <f t="shared" si="306"/>
        <v>0</v>
      </c>
      <c r="FI107" s="49">
        <f t="shared" si="306"/>
        <v>0</v>
      </c>
      <c r="FJ107" s="49">
        <f t="shared" si="306"/>
        <v>0</v>
      </c>
      <c r="FK107" s="49">
        <f t="shared" si="306"/>
        <v>0</v>
      </c>
      <c r="FL107" s="49">
        <f t="shared" si="306"/>
        <v>0</v>
      </c>
      <c r="FM107" s="49">
        <f t="shared" si="306"/>
        <v>0</v>
      </c>
      <c r="FN107" s="49">
        <f t="shared" si="306"/>
        <v>0</v>
      </c>
      <c r="FO107" s="49">
        <f t="shared" si="306"/>
        <v>0</v>
      </c>
      <c r="FP107" s="49">
        <f t="shared" si="306"/>
        <v>0</v>
      </c>
      <c r="FQ107" s="49">
        <f t="shared" si="306"/>
        <v>0</v>
      </c>
      <c r="FR107" s="69">
        <f t="shared" si="100"/>
        <v>0</v>
      </c>
      <c r="FS107" s="70">
        <f t="shared" si="101"/>
        <v>0</v>
      </c>
      <c r="FT107" s="5"/>
      <c r="FU107" s="5"/>
      <c r="FV107" s="5"/>
      <c r="FW107" s="5"/>
      <c r="FX107" s="5"/>
      <c r="FY107" s="5"/>
      <c r="FZ107" s="5"/>
      <c r="GA107" s="5"/>
    </row>
    <row r="108" spans="1:183" ht="16.5" customHeight="1" x14ac:dyDescent="0.25">
      <c r="A108" s="5"/>
      <c r="B108" s="24" t="s">
        <v>243</v>
      </c>
      <c r="C108" s="24" t="s">
        <v>183</v>
      </c>
      <c r="D108" s="24" t="s">
        <v>183</v>
      </c>
      <c r="E108" s="5">
        <f t="shared" si="102"/>
        <v>31</v>
      </c>
      <c r="F108" s="75" t="s">
        <v>284</v>
      </c>
      <c r="G108" s="17" t="s">
        <v>259</v>
      </c>
      <c r="H108" s="41">
        <f t="shared" si="285"/>
        <v>33341.448750000003</v>
      </c>
      <c r="I108" s="41">
        <f t="shared" si="87"/>
        <v>35341.935675000008</v>
      </c>
      <c r="J108" s="41">
        <f t="shared" si="88"/>
        <v>37462.451815500011</v>
      </c>
      <c r="K108" s="41">
        <f t="shared" si="89"/>
        <v>39710.198924430013</v>
      </c>
      <c r="L108" s="41">
        <f t="shared" si="90"/>
        <v>42092.810859895813</v>
      </c>
      <c r="M108" s="41">
        <f t="shared" si="91"/>
        <v>44618.379511489562</v>
      </c>
      <c r="N108" s="41">
        <f t="shared" si="92"/>
        <v>47295.482282178935</v>
      </c>
      <c r="O108" s="49">
        <f t="shared" ref="O108:AG108" si="307">O44*$H44</f>
        <v>0</v>
      </c>
      <c r="P108" s="49">
        <f t="shared" si="307"/>
        <v>0</v>
      </c>
      <c r="Q108" s="49">
        <f t="shared" si="307"/>
        <v>0</v>
      </c>
      <c r="R108" s="49">
        <f t="shared" si="307"/>
        <v>0</v>
      </c>
      <c r="S108" s="49">
        <f t="shared" si="307"/>
        <v>0</v>
      </c>
      <c r="T108" s="49">
        <f t="shared" si="307"/>
        <v>0</v>
      </c>
      <c r="U108" s="49">
        <f t="shared" si="307"/>
        <v>0</v>
      </c>
      <c r="V108" s="49">
        <f t="shared" si="307"/>
        <v>0</v>
      </c>
      <c r="W108" s="49">
        <f t="shared" si="307"/>
        <v>0</v>
      </c>
      <c r="X108" s="49">
        <f t="shared" si="307"/>
        <v>0</v>
      </c>
      <c r="Y108" s="49">
        <f t="shared" si="307"/>
        <v>0</v>
      </c>
      <c r="Z108" s="49">
        <f t="shared" si="307"/>
        <v>0</v>
      </c>
      <c r="AA108" s="49">
        <f t="shared" si="307"/>
        <v>0</v>
      </c>
      <c r="AB108" s="49">
        <f t="shared" si="307"/>
        <v>0</v>
      </c>
      <c r="AC108" s="49">
        <f t="shared" si="307"/>
        <v>0</v>
      </c>
      <c r="AD108" s="49">
        <f t="shared" si="307"/>
        <v>0</v>
      </c>
      <c r="AE108" s="49">
        <f t="shared" si="307"/>
        <v>0</v>
      </c>
      <c r="AF108" s="49">
        <f t="shared" si="307"/>
        <v>0</v>
      </c>
      <c r="AG108" s="49">
        <f t="shared" si="307"/>
        <v>0</v>
      </c>
      <c r="AH108" s="49">
        <f t="shared" ref="AH108:BE108" si="308">AH44*$I44</f>
        <v>0</v>
      </c>
      <c r="AI108" s="49">
        <f t="shared" si="308"/>
        <v>0</v>
      </c>
      <c r="AJ108" s="49">
        <f t="shared" si="308"/>
        <v>0</v>
      </c>
      <c r="AK108" s="49">
        <f t="shared" si="308"/>
        <v>0</v>
      </c>
      <c r="AL108" s="49">
        <f t="shared" si="308"/>
        <v>0</v>
      </c>
      <c r="AM108" s="49">
        <f t="shared" si="308"/>
        <v>0</v>
      </c>
      <c r="AN108" s="49">
        <f t="shared" si="308"/>
        <v>0</v>
      </c>
      <c r="AO108" s="49">
        <f t="shared" si="308"/>
        <v>0</v>
      </c>
      <c r="AP108" s="49">
        <f t="shared" si="308"/>
        <v>0</v>
      </c>
      <c r="AQ108" s="49">
        <f t="shared" si="308"/>
        <v>0</v>
      </c>
      <c r="AR108" s="49">
        <f t="shared" si="308"/>
        <v>0</v>
      </c>
      <c r="AS108" s="49">
        <f t="shared" si="308"/>
        <v>0</v>
      </c>
      <c r="AT108" s="49">
        <f t="shared" si="308"/>
        <v>0</v>
      </c>
      <c r="AU108" s="49">
        <f t="shared" si="308"/>
        <v>0</v>
      </c>
      <c r="AV108" s="49">
        <f t="shared" si="308"/>
        <v>0</v>
      </c>
      <c r="AW108" s="49">
        <f t="shared" si="308"/>
        <v>0</v>
      </c>
      <c r="AX108" s="49">
        <f t="shared" si="308"/>
        <v>0</v>
      </c>
      <c r="AY108" s="49">
        <f t="shared" si="308"/>
        <v>0</v>
      </c>
      <c r="AZ108" s="49">
        <f t="shared" si="308"/>
        <v>0</v>
      </c>
      <c r="BA108" s="49">
        <f t="shared" si="308"/>
        <v>0</v>
      </c>
      <c r="BB108" s="49">
        <f t="shared" si="308"/>
        <v>0</v>
      </c>
      <c r="BC108" s="49">
        <f t="shared" si="308"/>
        <v>0</v>
      </c>
      <c r="BD108" s="49">
        <f t="shared" si="308"/>
        <v>0</v>
      </c>
      <c r="BE108" s="49">
        <f t="shared" si="308"/>
        <v>0</v>
      </c>
      <c r="BF108" s="49">
        <f t="shared" ref="BF108:CC108" si="309">BF44*$J44</f>
        <v>0</v>
      </c>
      <c r="BG108" s="49">
        <f t="shared" si="309"/>
        <v>0</v>
      </c>
      <c r="BH108" s="49">
        <f t="shared" si="309"/>
        <v>0</v>
      </c>
      <c r="BI108" s="49">
        <f t="shared" si="309"/>
        <v>0</v>
      </c>
      <c r="BJ108" s="49">
        <f t="shared" si="309"/>
        <v>0</v>
      </c>
      <c r="BK108" s="49">
        <f t="shared" si="309"/>
        <v>0</v>
      </c>
      <c r="BL108" s="49">
        <f t="shared" si="309"/>
        <v>0</v>
      </c>
      <c r="BM108" s="49">
        <f t="shared" si="309"/>
        <v>0</v>
      </c>
      <c r="BN108" s="49">
        <f t="shared" si="309"/>
        <v>0</v>
      </c>
      <c r="BO108" s="49">
        <f t="shared" si="309"/>
        <v>0</v>
      </c>
      <c r="BP108" s="49">
        <f t="shared" si="309"/>
        <v>0</v>
      </c>
      <c r="BQ108" s="49">
        <f t="shared" si="309"/>
        <v>0</v>
      </c>
      <c r="BR108" s="49">
        <f t="shared" si="309"/>
        <v>0</v>
      </c>
      <c r="BS108" s="49">
        <f t="shared" si="309"/>
        <v>0</v>
      </c>
      <c r="BT108" s="49">
        <f t="shared" si="309"/>
        <v>0</v>
      </c>
      <c r="BU108" s="49">
        <f t="shared" si="309"/>
        <v>0</v>
      </c>
      <c r="BV108" s="49">
        <f t="shared" si="309"/>
        <v>0</v>
      </c>
      <c r="BW108" s="49">
        <f t="shared" si="309"/>
        <v>0</v>
      </c>
      <c r="BX108" s="49">
        <f t="shared" si="309"/>
        <v>0</v>
      </c>
      <c r="BY108" s="49">
        <f t="shared" si="309"/>
        <v>0</v>
      </c>
      <c r="BZ108" s="49">
        <f t="shared" si="309"/>
        <v>0</v>
      </c>
      <c r="CA108" s="49">
        <f t="shared" si="309"/>
        <v>0</v>
      </c>
      <c r="CB108" s="49">
        <f t="shared" si="309"/>
        <v>0</v>
      </c>
      <c r="CC108" s="49">
        <f t="shared" si="309"/>
        <v>0</v>
      </c>
      <c r="CD108" s="49">
        <f t="shared" ref="CD108:DA108" si="310">CD44*$K44</f>
        <v>0</v>
      </c>
      <c r="CE108" s="49">
        <f t="shared" si="310"/>
        <v>0</v>
      </c>
      <c r="CF108" s="49">
        <f t="shared" si="310"/>
        <v>0</v>
      </c>
      <c r="CG108" s="49">
        <f t="shared" si="310"/>
        <v>0</v>
      </c>
      <c r="CH108" s="49">
        <f t="shared" si="310"/>
        <v>0</v>
      </c>
      <c r="CI108" s="49">
        <f t="shared" si="310"/>
        <v>0</v>
      </c>
      <c r="CJ108" s="49">
        <f t="shared" si="310"/>
        <v>0</v>
      </c>
      <c r="CK108" s="49">
        <f t="shared" si="310"/>
        <v>0</v>
      </c>
      <c r="CL108" s="49">
        <f t="shared" si="310"/>
        <v>0</v>
      </c>
      <c r="CM108" s="49">
        <f t="shared" si="310"/>
        <v>0</v>
      </c>
      <c r="CN108" s="49">
        <f t="shared" si="310"/>
        <v>0</v>
      </c>
      <c r="CO108" s="49">
        <f t="shared" si="310"/>
        <v>0</v>
      </c>
      <c r="CP108" s="49">
        <f t="shared" si="310"/>
        <v>0</v>
      </c>
      <c r="CQ108" s="49">
        <f t="shared" si="310"/>
        <v>0</v>
      </c>
      <c r="CR108" s="49">
        <f t="shared" si="310"/>
        <v>0</v>
      </c>
      <c r="CS108" s="49">
        <f t="shared" si="310"/>
        <v>0</v>
      </c>
      <c r="CT108" s="49">
        <f t="shared" si="310"/>
        <v>0</v>
      </c>
      <c r="CU108" s="49">
        <f t="shared" si="310"/>
        <v>0</v>
      </c>
      <c r="CV108" s="49">
        <f t="shared" si="310"/>
        <v>0</v>
      </c>
      <c r="CW108" s="49">
        <f t="shared" si="310"/>
        <v>0</v>
      </c>
      <c r="CX108" s="49">
        <f t="shared" si="310"/>
        <v>0</v>
      </c>
      <c r="CY108" s="49">
        <f t="shared" si="310"/>
        <v>0</v>
      </c>
      <c r="CZ108" s="49">
        <f t="shared" si="310"/>
        <v>0</v>
      </c>
      <c r="DA108" s="49">
        <f t="shared" si="310"/>
        <v>0</v>
      </c>
      <c r="DB108" s="49">
        <f t="shared" ref="DB108:DY108" si="311">DB44*$L44</f>
        <v>0</v>
      </c>
      <c r="DC108" s="49">
        <f t="shared" si="311"/>
        <v>0</v>
      </c>
      <c r="DD108" s="49">
        <f t="shared" si="311"/>
        <v>0</v>
      </c>
      <c r="DE108" s="49">
        <f t="shared" si="311"/>
        <v>0</v>
      </c>
      <c r="DF108" s="49">
        <f t="shared" si="311"/>
        <v>0</v>
      </c>
      <c r="DG108" s="49">
        <f t="shared" si="311"/>
        <v>0</v>
      </c>
      <c r="DH108" s="49">
        <f t="shared" si="311"/>
        <v>0</v>
      </c>
      <c r="DI108" s="49">
        <f t="shared" si="311"/>
        <v>0</v>
      </c>
      <c r="DJ108" s="49">
        <f t="shared" si="311"/>
        <v>0</v>
      </c>
      <c r="DK108" s="49">
        <f t="shared" si="311"/>
        <v>0</v>
      </c>
      <c r="DL108" s="49">
        <f t="shared" si="311"/>
        <v>0</v>
      </c>
      <c r="DM108" s="49">
        <f t="shared" si="311"/>
        <v>0</v>
      </c>
      <c r="DN108" s="49">
        <f t="shared" si="311"/>
        <v>0</v>
      </c>
      <c r="DO108" s="49">
        <f t="shared" si="311"/>
        <v>0</v>
      </c>
      <c r="DP108" s="49">
        <f t="shared" si="311"/>
        <v>0</v>
      </c>
      <c r="DQ108" s="49">
        <f t="shared" si="311"/>
        <v>0</v>
      </c>
      <c r="DR108" s="49">
        <f t="shared" si="311"/>
        <v>0</v>
      </c>
      <c r="DS108" s="49">
        <f t="shared" si="311"/>
        <v>0</v>
      </c>
      <c r="DT108" s="49">
        <f t="shared" si="311"/>
        <v>0</v>
      </c>
      <c r="DU108" s="49">
        <f t="shared" si="311"/>
        <v>0</v>
      </c>
      <c r="DV108" s="49">
        <f t="shared" si="311"/>
        <v>0</v>
      </c>
      <c r="DW108" s="49">
        <f t="shared" si="311"/>
        <v>0</v>
      </c>
      <c r="DX108" s="49">
        <f t="shared" si="311"/>
        <v>0</v>
      </c>
      <c r="DY108" s="49">
        <f t="shared" si="311"/>
        <v>0</v>
      </c>
      <c r="DZ108" s="49">
        <f t="shared" ref="DZ108:EW108" si="312">DZ44*$M44</f>
        <v>0</v>
      </c>
      <c r="EA108" s="49">
        <f t="shared" si="312"/>
        <v>0</v>
      </c>
      <c r="EB108" s="49">
        <f t="shared" si="312"/>
        <v>0</v>
      </c>
      <c r="EC108" s="49">
        <f t="shared" si="312"/>
        <v>0</v>
      </c>
      <c r="ED108" s="49">
        <f t="shared" si="312"/>
        <v>0</v>
      </c>
      <c r="EE108" s="49">
        <f t="shared" si="312"/>
        <v>0</v>
      </c>
      <c r="EF108" s="49">
        <f t="shared" si="312"/>
        <v>0</v>
      </c>
      <c r="EG108" s="49">
        <f t="shared" si="312"/>
        <v>0</v>
      </c>
      <c r="EH108" s="49">
        <f t="shared" si="312"/>
        <v>0</v>
      </c>
      <c r="EI108" s="49">
        <f t="shared" si="312"/>
        <v>0</v>
      </c>
      <c r="EJ108" s="49">
        <f t="shared" si="312"/>
        <v>0</v>
      </c>
      <c r="EK108" s="49">
        <f t="shared" si="312"/>
        <v>0</v>
      </c>
      <c r="EL108" s="49">
        <f t="shared" si="312"/>
        <v>0</v>
      </c>
      <c r="EM108" s="49">
        <f t="shared" si="312"/>
        <v>0</v>
      </c>
      <c r="EN108" s="49">
        <f t="shared" si="312"/>
        <v>0</v>
      </c>
      <c r="EO108" s="49">
        <f t="shared" si="312"/>
        <v>0</v>
      </c>
      <c r="EP108" s="49">
        <f t="shared" si="312"/>
        <v>0</v>
      </c>
      <c r="EQ108" s="49">
        <f t="shared" si="312"/>
        <v>0</v>
      </c>
      <c r="ER108" s="49">
        <f t="shared" si="312"/>
        <v>0</v>
      </c>
      <c r="ES108" s="49">
        <f t="shared" si="312"/>
        <v>0</v>
      </c>
      <c r="ET108" s="49">
        <f t="shared" si="312"/>
        <v>0</v>
      </c>
      <c r="EU108" s="49">
        <f t="shared" si="312"/>
        <v>0</v>
      </c>
      <c r="EV108" s="49">
        <f t="shared" si="312"/>
        <v>0</v>
      </c>
      <c r="EW108" s="49">
        <f t="shared" si="312"/>
        <v>0</v>
      </c>
      <c r="EX108" s="49">
        <f t="shared" ref="EX108:FQ108" si="313">EX44*$N44</f>
        <v>0</v>
      </c>
      <c r="EY108" s="49">
        <f t="shared" si="313"/>
        <v>0</v>
      </c>
      <c r="EZ108" s="49">
        <f t="shared" si="313"/>
        <v>0</v>
      </c>
      <c r="FA108" s="49">
        <f t="shared" si="313"/>
        <v>0</v>
      </c>
      <c r="FB108" s="49">
        <f t="shared" si="313"/>
        <v>0</v>
      </c>
      <c r="FC108" s="49">
        <f t="shared" si="313"/>
        <v>0</v>
      </c>
      <c r="FD108" s="49">
        <f t="shared" si="313"/>
        <v>0</v>
      </c>
      <c r="FE108" s="49">
        <f t="shared" si="313"/>
        <v>0</v>
      </c>
      <c r="FF108" s="49">
        <f t="shared" si="313"/>
        <v>0</v>
      </c>
      <c r="FG108" s="49">
        <f t="shared" si="313"/>
        <v>0</v>
      </c>
      <c r="FH108" s="49">
        <f t="shared" si="313"/>
        <v>0</v>
      </c>
      <c r="FI108" s="49">
        <f t="shared" si="313"/>
        <v>0</v>
      </c>
      <c r="FJ108" s="49">
        <f t="shared" si="313"/>
        <v>0</v>
      </c>
      <c r="FK108" s="49">
        <f t="shared" si="313"/>
        <v>0</v>
      </c>
      <c r="FL108" s="49">
        <f t="shared" si="313"/>
        <v>0</v>
      </c>
      <c r="FM108" s="49">
        <f t="shared" si="313"/>
        <v>0</v>
      </c>
      <c r="FN108" s="49">
        <f t="shared" si="313"/>
        <v>0</v>
      </c>
      <c r="FO108" s="49">
        <f t="shared" si="313"/>
        <v>0</v>
      </c>
      <c r="FP108" s="49">
        <f t="shared" si="313"/>
        <v>0</v>
      </c>
      <c r="FQ108" s="49">
        <f t="shared" si="313"/>
        <v>0</v>
      </c>
      <c r="FR108" s="69">
        <f t="shared" si="100"/>
        <v>0</v>
      </c>
      <c r="FS108" s="70">
        <f t="shared" si="101"/>
        <v>0</v>
      </c>
      <c r="FT108" s="5"/>
      <c r="FU108" s="5"/>
      <c r="FV108" s="5"/>
      <c r="FW108" s="5"/>
      <c r="FX108" s="5"/>
      <c r="FY108" s="5"/>
      <c r="FZ108" s="5"/>
      <c r="GA108" s="5"/>
    </row>
    <row r="109" spans="1:183" ht="16.5" customHeight="1" x14ac:dyDescent="0.25">
      <c r="A109" s="5"/>
      <c r="B109" s="83" t="s">
        <v>186</v>
      </c>
      <c r="C109" s="24" t="s">
        <v>183</v>
      </c>
      <c r="D109" s="24" t="s">
        <v>183</v>
      </c>
      <c r="E109" s="5">
        <f t="shared" si="102"/>
        <v>32</v>
      </c>
      <c r="F109" s="44" t="s">
        <v>285</v>
      </c>
      <c r="G109" s="17" t="s">
        <v>247</v>
      </c>
      <c r="H109" s="41">
        <f t="shared" si="285"/>
        <v>43019.695833333331</v>
      </c>
      <c r="I109" s="41">
        <f t="shared" si="87"/>
        <v>45600.877583333335</v>
      </c>
      <c r="J109" s="41">
        <f t="shared" si="88"/>
        <v>48336.930238333334</v>
      </c>
      <c r="K109" s="41">
        <f t="shared" si="89"/>
        <v>51237.146052633339</v>
      </c>
      <c r="L109" s="41">
        <f t="shared" si="90"/>
        <v>54311.374815791343</v>
      </c>
      <c r="M109" s="41">
        <f t="shared" si="91"/>
        <v>57570.057304738824</v>
      </c>
      <c r="N109" s="41">
        <f t="shared" si="92"/>
        <v>61024.260743023158</v>
      </c>
      <c r="O109" s="49">
        <f t="shared" ref="O109:AG109" si="314">O45*$H45</f>
        <v>0</v>
      </c>
      <c r="P109" s="49">
        <f t="shared" si="314"/>
        <v>0</v>
      </c>
      <c r="Q109" s="49">
        <f t="shared" si="314"/>
        <v>0</v>
      </c>
      <c r="R109" s="49">
        <f t="shared" si="314"/>
        <v>0</v>
      </c>
      <c r="S109" s="49">
        <f t="shared" si="314"/>
        <v>0</v>
      </c>
      <c r="T109" s="49">
        <f t="shared" si="314"/>
        <v>0</v>
      </c>
      <c r="U109" s="49">
        <f t="shared" si="314"/>
        <v>0</v>
      </c>
      <c r="V109" s="49">
        <f t="shared" si="314"/>
        <v>0</v>
      </c>
      <c r="W109" s="49">
        <f t="shared" si="314"/>
        <v>0</v>
      </c>
      <c r="X109" s="49">
        <f t="shared" si="314"/>
        <v>0</v>
      </c>
      <c r="Y109" s="49">
        <f t="shared" si="314"/>
        <v>0</v>
      </c>
      <c r="Z109" s="49">
        <f t="shared" si="314"/>
        <v>0</v>
      </c>
      <c r="AA109" s="49">
        <f t="shared" si="314"/>
        <v>0</v>
      </c>
      <c r="AB109" s="49">
        <f t="shared" si="314"/>
        <v>0</v>
      </c>
      <c r="AC109" s="49">
        <f t="shared" si="314"/>
        <v>0</v>
      </c>
      <c r="AD109" s="49">
        <f t="shared" si="314"/>
        <v>0</v>
      </c>
      <c r="AE109" s="49">
        <f t="shared" si="314"/>
        <v>0</v>
      </c>
      <c r="AF109" s="49">
        <f t="shared" si="314"/>
        <v>0</v>
      </c>
      <c r="AG109" s="49">
        <f t="shared" si="314"/>
        <v>0</v>
      </c>
      <c r="AH109" s="49">
        <f t="shared" ref="AH109:BE109" si="315">AH45*$I45</f>
        <v>0</v>
      </c>
      <c r="AI109" s="49">
        <f t="shared" si="315"/>
        <v>0</v>
      </c>
      <c r="AJ109" s="49">
        <f t="shared" si="315"/>
        <v>0</v>
      </c>
      <c r="AK109" s="49">
        <f t="shared" si="315"/>
        <v>0</v>
      </c>
      <c r="AL109" s="49">
        <f t="shared" si="315"/>
        <v>0</v>
      </c>
      <c r="AM109" s="49">
        <f t="shared" si="315"/>
        <v>0</v>
      </c>
      <c r="AN109" s="49">
        <f t="shared" si="315"/>
        <v>0</v>
      </c>
      <c r="AO109" s="49">
        <f t="shared" si="315"/>
        <v>0</v>
      </c>
      <c r="AP109" s="49">
        <f t="shared" si="315"/>
        <v>0</v>
      </c>
      <c r="AQ109" s="49">
        <f t="shared" si="315"/>
        <v>0</v>
      </c>
      <c r="AR109" s="49">
        <f t="shared" si="315"/>
        <v>0</v>
      </c>
      <c r="AS109" s="49">
        <f t="shared" si="315"/>
        <v>0</v>
      </c>
      <c r="AT109" s="49">
        <f t="shared" si="315"/>
        <v>0</v>
      </c>
      <c r="AU109" s="49">
        <f t="shared" si="315"/>
        <v>0</v>
      </c>
      <c r="AV109" s="49">
        <f t="shared" si="315"/>
        <v>0</v>
      </c>
      <c r="AW109" s="49">
        <f t="shared" si="315"/>
        <v>0</v>
      </c>
      <c r="AX109" s="49">
        <f t="shared" si="315"/>
        <v>0</v>
      </c>
      <c r="AY109" s="49">
        <f t="shared" si="315"/>
        <v>0</v>
      </c>
      <c r="AZ109" s="49">
        <f t="shared" si="315"/>
        <v>0</v>
      </c>
      <c r="BA109" s="49">
        <f t="shared" si="315"/>
        <v>0</v>
      </c>
      <c r="BB109" s="49">
        <f t="shared" si="315"/>
        <v>0</v>
      </c>
      <c r="BC109" s="49">
        <f t="shared" si="315"/>
        <v>0</v>
      </c>
      <c r="BD109" s="49">
        <f t="shared" si="315"/>
        <v>0</v>
      </c>
      <c r="BE109" s="49">
        <f t="shared" si="315"/>
        <v>0</v>
      </c>
      <c r="BF109" s="49">
        <f t="shared" ref="BF109:CC109" si="316">BF45*$J45</f>
        <v>0</v>
      </c>
      <c r="BG109" s="49">
        <f t="shared" si="316"/>
        <v>0</v>
      </c>
      <c r="BH109" s="49">
        <f t="shared" si="316"/>
        <v>0</v>
      </c>
      <c r="BI109" s="49">
        <f t="shared" si="316"/>
        <v>0</v>
      </c>
      <c r="BJ109" s="49">
        <f t="shared" si="316"/>
        <v>0</v>
      </c>
      <c r="BK109" s="49">
        <f t="shared" si="316"/>
        <v>0</v>
      </c>
      <c r="BL109" s="49">
        <f t="shared" si="316"/>
        <v>0</v>
      </c>
      <c r="BM109" s="49">
        <f t="shared" si="316"/>
        <v>0</v>
      </c>
      <c r="BN109" s="49">
        <f t="shared" si="316"/>
        <v>0</v>
      </c>
      <c r="BO109" s="49">
        <f t="shared" si="316"/>
        <v>0</v>
      </c>
      <c r="BP109" s="49">
        <f t="shared" si="316"/>
        <v>0</v>
      </c>
      <c r="BQ109" s="49">
        <f t="shared" si="316"/>
        <v>0</v>
      </c>
      <c r="BR109" s="49">
        <f t="shared" si="316"/>
        <v>0</v>
      </c>
      <c r="BS109" s="49">
        <f t="shared" si="316"/>
        <v>0</v>
      </c>
      <c r="BT109" s="49">
        <f t="shared" si="316"/>
        <v>0</v>
      </c>
      <c r="BU109" s="49">
        <f t="shared" si="316"/>
        <v>0</v>
      </c>
      <c r="BV109" s="49">
        <f t="shared" si="316"/>
        <v>0</v>
      </c>
      <c r="BW109" s="49">
        <f t="shared" si="316"/>
        <v>0</v>
      </c>
      <c r="BX109" s="49">
        <f t="shared" si="316"/>
        <v>0</v>
      </c>
      <c r="BY109" s="49">
        <f t="shared" si="316"/>
        <v>0</v>
      </c>
      <c r="BZ109" s="49">
        <f t="shared" si="316"/>
        <v>0</v>
      </c>
      <c r="CA109" s="49">
        <f t="shared" si="316"/>
        <v>0</v>
      </c>
      <c r="CB109" s="49">
        <f t="shared" si="316"/>
        <v>0</v>
      </c>
      <c r="CC109" s="49">
        <f t="shared" si="316"/>
        <v>0</v>
      </c>
      <c r="CD109" s="49">
        <f t="shared" ref="CD109:DA109" si="317">CD45*$K45</f>
        <v>0</v>
      </c>
      <c r="CE109" s="49">
        <f t="shared" si="317"/>
        <v>0</v>
      </c>
      <c r="CF109" s="49">
        <f t="shared" si="317"/>
        <v>0</v>
      </c>
      <c r="CG109" s="49">
        <f t="shared" si="317"/>
        <v>0</v>
      </c>
      <c r="CH109" s="49">
        <f t="shared" si="317"/>
        <v>0</v>
      </c>
      <c r="CI109" s="49">
        <f t="shared" si="317"/>
        <v>0</v>
      </c>
      <c r="CJ109" s="49">
        <f t="shared" si="317"/>
        <v>0</v>
      </c>
      <c r="CK109" s="49">
        <f t="shared" si="317"/>
        <v>0</v>
      </c>
      <c r="CL109" s="49">
        <f t="shared" si="317"/>
        <v>0</v>
      </c>
      <c r="CM109" s="49">
        <f t="shared" si="317"/>
        <v>0</v>
      </c>
      <c r="CN109" s="49">
        <f t="shared" si="317"/>
        <v>0</v>
      </c>
      <c r="CO109" s="49">
        <f t="shared" si="317"/>
        <v>0</v>
      </c>
      <c r="CP109" s="49">
        <f t="shared" si="317"/>
        <v>0</v>
      </c>
      <c r="CQ109" s="49">
        <f t="shared" si="317"/>
        <v>0</v>
      </c>
      <c r="CR109" s="49">
        <f t="shared" si="317"/>
        <v>0</v>
      </c>
      <c r="CS109" s="49">
        <f t="shared" si="317"/>
        <v>0</v>
      </c>
      <c r="CT109" s="49">
        <f t="shared" si="317"/>
        <v>0</v>
      </c>
      <c r="CU109" s="49">
        <f t="shared" si="317"/>
        <v>0</v>
      </c>
      <c r="CV109" s="49">
        <f t="shared" si="317"/>
        <v>0</v>
      </c>
      <c r="CW109" s="49">
        <f t="shared" si="317"/>
        <v>0</v>
      </c>
      <c r="CX109" s="49">
        <f t="shared" si="317"/>
        <v>0</v>
      </c>
      <c r="CY109" s="49">
        <f t="shared" si="317"/>
        <v>0</v>
      </c>
      <c r="CZ109" s="49">
        <f t="shared" si="317"/>
        <v>0</v>
      </c>
      <c r="DA109" s="49">
        <f t="shared" si="317"/>
        <v>0</v>
      </c>
      <c r="DB109" s="49">
        <f t="shared" ref="DB109:DY109" si="318">DB45*$L45</f>
        <v>0</v>
      </c>
      <c r="DC109" s="49">
        <f t="shared" si="318"/>
        <v>0</v>
      </c>
      <c r="DD109" s="49">
        <f t="shared" si="318"/>
        <v>0</v>
      </c>
      <c r="DE109" s="49">
        <f t="shared" si="318"/>
        <v>0</v>
      </c>
      <c r="DF109" s="49">
        <f t="shared" si="318"/>
        <v>0</v>
      </c>
      <c r="DG109" s="49">
        <f t="shared" si="318"/>
        <v>0</v>
      </c>
      <c r="DH109" s="49">
        <f t="shared" si="318"/>
        <v>0</v>
      </c>
      <c r="DI109" s="49">
        <f t="shared" si="318"/>
        <v>0</v>
      </c>
      <c r="DJ109" s="49">
        <f t="shared" si="318"/>
        <v>0</v>
      </c>
      <c r="DK109" s="49">
        <f t="shared" si="318"/>
        <v>0</v>
      </c>
      <c r="DL109" s="49">
        <f t="shared" si="318"/>
        <v>0</v>
      </c>
      <c r="DM109" s="49">
        <f t="shared" si="318"/>
        <v>0</v>
      </c>
      <c r="DN109" s="49">
        <f t="shared" si="318"/>
        <v>0</v>
      </c>
      <c r="DO109" s="49">
        <f t="shared" si="318"/>
        <v>0</v>
      </c>
      <c r="DP109" s="49">
        <f t="shared" si="318"/>
        <v>0</v>
      </c>
      <c r="DQ109" s="49">
        <f t="shared" si="318"/>
        <v>0</v>
      </c>
      <c r="DR109" s="49">
        <f t="shared" si="318"/>
        <v>0</v>
      </c>
      <c r="DS109" s="49">
        <f t="shared" si="318"/>
        <v>0</v>
      </c>
      <c r="DT109" s="49">
        <f t="shared" si="318"/>
        <v>0</v>
      </c>
      <c r="DU109" s="49">
        <f t="shared" si="318"/>
        <v>0</v>
      </c>
      <c r="DV109" s="49">
        <f t="shared" si="318"/>
        <v>0</v>
      </c>
      <c r="DW109" s="49">
        <f t="shared" si="318"/>
        <v>0</v>
      </c>
      <c r="DX109" s="49">
        <f t="shared" si="318"/>
        <v>0</v>
      </c>
      <c r="DY109" s="49">
        <f t="shared" si="318"/>
        <v>0</v>
      </c>
      <c r="DZ109" s="49">
        <f t="shared" ref="DZ109:EW109" si="319">DZ45*$M45</f>
        <v>0</v>
      </c>
      <c r="EA109" s="49">
        <f t="shared" si="319"/>
        <v>0</v>
      </c>
      <c r="EB109" s="49">
        <f t="shared" si="319"/>
        <v>0</v>
      </c>
      <c r="EC109" s="49">
        <f t="shared" si="319"/>
        <v>0</v>
      </c>
      <c r="ED109" s="49">
        <f t="shared" si="319"/>
        <v>0</v>
      </c>
      <c r="EE109" s="49">
        <f t="shared" si="319"/>
        <v>0</v>
      </c>
      <c r="EF109" s="49">
        <f t="shared" si="319"/>
        <v>0</v>
      </c>
      <c r="EG109" s="49">
        <f t="shared" si="319"/>
        <v>0</v>
      </c>
      <c r="EH109" s="49">
        <f t="shared" si="319"/>
        <v>0</v>
      </c>
      <c r="EI109" s="49">
        <f t="shared" si="319"/>
        <v>0</v>
      </c>
      <c r="EJ109" s="49">
        <f t="shared" si="319"/>
        <v>0</v>
      </c>
      <c r="EK109" s="49">
        <f t="shared" si="319"/>
        <v>0</v>
      </c>
      <c r="EL109" s="49">
        <f t="shared" si="319"/>
        <v>0</v>
      </c>
      <c r="EM109" s="49">
        <f t="shared" si="319"/>
        <v>0</v>
      </c>
      <c r="EN109" s="49">
        <f t="shared" si="319"/>
        <v>0</v>
      </c>
      <c r="EO109" s="49">
        <f t="shared" si="319"/>
        <v>0</v>
      </c>
      <c r="EP109" s="49">
        <f t="shared" si="319"/>
        <v>0</v>
      </c>
      <c r="EQ109" s="49">
        <f t="shared" si="319"/>
        <v>0</v>
      </c>
      <c r="ER109" s="49">
        <f t="shared" si="319"/>
        <v>0</v>
      </c>
      <c r="ES109" s="49">
        <f t="shared" si="319"/>
        <v>0</v>
      </c>
      <c r="ET109" s="49">
        <f t="shared" si="319"/>
        <v>0</v>
      </c>
      <c r="EU109" s="49">
        <f t="shared" si="319"/>
        <v>0</v>
      </c>
      <c r="EV109" s="49">
        <f t="shared" si="319"/>
        <v>0</v>
      </c>
      <c r="EW109" s="49">
        <f t="shared" si="319"/>
        <v>0</v>
      </c>
      <c r="EX109" s="49">
        <f t="shared" ref="EX109:FQ109" si="320">EX45*$N45</f>
        <v>0</v>
      </c>
      <c r="EY109" s="49">
        <f t="shared" si="320"/>
        <v>0</v>
      </c>
      <c r="EZ109" s="49">
        <f t="shared" si="320"/>
        <v>0</v>
      </c>
      <c r="FA109" s="49">
        <f t="shared" si="320"/>
        <v>0</v>
      </c>
      <c r="FB109" s="49">
        <f t="shared" si="320"/>
        <v>0</v>
      </c>
      <c r="FC109" s="49">
        <f t="shared" si="320"/>
        <v>0</v>
      </c>
      <c r="FD109" s="49">
        <f t="shared" si="320"/>
        <v>0</v>
      </c>
      <c r="FE109" s="49">
        <f t="shared" si="320"/>
        <v>0</v>
      </c>
      <c r="FF109" s="49">
        <f t="shared" si="320"/>
        <v>0</v>
      </c>
      <c r="FG109" s="49">
        <f t="shared" si="320"/>
        <v>0</v>
      </c>
      <c r="FH109" s="49">
        <f t="shared" si="320"/>
        <v>0</v>
      </c>
      <c r="FI109" s="49">
        <f t="shared" si="320"/>
        <v>0</v>
      </c>
      <c r="FJ109" s="49">
        <f t="shared" si="320"/>
        <v>0</v>
      </c>
      <c r="FK109" s="49">
        <f t="shared" si="320"/>
        <v>0</v>
      </c>
      <c r="FL109" s="49">
        <f t="shared" si="320"/>
        <v>0</v>
      </c>
      <c r="FM109" s="49">
        <f t="shared" si="320"/>
        <v>0</v>
      </c>
      <c r="FN109" s="49">
        <f t="shared" si="320"/>
        <v>0</v>
      </c>
      <c r="FO109" s="49">
        <f t="shared" si="320"/>
        <v>0</v>
      </c>
      <c r="FP109" s="49">
        <f t="shared" si="320"/>
        <v>0</v>
      </c>
      <c r="FQ109" s="49">
        <f t="shared" si="320"/>
        <v>0</v>
      </c>
      <c r="FR109" s="69">
        <f t="shared" si="100"/>
        <v>0</v>
      </c>
      <c r="FS109" s="70">
        <f t="shared" si="101"/>
        <v>0</v>
      </c>
      <c r="FT109" s="5"/>
      <c r="FU109" s="5"/>
      <c r="FV109" s="5"/>
      <c r="FW109" s="5"/>
      <c r="FX109" s="5"/>
      <c r="FY109" s="5"/>
      <c r="FZ109" s="5"/>
      <c r="GA109" s="5"/>
    </row>
    <row r="110" spans="1:183" ht="16.5" customHeight="1" x14ac:dyDescent="0.25">
      <c r="A110" s="5"/>
      <c r="B110" s="83" t="s">
        <v>186</v>
      </c>
      <c r="C110" s="24" t="s">
        <v>183</v>
      </c>
      <c r="D110" s="24" t="s">
        <v>183</v>
      </c>
      <c r="E110" s="5">
        <f t="shared" si="102"/>
        <v>33</v>
      </c>
      <c r="F110" s="44" t="s">
        <v>286</v>
      </c>
      <c r="G110" s="17" t="s">
        <v>247</v>
      </c>
      <c r="H110" s="41">
        <f t="shared" si="285"/>
        <v>43019.695833333331</v>
      </c>
      <c r="I110" s="41">
        <f t="shared" si="87"/>
        <v>45600.877583333335</v>
      </c>
      <c r="J110" s="41">
        <f t="shared" si="88"/>
        <v>48336.930238333334</v>
      </c>
      <c r="K110" s="41">
        <f t="shared" si="89"/>
        <v>51237.146052633339</v>
      </c>
      <c r="L110" s="41">
        <f t="shared" si="90"/>
        <v>54311.374815791343</v>
      </c>
      <c r="M110" s="41">
        <f t="shared" si="91"/>
        <v>57570.057304738824</v>
      </c>
      <c r="N110" s="41">
        <f t="shared" si="92"/>
        <v>61024.260743023158</v>
      </c>
      <c r="O110" s="49">
        <f t="shared" ref="O110:AG110" si="321">O46*$H46</f>
        <v>0</v>
      </c>
      <c r="P110" s="49">
        <f t="shared" si="321"/>
        <v>0</v>
      </c>
      <c r="Q110" s="49">
        <f t="shared" si="321"/>
        <v>0</v>
      </c>
      <c r="R110" s="49">
        <f t="shared" si="321"/>
        <v>0</v>
      </c>
      <c r="S110" s="49">
        <f t="shared" si="321"/>
        <v>0</v>
      </c>
      <c r="T110" s="49">
        <f t="shared" si="321"/>
        <v>0</v>
      </c>
      <c r="U110" s="49">
        <f t="shared" si="321"/>
        <v>0</v>
      </c>
      <c r="V110" s="49">
        <f t="shared" si="321"/>
        <v>0</v>
      </c>
      <c r="W110" s="49">
        <f t="shared" si="321"/>
        <v>0</v>
      </c>
      <c r="X110" s="49">
        <f t="shared" si="321"/>
        <v>0</v>
      </c>
      <c r="Y110" s="49">
        <f t="shared" si="321"/>
        <v>0</v>
      </c>
      <c r="Z110" s="49">
        <f t="shared" si="321"/>
        <v>0</v>
      </c>
      <c r="AA110" s="49">
        <f t="shared" si="321"/>
        <v>0</v>
      </c>
      <c r="AB110" s="49">
        <f t="shared" si="321"/>
        <v>0</v>
      </c>
      <c r="AC110" s="49">
        <f t="shared" si="321"/>
        <v>0</v>
      </c>
      <c r="AD110" s="49">
        <f t="shared" si="321"/>
        <v>0</v>
      </c>
      <c r="AE110" s="49">
        <f t="shared" si="321"/>
        <v>0</v>
      </c>
      <c r="AF110" s="49">
        <f t="shared" si="321"/>
        <v>0</v>
      </c>
      <c r="AG110" s="49">
        <f t="shared" si="321"/>
        <v>0</v>
      </c>
      <c r="AH110" s="49">
        <f t="shared" ref="AH110:BE110" si="322">AH46*$I46</f>
        <v>0</v>
      </c>
      <c r="AI110" s="49">
        <f t="shared" si="322"/>
        <v>0</v>
      </c>
      <c r="AJ110" s="49">
        <f t="shared" si="322"/>
        <v>0</v>
      </c>
      <c r="AK110" s="49">
        <f t="shared" si="322"/>
        <v>0</v>
      </c>
      <c r="AL110" s="49">
        <f t="shared" si="322"/>
        <v>0</v>
      </c>
      <c r="AM110" s="49">
        <f t="shared" si="322"/>
        <v>0</v>
      </c>
      <c r="AN110" s="49">
        <f t="shared" si="322"/>
        <v>0</v>
      </c>
      <c r="AO110" s="49">
        <f t="shared" si="322"/>
        <v>0</v>
      </c>
      <c r="AP110" s="49">
        <f t="shared" si="322"/>
        <v>0</v>
      </c>
      <c r="AQ110" s="49">
        <f t="shared" si="322"/>
        <v>0</v>
      </c>
      <c r="AR110" s="49">
        <f t="shared" si="322"/>
        <v>0</v>
      </c>
      <c r="AS110" s="49">
        <f t="shared" si="322"/>
        <v>0</v>
      </c>
      <c r="AT110" s="49">
        <f t="shared" si="322"/>
        <v>0</v>
      </c>
      <c r="AU110" s="49">
        <f t="shared" si="322"/>
        <v>0</v>
      </c>
      <c r="AV110" s="49">
        <f t="shared" si="322"/>
        <v>0</v>
      </c>
      <c r="AW110" s="49">
        <f t="shared" si="322"/>
        <v>0</v>
      </c>
      <c r="AX110" s="49">
        <f t="shared" si="322"/>
        <v>0</v>
      </c>
      <c r="AY110" s="49">
        <f t="shared" si="322"/>
        <v>0</v>
      </c>
      <c r="AZ110" s="49">
        <f t="shared" si="322"/>
        <v>0</v>
      </c>
      <c r="BA110" s="49">
        <f t="shared" si="322"/>
        <v>0</v>
      </c>
      <c r="BB110" s="49">
        <f t="shared" si="322"/>
        <v>0</v>
      </c>
      <c r="BC110" s="49">
        <f t="shared" si="322"/>
        <v>0</v>
      </c>
      <c r="BD110" s="49">
        <f t="shared" si="322"/>
        <v>0</v>
      </c>
      <c r="BE110" s="49">
        <f t="shared" si="322"/>
        <v>0</v>
      </c>
      <c r="BF110" s="49">
        <f t="shared" ref="BF110:CC110" si="323">BF46*$J46</f>
        <v>0</v>
      </c>
      <c r="BG110" s="49">
        <f t="shared" si="323"/>
        <v>0</v>
      </c>
      <c r="BH110" s="49">
        <f t="shared" si="323"/>
        <v>0</v>
      </c>
      <c r="BI110" s="49">
        <f t="shared" si="323"/>
        <v>0</v>
      </c>
      <c r="BJ110" s="49">
        <f t="shared" si="323"/>
        <v>0</v>
      </c>
      <c r="BK110" s="49">
        <f t="shared" si="323"/>
        <v>0</v>
      </c>
      <c r="BL110" s="49">
        <f t="shared" si="323"/>
        <v>0</v>
      </c>
      <c r="BM110" s="49">
        <f t="shared" si="323"/>
        <v>0</v>
      </c>
      <c r="BN110" s="49">
        <f t="shared" si="323"/>
        <v>0</v>
      </c>
      <c r="BO110" s="49">
        <f t="shared" si="323"/>
        <v>0</v>
      </c>
      <c r="BP110" s="49">
        <f t="shared" si="323"/>
        <v>0</v>
      </c>
      <c r="BQ110" s="49">
        <f t="shared" si="323"/>
        <v>0</v>
      </c>
      <c r="BR110" s="49">
        <f t="shared" si="323"/>
        <v>0</v>
      </c>
      <c r="BS110" s="49">
        <f t="shared" si="323"/>
        <v>0</v>
      </c>
      <c r="BT110" s="49">
        <f t="shared" si="323"/>
        <v>0</v>
      </c>
      <c r="BU110" s="49">
        <f t="shared" si="323"/>
        <v>0</v>
      </c>
      <c r="BV110" s="49">
        <f t="shared" si="323"/>
        <v>0</v>
      </c>
      <c r="BW110" s="49">
        <f t="shared" si="323"/>
        <v>0</v>
      </c>
      <c r="BX110" s="49">
        <f t="shared" si="323"/>
        <v>0</v>
      </c>
      <c r="BY110" s="49">
        <f t="shared" si="323"/>
        <v>0</v>
      </c>
      <c r="BZ110" s="49">
        <f t="shared" si="323"/>
        <v>0</v>
      </c>
      <c r="CA110" s="49">
        <f t="shared" si="323"/>
        <v>0</v>
      </c>
      <c r="CB110" s="49">
        <f t="shared" si="323"/>
        <v>0</v>
      </c>
      <c r="CC110" s="49">
        <f t="shared" si="323"/>
        <v>0</v>
      </c>
      <c r="CD110" s="49">
        <f t="shared" ref="CD110:DA110" si="324">CD46*$K46</f>
        <v>0</v>
      </c>
      <c r="CE110" s="49">
        <f t="shared" si="324"/>
        <v>0</v>
      </c>
      <c r="CF110" s="49">
        <f t="shared" si="324"/>
        <v>0</v>
      </c>
      <c r="CG110" s="49">
        <f t="shared" si="324"/>
        <v>0</v>
      </c>
      <c r="CH110" s="49">
        <f t="shared" si="324"/>
        <v>0</v>
      </c>
      <c r="CI110" s="49">
        <f t="shared" si="324"/>
        <v>0</v>
      </c>
      <c r="CJ110" s="49">
        <f t="shared" si="324"/>
        <v>0</v>
      </c>
      <c r="CK110" s="49">
        <f t="shared" si="324"/>
        <v>0</v>
      </c>
      <c r="CL110" s="49">
        <f t="shared" si="324"/>
        <v>0</v>
      </c>
      <c r="CM110" s="49">
        <f t="shared" si="324"/>
        <v>0</v>
      </c>
      <c r="CN110" s="49">
        <f t="shared" si="324"/>
        <v>0</v>
      </c>
      <c r="CO110" s="49">
        <f t="shared" si="324"/>
        <v>0</v>
      </c>
      <c r="CP110" s="49">
        <f t="shared" si="324"/>
        <v>0</v>
      </c>
      <c r="CQ110" s="49">
        <f t="shared" si="324"/>
        <v>0</v>
      </c>
      <c r="CR110" s="49">
        <f t="shared" si="324"/>
        <v>0</v>
      </c>
      <c r="CS110" s="49">
        <f t="shared" si="324"/>
        <v>0</v>
      </c>
      <c r="CT110" s="49">
        <f t="shared" si="324"/>
        <v>0</v>
      </c>
      <c r="CU110" s="49">
        <f t="shared" si="324"/>
        <v>0</v>
      </c>
      <c r="CV110" s="49">
        <f t="shared" si="324"/>
        <v>0</v>
      </c>
      <c r="CW110" s="49">
        <f t="shared" si="324"/>
        <v>0</v>
      </c>
      <c r="CX110" s="49">
        <f t="shared" si="324"/>
        <v>0</v>
      </c>
      <c r="CY110" s="49">
        <f t="shared" si="324"/>
        <v>0</v>
      </c>
      <c r="CZ110" s="49">
        <f t="shared" si="324"/>
        <v>0</v>
      </c>
      <c r="DA110" s="49">
        <f t="shared" si="324"/>
        <v>0</v>
      </c>
      <c r="DB110" s="49">
        <f t="shared" ref="DB110:DY110" si="325">DB46*$L46</f>
        <v>0</v>
      </c>
      <c r="DC110" s="49">
        <f t="shared" si="325"/>
        <v>0</v>
      </c>
      <c r="DD110" s="49">
        <f t="shared" si="325"/>
        <v>0</v>
      </c>
      <c r="DE110" s="49">
        <f t="shared" si="325"/>
        <v>0</v>
      </c>
      <c r="DF110" s="49">
        <f t="shared" si="325"/>
        <v>0</v>
      </c>
      <c r="DG110" s="49">
        <f t="shared" si="325"/>
        <v>0</v>
      </c>
      <c r="DH110" s="49">
        <f t="shared" si="325"/>
        <v>0</v>
      </c>
      <c r="DI110" s="49">
        <f t="shared" si="325"/>
        <v>0</v>
      </c>
      <c r="DJ110" s="49">
        <f t="shared" si="325"/>
        <v>0</v>
      </c>
      <c r="DK110" s="49">
        <f t="shared" si="325"/>
        <v>0</v>
      </c>
      <c r="DL110" s="49">
        <f t="shared" si="325"/>
        <v>0</v>
      </c>
      <c r="DM110" s="49">
        <f t="shared" si="325"/>
        <v>0</v>
      </c>
      <c r="DN110" s="49">
        <f t="shared" si="325"/>
        <v>0</v>
      </c>
      <c r="DO110" s="49">
        <f t="shared" si="325"/>
        <v>0</v>
      </c>
      <c r="DP110" s="49">
        <f t="shared" si="325"/>
        <v>0</v>
      </c>
      <c r="DQ110" s="49">
        <f t="shared" si="325"/>
        <v>0</v>
      </c>
      <c r="DR110" s="49">
        <f t="shared" si="325"/>
        <v>0</v>
      </c>
      <c r="DS110" s="49">
        <f t="shared" si="325"/>
        <v>0</v>
      </c>
      <c r="DT110" s="49">
        <f t="shared" si="325"/>
        <v>0</v>
      </c>
      <c r="DU110" s="49">
        <f t="shared" si="325"/>
        <v>0</v>
      </c>
      <c r="DV110" s="49">
        <f t="shared" si="325"/>
        <v>0</v>
      </c>
      <c r="DW110" s="49">
        <f t="shared" si="325"/>
        <v>0</v>
      </c>
      <c r="DX110" s="49">
        <f t="shared" si="325"/>
        <v>0</v>
      </c>
      <c r="DY110" s="49">
        <f t="shared" si="325"/>
        <v>0</v>
      </c>
      <c r="DZ110" s="49">
        <f t="shared" ref="DZ110:EW110" si="326">DZ46*$M46</f>
        <v>0</v>
      </c>
      <c r="EA110" s="49">
        <f t="shared" si="326"/>
        <v>0</v>
      </c>
      <c r="EB110" s="49">
        <f t="shared" si="326"/>
        <v>0</v>
      </c>
      <c r="EC110" s="49">
        <f t="shared" si="326"/>
        <v>0</v>
      </c>
      <c r="ED110" s="49">
        <f t="shared" si="326"/>
        <v>0</v>
      </c>
      <c r="EE110" s="49">
        <f t="shared" si="326"/>
        <v>0</v>
      </c>
      <c r="EF110" s="49">
        <f t="shared" si="326"/>
        <v>0</v>
      </c>
      <c r="EG110" s="49">
        <f t="shared" si="326"/>
        <v>0</v>
      </c>
      <c r="EH110" s="49">
        <f t="shared" si="326"/>
        <v>0</v>
      </c>
      <c r="EI110" s="49">
        <f t="shared" si="326"/>
        <v>0</v>
      </c>
      <c r="EJ110" s="49">
        <f t="shared" si="326"/>
        <v>0</v>
      </c>
      <c r="EK110" s="49">
        <f t="shared" si="326"/>
        <v>0</v>
      </c>
      <c r="EL110" s="49">
        <f t="shared" si="326"/>
        <v>0</v>
      </c>
      <c r="EM110" s="49">
        <f t="shared" si="326"/>
        <v>0</v>
      </c>
      <c r="EN110" s="49">
        <f t="shared" si="326"/>
        <v>0</v>
      </c>
      <c r="EO110" s="49">
        <f t="shared" si="326"/>
        <v>0</v>
      </c>
      <c r="EP110" s="49">
        <f t="shared" si="326"/>
        <v>0</v>
      </c>
      <c r="EQ110" s="49">
        <f t="shared" si="326"/>
        <v>0</v>
      </c>
      <c r="ER110" s="49">
        <f t="shared" si="326"/>
        <v>0</v>
      </c>
      <c r="ES110" s="49">
        <f t="shared" si="326"/>
        <v>0</v>
      </c>
      <c r="ET110" s="49">
        <f t="shared" si="326"/>
        <v>0</v>
      </c>
      <c r="EU110" s="49">
        <f t="shared" si="326"/>
        <v>0</v>
      </c>
      <c r="EV110" s="49">
        <f t="shared" si="326"/>
        <v>0</v>
      </c>
      <c r="EW110" s="49">
        <f t="shared" si="326"/>
        <v>0</v>
      </c>
      <c r="EX110" s="49">
        <f t="shared" ref="EX110:FQ110" si="327">EX46*$N46</f>
        <v>0</v>
      </c>
      <c r="EY110" s="49">
        <f t="shared" si="327"/>
        <v>0</v>
      </c>
      <c r="EZ110" s="49">
        <f t="shared" si="327"/>
        <v>0</v>
      </c>
      <c r="FA110" s="49">
        <f t="shared" si="327"/>
        <v>0</v>
      </c>
      <c r="FB110" s="49">
        <f t="shared" si="327"/>
        <v>0</v>
      </c>
      <c r="FC110" s="49">
        <f t="shared" si="327"/>
        <v>0</v>
      </c>
      <c r="FD110" s="49">
        <f t="shared" si="327"/>
        <v>0</v>
      </c>
      <c r="FE110" s="49">
        <f t="shared" si="327"/>
        <v>0</v>
      </c>
      <c r="FF110" s="49">
        <f t="shared" si="327"/>
        <v>0</v>
      </c>
      <c r="FG110" s="49">
        <f t="shared" si="327"/>
        <v>0</v>
      </c>
      <c r="FH110" s="49">
        <f t="shared" si="327"/>
        <v>0</v>
      </c>
      <c r="FI110" s="49">
        <f t="shared" si="327"/>
        <v>0</v>
      </c>
      <c r="FJ110" s="49">
        <f t="shared" si="327"/>
        <v>0</v>
      </c>
      <c r="FK110" s="49">
        <f t="shared" si="327"/>
        <v>0</v>
      </c>
      <c r="FL110" s="49">
        <f t="shared" si="327"/>
        <v>0</v>
      </c>
      <c r="FM110" s="49">
        <f t="shared" si="327"/>
        <v>0</v>
      </c>
      <c r="FN110" s="49">
        <f t="shared" si="327"/>
        <v>0</v>
      </c>
      <c r="FO110" s="49">
        <f t="shared" si="327"/>
        <v>0</v>
      </c>
      <c r="FP110" s="49">
        <f t="shared" si="327"/>
        <v>0</v>
      </c>
      <c r="FQ110" s="49">
        <f t="shared" si="327"/>
        <v>0</v>
      </c>
      <c r="FR110" s="69">
        <f t="shared" si="100"/>
        <v>0</v>
      </c>
      <c r="FS110" s="70">
        <f t="shared" si="101"/>
        <v>0</v>
      </c>
      <c r="FT110" s="5"/>
      <c r="FU110" s="5"/>
      <c r="FV110" s="5"/>
      <c r="FW110" s="5"/>
      <c r="FX110" s="5"/>
      <c r="FY110" s="5"/>
      <c r="FZ110" s="5"/>
      <c r="GA110" s="5"/>
    </row>
    <row r="111" spans="1:183" ht="16.5" customHeight="1" x14ac:dyDescent="0.25">
      <c r="A111" s="5"/>
      <c r="B111" s="24" t="s">
        <v>186</v>
      </c>
      <c r="C111" s="24" t="s">
        <v>183</v>
      </c>
      <c r="D111" s="24" t="s">
        <v>183</v>
      </c>
      <c r="E111" s="5">
        <f t="shared" si="102"/>
        <v>34</v>
      </c>
      <c r="F111" s="44" t="s">
        <v>287</v>
      </c>
      <c r="G111" s="17" t="s">
        <v>247</v>
      </c>
      <c r="H111" s="41">
        <f t="shared" si="285"/>
        <v>43019.695833333331</v>
      </c>
      <c r="I111" s="41">
        <f t="shared" si="87"/>
        <v>45600.877583333335</v>
      </c>
      <c r="J111" s="41">
        <f t="shared" si="88"/>
        <v>48336.930238333334</v>
      </c>
      <c r="K111" s="41">
        <f t="shared" si="89"/>
        <v>51237.146052633339</v>
      </c>
      <c r="L111" s="41">
        <f t="shared" si="90"/>
        <v>54311.374815791343</v>
      </c>
      <c r="M111" s="41">
        <f t="shared" si="91"/>
        <v>57570.057304738824</v>
      </c>
      <c r="N111" s="41">
        <f t="shared" si="92"/>
        <v>61024.260743023158</v>
      </c>
      <c r="O111" s="49">
        <f t="shared" ref="O111:AG111" si="328">O47*$H47</f>
        <v>0</v>
      </c>
      <c r="P111" s="49">
        <f t="shared" si="328"/>
        <v>0</v>
      </c>
      <c r="Q111" s="49">
        <f t="shared" si="328"/>
        <v>0</v>
      </c>
      <c r="R111" s="49">
        <f t="shared" si="328"/>
        <v>0</v>
      </c>
      <c r="S111" s="49">
        <f t="shared" si="328"/>
        <v>0</v>
      </c>
      <c r="T111" s="49">
        <f t="shared" si="328"/>
        <v>0</v>
      </c>
      <c r="U111" s="49">
        <f t="shared" si="328"/>
        <v>0</v>
      </c>
      <c r="V111" s="49">
        <f t="shared" si="328"/>
        <v>0</v>
      </c>
      <c r="W111" s="49">
        <f t="shared" si="328"/>
        <v>0</v>
      </c>
      <c r="X111" s="49">
        <f t="shared" si="328"/>
        <v>0</v>
      </c>
      <c r="Y111" s="49">
        <f t="shared" si="328"/>
        <v>0</v>
      </c>
      <c r="Z111" s="49">
        <f t="shared" si="328"/>
        <v>0</v>
      </c>
      <c r="AA111" s="49">
        <f t="shared" si="328"/>
        <v>0</v>
      </c>
      <c r="AB111" s="49">
        <f t="shared" si="328"/>
        <v>0</v>
      </c>
      <c r="AC111" s="49">
        <f t="shared" si="328"/>
        <v>0</v>
      </c>
      <c r="AD111" s="49">
        <f t="shared" si="328"/>
        <v>0</v>
      </c>
      <c r="AE111" s="49">
        <f t="shared" si="328"/>
        <v>0</v>
      </c>
      <c r="AF111" s="49">
        <f t="shared" si="328"/>
        <v>0</v>
      </c>
      <c r="AG111" s="49">
        <f t="shared" si="328"/>
        <v>0</v>
      </c>
      <c r="AH111" s="49">
        <f t="shared" ref="AH111:BE111" si="329">AH47*$I47</f>
        <v>0</v>
      </c>
      <c r="AI111" s="49">
        <f t="shared" si="329"/>
        <v>0</v>
      </c>
      <c r="AJ111" s="49">
        <f t="shared" si="329"/>
        <v>0</v>
      </c>
      <c r="AK111" s="49">
        <f t="shared" si="329"/>
        <v>0</v>
      </c>
      <c r="AL111" s="49">
        <f t="shared" si="329"/>
        <v>0</v>
      </c>
      <c r="AM111" s="49">
        <f t="shared" si="329"/>
        <v>0</v>
      </c>
      <c r="AN111" s="49">
        <f t="shared" si="329"/>
        <v>0</v>
      </c>
      <c r="AO111" s="49">
        <f t="shared" si="329"/>
        <v>0</v>
      </c>
      <c r="AP111" s="49">
        <f t="shared" si="329"/>
        <v>0</v>
      </c>
      <c r="AQ111" s="49">
        <f t="shared" si="329"/>
        <v>0</v>
      </c>
      <c r="AR111" s="49">
        <f t="shared" si="329"/>
        <v>0</v>
      </c>
      <c r="AS111" s="49">
        <f t="shared" si="329"/>
        <v>0</v>
      </c>
      <c r="AT111" s="49">
        <f t="shared" si="329"/>
        <v>0</v>
      </c>
      <c r="AU111" s="49">
        <f t="shared" si="329"/>
        <v>0</v>
      </c>
      <c r="AV111" s="49">
        <f t="shared" si="329"/>
        <v>0</v>
      </c>
      <c r="AW111" s="49">
        <f t="shared" si="329"/>
        <v>0</v>
      </c>
      <c r="AX111" s="49">
        <f t="shared" si="329"/>
        <v>0</v>
      </c>
      <c r="AY111" s="49">
        <f t="shared" si="329"/>
        <v>0</v>
      </c>
      <c r="AZ111" s="49">
        <f t="shared" si="329"/>
        <v>0</v>
      </c>
      <c r="BA111" s="49">
        <f t="shared" si="329"/>
        <v>0</v>
      </c>
      <c r="BB111" s="49">
        <f t="shared" si="329"/>
        <v>0</v>
      </c>
      <c r="BC111" s="49">
        <f t="shared" si="329"/>
        <v>0</v>
      </c>
      <c r="BD111" s="49">
        <f t="shared" si="329"/>
        <v>0</v>
      </c>
      <c r="BE111" s="49">
        <f t="shared" si="329"/>
        <v>0</v>
      </c>
      <c r="BF111" s="49">
        <f t="shared" ref="BF111:CC111" si="330">BF47*$J47</f>
        <v>0</v>
      </c>
      <c r="BG111" s="49">
        <f t="shared" si="330"/>
        <v>0</v>
      </c>
      <c r="BH111" s="49">
        <f t="shared" si="330"/>
        <v>0</v>
      </c>
      <c r="BI111" s="49">
        <f t="shared" si="330"/>
        <v>0</v>
      </c>
      <c r="BJ111" s="49">
        <f t="shared" si="330"/>
        <v>0</v>
      </c>
      <c r="BK111" s="49">
        <f t="shared" si="330"/>
        <v>0</v>
      </c>
      <c r="BL111" s="49">
        <f t="shared" si="330"/>
        <v>0</v>
      </c>
      <c r="BM111" s="49">
        <f t="shared" si="330"/>
        <v>0</v>
      </c>
      <c r="BN111" s="49">
        <f t="shared" si="330"/>
        <v>0</v>
      </c>
      <c r="BO111" s="49">
        <f t="shared" si="330"/>
        <v>0</v>
      </c>
      <c r="BP111" s="49">
        <f t="shared" si="330"/>
        <v>0</v>
      </c>
      <c r="BQ111" s="49">
        <f t="shared" si="330"/>
        <v>0</v>
      </c>
      <c r="BR111" s="49">
        <f t="shared" si="330"/>
        <v>0</v>
      </c>
      <c r="BS111" s="49">
        <f t="shared" si="330"/>
        <v>0</v>
      </c>
      <c r="BT111" s="49">
        <f t="shared" si="330"/>
        <v>0</v>
      </c>
      <c r="BU111" s="49">
        <f t="shared" si="330"/>
        <v>0</v>
      </c>
      <c r="BV111" s="49">
        <f t="shared" si="330"/>
        <v>0</v>
      </c>
      <c r="BW111" s="49">
        <f t="shared" si="330"/>
        <v>0</v>
      </c>
      <c r="BX111" s="49">
        <f t="shared" si="330"/>
        <v>0</v>
      </c>
      <c r="BY111" s="49">
        <f t="shared" si="330"/>
        <v>0</v>
      </c>
      <c r="BZ111" s="49">
        <f t="shared" si="330"/>
        <v>0</v>
      </c>
      <c r="CA111" s="49">
        <f t="shared" si="330"/>
        <v>0</v>
      </c>
      <c r="CB111" s="49">
        <f t="shared" si="330"/>
        <v>0</v>
      </c>
      <c r="CC111" s="49">
        <f t="shared" si="330"/>
        <v>0</v>
      </c>
      <c r="CD111" s="49">
        <f t="shared" ref="CD111:DA111" si="331">CD47*$K47</f>
        <v>0</v>
      </c>
      <c r="CE111" s="49">
        <f t="shared" si="331"/>
        <v>0</v>
      </c>
      <c r="CF111" s="49">
        <f t="shared" si="331"/>
        <v>0</v>
      </c>
      <c r="CG111" s="49">
        <f t="shared" si="331"/>
        <v>0</v>
      </c>
      <c r="CH111" s="49">
        <f t="shared" si="331"/>
        <v>0</v>
      </c>
      <c r="CI111" s="49">
        <f t="shared" si="331"/>
        <v>0</v>
      </c>
      <c r="CJ111" s="49">
        <f t="shared" si="331"/>
        <v>0</v>
      </c>
      <c r="CK111" s="49">
        <f t="shared" si="331"/>
        <v>0</v>
      </c>
      <c r="CL111" s="49">
        <f t="shared" si="331"/>
        <v>0</v>
      </c>
      <c r="CM111" s="49">
        <f t="shared" si="331"/>
        <v>0</v>
      </c>
      <c r="CN111" s="49">
        <f t="shared" si="331"/>
        <v>0</v>
      </c>
      <c r="CO111" s="49">
        <f t="shared" si="331"/>
        <v>0</v>
      </c>
      <c r="CP111" s="49">
        <f t="shared" si="331"/>
        <v>0</v>
      </c>
      <c r="CQ111" s="49">
        <f t="shared" si="331"/>
        <v>0</v>
      </c>
      <c r="CR111" s="49">
        <f t="shared" si="331"/>
        <v>0</v>
      </c>
      <c r="CS111" s="49">
        <f t="shared" si="331"/>
        <v>0</v>
      </c>
      <c r="CT111" s="49">
        <f t="shared" si="331"/>
        <v>0</v>
      </c>
      <c r="CU111" s="49">
        <f t="shared" si="331"/>
        <v>0</v>
      </c>
      <c r="CV111" s="49">
        <f t="shared" si="331"/>
        <v>0</v>
      </c>
      <c r="CW111" s="49">
        <f t="shared" si="331"/>
        <v>0</v>
      </c>
      <c r="CX111" s="49">
        <f t="shared" si="331"/>
        <v>0</v>
      </c>
      <c r="CY111" s="49">
        <f t="shared" si="331"/>
        <v>0</v>
      </c>
      <c r="CZ111" s="49">
        <f t="shared" si="331"/>
        <v>0</v>
      </c>
      <c r="DA111" s="49">
        <f t="shared" si="331"/>
        <v>0</v>
      </c>
      <c r="DB111" s="49">
        <f t="shared" ref="DB111:DY111" si="332">DB47*$L47</f>
        <v>0</v>
      </c>
      <c r="DC111" s="49">
        <f t="shared" si="332"/>
        <v>0</v>
      </c>
      <c r="DD111" s="49">
        <f t="shared" si="332"/>
        <v>0</v>
      </c>
      <c r="DE111" s="49">
        <f t="shared" si="332"/>
        <v>0</v>
      </c>
      <c r="DF111" s="49">
        <f t="shared" si="332"/>
        <v>0</v>
      </c>
      <c r="DG111" s="49">
        <f t="shared" si="332"/>
        <v>0</v>
      </c>
      <c r="DH111" s="49">
        <f t="shared" si="332"/>
        <v>0</v>
      </c>
      <c r="DI111" s="49">
        <f t="shared" si="332"/>
        <v>0</v>
      </c>
      <c r="DJ111" s="49">
        <f t="shared" si="332"/>
        <v>0</v>
      </c>
      <c r="DK111" s="49">
        <f t="shared" si="332"/>
        <v>0</v>
      </c>
      <c r="DL111" s="49">
        <f t="shared" si="332"/>
        <v>0</v>
      </c>
      <c r="DM111" s="49">
        <f t="shared" si="332"/>
        <v>0</v>
      </c>
      <c r="DN111" s="49">
        <f t="shared" si="332"/>
        <v>0</v>
      </c>
      <c r="DO111" s="49">
        <f t="shared" si="332"/>
        <v>0</v>
      </c>
      <c r="DP111" s="49">
        <f t="shared" si="332"/>
        <v>0</v>
      </c>
      <c r="DQ111" s="49">
        <f t="shared" si="332"/>
        <v>0</v>
      </c>
      <c r="DR111" s="49">
        <f t="shared" si="332"/>
        <v>0</v>
      </c>
      <c r="DS111" s="49">
        <f t="shared" si="332"/>
        <v>0</v>
      </c>
      <c r="DT111" s="49">
        <f t="shared" si="332"/>
        <v>0</v>
      </c>
      <c r="DU111" s="49">
        <f t="shared" si="332"/>
        <v>0</v>
      </c>
      <c r="DV111" s="49">
        <f t="shared" si="332"/>
        <v>0</v>
      </c>
      <c r="DW111" s="49">
        <f t="shared" si="332"/>
        <v>0</v>
      </c>
      <c r="DX111" s="49">
        <f t="shared" si="332"/>
        <v>0</v>
      </c>
      <c r="DY111" s="49">
        <f t="shared" si="332"/>
        <v>0</v>
      </c>
      <c r="DZ111" s="49">
        <f t="shared" ref="DZ111:EW111" si="333">DZ47*$M47</f>
        <v>0</v>
      </c>
      <c r="EA111" s="49">
        <f t="shared" si="333"/>
        <v>0</v>
      </c>
      <c r="EB111" s="49">
        <f t="shared" si="333"/>
        <v>0</v>
      </c>
      <c r="EC111" s="49">
        <f t="shared" si="333"/>
        <v>0</v>
      </c>
      <c r="ED111" s="49">
        <f t="shared" si="333"/>
        <v>0</v>
      </c>
      <c r="EE111" s="49">
        <f t="shared" si="333"/>
        <v>0</v>
      </c>
      <c r="EF111" s="49">
        <f t="shared" si="333"/>
        <v>0</v>
      </c>
      <c r="EG111" s="49">
        <f t="shared" si="333"/>
        <v>0</v>
      </c>
      <c r="EH111" s="49">
        <f t="shared" si="333"/>
        <v>0</v>
      </c>
      <c r="EI111" s="49">
        <f t="shared" si="333"/>
        <v>0</v>
      </c>
      <c r="EJ111" s="49">
        <f t="shared" si="333"/>
        <v>0</v>
      </c>
      <c r="EK111" s="49">
        <f t="shared" si="333"/>
        <v>0</v>
      </c>
      <c r="EL111" s="49">
        <f t="shared" si="333"/>
        <v>0</v>
      </c>
      <c r="EM111" s="49">
        <f t="shared" si="333"/>
        <v>0</v>
      </c>
      <c r="EN111" s="49">
        <f t="shared" si="333"/>
        <v>0</v>
      </c>
      <c r="EO111" s="49">
        <f t="shared" si="333"/>
        <v>0</v>
      </c>
      <c r="EP111" s="49">
        <f t="shared" si="333"/>
        <v>0</v>
      </c>
      <c r="EQ111" s="49">
        <f t="shared" si="333"/>
        <v>0</v>
      </c>
      <c r="ER111" s="49">
        <f t="shared" si="333"/>
        <v>0</v>
      </c>
      <c r="ES111" s="49">
        <f t="shared" si="333"/>
        <v>0</v>
      </c>
      <c r="ET111" s="49">
        <f t="shared" si="333"/>
        <v>0</v>
      </c>
      <c r="EU111" s="49">
        <f t="shared" si="333"/>
        <v>0</v>
      </c>
      <c r="EV111" s="49">
        <f t="shared" si="333"/>
        <v>0</v>
      </c>
      <c r="EW111" s="49">
        <f t="shared" si="333"/>
        <v>0</v>
      </c>
      <c r="EX111" s="49">
        <f t="shared" ref="EX111:FQ111" si="334">EX47*$N47</f>
        <v>0</v>
      </c>
      <c r="EY111" s="49">
        <f t="shared" si="334"/>
        <v>0</v>
      </c>
      <c r="EZ111" s="49">
        <f t="shared" si="334"/>
        <v>0</v>
      </c>
      <c r="FA111" s="49">
        <f t="shared" si="334"/>
        <v>0</v>
      </c>
      <c r="FB111" s="49">
        <f t="shared" si="334"/>
        <v>0</v>
      </c>
      <c r="FC111" s="49">
        <f t="shared" si="334"/>
        <v>0</v>
      </c>
      <c r="FD111" s="49">
        <f t="shared" si="334"/>
        <v>0</v>
      </c>
      <c r="FE111" s="49">
        <f t="shared" si="334"/>
        <v>0</v>
      </c>
      <c r="FF111" s="49">
        <f t="shared" si="334"/>
        <v>0</v>
      </c>
      <c r="FG111" s="49">
        <f t="shared" si="334"/>
        <v>0</v>
      </c>
      <c r="FH111" s="49">
        <f t="shared" si="334"/>
        <v>0</v>
      </c>
      <c r="FI111" s="49">
        <f t="shared" si="334"/>
        <v>0</v>
      </c>
      <c r="FJ111" s="49">
        <f t="shared" si="334"/>
        <v>0</v>
      </c>
      <c r="FK111" s="49">
        <f t="shared" si="334"/>
        <v>0</v>
      </c>
      <c r="FL111" s="49">
        <f t="shared" si="334"/>
        <v>0</v>
      </c>
      <c r="FM111" s="49">
        <f t="shared" si="334"/>
        <v>0</v>
      </c>
      <c r="FN111" s="49">
        <f t="shared" si="334"/>
        <v>0</v>
      </c>
      <c r="FO111" s="49">
        <f t="shared" si="334"/>
        <v>0</v>
      </c>
      <c r="FP111" s="49">
        <f t="shared" si="334"/>
        <v>0</v>
      </c>
      <c r="FQ111" s="49">
        <f t="shared" si="334"/>
        <v>0</v>
      </c>
      <c r="FR111" s="69">
        <f t="shared" si="100"/>
        <v>0</v>
      </c>
      <c r="FS111" s="70">
        <f t="shared" si="101"/>
        <v>0</v>
      </c>
      <c r="FT111" s="5"/>
      <c r="FU111" s="5"/>
      <c r="FV111" s="5"/>
      <c r="FW111" s="5"/>
      <c r="FX111" s="5"/>
      <c r="FY111" s="5"/>
      <c r="FZ111" s="5"/>
      <c r="GA111" s="5"/>
    </row>
    <row r="112" spans="1:183" ht="16.5" customHeight="1" x14ac:dyDescent="0.25">
      <c r="A112" s="5"/>
      <c r="B112" s="24" t="s">
        <v>186</v>
      </c>
      <c r="C112" s="24" t="s">
        <v>183</v>
      </c>
      <c r="D112" s="24" t="s">
        <v>183</v>
      </c>
      <c r="E112" s="5">
        <f t="shared" si="102"/>
        <v>35</v>
      </c>
      <c r="F112" s="44" t="s">
        <v>288</v>
      </c>
      <c r="G112" s="17" t="s">
        <v>247</v>
      </c>
      <c r="H112" s="41">
        <f t="shared" si="285"/>
        <v>43019.695833333331</v>
      </c>
      <c r="I112" s="41">
        <f t="shared" si="87"/>
        <v>45600.877583333335</v>
      </c>
      <c r="J112" s="41">
        <f t="shared" si="88"/>
        <v>48336.930238333334</v>
      </c>
      <c r="K112" s="41">
        <f t="shared" si="89"/>
        <v>51237.146052633339</v>
      </c>
      <c r="L112" s="41">
        <f t="shared" si="90"/>
        <v>54311.374815791343</v>
      </c>
      <c r="M112" s="41">
        <f t="shared" si="91"/>
        <v>57570.057304738824</v>
      </c>
      <c r="N112" s="41">
        <f t="shared" si="92"/>
        <v>61024.260743023158</v>
      </c>
      <c r="O112" s="49">
        <f t="shared" ref="O112:AG112" si="335">O48*$H48</f>
        <v>0</v>
      </c>
      <c r="P112" s="49">
        <f t="shared" si="335"/>
        <v>0</v>
      </c>
      <c r="Q112" s="49">
        <f t="shared" si="335"/>
        <v>0</v>
      </c>
      <c r="R112" s="49">
        <f t="shared" si="335"/>
        <v>0</v>
      </c>
      <c r="S112" s="49">
        <f t="shared" si="335"/>
        <v>0</v>
      </c>
      <c r="T112" s="49">
        <f t="shared" si="335"/>
        <v>0</v>
      </c>
      <c r="U112" s="49">
        <f t="shared" si="335"/>
        <v>0</v>
      </c>
      <c r="V112" s="49">
        <f t="shared" si="335"/>
        <v>0</v>
      </c>
      <c r="W112" s="49">
        <f t="shared" si="335"/>
        <v>0</v>
      </c>
      <c r="X112" s="49">
        <f t="shared" si="335"/>
        <v>0</v>
      </c>
      <c r="Y112" s="49">
        <f t="shared" si="335"/>
        <v>0</v>
      </c>
      <c r="Z112" s="49">
        <f t="shared" si="335"/>
        <v>0</v>
      </c>
      <c r="AA112" s="49">
        <f t="shared" si="335"/>
        <v>0</v>
      </c>
      <c r="AB112" s="49">
        <f t="shared" si="335"/>
        <v>0</v>
      </c>
      <c r="AC112" s="49">
        <f t="shared" si="335"/>
        <v>0</v>
      </c>
      <c r="AD112" s="49">
        <f t="shared" si="335"/>
        <v>0</v>
      </c>
      <c r="AE112" s="49">
        <f t="shared" si="335"/>
        <v>0</v>
      </c>
      <c r="AF112" s="49">
        <f t="shared" si="335"/>
        <v>0</v>
      </c>
      <c r="AG112" s="49">
        <f t="shared" si="335"/>
        <v>0</v>
      </c>
      <c r="AH112" s="49">
        <f t="shared" ref="AH112:BE112" si="336">AH48*$I48</f>
        <v>0</v>
      </c>
      <c r="AI112" s="49">
        <f t="shared" si="336"/>
        <v>0</v>
      </c>
      <c r="AJ112" s="49">
        <f t="shared" si="336"/>
        <v>0</v>
      </c>
      <c r="AK112" s="49">
        <f t="shared" si="336"/>
        <v>0</v>
      </c>
      <c r="AL112" s="49">
        <f t="shared" si="336"/>
        <v>0</v>
      </c>
      <c r="AM112" s="49">
        <f t="shared" si="336"/>
        <v>0</v>
      </c>
      <c r="AN112" s="49">
        <f t="shared" si="336"/>
        <v>0</v>
      </c>
      <c r="AO112" s="49">
        <f t="shared" si="336"/>
        <v>0</v>
      </c>
      <c r="AP112" s="49">
        <f t="shared" si="336"/>
        <v>0</v>
      </c>
      <c r="AQ112" s="49">
        <f t="shared" si="336"/>
        <v>0</v>
      </c>
      <c r="AR112" s="49">
        <f t="shared" si="336"/>
        <v>0</v>
      </c>
      <c r="AS112" s="49">
        <f t="shared" si="336"/>
        <v>0</v>
      </c>
      <c r="AT112" s="49">
        <f t="shared" si="336"/>
        <v>0</v>
      </c>
      <c r="AU112" s="49">
        <f t="shared" si="336"/>
        <v>0</v>
      </c>
      <c r="AV112" s="49">
        <f t="shared" si="336"/>
        <v>0</v>
      </c>
      <c r="AW112" s="49">
        <f t="shared" si="336"/>
        <v>0</v>
      </c>
      <c r="AX112" s="49">
        <f t="shared" si="336"/>
        <v>0</v>
      </c>
      <c r="AY112" s="49">
        <f t="shared" si="336"/>
        <v>0</v>
      </c>
      <c r="AZ112" s="49">
        <f t="shared" si="336"/>
        <v>0</v>
      </c>
      <c r="BA112" s="49">
        <f t="shared" si="336"/>
        <v>0</v>
      </c>
      <c r="BB112" s="49">
        <f t="shared" si="336"/>
        <v>0</v>
      </c>
      <c r="BC112" s="49">
        <f t="shared" si="336"/>
        <v>0</v>
      </c>
      <c r="BD112" s="49">
        <f t="shared" si="336"/>
        <v>0</v>
      </c>
      <c r="BE112" s="49">
        <f t="shared" si="336"/>
        <v>0</v>
      </c>
      <c r="BF112" s="49">
        <f t="shared" ref="BF112:CC112" si="337">BF48*$J48</f>
        <v>0</v>
      </c>
      <c r="BG112" s="49">
        <f t="shared" si="337"/>
        <v>0</v>
      </c>
      <c r="BH112" s="49">
        <f t="shared" si="337"/>
        <v>0</v>
      </c>
      <c r="BI112" s="49">
        <f t="shared" si="337"/>
        <v>0</v>
      </c>
      <c r="BJ112" s="49">
        <f t="shared" si="337"/>
        <v>0</v>
      </c>
      <c r="BK112" s="49">
        <f t="shared" si="337"/>
        <v>0</v>
      </c>
      <c r="BL112" s="49">
        <f t="shared" si="337"/>
        <v>0</v>
      </c>
      <c r="BM112" s="49">
        <f t="shared" si="337"/>
        <v>0</v>
      </c>
      <c r="BN112" s="49">
        <f t="shared" si="337"/>
        <v>0</v>
      </c>
      <c r="BO112" s="49">
        <f t="shared" si="337"/>
        <v>0</v>
      </c>
      <c r="BP112" s="49">
        <f t="shared" si="337"/>
        <v>0</v>
      </c>
      <c r="BQ112" s="49">
        <f t="shared" si="337"/>
        <v>0</v>
      </c>
      <c r="BR112" s="49">
        <f t="shared" si="337"/>
        <v>0</v>
      </c>
      <c r="BS112" s="49">
        <f t="shared" si="337"/>
        <v>0</v>
      </c>
      <c r="BT112" s="49">
        <f t="shared" si="337"/>
        <v>0</v>
      </c>
      <c r="BU112" s="49">
        <f t="shared" si="337"/>
        <v>0</v>
      </c>
      <c r="BV112" s="49">
        <f t="shared" si="337"/>
        <v>0</v>
      </c>
      <c r="BW112" s="49">
        <f t="shared" si="337"/>
        <v>0</v>
      </c>
      <c r="BX112" s="49">
        <f t="shared" si="337"/>
        <v>0</v>
      </c>
      <c r="BY112" s="49">
        <f t="shared" si="337"/>
        <v>0</v>
      </c>
      <c r="BZ112" s="49">
        <f t="shared" si="337"/>
        <v>0</v>
      </c>
      <c r="CA112" s="49">
        <f t="shared" si="337"/>
        <v>0</v>
      </c>
      <c r="CB112" s="49">
        <f t="shared" si="337"/>
        <v>0</v>
      </c>
      <c r="CC112" s="49">
        <f t="shared" si="337"/>
        <v>0</v>
      </c>
      <c r="CD112" s="49">
        <f t="shared" ref="CD112:DA112" si="338">CD48*$K48</f>
        <v>0</v>
      </c>
      <c r="CE112" s="49">
        <f t="shared" si="338"/>
        <v>0</v>
      </c>
      <c r="CF112" s="49">
        <f t="shared" si="338"/>
        <v>0</v>
      </c>
      <c r="CG112" s="49">
        <f t="shared" si="338"/>
        <v>0</v>
      </c>
      <c r="CH112" s="49">
        <f t="shared" si="338"/>
        <v>0</v>
      </c>
      <c r="CI112" s="49">
        <f t="shared" si="338"/>
        <v>0</v>
      </c>
      <c r="CJ112" s="49">
        <f t="shared" si="338"/>
        <v>0</v>
      </c>
      <c r="CK112" s="49">
        <f t="shared" si="338"/>
        <v>0</v>
      </c>
      <c r="CL112" s="49">
        <f t="shared" si="338"/>
        <v>0</v>
      </c>
      <c r="CM112" s="49">
        <f t="shared" si="338"/>
        <v>0</v>
      </c>
      <c r="CN112" s="49">
        <f t="shared" si="338"/>
        <v>0</v>
      </c>
      <c r="CO112" s="49">
        <f t="shared" si="338"/>
        <v>0</v>
      </c>
      <c r="CP112" s="49">
        <f t="shared" si="338"/>
        <v>0</v>
      </c>
      <c r="CQ112" s="49">
        <f t="shared" si="338"/>
        <v>0</v>
      </c>
      <c r="CR112" s="49">
        <f t="shared" si="338"/>
        <v>0</v>
      </c>
      <c r="CS112" s="49">
        <f t="shared" si="338"/>
        <v>0</v>
      </c>
      <c r="CT112" s="49">
        <f t="shared" si="338"/>
        <v>0</v>
      </c>
      <c r="CU112" s="49">
        <f t="shared" si="338"/>
        <v>0</v>
      </c>
      <c r="CV112" s="49">
        <f t="shared" si="338"/>
        <v>0</v>
      </c>
      <c r="CW112" s="49">
        <f t="shared" si="338"/>
        <v>0</v>
      </c>
      <c r="CX112" s="49">
        <f t="shared" si="338"/>
        <v>0</v>
      </c>
      <c r="CY112" s="49">
        <f t="shared" si="338"/>
        <v>0</v>
      </c>
      <c r="CZ112" s="49">
        <f t="shared" si="338"/>
        <v>0</v>
      </c>
      <c r="DA112" s="49">
        <f t="shared" si="338"/>
        <v>0</v>
      </c>
      <c r="DB112" s="49">
        <f t="shared" ref="DB112:DY112" si="339">DB48*$L48</f>
        <v>0</v>
      </c>
      <c r="DC112" s="49">
        <f t="shared" si="339"/>
        <v>0</v>
      </c>
      <c r="DD112" s="49">
        <f t="shared" si="339"/>
        <v>0</v>
      </c>
      <c r="DE112" s="49">
        <f t="shared" si="339"/>
        <v>0</v>
      </c>
      <c r="DF112" s="49">
        <f t="shared" si="339"/>
        <v>0</v>
      </c>
      <c r="DG112" s="49">
        <f t="shared" si="339"/>
        <v>0</v>
      </c>
      <c r="DH112" s="49">
        <f t="shared" si="339"/>
        <v>0</v>
      </c>
      <c r="DI112" s="49">
        <f t="shared" si="339"/>
        <v>0</v>
      </c>
      <c r="DJ112" s="49">
        <f t="shared" si="339"/>
        <v>0</v>
      </c>
      <c r="DK112" s="49">
        <f t="shared" si="339"/>
        <v>0</v>
      </c>
      <c r="DL112" s="49">
        <f t="shared" si="339"/>
        <v>0</v>
      </c>
      <c r="DM112" s="49">
        <f t="shared" si="339"/>
        <v>0</v>
      </c>
      <c r="DN112" s="49">
        <f t="shared" si="339"/>
        <v>0</v>
      </c>
      <c r="DO112" s="49">
        <f t="shared" si="339"/>
        <v>0</v>
      </c>
      <c r="DP112" s="49">
        <f t="shared" si="339"/>
        <v>0</v>
      </c>
      <c r="DQ112" s="49">
        <f t="shared" si="339"/>
        <v>0</v>
      </c>
      <c r="DR112" s="49">
        <f t="shared" si="339"/>
        <v>0</v>
      </c>
      <c r="DS112" s="49">
        <f t="shared" si="339"/>
        <v>0</v>
      </c>
      <c r="DT112" s="49">
        <f t="shared" si="339"/>
        <v>0</v>
      </c>
      <c r="DU112" s="49">
        <f t="shared" si="339"/>
        <v>0</v>
      </c>
      <c r="DV112" s="49">
        <f t="shared" si="339"/>
        <v>0</v>
      </c>
      <c r="DW112" s="49">
        <f t="shared" si="339"/>
        <v>0</v>
      </c>
      <c r="DX112" s="49">
        <f t="shared" si="339"/>
        <v>0</v>
      </c>
      <c r="DY112" s="49">
        <f t="shared" si="339"/>
        <v>0</v>
      </c>
      <c r="DZ112" s="49">
        <f t="shared" ref="DZ112:EW112" si="340">DZ48*$M48</f>
        <v>0</v>
      </c>
      <c r="EA112" s="49">
        <f t="shared" si="340"/>
        <v>0</v>
      </c>
      <c r="EB112" s="49">
        <f t="shared" si="340"/>
        <v>0</v>
      </c>
      <c r="EC112" s="49">
        <f t="shared" si="340"/>
        <v>0</v>
      </c>
      <c r="ED112" s="49">
        <f t="shared" si="340"/>
        <v>0</v>
      </c>
      <c r="EE112" s="49">
        <f t="shared" si="340"/>
        <v>0</v>
      </c>
      <c r="EF112" s="49">
        <f t="shared" si="340"/>
        <v>0</v>
      </c>
      <c r="EG112" s="49">
        <f t="shared" si="340"/>
        <v>0</v>
      </c>
      <c r="EH112" s="49">
        <f t="shared" si="340"/>
        <v>0</v>
      </c>
      <c r="EI112" s="49">
        <f t="shared" si="340"/>
        <v>0</v>
      </c>
      <c r="EJ112" s="49">
        <f t="shared" si="340"/>
        <v>0</v>
      </c>
      <c r="EK112" s="49">
        <f t="shared" si="340"/>
        <v>0</v>
      </c>
      <c r="EL112" s="49">
        <f t="shared" si="340"/>
        <v>0</v>
      </c>
      <c r="EM112" s="49">
        <f t="shared" si="340"/>
        <v>0</v>
      </c>
      <c r="EN112" s="49">
        <f t="shared" si="340"/>
        <v>0</v>
      </c>
      <c r="EO112" s="49">
        <f t="shared" si="340"/>
        <v>0</v>
      </c>
      <c r="EP112" s="49">
        <f t="shared" si="340"/>
        <v>0</v>
      </c>
      <c r="EQ112" s="49">
        <f t="shared" si="340"/>
        <v>0</v>
      </c>
      <c r="ER112" s="49">
        <f t="shared" si="340"/>
        <v>0</v>
      </c>
      <c r="ES112" s="49">
        <f t="shared" si="340"/>
        <v>0</v>
      </c>
      <c r="ET112" s="49">
        <f t="shared" si="340"/>
        <v>0</v>
      </c>
      <c r="EU112" s="49">
        <f t="shared" si="340"/>
        <v>0</v>
      </c>
      <c r="EV112" s="49">
        <f t="shared" si="340"/>
        <v>0</v>
      </c>
      <c r="EW112" s="49">
        <f t="shared" si="340"/>
        <v>0</v>
      </c>
      <c r="EX112" s="49">
        <f t="shared" ref="EX112:FQ112" si="341">EX48*$N48</f>
        <v>0</v>
      </c>
      <c r="EY112" s="49">
        <f t="shared" si="341"/>
        <v>0</v>
      </c>
      <c r="EZ112" s="49">
        <f t="shared" si="341"/>
        <v>0</v>
      </c>
      <c r="FA112" s="49">
        <f t="shared" si="341"/>
        <v>0</v>
      </c>
      <c r="FB112" s="49">
        <f t="shared" si="341"/>
        <v>0</v>
      </c>
      <c r="FC112" s="49">
        <f t="shared" si="341"/>
        <v>0</v>
      </c>
      <c r="FD112" s="49">
        <f t="shared" si="341"/>
        <v>0</v>
      </c>
      <c r="FE112" s="49">
        <f t="shared" si="341"/>
        <v>0</v>
      </c>
      <c r="FF112" s="49">
        <f t="shared" si="341"/>
        <v>0</v>
      </c>
      <c r="FG112" s="49">
        <f t="shared" si="341"/>
        <v>0</v>
      </c>
      <c r="FH112" s="49">
        <f t="shared" si="341"/>
        <v>0</v>
      </c>
      <c r="FI112" s="49">
        <f t="shared" si="341"/>
        <v>0</v>
      </c>
      <c r="FJ112" s="49">
        <f t="shared" si="341"/>
        <v>0</v>
      </c>
      <c r="FK112" s="49">
        <f t="shared" si="341"/>
        <v>0</v>
      </c>
      <c r="FL112" s="49">
        <f t="shared" si="341"/>
        <v>0</v>
      </c>
      <c r="FM112" s="49">
        <f t="shared" si="341"/>
        <v>0</v>
      </c>
      <c r="FN112" s="49">
        <f t="shared" si="341"/>
        <v>0</v>
      </c>
      <c r="FO112" s="49">
        <f t="shared" si="341"/>
        <v>0</v>
      </c>
      <c r="FP112" s="49">
        <f t="shared" si="341"/>
        <v>0</v>
      </c>
      <c r="FQ112" s="49">
        <f t="shared" si="341"/>
        <v>0</v>
      </c>
      <c r="FR112" s="69">
        <f t="shared" si="100"/>
        <v>0</v>
      </c>
      <c r="FS112" s="70">
        <f t="shared" si="101"/>
        <v>0</v>
      </c>
      <c r="FT112" s="5"/>
      <c r="FU112" s="5"/>
      <c r="FV112" s="5"/>
      <c r="FW112" s="5"/>
      <c r="FX112" s="5"/>
      <c r="FY112" s="5"/>
      <c r="FZ112" s="5"/>
      <c r="GA112" s="5"/>
    </row>
    <row r="113" spans="1:183" ht="16.5" customHeight="1" x14ac:dyDescent="0.25">
      <c r="A113" s="5"/>
      <c r="B113" s="83" t="s">
        <v>186</v>
      </c>
      <c r="C113" s="24" t="s">
        <v>183</v>
      </c>
      <c r="D113" s="24" t="s">
        <v>183</v>
      </c>
      <c r="E113" s="5">
        <f t="shared" si="102"/>
        <v>36</v>
      </c>
      <c r="F113" s="44" t="s">
        <v>289</v>
      </c>
      <c r="G113" s="17" t="s">
        <v>247</v>
      </c>
      <c r="H113" s="41">
        <f t="shared" si="285"/>
        <v>43019.695833333331</v>
      </c>
      <c r="I113" s="41">
        <f t="shared" si="87"/>
        <v>45600.877583333335</v>
      </c>
      <c r="J113" s="41">
        <f t="shared" si="88"/>
        <v>48336.930238333334</v>
      </c>
      <c r="K113" s="41">
        <f t="shared" si="89"/>
        <v>51237.146052633339</v>
      </c>
      <c r="L113" s="41">
        <f t="shared" si="90"/>
        <v>54311.374815791343</v>
      </c>
      <c r="M113" s="41">
        <f t="shared" si="91"/>
        <v>57570.057304738824</v>
      </c>
      <c r="N113" s="41">
        <f t="shared" si="92"/>
        <v>61024.260743023158</v>
      </c>
      <c r="O113" s="49">
        <f t="shared" ref="O113:AG113" si="342">O49*$H49</f>
        <v>0</v>
      </c>
      <c r="P113" s="49">
        <f t="shared" si="342"/>
        <v>0</v>
      </c>
      <c r="Q113" s="49">
        <f t="shared" si="342"/>
        <v>0</v>
      </c>
      <c r="R113" s="49">
        <f t="shared" si="342"/>
        <v>0</v>
      </c>
      <c r="S113" s="49">
        <f t="shared" si="342"/>
        <v>0</v>
      </c>
      <c r="T113" s="49">
        <f t="shared" si="342"/>
        <v>0</v>
      </c>
      <c r="U113" s="49">
        <f t="shared" si="342"/>
        <v>0</v>
      </c>
      <c r="V113" s="49">
        <f t="shared" si="342"/>
        <v>0</v>
      </c>
      <c r="W113" s="49">
        <f t="shared" si="342"/>
        <v>0</v>
      </c>
      <c r="X113" s="49">
        <f t="shared" si="342"/>
        <v>0</v>
      </c>
      <c r="Y113" s="49">
        <f t="shared" si="342"/>
        <v>0</v>
      </c>
      <c r="Z113" s="49">
        <f t="shared" si="342"/>
        <v>0</v>
      </c>
      <c r="AA113" s="49">
        <f t="shared" si="342"/>
        <v>0</v>
      </c>
      <c r="AB113" s="49">
        <f t="shared" si="342"/>
        <v>0</v>
      </c>
      <c r="AC113" s="49">
        <f t="shared" si="342"/>
        <v>0</v>
      </c>
      <c r="AD113" s="49">
        <f t="shared" si="342"/>
        <v>0</v>
      </c>
      <c r="AE113" s="49">
        <f t="shared" si="342"/>
        <v>0</v>
      </c>
      <c r="AF113" s="49">
        <f t="shared" si="342"/>
        <v>0</v>
      </c>
      <c r="AG113" s="49">
        <f t="shared" si="342"/>
        <v>0</v>
      </c>
      <c r="AH113" s="49">
        <f t="shared" ref="AH113:BE113" si="343">AH49*$I49</f>
        <v>0</v>
      </c>
      <c r="AI113" s="49">
        <f t="shared" si="343"/>
        <v>0</v>
      </c>
      <c r="AJ113" s="49">
        <f t="shared" si="343"/>
        <v>0</v>
      </c>
      <c r="AK113" s="49">
        <f t="shared" si="343"/>
        <v>0</v>
      </c>
      <c r="AL113" s="49">
        <f t="shared" si="343"/>
        <v>0</v>
      </c>
      <c r="AM113" s="49">
        <f t="shared" si="343"/>
        <v>0</v>
      </c>
      <c r="AN113" s="49">
        <f t="shared" si="343"/>
        <v>0</v>
      </c>
      <c r="AO113" s="49">
        <f t="shared" si="343"/>
        <v>0</v>
      </c>
      <c r="AP113" s="49">
        <f t="shared" si="343"/>
        <v>0</v>
      </c>
      <c r="AQ113" s="49">
        <f t="shared" si="343"/>
        <v>0</v>
      </c>
      <c r="AR113" s="49">
        <f t="shared" si="343"/>
        <v>0</v>
      </c>
      <c r="AS113" s="49">
        <f t="shared" si="343"/>
        <v>0</v>
      </c>
      <c r="AT113" s="49">
        <f t="shared" si="343"/>
        <v>0</v>
      </c>
      <c r="AU113" s="49">
        <f t="shared" si="343"/>
        <v>0</v>
      </c>
      <c r="AV113" s="49">
        <f t="shared" si="343"/>
        <v>0</v>
      </c>
      <c r="AW113" s="49">
        <f t="shared" si="343"/>
        <v>0</v>
      </c>
      <c r="AX113" s="49">
        <f t="shared" si="343"/>
        <v>0</v>
      </c>
      <c r="AY113" s="49">
        <f t="shared" si="343"/>
        <v>0</v>
      </c>
      <c r="AZ113" s="49">
        <f t="shared" si="343"/>
        <v>0</v>
      </c>
      <c r="BA113" s="49">
        <f t="shared" si="343"/>
        <v>0</v>
      </c>
      <c r="BB113" s="49">
        <f t="shared" si="343"/>
        <v>0</v>
      </c>
      <c r="BC113" s="49">
        <f t="shared" si="343"/>
        <v>0</v>
      </c>
      <c r="BD113" s="49">
        <f t="shared" si="343"/>
        <v>0</v>
      </c>
      <c r="BE113" s="49">
        <f t="shared" si="343"/>
        <v>0</v>
      </c>
      <c r="BF113" s="49">
        <f t="shared" ref="BF113:CC113" si="344">BF49*$J49</f>
        <v>0</v>
      </c>
      <c r="BG113" s="49">
        <f t="shared" si="344"/>
        <v>0</v>
      </c>
      <c r="BH113" s="49">
        <f t="shared" si="344"/>
        <v>0</v>
      </c>
      <c r="BI113" s="49">
        <f t="shared" si="344"/>
        <v>0</v>
      </c>
      <c r="BJ113" s="49">
        <f t="shared" si="344"/>
        <v>0</v>
      </c>
      <c r="BK113" s="49">
        <f t="shared" si="344"/>
        <v>0</v>
      </c>
      <c r="BL113" s="49">
        <f t="shared" si="344"/>
        <v>0</v>
      </c>
      <c r="BM113" s="49">
        <f t="shared" si="344"/>
        <v>0</v>
      </c>
      <c r="BN113" s="49">
        <f t="shared" si="344"/>
        <v>0</v>
      </c>
      <c r="BO113" s="49">
        <f t="shared" si="344"/>
        <v>0</v>
      </c>
      <c r="BP113" s="49">
        <f t="shared" si="344"/>
        <v>0</v>
      </c>
      <c r="BQ113" s="49">
        <f t="shared" si="344"/>
        <v>0</v>
      </c>
      <c r="BR113" s="49">
        <f t="shared" si="344"/>
        <v>0</v>
      </c>
      <c r="BS113" s="49">
        <f t="shared" si="344"/>
        <v>0</v>
      </c>
      <c r="BT113" s="49">
        <f t="shared" si="344"/>
        <v>0</v>
      </c>
      <c r="BU113" s="49">
        <f t="shared" si="344"/>
        <v>0</v>
      </c>
      <c r="BV113" s="49">
        <f t="shared" si="344"/>
        <v>0</v>
      </c>
      <c r="BW113" s="49">
        <f t="shared" si="344"/>
        <v>0</v>
      </c>
      <c r="BX113" s="49">
        <f t="shared" si="344"/>
        <v>0</v>
      </c>
      <c r="BY113" s="49">
        <f t="shared" si="344"/>
        <v>0</v>
      </c>
      <c r="BZ113" s="49">
        <f t="shared" si="344"/>
        <v>0</v>
      </c>
      <c r="CA113" s="49">
        <f t="shared" si="344"/>
        <v>0</v>
      </c>
      <c r="CB113" s="49">
        <f t="shared" si="344"/>
        <v>0</v>
      </c>
      <c r="CC113" s="49">
        <f t="shared" si="344"/>
        <v>0</v>
      </c>
      <c r="CD113" s="49">
        <f t="shared" ref="CD113:DA113" si="345">CD49*$K49</f>
        <v>0</v>
      </c>
      <c r="CE113" s="49">
        <f t="shared" si="345"/>
        <v>0</v>
      </c>
      <c r="CF113" s="49">
        <f t="shared" si="345"/>
        <v>0</v>
      </c>
      <c r="CG113" s="49">
        <f t="shared" si="345"/>
        <v>0</v>
      </c>
      <c r="CH113" s="49">
        <f t="shared" si="345"/>
        <v>0</v>
      </c>
      <c r="CI113" s="49">
        <f t="shared" si="345"/>
        <v>0</v>
      </c>
      <c r="CJ113" s="49">
        <f t="shared" si="345"/>
        <v>0</v>
      </c>
      <c r="CK113" s="49">
        <f t="shared" si="345"/>
        <v>0</v>
      </c>
      <c r="CL113" s="49">
        <f t="shared" si="345"/>
        <v>0</v>
      </c>
      <c r="CM113" s="49">
        <f t="shared" si="345"/>
        <v>0</v>
      </c>
      <c r="CN113" s="49">
        <f t="shared" si="345"/>
        <v>0</v>
      </c>
      <c r="CO113" s="49">
        <f t="shared" si="345"/>
        <v>0</v>
      </c>
      <c r="CP113" s="49">
        <f t="shared" si="345"/>
        <v>0</v>
      </c>
      <c r="CQ113" s="49">
        <f t="shared" si="345"/>
        <v>0</v>
      </c>
      <c r="CR113" s="49">
        <f t="shared" si="345"/>
        <v>0</v>
      </c>
      <c r="CS113" s="49">
        <f t="shared" si="345"/>
        <v>0</v>
      </c>
      <c r="CT113" s="49">
        <f t="shared" si="345"/>
        <v>0</v>
      </c>
      <c r="CU113" s="49">
        <f t="shared" si="345"/>
        <v>0</v>
      </c>
      <c r="CV113" s="49">
        <f t="shared" si="345"/>
        <v>0</v>
      </c>
      <c r="CW113" s="49">
        <f t="shared" si="345"/>
        <v>0</v>
      </c>
      <c r="CX113" s="49">
        <f t="shared" si="345"/>
        <v>0</v>
      </c>
      <c r="CY113" s="49">
        <f t="shared" si="345"/>
        <v>0</v>
      </c>
      <c r="CZ113" s="49">
        <f t="shared" si="345"/>
        <v>0</v>
      </c>
      <c r="DA113" s="49">
        <f t="shared" si="345"/>
        <v>0</v>
      </c>
      <c r="DB113" s="49">
        <f t="shared" ref="DB113:DY113" si="346">DB49*$L49</f>
        <v>0</v>
      </c>
      <c r="DC113" s="49">
        <f t="shared" si="346"/>
        <v>0</v>
      </c>
      <c r="DD113" s="49">
        <f t="shared" si="346"/>
        <v>0</v>
      </c>
      <c r="DE113" s="49">
        <f t="shared" si="346"/>
        <v>0</v>
      </c>
      <c r="DF113" s="49">
        <f t="shared" si="346"/>
        <v>0</v>
      </c>
      <c r="DG113" s="49">
        <f t="shared" si="346"/>
        <v>0</v>
      </c>
      <c r="DH113" s="49">
        <f t="shared" si="346"/>
        <v>0</v>
      </c>
      <c r="DI113" s="49">
        <f t="shared" si="346"/>
        <v>0</v>
      </c>
      <c r="DJ113" s="49">
        <f t="shared" si="346"/>
        <v>0</v>
      </c>
      <c r="DK113" s="49">
        <f t="shared" si="346"/>
        <v>0</v>
      </c>
      <c r="DL113" s="49">
        <f t="shared" si="346"/>
        <v>0</v>
      </c>
      <c r="DM113" s="49">
        <f t="shared" si="346"/>
        <v>0</v>
      </c>
      <c r="DN113" s="49">
        <f t="shared" si="346"/>
        <v>0</v>
      </c>
      <c r="DO113" s="49">
        <f t="shared" si="346"/>
        <v>0</v>
      </c>
      <c r="DP113" s="49">
        <f t="shared" si="346"/>
        <v>0</v>
      </c>
      <c r="DQ113" s="49">
        <f t="shared" si="346"/>
        <v>0</v>
      </c>
      <c r="DR113" s="49">
        <f t="shared" si="346"/>
        <v>0</v>
      </c>
      <c r="DS113" s="49">
        <f t="shared" si="346"/>
        <v>0</v>
      </c>
      <c r="DT113" s="49">
        <f t="shared" si="346"/>
        <v>0</v>
      </c>
      <c r="DU113" s="49">
        <f t="shared" si="346"/>
        <v>0</v>
      </c>
      <c r="DV113" s="49">
        <f t="shared" si="346"/>
        <v>0</v>
      </c>
      <c r="DW113" s="49">
        <f t="shared" si="346"/>
        <v>0</v>
      </c>
      <c r="DX113" s="49">
        <f t="shared" si="346"/>
        <v>0</v>
      </c>
      <c r="DY113" s="49">
        <f t="shared" si="346"/>
        <v>0</v>
      </c>
      <c r="DZ113" s="49">
        <f t="shared" ref="DZ113:EW113" si="347">DZ49*$M49</f>
        <v>0</v>
      </c>
      <c r="EA113" s="49">
        <f t="shared" si="347"/>
        <v>0</v>
      </c>
      <c r="EB113" s="49">
        <f t="shared" si="347"/>
        <v>0</v>
      </c>
      <c r="EC113" s="49">
        <f t="shared" si="347"/>
        <v>0</v>
      </c>
      <c r="ED113" s="49">
        <f t="shared" si="347"/>
        <v>0</v>
      </c>
      <c r="EE113" s="49">
        <f t="shared" si="347"/>
        <v>0</v>
      </c>
      <c r="EF113" s="49">
        <f t="shared" si="347"/>
        <v>0</v>
      </c>
      <c r="EG113" s="49">
        <f t="shared" si="347"/>
        <v>0</v>
      </c>
      <c r="EH113" s="49">
        <f t="shared" si="347"/>
        <v>0</v>
      </c>
      <c r="EI113" s="49">
        <f t="shared" si="347"/>
        <v>0</v>
      </c>
      <c r="EJ113" s="49">
        <f t="shared" si="347"/>
        <v>0</v>
      </c>
      <c r="EK113" s="49">
        <f t="shared" si="347"/>
        <v>0</v>
      </c>
      <c r="EL113" s="49">
        <f t="shared" si="347"/>
        <v>0</v>
      </c>
      <c r="EM113" s="49">
        <f t="shared" si="347"/>
        <v>0</v>
      </c>
      <c r="EN113" s="49">
        <f t="shared" si="347"/>
        <v>0</v>
      </c>
      <c r="EO113" s="49">
        <f t="shared" si="347"/>
        <v>0</v>
      </c>
      <c r="EP113" s="49">
        <f t="shared" si="347"/>
        <v>0</v>
      </c>
      <c r="EQ113" s="49">
        <f t="shared" si="347"/>
        <v>0</v>
      </c>
      <c r="ER113" s="49">
        <f t="shared" si="347"/>
        <v>0</v>
      </c>
      <c r="ES113" s="49">
        <f t="shared" si="347"/>
        <v>0</v>
      </c>
      <c r="ET113" s="49">
        <f t="shared" si="347"/>
        <v>0</v>
      </c>
      <c r="EU113" s="49">
        <f t="shared" si="347"/>
        <v>0</v>
      </c>
      <c r="EV113" s="49">
        <f t="shared" si="347"/>
        <v>0</v>
      </c>
      <c r="EW113" s="49">
        <f t="shared" si="347"/>
        <v>0</v>
      </c>
      <c r="EX113" s="49">
        <f t="shared" ref="EX113:FQ113" si="348">EX49*$N49</f>
        <v>0</v>
      </c>
      <c r="EY113" s="49">
        <f t="shared" si="348"/>
        <v>0</v>
      </c>
      <c r="EZ113" s="49">
        <f t="shared" si="348"/>
        <v>0</v>
      </c>
      <c r="FA113" s="49">
        <f t="shared" si="348"/>
        <v>0</v>
      </c>
      <c r="FB113" s="49">
        <f t="shared" si="348"/>
        <v>0</v>
      </c>
      <c r="FC113" s="49">
        <f t="shared" si="348"/>
        <v>0</v>
      </c>
      <c r="FD113" s="49">
        <f t="shared" si="348"/>
        <v>0</v>
      </c>
      <c r="FE113" s="49">
        <f t="shared" si="348"/>
        <v>0</v>
      </c>
      <c r="FF113" s="49">
        <f t="shared" si="348"/>
        <v>0</v>
      </c>
      <c r="FG113" s="49">
        <f t="shared" si="348"/>
        <v>0</v>
      </c>
      <c r="FH113" s="49">
        <f t="shared" si="348"/>
        <v>0</v>
      </c>
      <c r="FI113" s="49">
        <f t="shared" si="348"/>
        <v>0</v>
      </c>
      <c r="FJ113" s="49">
        <f t="shared" si="348"/>
        <v>0</v>
      </c>
      <c r="FK113" s="49">
        <f t="shared" si="348"/>
        <v>0</v>
      </c>
      <c r="FL113" s="49">
        <f t="shared" si="348"/>
        <v>0</v>
      </c>
      <c r="FM113" s="49">
        <f t="shared" si="348"/>
        <v>0</v>
      </c>
      <c r="FN113" s="49">
        <f t="shared" si="348"/>
        <v>0</v>
      </c>
      <c r="FO113" s="49">
        <f t="shared" si="348"/>
        <v>0</v>
      </c>
      <c r="FP113" s="49">
        <f t="shared" si="348"/>
        <v>0</v>
      </c>
      <c r="FQ113" s="49">
        <f t="shared" si="348"/>
        <v>0</v>
      </c>
      <c r="FR113" s="69">
        <f t="shared" si="100"/>
        <v>0</v>
      </c>
      <c r="FS113" s="70">
        <f t="shared" si="101"/>
        <v>0</v>
      </c>
      <c r="FT113" s="5"/>
      <c r="FU113" s="5"/>
      <c r="FV113" s="5"/>
      <c r="FW113" s="5"/>
      <c r="FX113" s="5"/>
      <c r="FY113" s="5"/>
      <c r="FZ113" s="5"/>
      <c r="GA113" s="5"/>
    </row>
    <row r="114" spans="1:183" ht="16.5" customHeight="1" x14ac:dyDescent="0.25">
      <c r="A114" s="5"/>
      <c r="B114" s="83" t="s">
        <v>186</v>
      </c>
      <c r="C114" s="24" t="s">
        <v>183</v>
      </c>
      <c r="D114" s="24" t="s">
        <v>183</v>
      </c>
      <c r="E114" s="5">
        <f t="shared" si="102"/>
        <v>37</v>
      </c>
      <c r="F114" s="44" t="s">
        <v>290</v>
      </c>
      <c r="G114" s="17" t="s">
        <v>247</v>
      </c>
      <c r="H114" s="41">
        <f t="shared" si="285"/>
        <v>43019.695833333331</v>
      </c>
      <c r="I114" s="41">
        <f t="shared" si="87"/>
        <v>45600.877583333335</v>
      </c>
      <c r="J114" s="41">
        <f t="shared" si="88"/>
        <v>48336.930238333334</v>
      </c>
      <c r="K114" s="41">
        <f t="shared" si="89"/>
        <v>51237.146052633339</v>
      </c>
      <c r="L114" s="41">
        <f t="shared" si="90"/>
        <v>54311.374815791343</v>
      </c>
      <c r="M114" s="41">
        <f t="shared" si="91"/>
        <v>57570.057304738824</v>
      </c>
      <c r="N114" s="41">
        <f t="shared" si="92"/>
        <v>61024.260743023158</v>
      </c>
      <c r="O114" s="49">
        <f t="shared" ref="O114:AG114" si="349">O50*$H50</f>
        <v>0</v>
      </c>
      <c r="P114" s="49">
        <f t="shared" si="349"/>
        <v>0</v>
      </c>
      <c r="Q114" s="49">
        <f t="shared" si="349"/>
        <v>0</v>
      </c>
      <c r="R114" s="49">
        <f t="shared" si="349"/>
        <v>0</v>
      </c>
      <c r="S114" s="49">
        <f t="shared" si="349"/>
        <v>0</v>
      </c>
      <c r="T114" s="49">
        <f t="shared" si="349"/>
        <v>0</v>
      </c>
      <c r="U114" s="49">
        <f t="shared" si="349"/>
        <v>0</v>
      </c>
      <c r="V114" s="49">
        <f t="shared" si="349"/>
        <v>0</v>
      </c>
      <c r="W114" s="49">
        <f t="shared" si="349"/>
        <v>0</v>
      </c>
      <c r="X114" s="49">
        <f t="shared" si="349"/>
        <v>0</v>
      </c>
      <c r="Y114" s="49">
        <f t="shared" si="349"/>
        <v>0</v>
      </c>
      <c r="Z114" s="49">
        <f t="shared" si="349"/>
        <v>0</v>
      </c>
      <c r="AA114" s="49">
        <f t="shared" si="349"/>
        <v>0</v>
      </c>
      <c r="AB114" s="49">
        <f t="shared" si="349"/>
        <v>0</v>
      </c>
      <c r="AC114" s="49">
        <f t="shared" si="349"/>
        <v>0</v>
      </c>
      <c r="AD114" s="49">
        <f t="shared" si="349"/>
        <v>0</v>
      </c>
      <c r="AE114" s="49">
        <f t="shared" si="349"/>
        <v>0</v>
      </c>
      <c r="AF114" s="49">
        <f t="shared" si="349"/>
        <v>0</v>
      </c>
      <c r="AG114" s="49">
        <f t="shared" si="349"/>
        <v>0</v>
      </c>
      <c r="AH114" s="49">
        <f t="shared" ref="AH114:BE114" si="350">AH50*$I50</f>
        <v>0</v>
      </c>
      <c r="AI114" s="49">
        <f t="shared" si="350"/>
        <v>0</v>
      </c>
      <c r="AJ114" s="49">
        <f t="shared" si="350"/>
        <v>0</v>
      </c>
      <c r="AK114" s="49">
        <f t="shared" si="350"/>
        <v>0</v>
      </c>
      <c r="AL114" s="49">
        <f t="shared" si="350"/>
        <v>0</v>
      </c>
      <c r="AM114" s="49">
        <f t="shared" si="350"/>
        <v>0</v>
      </c>
      <c r="AN114" s="49">
        <f t="shared" si="350"/>
        <v>0</v>
      </c>
      <c r="AO114" s="49">
        <f t="shared" si="350"/>
        <v>0</v>
      </c>
      <c r="AP114" s="49">
        <f t="shared" si="350"/>
        <v>0</v>
      </c>
      <c r="AQ114" s="49">
        <f t="shared" si="350"/>
        <v>0</v>
      </c>
      <c r="AR114" s="49">
        <f t="shared" si="350"/>
        <v>0</v>
      </c>
      <c r="AS114" s="49">
        <f t="shared" si="350"/>
        <v>0</v>
      </c>
      <c r="AT114" s="49">
        <f t="shared" si="350"/>
        <v>0</v>
      </c>
      <c r="AU114" s="49">
        <f t="shared" si="350"/>
        <v>0</v>
      </c>
      <c r="AV114" s="49">
        <f t="shared" si="350"/>
        <v>0</v>
      </c>
      <c r="AW114" s="49">
        <f t="shared" si="350"/>
        <v>0</v>
      </c>
      <c r="AX114" s="49">
        <f t="shared" si="350"/>
        <v>0</v>
      </c>
      <c r="AY114" s="49">
        <f t="shared" si="350"/>
        <v>0</v>
      </c>
      <c r="AZ114" s="49">
        <f t="shared" si="350"/>
        <v>0</v>
      </c>
      <c r="BA114" s="49">
        <f t="shared" si="350"/>
        <v>0</v>
      </c>
      <c r="BB114" s="49">
        <f t="shared" si="350"/>
        <v>0</v>
      </c>
      <c r="BC114" s="49">
        <f t="shared" si="350"/>
        <v>0</v>
      </c>
      <c r="BD114" s="49">
        <f t="shared" si="350"/>
        <v>0</v>
      </c>
      <c r="BE114" s="49">
        <f t="shared" si="350"/>
        <v>0</v>
      </c>
      <c r="BF114" s="49">
        <f t="shared" ref="BF114:CC114" si="351">BF50*$J50</f>
        <v>0</v>
      </c>
      <c r="BG114" s="49">
        <f t="shared" si="351"/>
        <v>0</v>
      </c>
      <c r="BH114" s="49">
        <f t="shared" si="351"/>
        <v>0</v>
      </c>
      <c r="BI114" s="49">
        <f t="shared" si="351"/>
        <v>0</v>
      </c>
      <c r="BJ114" s="49">
        <f t="shared" si="351"/>
        <v>0</v>
      </c>
      <c r="BK114" s="49">
        <f t="shared" si="351"/>
        <v>0</v>
      </c>
      <c r="BL114" s="49">
        <f t="shared" si="351"/>
        <v>0</v>
      </c>
      <c r="BM114" s="49">
        <f t="shared" si="351"/>
        <v>0</v>
      </c>
      <c r="BN114" s="49">
        <f t="shared" si="351"/>
        <v>0</v>
      </c>
      <c r="BO114" s="49">
        <f t="shared" si="351"/>
        <v>0</v>
      </c>
      <c r="BP114" s="49">
        <f t="shared" si="351"/>
        <v>0</v>
      </c>
      <c r="BQ114" s="49">
        <f t="shared" si="351"/>
        <v>0</v>
      </c>
      <c r="BR114" s="49">
        <f t="shared" si="351"/>
        <v>0</v>
      </c>
      <c r="BS114" s="49">
        <f t="shared" si="351"/>
        <v>0</v>
      </c>
      <c r="BT114" s="49">
        <f t="shared" si="351"/>
        <v>0</v>
      </c>
      <c r="BU114" s="49">
        <f t="shared" si="351"/>
        <v>0</v>
      </c>
      <c r="BV114" s="49">
        <f t="shared" si="351"/>
        <v>0</v>
      </c>
      <c r="BW114" s="49">
        <f t="shared" si="351"/>
        <v>0</v>
      </c>
      <c r="BX114" s="49">
        <f t="shared" si="351"/>
        <v>0</v>
      </c>
      <c r="BY114" s="49">
        <f t="shared" si="351"/>
        <v>0</v>
      </c>
      <c r="BZ114" s="49">
        <f t="shared" si="351"/>
        <v>0</v>
      </c>
      <c r="CA114" s="49">
        <f t="shared" si="351"/>
        <v>0</v>
      </c>
      <c r="CB114" s="49">
        <f t="shared" si="351"/>
        <v>0</v>
      </c>
      <c r="CC114" s="49">
        <f t="shared" si="351"/>
        <v>0</v>
      </c>
      <c r="CD114" s="49">
        <f t="shared" ref="CD114:DA114" si="352">CD50*$K50</f>
        <v>0</v>
      </c>
      <c r="CE114" s="49">
        <f t="shared" si="352"/>
        <v>0</v>
      </c>
      <c r="CF114" s="49">
        <f t="shared" si="352"/>
        <v>0</v>
      </c>
      <c r="CG114" s="49">
        <f t="shared" si="352"/>
        <v>0</v>
      </c>
      <c r="CH114" s="49">
        <f t="shared" si="352"/>
        <v>0</v>
      </c>
      <c r="CI114" s="49">
        <f t="shared" si="352"/>
        <v>0</v>
      </c>
      <c r="CJ114" s="49">
        <f t="shared" si="352"/>
        <v>0</v>
      </c>
      <c r="CK114" s="49">
        <f t="shared" si="352"/>
        <v>0</v>
      </c>
      <c r="CL114" s="49">
        <f t="shared" si="352"/>
        <v>0</v>
      </c>
      <c r="CM114" s="49">
        <f t="shared" si="352"/>
        <v>0</v>
      </c>
      <c r="CN114" s="49">
        <f t="shared" si="352"/>
        <v>0</v>
      </c>
      <c r="CO114" s="49">
        <f t="shared" si="352"/>
        <v>0</v>
      </c>
      <c r="CP114" s="49">
        <f t="shared" si="352"/>
        <v>0</v>
      </c>
      <c r="CQ114" s="49">
        <f t="shared" si="352"/>
        <v>0</v>
      </c>
      <c r="CR114" s="49">
        <f t="shared" si="352"/>
        <v>0</v>
      </c>
      <c r="CS114" s="49">
        <f t="shared" si="352"/>
        <v>0</v>
      </c>
      <c r="CT114" s="49">
        <f t="shared" si="352"/>
        <v>0</v>
      </c>
      <c r="CU114" s="49">
        <f t="shared" si="352"/>
        <v>0</v>
      </c>
      <c r="CV114" s="49">
        <f t="shared" si="352"/>
        <v>0</v>
      </c>
      <c r="CW114" s="49">
        <f t="shared" si="352"/>
        <v>0</v>
      </c>
      <c r="CX114" s="49">
        <f t="shared" si="352"/>
        <v>0</v>
      </c>
      <c r="CY114" s="49">
        <f t="shared" si="352"/>
        <v>0</v>
      </c>
      <c r="CZ114" s="49">
        <f t="shared" si="352"/>
        <v>0</v>
      </c>
      <c r="DA114" s="49">
        <f t="shared" si="352"/>
        <v>0</v>
      </c>
      <c r="DB114" s="49">
        <f t="shared" ref="DB114:DY114" si="353">DB50*$L50</f>
        <v>0</v>
      </c>
      <c r="DC114" s="49">
        <f t="shared" si="353"/>
        <v>0</v>
      </c>
      <c r="DD114" s="49">
        <f t="shared" si="353"/>
        <v>0</v>
      </c>
      <c r="DE114" s="49">
        <f t="shared" si="353"/>
        <v>0</v>
      </c>
      <c r="DF114" s="49">
        <f t="shared" si="353"/>
        <v>0</v>
      </c>
      <c r="DG114" s="49">
        <f t="shared" si="353"/>
        <v>0</v>
      </c>
      <c r="DH114" s="49">
        <f t="shared" si="353"/>
        <v>0</v>
      </c>
      <c r="DI114" s="49">
        <f t="shared" si="353"/>
        <v>0</v>
      </c>
      <c r="DJ114" s="49">
        <f t="shared" si="353"/>
        <v>0</v>
      </c>
      <c r="DK114" s="49">
        <f t="shared" si="353"/>
        <v>0</v>
      </c>
      <c r="DL114" s="49">
        <f t="shared" si="353"/>
        <v>0</v>
      </c>
      <c r="DM114" s="49">
        <f t="shared" si="353"/>
        <v>0</v>
      </c>
      <c r="DN114" s="49">
        <f t="shared" si="353"/>
        <v>0</v>
      </c>
      <c r="DO114" s="49">
        <f t="shared" si="353"/>
        <v>0</v>
      </c>
      <c r="DP114" s="49">
        <f t="shared" si="353"/>
        <v>0</v>
      </c>
      <c r="DQ114" s="49">
        <f t="shared" si="353"/>
        <v>0</v>
      </c>
      <c r="DR114" s="49">
        <f t="shared" si="353"/>
        <v>0</v>
      </c>
      <c r="DS114" s="49">
        <f t="shared" si="353"/>
        <v>0</v>
      </c>
      <c r="DT114" s="49">
        <f t="shared" si="353"/>
        <v>0</v>
      </c>
      <c r="DU114" s="49">
        <f t="shared" si="353"/>
        <v>0</v>
      </c>
      <c r="DV114" s="49">
        <f t="shared" si="353"/>
        <v>0</v>
      </c>
      <c r="DW114" s="49">
        <f t="shared" si="353"/>
        <v>0</v>
      </c>
      <c r="DX114" s="49">
        <f t="shared" si="353"/>
        <v>0</v>
      </c>
      <c r="DY114" s="49">
        <f t="shared" si="353"/>
        <v>0</v>
      </c>
      <c r="DZ114" s="49">
        <f t="shared" ref="DZ114:EW114" si="354">DZ50*$M50</f>
        <v>0</v>
      </c>
      <c r="EA114" s="49">
        <f t="shared" si="354"/>
        <v>0</v>
      </c>
      <c r="EB114" s="49">
        <f t="shared" si="354"/>
        <v>0</v>
      </c>
      <c r="EC114" s="49">
        <f t="shared" si="354"/>
        <v>0</v>
      </c>
      <c r="ED114" s="49">
        <f t="shared" si="354"/>
        <v>0</v>
      </c>
      <c r="EE114" s="49">
        <f t="shared" si="354"/>
        <v>0</v>
      </c>
      <c r="EF114" s="49">
        <f t="shared" si="354"/>
        <v>0</v>
      </c>
      <c r="EG114" s="49">
        <f t="shared" si="354"/>
        <v>0</v>
      </c>
      <c r="EH114" s="49">
        <f t="shared" si="354"/>
        <v>0</v>
      </c>
      <c r="EI114" s="49">
        <f t="shared" si="354"/>
        <v>0</v>
      </c>
      <c r="EJ114" s="49">
        <f t="shared" si="354"/>
        <v>0</v>
      </c>
      <c r="EK114" s="49">
        <f t="shared" si="354"/>
        <v>0</v>
      </c>
      <c r="EL114" s="49">
        <f t="shared" si="354"/>
        <v>0</v>
      </c>
      <c r="EM114" s="49">
        <f t="shared" si="354"/>
        <v>0</v>
      </c>
      <c r="EN114" s="49">
        <f t="shared" si="354"/>
        <v>0</v>
      </c>
      <c r="EO114" s="49">
        <f t="shared" si="354"/>
        <v>0</v>
      </c>
      <c r="EP114" s="49">
        <f t="shared" si="354"/>
        <v>0</v>
      </c>
      <c r="EQ114" s="49">
        <f t="shared" si="354"/>
        <v>0</v>
      </c>
      <c r="ER114" s="49">
        <f t="shared" si="354"/>
        <v>0</v>
      </c>
      <c r="ES114" s="49">
        <f t="shared" si="354"/>
        <v>0</v>
      </c>
      <c r="ET114" s="49">
        <f t="shared" si="354"/>
        <v>0</v>
      </c>
      <c r="EU114" s="49">
        <f t="shared" si="354"/>
        <v>0</v>
      </c>
      <c r="EV114" s="49">
        <f t="shared" si="354"/>
        <v>0</v>
      </c>
      <c r="EW114" s="49">
        <f t="shared" si="354"/>
        <v>0</v>
      </c>
      <c r="EX114" s="49">
        <f t="shared" ref="EX114:FQ114" si="355">EX50*$N50</f>
        <v>0</v>
      </c>
      <c r="EY114" s="49">
        <f t="shared" si="355"/>
        <v>0</v>
      </c>
      <c r="EZ114" s="49">
        <f t="shared" si="355"/>
        <v>0</v>
      </c>
      <c r="FA114" s="49">
        <f t="shared" si="355"/>
        <v>0</v>
      </c>
      <c r="FB114" s="49">
        <f t="shared" si="355"/>
        <v>0</v>
      </c>
      <c r="FC114" s="49">
        <f t="shared" si="355"/>
        <v>0</v>
      </c>
      <c r="FD114" s="49">
        <f t="shared" si="355"/>
        <v>0</v>
      </c>
      <c r="FE114" s="49">
        <f t="shared" si="355"/>
        <v>0</v>
      </c>
      <c r="FF114" s="49">
        <f t="shared" si="355"/>
        <v>0</v>
      </c>
      <c r="FG114" s="49">
        <f t="shared" si="355"/>
        <v>0</v>
      </c>
      <c r="FH114" s="49">
        <f t="shared" si="355"/>
        <v>0</v>
      </c>
      <c r="FI114" s="49">
        <f t="shared" si="355"/>
        <v>0</v>
      </c>
      <c r="FJ114" s="49">
        <f t="shared" si="355"/>
        <v>0</v>
      </c>
      <c r="FK114" s="49">
        <f t="shared" si="355"/>
        <v>0</v>
      </c>
      <c r="FL114" s="49">
        <f t="shared" si="355"/>
        <v>0</v>
      </c>
      <c r="FM114" s="49">
        <f t="shared" si="355"/>
        <v>0</v>
      </c>
      <c r="FN114" s="49">
        <f t="shared" si="355"/>
        <v>0</v>
      </c>
      <c r="FO114" s="49">
        <f t="shared" si="355"/>
        <v>0</v>
      </c>
      <c r="FP114" s="49">
        <f t="shared" si="355"/>
        <v>0</v>
      </c>
      <c r="FQ114" s="49">
        <f t="shared" si="355"/>
        <v>0</v>
      </c>
      <c r="FR114" s="69">
        <f t="shared" si="100"/>
        <v>0</v>
      </c>
      <c r="FS114" s="70">
        <f t="shared" si="101"/>
        <v>0</v>
      </c>
      <c r="FT114" s="5"/>
      <c r="FU114" s="5"/>
      <c r="FV114" s="5"/>
      <c r="FW114" s="5"/>
      <c r="FX114" s="5"/>
      <c r="FY114" s="5"/>
      <c r="FZ114" s="5"/>
      <c r="GA114" s="5"/>
    </row>
    <row r="115" spans="1:183" ht="16.5" customHeight="1" x14ac:dyDescent="0.25">
      <c r="A115" s="5"/>
      <c r="B115" s="24" t="s">
        <v>179</v>
      </c>
      <c r="C115" s="24" t="s">
        <v>179</v>
      </c>
      <c r="D115" s="24" t="s">
        <v>179</v>
      </c>
      <c r="E115" s="5">
        <f t="shared" si="102"/>
        <v>38</v>
      </c>
      <c r="F115" s="80" t="s">
        <v>291</v>
      </c>
      <c r="G115" s="17" t="s">
        <v>259</v>
      </c>
      <c r="H115" s="81"/>
      <c r="I115" s="41">
        <f t="shared" si="87"/>
        <v>0</v>
      </c>
      <c r="J115" s="41">
        <f t="shared" si="88"/>
        <v>0</v>
      </c>
      <c r="K115" s="41">
        <f t="shared" si="89"/>
        <v>0</v>
      </c>
      <c r="L115" s="41">
        <f t="shared" si="90"/>
        <v>0</v>
      </c>
      <c r="M115" s="41">
        <f t="shared" si="91"/>
        <v>0</v>
      </c>
      <c r="N115" s="41">
        <f t="shared" si="92"/>
        <v>0</v>
      </c>
      <c r="O115" s="49">
        <f t="shared" ref="O115:AG115" si="356">O51*$H51</f>
        <v>0</v>
      </c>
      <c r="P115" s="49">
        <f t="shared" si="356"/>
        <v>0</v>
      </c>
      <c r="Q115" s="49">
        <f t="shared" si="356"/>
        <v>0</v>
      </c>
      <c r="R115" s="49">
        <f t="shared" si="356"/>
        <v>0</v>
      </c>
      <c r="S115" s="49">
        <f t="shared" si="356"/>
        <v>0</v>
      </c>
      <c r="T115" s="49">
        <f t="shared" si="356"/>
        <v>0</v>
      </c>
      <c r="U115" s="49">
        <f t="shared" si="356"/>
        <v>0</v>
      </c>
      <c r="V115" s="49">
        <f t="shared" si="356"/>
        <v>0</v>
      </c>
      <c r="W115" s="49">
        <f t="shared" si="356"/>
        <v>0</v>
      </c>
      <c r="X115" s="49">
        <f t="shared" si="356"/>
        <v>0</v>
      </c>
      <c r="Y115" s="49">
        <f t="shared" si="356"/>
        <v>0</v>
      </c>
      <c r="Z115" s="49">
        <f t="shared" si="356"/>
        <v>0</v>
      </c>
      <c r="AA115" s="49">
        <f t="shared" si="356"/>
        <v>0</v>
      </c>
      <c r="AB115" s="49">
        <f t="shared" si="356"/>
        <v>0</v>
      </c>
      <c r="AC115" s="49">
        <f t="shared" si="356"/>
        <v>0</v>
      </c>
      <c r="AD115" s="49">
        <f t="shared" si="356"/>
        <v>0</v>
      </c>
      <c r="AE115" s="49">
        <f t="shared" si="356"/>
        <v>0</v>
      </c>
      <c r="AF115" s="49">
        <f t="shared" si="356"/>
        <v>0</v>
      </c>
      <c r="AG115" s="49">
        <f t="shared" si="356"/>
        <v>0</v>
      </c>
      <c r="AH115" s="49">
        <f t="shared" ref="AH115:BE115" si="357">AH51*$I51</f>
        <v>0</v>
      </c>
      <c r="AI115" s="49">
        <f t="shared" si="357"/>
        <v>0</v>
      </c>
      <c r="AJ115" s="49">
        <f t="shared" si="357"/>
        <v>0</v>
      </c>
      <c r="AK115" s="49">
        <f t="shared" si="357"/>
        <v>0</v>
      </c>
      <c r="AL115" s="49">
        <f t="shared" si="357"/>
        <v>0</v>
      </c>
      <c r="AM115" s="49">
        <f t="shared" si="357"/>
        <v>0</v>
      </c>
      <c r="AN115" s="49">
        <f t="shared" si="357"/>
        <v>0</v>
      </c>
      <c r="AO115" s="49">
        <f t="shared" si="357"/>
        <v>0</v>
      </c>
      <c r="AP115" s="49">
        <f t="shared" si="357"/>
        <v>0</v>
      </c>
      <c r="AQ115" s="49">
        <f t="shared" si="357"/>
        <v>0</v>
      </c>
      <c r="AR115" s="49">
        <f t="shared" si="357"/>
        <v>0</v>
      </c>
      <c r="AS115" s="49">
        <f t="shared" si="357"/>
        <v>0</v>
      </c>
      <c r="AT115" s="49">
        <f t="shared" si="357"/>
        <v>0</v>
      </c>
      <c r="AU115" s="49">
        <f t="shared" si="357"/>
        <v>0</v>
      </c>
      <c r="AV115" s="49">
        <f t="shared" si="357"/>
        <v>0</v>
      </c>
      <c r="AW115" s="49">
        <f t="shared" si="357"/>
        <v>0</v>
      </c>
      <c r="AX115" s="49">
        <f t="shared" si="357"/>
        <v>0</v>
      </c>
      <c r="AY115" s="49">
        <f t="shared" si="357"/>
        <v>0</v>
      </c>
      <c r="AZ115" s="49">
        <f t="shared" si="357"/>
        <v>0</v>
      </c>
      <c r="BA115" s="49">
        <f t="shared" si="357"/>
        <v>0</v>
      </c>
      <c r="BB115" s="49">
        <f t="shared" si="357"/>
        <v>0</v>
      </c>
      <c r="BC115" s="49">
        <f t="shared" si="357"/>
        <v>0</v>
      </c>
      <c r="BD115" s="49">
        <f t="shared" si="357"/>
        <v>0</v>
      </c>
      <c r="BE115" s="49">
        <f t="shared" si="357"/>
        <v>0</v>
      </c>
      <c r="BF115" s="49">
        <f t="shared" ref="BF115:CC115" si="358">BF51*$J51</f>
        <v>0</v>
      </c>
      <c r="BG115" s="49">
        <f t="shared" si="358"/>
        <v>0</v>
      </c>
      <c r="BH115" s="49">
        <f t="shared" si="358"/>
        <v>0</v>
      </c>
      <c r="BI115" s="49">
        <f t="shared" si="358"/>
        <v>0</v>
      </c>
      <c r="BJ115" s="49">
        <f t="shared" si="358"/>
        <v>0</v>
      </c>
      <c r="BK115" s="49">
        <f t="shared" si="358"/>
        <v>0</v>
      </c>
      <c r="BL115" s="49">
        <f t="shared" si="358"/>
        <v>0</v>
      </c>
      <c r="BM115" s="49">
        <f t="shared" si="358"/>
        <v>0</v>
      </c>
      <c r="BN115" s="49">
        <f t="shared" si="358"/>
        <v>0</v>
      </c>
      <c r="BO115" s="49">
        <f t="shared" si="358"/>
        <v>0</v>
      </c>
      <c r="BP115" s="49">
        <f t="shared" si="358"/>
        <v>0</v>
      </c>
      <c r="BQ115" s="49">
        <f t="shared" si="358"/>
        <v>0</v>
      </c>
      <c r="BR115" s="49">
        <f t="shared" si="358"/>
        <v>0</v>
      </c>
      <c r="BS115" s="49">
        <f t="shared" si="358"/>
        <v>0</v>
      </c>
      <c r="BT115" s="49">
        <f t="shared" si="358"/>
        <v>0</v>
      </c>
      <c r="BU115" s="49">
        <f t="shared" si="358"/>
        <v>0</v>
      </c>
      <c r="BV115" s="49">
        <f t="shared" si="358"/>
        <v>0</v>
      </c>
      <c r="BW115" s="49">
        <f t="shared" si="358"/>
        <v>0</v>
      </c>
      <c r="BX115" s="49">
        <f t="shared" si="358"/>
        <v>0</v>
      </c>
      <c r="BY115" s="49">
        <f t="shared" si="358"/>
        <v>0</v>
      </c>
      <c r="BZ115" s="49">
        <f t="shared" si="358"/>
        <v>0</v>
      </c>
      <c r="CA115" s="49">
        <f t="shared" si="358"/>
        <v>0</v>
      </c>
      <c r="CB115" s="49">
        <f t="shared" si="358"/>
        <v>0</v>
      </c>
      <c r="CC115" s="49">
        <f t="shared" si="358"/>
        <v>0</v>
      </c>
      <c r="CD115" s="49">
        <f t="shared" ref="CD115:DA115" si="359">CD51*$K51</f>
        <v>0</v>
      </c>
      <c r="CE115" s="49">
        <f t="shared" si="359"/>
        <v>0</v>
      </c>
      <c r="CF115" s="49">
        <f t="shared" si="359"/>
        <v>0</v>
      </c>
      <c r="CG115" s="49">
        <f t="shared" si="359"/>
        <v>0</v>
      </c>
      <c r="CH115" s="49">
        <f t="shared" si="359"/>
        <v>0</v>
      </c>
      <c r="CI115" s="49">
        <f t="shared" si="359"/>
        <v>0</v>
      </c>
      <c r="CJ115" s="49">
        <f t="shared" si="359"/>
        <v>0</v>
      </c>
      <c r="CK115" s="49">
        <f t="shared" si="359"/>
        <v>0</v>
      </c>
      <c r="CL115" s="49">
        <f t="shared" si="359"/>
        <v>0</v>
      </c>
      <c r="CM115" s="49">
        <f t="shared" si="359"/>
        <v>0</v>
      </c>
      <c r="CN115" s="49">
        <f t="shared" si="359"/>
        <v>0</v>
      </c>
      <c r="CO115" s="49">
        <f t="shared" si="359"/>
        <v>0</v>
      </c>
      <c r="CP115" s="49">
        <f t="shared" si="359"/>
        <v>0</v>
      </c>
      <c r="CQ115" s="49">
        <f t="shared" si="359"/>
        <v>0</v>
      </c>
      <c r="CR115" s="49">
        <f t="shared" si="359"/>
        <v>0</v>
      </c>
      <c r="CS115" s="49">
        <f t="shared" si="359"/>
        <v>0</v>
      </c>
      <c r="CT115" s="49">
        <f t="shared" si="359"/>
        <v>0</v>
      </c>
      <c r="CU115" s="49">
        <f t="shared" si="359"/>
        <v>0</v>
      </c>
      <c r="CV115" s="49">
        <f t="shared" si="359"/>
        <v>0</v>
      </c>
      <c r="CW115" s="49">
        <f t="shared" si="359"/>
        <v>0</v>
      </c>
      <c r="CX115" s="49">
        <f t="shared" si="359"/>
        <v>0</v>
      </c>
      <c r="CY115" s="49">
        <f t="shared" si="359"/>
        <v>0</v>
      </c>
      <c r="CZ115" s="49">
        <f t="shared" si="359"/>
        <v>0</v>
      </c>
      <c r="DA115" s="49">
        <f t="shared" si="359"/>
        <v>0</v>
      </c>
      <c r="DB115" s="49">
        <f t="shared" ref="DB115:DY115" si="360">DB51*$L51</f>
        <v>0</v>
      </c>
      <c r="DC115" s="49">
        <f t="shared" si="360"/>
        <v>0</v>
      </c>
      <c r="DD115" s="49">
        <f t="shared" si="360"/>
        <v>0</v>
      </c>
      <c r="DE115" s="49">
        <f t="shared" si="360"/>
        <v>0</v>
      </c>
      <c r="DF115" s="49">
        <f t="shared" si="360"/>
        <v>0</v>
      </c>
      <c r="DG115" s="49">
        <f t="shared" si="360"/>
        <v>0</v>
      </c>
      <c r="DH115" s="49">
        <f t="shared" si="360"/>
        <v>0</v>
      </c>
      <c r="DI115" s="49">
        <f t="shared" si="360"/>
        <v>0</v>
      </c>
      <c r="DJ115" s="49">
        <f t="shared" si="360"/>
        <v>0</v>
      </c>
      <c r="DK115" s="49">
        <f t="shared" si="360"/>
        <v>0</v>
      </c>
      <c r="DL115" s="49">
        <f t="shared" si="360"/>
        <v>0</v>
      </c>
      <c r="DM115" s="49">
        <f t="shared" si="360"/>
        <v>0</v>
      </c>
      <c r="DN115" s="49">
        <f t="shared" si="360"/>
        <v>0</v>
      </c>
      <c r="DO115" s="49">
        <f t="shared" si="360"/>
        <v>0</v>
      </c>
      <c r="DP115" s="49">
        <f t="shared" si="360"/>
        <v>0</v>
      </c>
      <c r="DQ115" s="49">
        <f t="shared" si="360"/>
        <v>0</v>
      </c>
      <c r="DR115" s="49">
        <f t="shared" si="360"/>
        <v>0</v>
      </c>
      <c r="DS115" s="49">
        <f t="shared" si="360"/>
        <v>0</v>
      </c>
      <c r="DT115" s="49">
        <f t="shared" si="360"/>
        <v>0</v>
      </c>
      <c r="DU115" s="49">
        <f t="shared" si="360"/>
        <v>0</v>
      </c>
      <c r="DV115" s="49">
        <f t="shared" si="360"/>
        <v>0</v>
      </c>
      <c r="DW115" s="49">
        <f t="shared" si="360"/>
        <v>0</v>
      </c>
      <c r="DX115" s="49">
        <f t="shared" si="360"/>
        <v>0</v>
      </c>
      <c r="DY115" s="49">
        <f t="shared" si="360"/>
        <v>0</v>
      </c>
      <c r="DZ115" s="49">
        <f t="shared" ref="DZ115:EW115" si="361">DZ51*$M51</f>
        <v>0</v>
      </c>
      <c r="EA115" s="49">
        <f t="shared" si="361"/>
        <v>0</v>
      </c>
      <c r="EB115" s="49">
        <f t="shared" si="361"/>
        <v>0</v>
      </c>
      <c r="EC115" s="49">
        <f t="shared" si="361"/>
        <v>0</v>
      </c>
      <c r="ED115" s="49">
        <f t="shared" si="361"/>
        <v>0</v>
      </c>
      <c r="EE115" s="49">
        <f t="shared" si="361"/>
        <v>0</v>
      </c>
      <c r="EF115" s="49">
        <f t="shared" si="361"/>
        <v>0</v>
      </c>
      <c r="EG115" s="49">
        <f t="shared" si="361"/>
        <v>0</v>
      </c>
      <c r="EH115" s="49">
        <f t="shared" si="361"/>
        <v>0</v>
      </c>
      <c r="EI115" s="49">
        <f t="shared" si="361"/>
        <v>0</v>
      </c>
      <c r="EJ115" s="49">
        <f t="shared" si="361"/>
        <v>0</v>
      </c>
      <c r="EK115" s="49">
        <f t="shared" si="361"/>
        <v>0</v>
      </c>
      <c r="EL115" s="49">
        <f t="shared" si="361"/>
        <v>0</v>
      </c>
      <c r="EM115" s="49">
        <f t="shared" si="361"/>
        <v>0</v>
      </c>
      <c r="EN115" s="49">
        <f t="shared" si="361"/>
        <v>0</v>
      </c>
      <c r="EO115" s="49">
        <f t="shared" si="361"/>
        <v>0</v>
      </c>
      <c r="EP115" s="49">
        <f t="shared" si="361"/>
        <v>0</v>
      </c>
      <c r="EQ115" s="49">
        <f t="shared" si="361"/>
        <v>0</v>
      </c>
      <c r="ER115" s="49">
        <f t="shared" si="361"/>
        <v>0</v>
      </c>
      <c r="ES115" s="49">
        <f t="shared" si="361"/>
        <v>0</v>
      </c>
      <c r="ET115" s="49">
        <f t="shared" si="361"/>
        <v>0</v>
      </c>
      <c r="EU115" s="49">
        <f t="shared" si="361"/>
        <v>0</v>
      </c>
      <c r="EV115" s="49">
        <f t="shared" si="361"/>
        <v>0</v>
      </c>
      <c r="EW115" s="49">
        <f t="shared" si="361"/>
        <v>0</v>
      </c>
      <c r="EX115" s="49">
        <f t="shared" ref="EX115:FQ115" si="362">EX51*$N51</f>
        <v>0</v>
      </c>
      <c r="EY115" s="49">
        <f t="shared" si="362"/>
        <v>0</v>
      </c>
      <c r="EZ115" s="49">
        <f t="shared" si="362"/>
        <v>0</v>
      </c>
      <c r="FA115" s="49">
        <f t="shared" si="362"/>
        <v>0</v>
      </c>
      <c r="FB115" s="49">
        <f t="shared" si="362"/>
        <v>0</v>
      </c>
      <c r="FC115" s="49">
        <f t="shared" si="362"/>
        <v>0</v>
      </c>
      <c r="FD115" s="49">
        <f t="shared" si="362"/>
        <v>0</v>
      </c>
      <c r="FE115" s="49">
        <f t="shared" si="362"/>
        <v>0</v>
      </c>
      <c r="FF115" s="49">
        <f t="shared" si="362"/>
        <v>0</v>
      </c>
      <c r="FG115" s="49">
        <f t="shared" si="362"/>
        <v>0</v>
      </c>
      <c r="FH115" s="49">
        <f t="shared" si="362"/>
        <v>0</v>
      </c>
      <c r="FI115" s="49">
        <f t="shared" si="362"/>
        <v>0</v>
      </c>
      <c r="FJ115" s="49">
        <f t="shared" si="362"/>
        <v>0</v>
      </c>
      <c r="FK115" s="49">
        <f t="shared" si="362"/>
        <v>0</v>
      </c>
      <c r="FL115" s="49">
        <f t="shared" si="362"/>
        <v>0</v>
      </c>
      <c r="FM115" s="49">
        <f t="shared" si="362"/>
        <v>0</v>
      </c>
      <c r="FN115" s="49">
        <f t="shared" si="362"/>
        <v>0</v>
      </c>
      <c r="FO115" s="49">
        <f t="shared" si="362"/>
        <v>0</v>
      </c>
      <c r="FP115" s="49">
        <f t="shared" si="362"/>
        <v>0</v>
      </c>
      <c r="FQ115" s="49">
        <f t="shared" si="362"/>
        <v>0</v>
      </c>
      <c r="FR115" s="69">
        <f t="shared" si="100"/>
        <v>0</v>
      </c>
      <c r="FS115" s="70">
        <f t="shared" si="101"/>
        <v>0</v>
      </c>
      <c r="FT115" s="5"/>
      <c r="FU115" s="5"/>
      <c r="FV115" s="5"/>
      <c r="FW115" s="5"/>
      <c r="FX115" s="5"/>
      <c r="FY115" s="5"/>
      <c r="FZ115" s="5"/>
      <c r="GA115" s="5"/>
    </row>
    <row r="116" spans="1:183" ht="16.5" customHeight="1" x14ac:dyDescent="0.25">
      <c r="A116" s="5"/>
      <c r="B116" s="24" t="s">
        <v>179</v>
      </c>
      <c r="C116" s="24" t="s">
        <v>179</v>
      </c>
      <c r="D116" s="24" t="s">
        <v>179</v>
      </c>
      <c r="E116" s="5">
        <f t="shared" si="102"/>
        <v>39</v>
      </c>
      <c r="F116" s="80" t="s">
        <v>293</v>
      </c>
      <c r="G116" s="17" t="s">
        <v>259</v>
      </c>
      <c r="H116" s="81"/>
      <c r="I116" s="41">
        <f t="shared" si="87"/>
        <v>0</v>
      </c>
      <c r="J116" s="41">
        <f t="shared" si="88"/>
        <v>0</v>
      </c>
      <c r="K116" s="41">
        <f t="shared" si="89"/>
        <v>0</v>
      </c>
      <c r="L116" s="41">
        <f t="shared" si="90"/>
        <v>0</v>
      </c>
      <c r="M116" s="41">
        <f t="shared" si="91"/>
        <v>0</v>
      </c>
      <c r="N116" s="41">
        <f t="shared" si="92"/>
        <v>0</v>
      </c>
      <c r="O116" s="49">
        <f t="shared" ref="O116:AG116" si="363">O52*$H52</f>
        <v>0</v>
      </c>
      <c r="P116" s="49">
        <f t="shared" si="363"/>
        <v>0</v>
      </c>
      <c r="Q116" s="49">
        <f t="shared" si="363"/>
        <v>0</v>
      </c>
      <c r="R116" s="49">
        <f t="shared" si="363"/>
        <v>0</v>
      </c>
      <c r="S116" s="49">
        <f t="shared" si="363"/>
        <v>0</v>
      </c>
      <c r="T116" s="49">
        <f t="shared" si="363"/>
        <v>0</v>
      </c>
      <c r="U116" s="49">
        <f t="shared" si="363"/>
        <v>0</v>
      </c>
      <c r="V116" s="49">
        <f t="shared" si="363"/>
        <v>0</v>
      </c>
      <c r="W116" s="49">
        <f t="shared" si="363"/>
        <v>0</v>
      </c>
      <c r="X116" s="49">
        <f t="shared" si="363"/>
        <v>0</v>
      </c>
      <c r="Y116" s="49">
        <f t="shared" si="363"/>
        <v>0</v>
      </c>
      <c r="Z116" s="49">
        <f t="shared" si="363"/>
        <v>0</v>
      </c>
      <c r="AA116" s="49">
        <f t="shared" si="363"/>
        <v>0</v>
      </c>
      <c r="AB116" s="49">
        <f t="shared" si="363"/>
        <v>0</v>
      </c>
      <c r="AC116" s="49">
        <f t="shared" si="363"/>
        <v>0</v>
      </c>
      <c r="AD116" s="49">
        <f t="shared" si="363"/>
        <v>0</v>
      </c>
      <c r="AE116" s="49">
        <f t="shared" si="363"/>
        <v>0</v>
      </c>
      <c r="AF116" s="49">
        <f t="shared" si="363"/>
        <v>0</v>
      </c>
      <c r="AG116" s="49">
        <f t="shared" si="363"/>
        <v>0</v>
      </c>
      <c r="AH116" s="49">
        <f t="shared" ref="AH116:BE116" si="364">AH52*$I52</f>
        <v>0</v>
      </c>
      <c r="AI116" s="49">
        <f t="shared" si="364"/>
        <v>0</v>
      </c>
      <c r="AJ116" s="49">
        <f t="shared" si="364"/>
        <v>0</v>
      </c>
      <c r="AK116" s="49">
        <f t="shared" si="364"/>
        <v>0</v>
      </c>
      <c r="AL116" s="49">
        <f t="shared" si="364"/>
        <v>0</v>
      </c>
      <c r="AM116" s="49">
        <f t="shared" si="364"/>
        <v>0</v>
      </c>
      <c r="AN116" s="49">
        <f t="shared" si="364"/>
        <v>0</v>
      </c>
      <c r="AO116" s="49">
        <f t="shared" si="364"/>
        <v>0</v>
      </c>
      <c r="AP116" s="49">
        <f t="shared" si="364"/>
        <v>0</v>
      </c>
      <c r="AQ116" s="49">
        <f t="shared" si="364"/>
        <v>0</v>
      </c>
      <c r="AR116" s="49">
        <f t="shared" si="364"/>
        <v>0</v>
      </c>
      <c r="AS116" s="49">
        <f t="shared" si="364"/>
        <v>0</v>
      </c>
      <c r="AT116" s="49">
        <f t="shared" si="364"/>
        <v>0</v>
      </c>
      <c r="AU116" s="49">
        <f t="shared" si="364"/>
        <v>0</v>
      </c>
      <c r="AV116" s="49">
        <f t="shared" si="364"/>
        <v>0</v>
      </c>
      <c r="AW116" s="49">
        <f t="shared" si="364"/>
        <v>0</v>
      </c>
      <c r="AX116" s="49">
        <f t="shared" si="364"/>
        <v>0</v>
      </c>
      <c r="AY116" s="49">
        <f t="shared" si="364"/>
        <v>0</v>
      </c>
      <c r="AZ116" s="49">
        <f t="shared" si="364"/>
        <v>0</v>
      </c>
      <c r="BA116" s="49">
        <f t="shared" si="364"/>
        <v>0</v>
      </c>
      <c r="BB116" s="49">
        <f t="shared" si="364"/>
        <v>0</v>
      </c>
      <c r="BC116" s="49">
        <f t="shared" si="364"/>
        <v>0</v>
      </c>
      <c r="BD116" s="49">
        <f t="shared" si="364"/>
        <v>0</v>
      </c>
      <c r="BE116" s="49">
        <f t="shared" si="364"/>
        <v>0</v>
      </c>
      <c r="BF116" s="49">
        <f t="shared" ref="BF116:CC116" si="365">BF52*$J52</f>
        <v>0</v>
      </c>
      <c r="BG116" s="49">
        <f t="shared" si="365"/>
        <v>0</v>
      </c>
      <c r="BH116" s="49">
        <f t="shared" si="365"/>
        <v>0</v>
      </c>
      <c r="BI116" s="49">
        <f t="shared" si="365"/>
        <v>0</v>
      </c>
      <c r="BJ116" s="49">
        <f t="shared" si="365"/>
        <v>0</v>
      </c>
      <c r="BK116" s="49">
        <f t="shared" si="365"/>
        <v>0</v>
      </c>
      <c r="BL116" s="49">
        <f t="shared" si="365"/>
        <v>0</v>
      </c>
      <c r="BM116" s="49">
        <f t="shared" si="365"/>
        <v>0</v>
      </c>
      <c r="BN116" s="49">
        <f t="shared" si="365"/>
        <v>0</v>
      </c>
      <c r="BO116" s="49">
        <f t="shared" si="365"/>
        <v>0</v>
      </c>
      <c r="BP116" s="49">
        <f t="shared" si="365"/>
        <v>0</v>
      </c>
      <c r="BQ116" s="49">
        <f t="shared" si="365"/>
        <v>0</v>
      </c>
      <c r="BR116" s="49">
        <f t="shared" si="365"/>
        <v>0</v>
      </c>
      <c r="BS116" s="49">
        <f t="shared" si="365"/>
        <v>0</v>
      </c>
      <c r="BT116" s="49">
        <f t="shared" si="365"/>
        <v>0</v>
      </c>
      <c r="BU116" s="49">
        <f t="shared" si="365"/>
        <v>0</v>
      </c>
      <c r="BV116" s="49">
        <f t="shared" si="365"/>
        <v>0</v>
      </c>
      <c r="BW116" s="49">
        <f t="shared" si="365"/>
        <v>0</v>
      </c>
      <c r="BX116" s="49">
        <f t="shared" si="365"/>
        <v>0</v>
      </c>
      <c r="BY116" s="49">
        <f t="shared" si="365"/>
        <v>0</v>
      </c>
      <c r="BZ116" s="49">
        <f t="shared" si="365"/>
        <v>0</v>
      </c>
      <c r="CA116" s="49">
        <f t="shared" si="365"/>
        <v>0</v>
      </c>
      <c r="CB116" s="49">
        <f t="shared" si="365"/>
        <v>0</v>
      </c>
      <c r="CC116" s="49">
        <f t="shared" si="365"/>
        <v>0</v>
      </c>
      <c r="CD116" s="49">
        <f t="shared" ref="CD116:DA116" si="366">CD52*$K52</f>
        <v>0</v>
      </c>
      <c r="CE116" s="49">
        <f t="shared" si="366"/>
        <v>0</v>
      </c>
      <c r="CF116" s="49">
        <f t="shared" si="366"/>
        <v>0</v>
      </c>
      <c r="CG116" s="49">
        <f t="shared" si="366"/>
        <v>0</v>
      </c>
      <c r="CH116" s="49">
        <f t="shared" si="366"/>
        <v>0</v>
      </c>
      <c r="CI116" s="49">
        <f t="shared" si="366"/>
        <v>0</v>
      </c>
      <c r="CJ116" s="49">
        <f t="shared" si="366"/>
        <v>0</v>
      </c>
      <c r="CK116" s="49">
        <f t="shared" si="366"/>
        <v>0</v>
      </c>
      <c r="CL116" s="49">
        <f t="shared" si="366"/>
        <v>0</v>
      </c>
      <c r="CM116" s="49">
        <f t="shared" si="366"/>
        <v>0</v>
      </c>
      <c r="CN116" s="49">
        <f t="shared" si="366"/>
        <v>0</v>
      </c>
      <c r="CO116" s="49">
        <f t="shared" si="366"/>
        <v>0</v>
      </c>
      <c r="CP116" s="49">
        <f t="shared" si="366"/>
        <v>0</v>
      </c>
      <c r="CQ116" s="49">
        <f t="shared" si="366"/>
        <v>0</v>
      </c>
      <c r="CR116" s="49">
        <f t="shared" si="366"/>
        <v>0</v>
      </c>
      <c r="CS116" s="49">
        <f t="shared" si="366"/>
        <v>0</v>
      </c>
      <c r="CT116" s="49">
        <f t="shared" si="366"/>
        <v>0</v>
      </c>
      <c r="CU116" s="49">
        <f t="shared" si="366"/>
        <v>0</v>
      </c>
      <c r="CV116" s="49">
        <f t="shared" si="366"/>
        <v>0</v>
      </c>
      <c r="CW116" s="49">
        <f t="shared" si="366"/>
        <v>0</v>
      </c>
      <c r="CX116" s="49">
        <f t="shared" si="366"/>
        <v>0</v>
      </c>
      <c r="CY116" s="49">
        <f t="shared" si="366"/>
        <v>0</v>
      </c>
      <c r="CZ116" s="49">
        <f t="shared" si="366"/>
        <v>0</v>
      </c>
      <c r="DA116" s="49">
        <f t="shared" si="366"/>
        <v>0</v>
      </c>
      <c r="DB116" s="49">
        <f t="shared" ref="DB116:DY116" si="367">DB52*$L52</f>
        <v>0</v>
      </c>
      <c r="DC116" s="49">
        <f t="shared" si="367"/>
        <v>0</v>
      </c>
      <c r="DD116" s="49">
        <f t="shared" si="367"/>
        <v>0</v>
      </c>
      <c r="DE116" s="49">
        <f t="shared" si="367"/>
        <v>0</v>
      </c>
      <c r="DF116" s="49">
        <f t="shared" si="367"/>
        <v>0</v>
      </c>
      <c r="DG116" s="49">
        <f t="shared" si="367"/>
        <v>0</v>
      </c>
      <c r="DH116" s="49">
        <f t="shared" si="367"/>
        <v>0</v>
      </c>
      <c r="DI116" s="49">
        <f t="shared" si="367"/>
        <v>0</v>
      </c>
      <c r="DJ116" s="49">
        <f t="shared" si="367"/>
        <v>0</v>
      </c>
      <c r="DK116" s="49">
        <f t="shared" si="367"/>
        <v>0</v>
      </c>
      <c r="DL116" s="49">
        <f t="shared" si="367"/>
        <v>0</v>
      </c>
      <c r="DM116" s="49">
        <f t="shared" si="367"/>
        <v>0</v>
      </c>
      <c r="DN116" s="49">
        <f t="shared" si="367"/>
        <v>0</v>
      </c>
      <c r="DO116" s="49">
        <f t="shared" si="367"/>
        <v>0</v>
      </c>
      <c r="DP116" s="49">
        <f t="shared" si="367"/>
        <v>0</v>
      </c>
      <c r="DQ116" s="49">
        <f t="shared" si="367"/>
        <v>0</v>
      </c>
      <c r="DR116" s="49">
        <f t="shared" si="367"/>
        <v>0</v>
      </c>
      <c r="DS116" s="49">
        <f t="shared" si="367"/>
        <v>0</v>
      </c>
      <c r="DT116" s="49">
        <f t="shared" si="367"/>
        <v>0</v>
      </c>
      <c r="DU116" s="49">
        <f t="shared" si="367"/>
        <v>0</v>
      </c>
      <c r="DV116" s="49">
        <f t="shared" si="367"/>
        <v>0</v>
      </c>
      <c r="DW116" s="49">
        <f t="shared" si="367"/>
        <v>0</v>
      </c>
      <c r="DX116" s="49">
        <f t="shared" si="367"/>
        <v>0</v>
      </c>
      <c r="DY116" s="49">
        <f t="shared" si="367"/>
        <v>0</v>
      </c>
      <c r="DZ116" s="49">
        <f t="shared" ref="DZ116:EW116" si="368">DZ52*$M52</f>
        <v>0</v>
      </c>
      <c r="EA116" s="49">
        <f t="shared" si="368"/>
        <v>0</v>
      </c>
      <c r="EB116" s="49">
        <f t="shared" si="368"/>
        <v>0</v>
      </c>
      <c r="EC116" s="49">
        <f t="shared" si="368"/>
        <v>0</v>
      </c>
      <c r="ED116" s="49">
        <f t="shared" si="368"/>
        <v>0</v>
      </c>
      <c r="EE116" s="49">
        <f t="shared" si="368"/>
        <v>0</v>
      </c>
      <c r="EF116" s="49">
        <f t="shared" si="368"/>
        <v>0</v>
      </c>
      <c r="EG116" s="49">
        <f t="shared" si="368"/>
        <v>0</v>
      </c>
      <c r="EH116" s="49">
        <f t="shared" si="368"/>
        <v>0</v>
      </c>
      <c r="EI116" s="49">
        <f t="shared" si="368"/>
        <v>0</v>
      </c>
      <c r="EJ116" s="49">
        <f t="shared" si="368"/>
        <v>0</v>
      </c>
      <c r="EK116" s="49">
        <f t="shared" si="368"/>
        <v>0</v>
      </c>
      <c r="EL116" s="49">
        <f t="shared" si="368"/>
        <v>0</v>
      </c>
      <c r="EM116" s="49">
        <f t="shared" si="368"/>
        <v>0</v>
      </c>
      <c r="EN116" s="49">
        <f t="shared" si="368"/>
        <v>0</v>
      </c>
      <c r="EO116" s="49">
        <f t="shared" si="368"/>
        <v>0</v>
      </c>
      <c r="EP116" s="49">
        <f t="shared" si="368"/>
        <v>0</v>
      </c>
      <c r="EQ116" s="49">
        <f t="shared" si="368"/>
        <v>0</v>
      </c>
      <c r="ER116" s="49">
        <f t="shared" si="368"/>
        <v>0</v>
      </c>
      <c r="ES116" s="49">
        <f t="shared" si="368"/>
        <v>0</v>
      </c>
      <c r="ET116" s="49">
        <f t="shared" si="368"/>
        <v>0</v>
      </c>
      <c r="EU116" s="49">
        <f t="shared" si="368"/>
        <v>0</v>
      </c>
      <c r="EV116" s="49">
        <f t="shared" si="368"/>
        <v>0</v>
      </c>
      <c r="EW116" s="49">
        <f t="shared" si="368"/>
        <v>0</v>
      </c>
      <c r="EX116" s="49">
        <f t="shared" ref="EX116:FQ116" si="369">EX52*$N52</f>
        <v>0</v>
      </c>
      <c r="EY116" s="49">
        <f t="shared" si="369"/>
        <v>0</v>
      </c>
      <c r="EZ116" s="49">
        <f t="shared" si="369"/>
        <v>0</v>
      </c>
      <c r="FA116" s="49">
        <f t="shared" si="369"/>
        <v>0</v>
      </c>
      <c r="FB116" s="49">
        <f t="shared" si="369"/>
        <v>0</v>
      </c>
      <c r="FC116" s="49">
        <f t="shared" si="369"/>
        <v>0</v>
      </c>
      <c r="FD116" s="49">
        <f t="shared" si="369"/>
        <v>0</v>
      </c>
      <c r="FE116" s="49">
        <f t="shared" si="369"/>
        <v>0</v>
      </c>
      <c r="FF116" s="49">
        <f t="shared" si="369"/>
        <v>0</v>
      </c>
      <c r="FG116" s="49">
        <f t="shared" si="369"/>
        <v>0</v>
      </c>
      <c r="FH116" s="49">
        <f t="shared" si="369"/>
        <v>0</v>
      </c>
      <c r="FI116" s="49">
        <f t="shared" si="369"/>
        <v>0</v>
      </c>
      <c r="FJ116" s="49">
        <f t="shared" si="369"/>
        <v>0</v>
      </c>
      <c r="FK116" s="49">
        <f t="shared" si="369"/>
        <v>0</v>
      </c>
      <c r="FL116" s="49">
        <f t="shared" si="369"/>
        <v>0</v>
      </c>
      <c r="FM116" s="49">
        <f t="shared" si="369"/>
        <v>0</v>
      </c>
      <c r="FN116" s="49">
        <f t="shared" si="369"/>
        <v>0</v>
      </c>
      <c r="FO116" s="49">
        <f t="shared" si="369"/>
        <v>0</v>
      </c>
      <c r="FP116" s="49">
        <f t="shared" si="369"/>
        <v>0</v>
      </c>
      <c r="FQ116" s="49">
        <f t="shared" si="369"/>
        <v>0</v>
      </c>
      <c r="FR116" s="69">
        <f t="shared" si="100"/>
        <v>0</v>
      </c>
      <c r="FS116" s="70">
        <f t="shared" si="101"/>
        <v>0</v>
      </c>
      <c r="FT116" s="5"/>
      <c r="FU116" s="5"/>
      <c r="FV116" s="5"/>
      <c r="FW116" s="5"/>
      <c r="FX116" s="5"/>
      <c r="FY116" s="5"/>
      <c r="FZ116" s="5"/>
      <c r="GA116" s="5"/>
    </row>
    <row r="117" spans="1:183" ht="16.5" customHeight="1" x14ac:dyDescent="0.25">
      <c r="A117" s="5"/>
      <c r="B117" s="24" t="s">
        <v>179</v>
      </c>
      <c r="C117" s="24" t="s">
        <v>179</v>
      </c>
      <c r="D117" s="24" t="s">
        <v>179</v>
      </c>
      <c r="E117" s="5">
        <f t="shared" si="102"/>
        <v>40</v>
      </c>
      <c r="F117" s="80" t="s">
        <v>295</v>
      </c>
      <c r="G117" s="17" t="s">
        <v>259</v>
      </c>
      <c r="H117" s="81"/>
      <c r="I117" s="41">
        <f t="shared" si="87"/>
        <v>0</v>
      </c>
      <c r="J117" s="41">
        <f t="shared" si="88"/>
        <v>0</v>
      </c>
      <c r="K117" s="41">
        <f t="shared" si="89"/>
        <v>0</v>
      </c>
      <c r="L117" s="41">
        <f t="shared" si="90"/>
        <v>0</v>
      </c>
      <c r="M117" s="41">
        <f t="shared" si="91"/>
        <v>0</v>
      </c>
      <c r="N117" s="41">
        <f t="shared" si="92"/>
        <v>0</v>
      </c>
      <c r="O117" s="49">
        <f t="shared" ref="O117:AG117" si="370">O53*$H53</f>
        <v>0</v>
      </c>
      <c r="P117" s="49">
        <f t="shared" si="370"/>
        <v>0</v>
      </c>
      <c r="Q117" s="49">
        <f t="shared" si="370"/>
        <v>0</v>
      </c>
      <c r="R117" s="49">
        <f t="shared" si="370"/>
        <v>0</v>
      </c>
      <c r="S117" s="49">
        <f t="shared" si="370"/>
        <v>0</v>
      </c>
      <c r="T117" s="49">
        <f t="shared" si="370"/>
        <v>0</v>
      </c>
      <c r="U117" s="49">
        <f t="shared" si="370"/>
        <v>0</v>
      </c>
      <c r="V117" s="49">
        <f t="shared" si="370"/>
        <v>0</v>
      </c>
      <c r="W117" s="49">
        <f t="shared" si="370"/>
        <v>0</v>
      </c>
      <c r="X117" s="49">
        <f t="shared" si="370"/>
        <v>0</v>
      </c>
      <c r="Y117" s="49">
        <f t="shared" si="370"/>
        <v>0</v>
      </c>
      <c r="Z117" s="49">
        <f t="shared" si="370"/>
        <v>0</v>
      </c>
      <c r="AA117" s="49">
        <f t="shared" si="370"/>
        <v>0</v>
      </c>
      <c r="AB117" s="49">
        <f t="shared" si="370"/>
        <v>0</v>
      </c>
      <c r="AC117" s="49">
        <f t="shared" si="370"/>
        <v>0</v>
      </c>
      <c r="AD117" s="49">
        <f t="shared" si="370"/>
        <v>0</v>
      </c>
      <c r="AE117" s="49">
        <f t="shared" si="370"/>
        <v>0</v>
      </c>
      <c r="AF117" s="49">
        <f t="shared" si="370"/>
        <v>0</v>
      </c>
      <c r="AG117" s="49">
        <f t="shared" si="370"/>
        <v>0</v>
      </c>
      <c r="AH117" s="49">
        <f t="shared" ref="AH117:BE117" si="371">AH53*$I53</f>
        <v>0</v>
      </c>
      <c r="AI117" s="49">
        <f t="shared" si="371"/>
        <v>0</v>
      </c>
      <c r="AJ117" s="49">
        <f t="shared" si="371"/>
        <v>0</v>
      </c>
      <c r="AK117" s="49">
        <f t="shared" si="371"/>
        <v>0</v>
      </c>
      <c r="AL117" s="49">
        <f t="shared" si="371"/>
        <v>0</v>
      </c>
      <c r="AM117" s="49">
        <f t="shared" si="371"/>
        <v>0</v>
      </c>
      <c r="AN117" s="49">
        <f t="shared" si="371"/>
        <v>0</v>
      </c>
      <c r="AO117" s="49">
        <f t="shared" si="371"/>
        <v>0</v>
      </c>
      <c r="AP117" s="49">
        <f t="shared" si="371"/>
        <v>0</v>
      </c>
      <c r="AQ117" s="49">
        <f t="shared" si="371"/>
        <v>0</v>
      </c>
      <c r="AR117" s="49">
        <f t="shared" si="371"/>
        <v>0</v>
      </c>
      <c r="AS117" s="49">
        <f t="shared" si="371"/>
        <v>0</v>
      </c>
      <c r="AT117" s="49">
        <f t="shared" si="371"/>
        <v>0</v>
      </c>
      <c r="AU117" s="49">
        <f t="shared" si="371"/>
        <v>0</v>
      </c>
      <c r="AV117" s="49">
        <f t="shared" si="371"/>
        <v>0</v>
      </c>
      <c r="AW117" s="49">
        <f t="shared" si="371"/>
        <v>0</v>
      </c>
      <c r="AX117" s="49">
        <f t="shared" si="371"/>
        <v>0</v>
      </c>
      <c r="AY117" s="49">
        <f t="shared" si="371"/>
        <v>0</v>
      </c>
      <c r="AZ117" s="49">
        <f t="shared" si="371"/>
        <v>0</v>
      </c>
      <c r="BA117" s="49">
        <f t="shared" si="371"/>
        <v>0</v>
      </c>
      <c r="BB117" s="49">
        <f t="shared" si="371"/>
        <v>0</v>
      </c>
      <c r="BC117" s="49">
        <f t="shared" si="371"/>
        <v>0</v>
      </c>
      <c r="BD117" s="49">
        <f t="shared" si="371"/>
        <v>0</v>
      </c>
      <c r="BE117" s="49">
        <f t="shared" si="371"/>
        <v>0</v>
      </c>
      <c r="BF117" s="49">
        <f t="shared" ref="BF117:CC117" si="372">BF53*$J53</f>
        <v>0</v>
      </c>
      <c r="BG117" s="49">
        <f t="shared" si="372"/>
        <v>0</v>
      </c>
      <c r="BH117" s="49">
        <f t="shared" si="372"/>
        <v>0</v>
      </c>
      <c r="BI117" s="49">
        <f t="shared" si="372"/>
        <v>0</v>
      </c>
      <c r="BJ117" s="49">
        <f t="shared" si="372"/>
        <v>0</v>
      </c>
      <c r="BK117" s="49">
        <f t="shared" si="372"/>
        <v>0</v>
      </c>
      <c r="BL117" s="49">
        <f t="shared" si="372"/>
        <v>0</v>
      </c>
      <c r="BM117" s="49">
        <f t="shared" si="372"/>
        <v>0</v>
      </c>
      <c r="BN117" s="49">
        <f t="shared" si="372"/>
        <v>0</v>
      </c>
      <c r="BO117" s="49">
        <f t="shared" si="372"/>
        <v>0</v>
      </c>
      <c r="BP117" s="49">
        <f t="shared" si="372"/>
        <v>0</v>
      </c>
      <c r="BQ117" s="49">
        <f t="shared" si="372"/>
        <v>0</v>
      </c>
      <c r="BR117" s="49">
        <f t="shared" si="372"/>
        <v>0</v>
      </c>
      <c r="BS117" s="49">
        <f t="shared" si="372"/>
        <v>0</v>
      </c>
      <c r="BT117" s="49">
        <f t="shared" si="372"/>
        <v>0</v>
      </c>
      <c r="BU117" s="49">
        <f t="shared" si="372"/>
        <v>0</v>
      </c>
      <c r="BV117" s="49">
        <f t="shared" si="372"/>
        <v>0</v>
      </c>
      <c r="BW117" s="49">
        <f t="shared" si="372"/>
        <v>0</v>
      </c>
      <c r="BX117" s="49">
        <f t="shared" si="372"/>
        <v>0</v>
      </c>
      <c r="BY117" s="49">
        <f t="shared" si="372"/>
        <v>0</v>
      </c>
      <c r="BZ117" s="49">
        <f t="shared" si="372"/>
        <v>0</v>
      </c>
      <c r="CA117" s="49">
        <f t="shared" si="372"/>
        <v>0</v>
      </c>
      <c r="CB117" s="49">
        <f t="shared" si="372"/>
        <v>0</v>
      </c>
      <c r="CC117" s="49">
        <f t="shared" si="372"/>
        <v>0</v>
      </c>
      <c r="CD117" s="49">
        <f t="shared" ref="CD117:DA117" si="373">CD53*$K53</f>
        <v>0</v>
      </c>
      <c r="CE117" s="49">
        <f t="shared" si="373"/>
        <v>0</v>
      </c>
      <c r="CF117" s="49">
        <f t="shared" si="373"/>
        <v>0</v>
      </c>
      <c r="CG117" s="49">
        <f t="shared" si="373"/>
        <v>0</v>
      </c>
      <c r="CH117" s="49">
        <f t="shared" si="373"/>
        <v>0</v>
      </c>
      <c r="CI117" s="49">
        <f t="shared" si="373"/>
        <v>0</v>
      </c>
      <c r="CJ117" s="49">
        <f t="shared" si="373"/>
        <v>0</v>
      </c>
      <c r="CK117" s="49">
        <f t="shared" si="373"/>
        <v>0</v>
      </c>
      <c r="CL117" s="49">
        <f t="shared" si="373"/>
        <v>0</v>
      </c>
      <c r="CM117" s="49">
        <f t="shared" si="373"/>
        <v>0</v>
      </c>
      <c r="CN117" s="49">
        <f t="shared" si="373"/>
        <v>0</v>
      </c>
      <c r="CO117" s="49">
        <f t="shared" si="373"/>
        <v>0</v>
      </c>
      <c r="CP117" s="49">
        <f t="shared" si="373"/>
        <v>0</v>
      </c>
      <c r="CQ117" s="49">
        <f t="shared" si="373"/>
        <v>0</v>
      </c>
      <c r="CR117" s="49">
        <f t="shared" si="373"/>
        <v>0</v>
      </c>
      <c r="CS117" s="49">
        <f t="shared" si="373"/>
        <v>0</v>
      </c>
      <c r="CT117" s="49">
        <f t="shared" si="373"/>
        <v>0</v>
      </c>
      <c r="CU117" s="49">
        <f t="shared" si="373"/>
        <v>0</v>
      </c>
      <c r="CV117" s="49">
        <f t="shared" si="373"/>
        <v>0</v>
      </c>
      <c r="CW117" s="49">
        <f t="shared" si="373"/>
        <v>0</v>
      </c>
      <c r="CX117" s="49">
        <f t="shared" si="373"/>
        <v>0</v>
      </c>
      <c r="CY117" s="49">
        <f t="shared" si="373"/>
        <v>0</v>
      </c>
      <c r="CZ117" s="49">
        <f t="shared" si="373"/>
        <v>0</v>
      </c>
      <c r="DA117" s="49">
        <f t="shared" si="373"/>
        <v>0</v>
      </c>
      <c r="DB117" s="49">
        <f t="shared" ref="DB117:DY117" si="374">DB53*$L53</f>
        <v>0</v>
      </c>
      <c r="DC117" s="49">
        <f t="shared" si="374"/>
        <v>0</v>
      </c>
      <c r="DD117" s="49">
        <f t="shared" si="374"/>
        <v>0</v>
      </c>
      <c r="DE117" s="49">
        <f t="shared" si="374"/>
        <v>0</v>
      </c>
      <c r="DF117" s="49">
        <f t="shared" si="374"/>
        <v>0</v>
      </c>
      <c r="DG117" s="49">
        <f t="shared" si="374"/>
        <v>0</v>
      </c>
      <c r="DH117" s="49">
        <f t="shared" si="374"/>
        <v>0</v>
      </c>
      <c r="DI117" s="49">
        <f t="shared" si="374"/>
        <v>0</v>
      </c>
      <c r="DJ117" s="49">
        <f t="shared" si="374"/>
        <v>0</v>
      </c>
      <c r="DK117" s="49">
        <f t="shared" si="374"/>
        <v>0</v>
      </c>
      <c r="DL117" s="49">
        <f t="shared" si="374"/>
        <v>0</v>
      </c>
      <c r="DM117" s="49">
        <f t="shared" si="374"/>
        <v>0</v>
      </c>
      <c r="DN117" s="49">
        <f t="shared" si="374"/>
        <v>0</v>
      </c>
      <c r="DO117" s="49">
        <f t="shared" si="374"/>
        <v>0</v>
      </c>
      <c r="DP117" s="49">
        <f t="shared" si="374"/>
        <v>0</v>
      </c>
      <c r="DQ117" s="49">
        <f t="shared" si="374"/>
        <v>0</v>
      </c>
      <c r="DR117" s="49">
        <f t="shared" si="374"/>
        <v>0</v>
      </c>
      <c r="DS117" s="49">
        <f t="shared" si="374"/>
        <v>0</v>
      </c>
      <c r="DT117" s="49">
        <f t="shared" si="374"/>
        <v>0</v>
      </c>
      <c r="DU117" s="49">
        <f t="shared" si="374"/>
        <v>0</v>
      </c>
      <c r="DV117" s="49">
        <f t="shared" si="374"/>
        <v>0</v>
      </c>
      <c r="DW117" s="49">
        <f t="shared" si="374"/>
        <v>0</v>
      </c>
      <c r="DX117" s="49">
        <f t="shared" si="374"/>
        <v>0</v>
      </c>
      <c r="DY117" s="49">
        <f t="shared" si="374"/>
        <v>0</v>
      </c>
      <c r="DZ117" s="49">
        <f t="shared" ref="DZ117:EW117" si="375">DZ53*$M53</f>
        <v>0</v>
      </c>
      <c r="EA117" s="49">
        <f t="shared" si="375"/>
        <v>0</v>
      </c>
      <c r="EB117" s="49">
        <f t="shared" si="375"/>
        <v>0</v>
      </c>
      <c r="EC117" s="49">
        <f t="shared" si="375"/>
        <v>0</v>
      </c>
      <c r="ED117" s="49">
        <f t="shared" si="375"/>
        <v>0</v>
      </c>
      <c r="EE117" s="49">
        <f t="shared" si="375"/>
        <v>0</v>
      </c>
      <c r="EF117" s="49">
        <f t="shared" si="375"/>
        <v>0</v>
      </c>
      <c r="EG117" s="49">
        <f t="shared" si="375"/>
        <v>0</v>
      </c>
      <c r="EH117" s="49">
        <f t="shared" si="375"/>
        <v>0</v>
      </c>
      <c r="EI117" s="49">
        <f t="shared" si="375"/>
        <v>0</v>
      </c>
      <c r="EJ117" s="49">
        <f t="shared" si="375"/>
        <v>0</v>
      </c>
      <c r="EK117" s="49">
        <f t="shared" si="375"/>
        <v>0</v>
      </c>
      <c r="EL117" s="49">
        <f t="shared" si="375"/>
        <v>0</v>
      </c>
      <c r="EM117" s="49">
        <f t="shared" si="375"/>
        <v>0</v>
      </c>
      <c r="EN117" s="49">
        <f t="shared" si="375"/>
        <v>0</v>
      </c>
      <c r="EO117" s="49">
        <f t="shared" si="375"/>
        <v>0</v>
      </c>
      <c r="EP117" s="49">
        <f t="shared" si="375"/>
        <v>0</v>
      </c>
      <c r="EQ117" s="49">
        <f t="shared" si="375"/>
        <v>0</v>
      </c>
      <c r="ER117" s="49">
        <f t="shared" si="375"/>
        <v>0</v>
      </c>
      <c r="ES117" s="49">
        <f t="shared" si="375"/>
        <v>0</v>
      </c>
      <c r="ET117" s="49">
        <f t="shared" si="375"/>
        <v>0</v>
      </c>
      <c r="EU117" s="49">
        <f t="shared" si="375"/>
        <v>0</v>
      </c>
      <c r="EV117" s="49">
        <f t="shared" si="375"/>
        <v>0</v>
      </c>
      <c r="EW117" s="49">
        <f t="shared" si="375"/>
        <v>0</v>
      </c>
      <c r="EX117" s="49">
        <f t="shared" ref="EX117:FQ117" si="376">EX53*$N53</f>
        <v>0</v>
      </c>
      <c r="EY117" s="49">
        <f t="shared" si="376"/>
        <v>0</v>
      </c>
      <c r="EZ117" s="49">
        <f t="shared" si="376"/>
        <v>0</v>
      </c>
      <c r="FA117" s="49">
        <f t="shared" si="376"/>
        <v>0</v>
      </c>
      <c r="FB117" s="49">
        <f t="shared" si="376"/>
        <v>0</v>
      </c>
      <c r="FC117" s="49">
        <f t="shared" si="376"/>
        <v>0</v>
      </c>
      <c r="FD117" s="49">
        <f t="shared" si="376"/>
        <v>0</v>
      </c>
      <c r="FE117" s="49">
        <f t="shared" si="376"/>
        <v>0</v>
      </c>
      <c r="FF117" s="49">
        <f t="shared" si="376"/>
        <v>0</v>
      </c>
      <c r="FG117" s="49">
        <f t="shared" si="376"/>
        <v>0</v>
      </c>
      <c r="FH117" s="49">
        <f t="shared" si="376"/>
        <v>0</v>
      </c>
      <c r="FI117" s="49">
        <f t="shared" si="376"/>
        <v>0</v>
      </c>
      <c r="FJ117" s="49">
        <f t="shared" si="376"/>
        <v>0</v>
      </c>
      <c r="FK117" s="49">
        <f t="shared" si="376"/>
        <v>0</v>
      </c>
      <c r="FL117" s="49">
        <f t="shared" si="376"/>
        <v>0</v>
      </c>
      <c r="FM117" s="49">
        <f t="shared" si="376"/>
        <v>0</v>
      </c>
      <c r="FN117" s="49">
        <f t="shared" si="376"/>
        <v>0</v>
      </c>
      <c r="FO117" s="49">
        <f t="shared" si="376"/>
        <v>0</v>
      </c>
      <c r="FP117" s="49">
        <f t="shared" si="376"/>
        <v>0</v>
      </c>
      <c r="FQ117" s="49">
        <f t="shared" si="376"/>
        <v>0</v>
      </c>
      <c r="FR117" s="69">
        <f t="shared" si="100"/>
        <v>0</v>
      </c>
      <c r="FS117" s="70">
        <f t="shared" si="101"/>
        <v>0</v>
      </c>
      <c r="FT117" s="5"/>
      <c r="FU117" s="5"/>
      <c r="FV117" s="5"/>
      <c r="FW117" s="5"/>
      <c r="FX117" s="5"/>
      <c r="FY117" s="5"/>
      <c r="FZ117" s="5"/>
      <c r="GA117" s="5"/>
    </row>
    <row r="118" spans="1:183" ht="16.5" customHeight="1" x14ac:dyDescent="0.25">
      <c r="A118" s="5"/>
      <c r="B118" s="24" t="s">
        <v>186</v>
      </c>
      <c r="C118" s="24" t="s">
        <v>183</v>
      </c>
      <c r="D118" s="24" t="s">
        <v>183</v>
      </c>
      <c r="E118" s="5">
        <f t="shared" si="102"/>
        <v>41</v>
      </c>
      <c r="F118" s="75" t="s">
        <v>297</v>
      </c>
      <c r="G118" s="17" t="s">
        <v>259</v>
      </c>
      <c r="H118" s="41">
        <f t="shared" ref="H118:H119" si="377">VLOOKUP($F118,$F$14:$H$59,3,0)</f>
        <v>33341.448750000003</v>
      </c>
      <c r="I118" s="41">
        <f t="shared" si="87"/>
        <v>35341.935675000008</v>
      </c>
      <c r="J118" s="41">
        <f t="shared" si="88"/>
        <v>37462.451815500011</v>
      </c>
      <c r="K118" s="41">
        <f t="shared" si="89"/>
        <v>39710.198924430013</v>
      </c>
      <c r="L118" s="41">
        <f t="shared" si="90"/>
        <v>42092.810859895813</v>
      </c>
      <c r="M118" s="41">
        <f t="shared" si="91"/>
        <v>44618.379511489562</v>
      </c>
      <c r="N118" s="41">
        <f t="shared" si="92"/>
        <v>47295.482282178935</v>
      </c>
      <c r="O118" s="49">
        <f t="shared" ref="O118:AG118" si="378">O54*$H54</f>
        <v>0</v>
      </c>
      <c r="P118" s="49">
        <f t="shared" si="378"/>
        <v>0</v>
      </c>
      <c r="Q118" s="49">
        <f t="shared" si="378"/>
        <v>0</v>
      </c>
      <c r="R118" s="49">
        <f t="shared" si="378"/>
        <v>0</v>
      </c>
      <c r="S118" s="49">
        <f t="shared" si="378"/>
        <v>0</v>
      </c>
      <c r="T118" s="49">
        <f t="shared" si="378"/>
        <v>0</v>
      </c>
      <c r="U118" s="49">
        <f t="shared" si="378"/>
        <v>0</v>
      </c>
      <c r="V118" s="49">
        <f t="shared" si="378"/>
        <v>0</v>
      </c>
      <c r="W118" s="49">
        <f t="shared" si="378"/>
        <v>0</v>
      </c>
      <c r="X118" s="49">
        <f t="shared" si="378"/>
        <v>0</v>
      </c>
      <c r="Y118" s="49">
        <f t="shared" si="378"/>
        <v>0</v>
      </c>
      <c r="Z118" s="49">
        <f t="shared" si="378"/>
        <v>0</v>
      </c>
      <c r="AA118" s="49">
        <f t="shared" si="378"/>
        <v>0</v>
      </c>
      <c r="AB118" s="49">
        <f t="shared" si="378"/>
        <v>0</v>
      </c>
      <c r="AC118" s="49">
        <f t="shared" si="378"/>
        <v>0</v>
      </c>
      <c r="AD118" s="49">
        <f t="shared" si="378"/>
        <v>0</v>
      </c>
      <c r="AE118" s="49">
        <f t="shared" si="378"/>
        <v>0</v>
      </c>
      <c r="AF118" s="49">
        <f t="shared" si="378"/>
        <v>0</v>
      </c>
      <c r="AG118" s="49">
        <f t="shared" si="378"/>
        <v>0</v>
      </c>
      <c r="AH118" s="49">
        <f t="shared" ref="AH118:BE118" si="379">AH54*$I54</f>
        <v>0</v>
      </c>
      <c r="AI118" s="49">
        <f t="shared" si="379"/>
        <v>0</v>
      </c>
      <c r="AJ118" s="49">
        <f t="shared" si="379"/>
        <v>0</v>
      </c>
      <c r="AK118" s="49">
        <f t="shared" si="379"/>
        <v>0</v>
      </c>
      <c r="AL118" s="49">
        <f t="shared" si="379"/>
        <v>0</v>
      </c>
      <c r="AM118" s="49">
        <f t="shared" si="379"/>
        <v>0</v>
      </c>
      <c r="AN118" s="49">
        <f t="shared" si="379"/>
        <v>0</v>
      </c>
      <c r="AO118" s="49">
        <f t="shared" si="379"/>
        <v>0</v>
      </c>
      <c r="AP118" s="49">
        <f t="shared" si="379"/>
        <v>0</v>
      </c>
      <c r="AQ118" s="49">
        <f t="shared" si="379"/>
        <v>0</v>
      </c>
      <c r="AR118" s="49">
        <f t="shared" si="379"/>
        <v>0</v>
      </c>
      <c r="AS118" s="49">
        <f t="shared" si="379"/>
        <v>0</v>
      </c>
      <c r="AT118" s="49">
        <f t="shared" si="379"/>
        <v>0</v>
      </c>
      <c r="AU118" s="49">
        <f t="shared" si="379"/>
        <v>0</v>
      </c>
      <c r="AV118" s="49">
        <f t="shared" si="379"/>
        <v>0</v>
      </c>
      <c r="AW118" s="49">
        <f t="shared" si="379"/>
        <v>0</v>
      </c>
      <c r="AX118" s="49">
        <f t="shared" si="379"/>
        <v>0</v>
      </c>
      <c r="AY118" s="49">
        <f t="shared" si="379"/>
        <v>0</v>
      </c>
      <c r="AZ118" s="49">
        <f t="shared" si="379"/>
        <v>0</v>
      </c>
      <c r="BA118" s="49">
        <f t="shared" si="379"/>
        <v>0</v>
      </c>
      <c r="BB118" s="49">
        <f t="shared" si="379"/>
        <v>0</v>
      </c>
      <c r="BC118" s="49">
        <f t="shared" si="379"/>
        <v>0</v>
      </c>
      <c r="BD118" s="49">
        <f t="shared" si="379"/>
        <v>0</v>
      </c>
      <c r="BE118" s="49">
        <f t="shared" si="379"/>
        <v>0</v>
      </c>
      <c r="BF118" s="49">
        <f t="shared" ref="BF118:CC118" si="380">BF54*$J54</f>
        <v>0</v>
      </c>
      <c r="BG118" s="49">
        <f t="shared" si="380"/>
        <v>0</v>
      </c>
      <c r="BH118" s="49">
        <f t="shared" si="380"/>
        <v>0</v>
      </c>
      <c r="BI118" s="49">
        <f t="shared" si="380"/>
        <v>0</v>
      </c>
      <c r="BJ118" s="49">
        <f t="shared" si="380"/>
        <v>0</v>
      </c>
      <c r="BK118" s="49">
        <f t="shared" si="380"/>
        <v>0</v>
      </c>
      <c r="BL118" s="49">
        <f t="shared" si="380"/>
        <v>0</v>
      </c>
      <c r="BM118" s="49">
        <f t="shared" si="380"/>
        <v>0</v>
      </c>
      <c r="BN118" s="49">
        <f t="shared" si="380"/>
        <v>0</v>
      </c>
      <c r="BO118" s="49">
        <f t="shared" si="380"/>
        <v>0</v>
      </c>
      <c r="BP118" s="49">
        <f t="shared" si="380"/>
        <v>0</v>
      </c>
      <c r="BQ118" s="49">
        <f t="shared" si="380"/>
        <v>0</v>
      </c>
      <c r="BR118" s="49">
        <f t="shared" si="380"/>
        <v>0</v>
      </c>
      <c r="BS118" s="49">
        <f t="shared" si="380"/>
        <v>0</v>
      </c>
      <c r="BT118" s="49">
        <f t="shared" si="380"/>
        <v>0</v>
      </c>
      <c r="BU118" s="49">
        <f t="shared" si="380"/>
        <v>0</v>
      </c>
      <c r="BV118" s="49">
        <f t="shared" si="380"/>
        <v>0</v>
      </c>
      <c r="BW118" s="49">
        <f t="shared" si="380"/>
        <v>0</v>
      </c>
      <c r="BX118" s="49">
        <f t="shared" si="380"/>
        <v>0</v>
      </c>
      <c r="BY118" s="49">
        <f t="shared" si="380"/>
        <v>0</v>
      </c>
      <c r="BZ118" s="49">
        <f t="shared" si="380"/>
        <v>0</v>
      </c>
      <c r="CA118" s="49">
        <f t="shared" si="380"/>
        <v>0</v>
      </c>
      <c r="CB118" s="49">
        <f t="shared" si="380"/>
        <v>0</v>
      </c>
      <c r="CC118" s="49">
        <f t="shared" si="380"/>
        <v>0</v>
      </c>
      <c r="CD118" s="49">
        <f t="shared" ref="CD118:DA118" si="381">CD54*$K54</f>
        <v>0</v>
      </c>
      <c r="CE118" s="49">
        <f t="shared" si="381"/>
        <v>0</v>
      </c>
      <c r="CF118" s="49">
        <f t="shared" si="381"/>
        <v>0</v>
      </c>
      <c r="CG118" s="49">
        <f t="shared" si="381"/>
        <v>0</v>
      </c>
      <c r="CH118" s="49">
        <f t="shared" si="381"/>
        <v>0</v>
      </c>
      <c r="CI118" s="49">
        <f t="shared" si="381"/>
        <v>0</v>
      </c>
      <c r="CJ118" s="49">
        <f t="shared" si="381"/>
        <v>0</v>
      </c>
      <c r="CK118" s="49">
        <f t="shared" si="381"/>
        <v>0</v>
      </c>
      <c r="CL118" s="49">
        <f t="shared" si="381"/>
        <v>0</v>
      </c>
      <c r="CM118" s="49">
        <f t="shared" si="381"/>
        <v>0</v>
      </c>
      <c r="CN118" s="49">
        <f t="shared" si="381"/>
        <v>0</v>
      </c>
      <c r="CO118" s="49">
        <f t="shared" si="381"/>
        <v>0</v>
      </c>
      <c r="CP118" s="49">
        <f t="shared" si="381"/>
        <v>0</v>
      </c>
      <c r="CQ118" s="49">
        <f t="shared" si="381"/>
        <v>0</v>
      </c>
      <c r="CR118" s="49">
        <f t="shared" si="381"/>
        <v>0</v>
      </c>
      <c r="CS118" s="49">
        <f t="shared" si="381"/>
        <v>0</v>
      </c>
      <c r="CT118" s="49">
        <f t="shared" si="381"/>
        <v>0</v>
      </c>
      <c r="CU118" s="49">
        <f t="shared" si="381"/>
        <v>0</v>
      </c>
      <c r="CV118" s="49">
        <f t="shared" si="381"/>
        <v>0</v>
      </c>
      <c r="CW118" s="49">
        <f t="shared" si="381"/>
        <v>0</v>
      </c>
      <c r="CX118" s="49">
        <f t="shared" si="381"/>
        <v>0</v>
      </c>
      <c r="CY118" s="49">
        <f t="shared" si="381"/>
        <v>0</v>
      </c>
      <c r="CZ118" s="49">
        <f t="shared" si="381"/>
        <v>0</v>
      </c>
      <c r="DA118" s="49">
        <f t="shared" si="381"/>
        <v>0</v>
      </c>
      <c r="DB118" s="49">
        <f t="shared" ref="DB118:DY118" si="382">DB54*$L54</f>
        <v>0</v>
      </c>
      <c r="DC118" s="49">
        <f t="shared" si="382"/>
        <v>0</v>
      </c>
      <c r="DD118" s="49">
        <f t="shared" si="382"/>
        <v>0</v>
      </c>
      <c r="DE118" s="49">
        <f t="shared" si="382"/>
        <v>0</v>
      </c>
      <c r="DF118" s="49">
        <f t="shared" si="382"/>
        <v>0</v>
      </c>
      <c r="DG118" s="49">
        <f t="shared" si="382"/>
        <v>0</v>
      </c>
      <c r="DH118" s="49">
        <f t="shared" si="382"/>
        <v>0</v>
      </c>
      <c r="DI118" s="49">
        <f t="shared" si="382"/>
        <v>0</v>
      </c>
      <c r="DJ118" s="49">
        <f t="shared" si="382"/>
        <v>0</v>
      </c>
      <c r="DK118" s="49">
        <f t="shared" si="382"/>
        <v>0</v>
      </c>
      <c r="DL118" s="49">
        <f t="shared" si="382"/>
        <v>0</v>
      </c>
      <c r="DM118" s="49">
        <f t="shared" si="382"/>
        <v>0</v>
      </c>
      <c r="DN118" s="49">
        <f t="shared" si="382"/>
        <v>0</v>
      </c>
      <c r="DO118" s="49">
        <f t="shared" si="382"/>
        <v>0</v>
      </c>
      <c r="DP118" s="49">
        <f t="shared" si="382"/>
        <v>0</v>
      </c>
      <c r="DQ118" s="49">
        <f t="shared" si="382"/>
        <v>0</v>
      </c>
      <c r="DR118" s="49">
        <f t="shared" si="382"/>
        <v>0</v>
      </c>
      <c r="DS118" s="49">
        <f t="shared" si="382"/>
        <v>0</v>
      </c>
      <c r="DT118" s="49">
        <f t="shared" si="382"/>
        <v>0</v>
      </c>
      <c r="DU118" s="49">
        <f t="shared" si="382"/>
        <v>0</v>
      </c>
      <c r="DV118" s="49">
        <f t="shared" si="382"/>
        <v>0</v>
      </c>
      <c r="DW118" s="49">
        <f t="shared" si="382"/>
        <v>0</v>
      </c>
      <c r="DX118" s="49">
        <f t="shared" si="382"/>
        <v>0</v>
      </c>
      <c r="DY118" s="49">
        <f t="shared" si="382"/>
        <v>0</v>
      </c>
      <c r="DZ118" s="49">
        <f t="shared" ref="DZ118:EW118" si="383">DZ54*$M54</f>
        <v>0</v>
      </c>
      <c r="EA118" s="49">
        <f t="shared" si="383"/>
        <v>0</v>
      </c>
      <c r="EB118" s="49">
        <f t="shared" si="383"/>
        <v>0</v>
      </c>
      <c r="EC118" s="49">
        <f t="shared" si="383"/>
        <v>0</v>
      </c>
      <c r="ED118" s="49">
        <f t="shared" si="383"/>
        <v>0</v>
      </c>
      <c r="EE118" s="49">
        <f t="shared" si="383"/>
        <v>0</v>
      </c>
      <c r="EF118" s="49">
        <f t="shared" si="383"/>
        <v>0</v>
      </c>
      <c r="EG118" s="49">
        <f t="shared" si="383"/>
        <v>0</v>
      </c>
      <c r="EH118" s="49">
        <f t="shared" si="383"/>
        <v>0</v>
      </c>
      <c r="EI118" s="49">
        <f t="shared" si="383"/>
        <v>0</v>
      </c>
      <c r="EJ118" s="49">
        <f t="shared" si="383"/>
        <v>0</v>
      </c>
      <c r="EK118" s="49">
        <f t="shared" si="383"/>
        <v>0</v>
      </c>
      <c r="EL118" s="49">
        <f t="shared" si="383"/>
        <v>0</v>
      </c>
      <c r="EM118" s="49">
        <f t="shared" si="383"/>
        <v>0</v>
      </c>
      <c r="EN118" s="49">
        <f t="shared" si="383"/>
        <v>0</v>
      </c>
      <c r="EO118" s="49">
        <f t="shared" si="383"/>
        <v>0</v>
      </c>
      <c r="EP118" s="49">
        <f t="shared" si="383"/>
        <v>0</v>
      </c>
      <c r="EQ118" s="49">
        <f t="shared" si="383"/>
        <v>0</v>
      </c>
      <c r="ER118" s="49">
        <f t="shared" si="383"/>
        <v>0</v>
      </c>
      <c r="ES118" s="49">
        <f t="shared" si="383"/>
        <v>0</v>
      </c>
      <c r="ET118" s="49">
        <f t="shared" si="383"/>
        <v>0</v>
      </c>
      <c r="EU118" s="49">
        <f t="shared" si="383"/>
        <v>0</v>
      </c>
      <c r="EV118" s="49">
        <f t="shared" si="383"/>
        <v>0</v>
      </c>
      <c r="EW118" s="49">
        <f t="shared" si="383"/>
        <v>0</v>
      </c>
      <c r="EX118" s="49">
        <f t="shared" ref="EX118:FQ118" si="384">EX54*$N54</f>
        <v>0</v>
      </c>
      <c r="EY118" s="49">
        <f t="shared" si="384"/>
        <v>0</v>
      </c>
      <c r="EZ118" s="49">
        <f t="shared" si="384"/>
        <v>0</v>
      </c>
      <c r="FA118" s="49">
        <f t="shared" si="384"/>
        <v>0</v>
      </c>
      <c r="FB118" s="49">
        <f t="shared" si="384"/>
        <v>0</v>
      </c>
      <c r="FC118" s="49">
        <f t="shared" si="384"/>
        <v>0</v>
      </c>
      <c r="FD118" s="49">
        <f t="shared" si="384"/>
        <v>0</v>
      </c>
      <c r="FE118" s="49">
        <f t="shared" si="384"/>
        <v>0</v>
      </c>
      <c r="FF118" s="49">
        <f t="shared" si="384"/>
        <v>0</v>
      </c>
      <c r="FG118" s="49">
        <f t="shared" si="384"/>
        <v>0</v>
      </c>
      <c r="FH118" s="49">
        <f t="shared" si="384"/>
        <v>0</v>
      </c>
      <c r="FI118" s="49">
        <f t="shared" si="384"/>
        <v>0</v>
      </c>
      <c r="FJ118" s="49">
        <f t="shared" si="384"/>
        <v>0</v>
      </c>
      <c r="FK118" s="49">
        <f t="shared" si="384"/>
        <v>0</v>
      </c>
      <c r="FL118" s="49">
        <f t="shared" si="384"/>
        <v>0</v>
      </c>
      <c r="FM118" s="49">
        <f t="shared" si="384"/>
        <v>0</v>
      </c>
      <c r="FN118" s="49">
        <f t="shared" si="384"/>
        <v>0</v>
      </c>
      <c r="FO118" s="49">
        <f t="shared" si="384"/>
        <v>0</v>
      </c>
      <c r="FP118" s="49">
        <f t="shared" si="384"/>
        <v>0</v>
      </c>
      <c r="FQ118" s="49">
        <f t="shared" si="384"/>
        <v>0</v>
      </c>
      <c r="FR118" s="69">
        <f t="shared" si="100"/>
        <v>0</v>
      </c>
      <c r="FS118" s="70">
        <f t="shared" si="101"/>
        <v>0</v>
      </c>
      <c r="FT118" s="5"/>
      <c r="FU118" s="5"/>
      <c r="FV118" s="5"/>
      <c r="FW118" s="5"/>
      <c r="FX118" s="5"/>
      <c r="FY118" s="5"/>
      <c r="FZ118" s="5"/>
      <c r="GA118" s="5"/>
    </row>
    <row r="119" spans="1:183" ht="16.5" customHeight="1" x14ac:dyDescent="0.25">
      <c r="A119" s="5"/>
      <c r="B119" s="24" t="s">
        <v>186</v>
      </c>
      <c r="C119" s="24" t="s">
        <v>183</v>
      </c>
      <c r="D119" s="24" t="s">
        <v>183</v>
      </c>
      <c r="E119" s="5">
        <f t="shared" si="102"/>
        <v>42</v>
      </c>
      <c r="F119" s="75" t="s">
        <v>298</v>
      </c>
      <c r="G119" s="17" t="s">
        <v>259</v>
      </c>
      <c r="H119" s="41">
        <f t="shared" si="377"/>
        <v>33341.448750000003</v>
      </c>
      <c r="I119" s="41">
        <f t="shared" si="87"/>
        <v>35341.935675000008</v>
      </c>
      <c r="J119" s="41">
        <f t="shared" si="88"/>
        <v>37462.451815500011</v>
      </c>
      <c r="K119" s="41">
        <f t="shared" si="89"/>
        <v>39710.198924430013</v>
      </c>
      <c r="L119" s="41">
        <f t="shared" si="90"/>
        <v>42092.810859895813</v>
      </c>
      <c r="M119" s="41">
        <f t="shared" si="91"/>
        <v>44618.379511489562</v>
      </c>
      <c r="N119" s="41">
        <f t="shared" si="92"/>
        <v>47295.482282178935</v>
      </c>
      <c r="O119" s="49">
        <f t="shared" ref="O119:AG119" si="385">O55*$H55</f>
        <v>0</v>
      </c>
      <c r="P119" s="49">
        <f t="shared" si="385"/>
        <v>0</v>
      </c>
      <c r="Q119" s="49">
        <f t="shared" si="385"/>
        <v>0</v>
      </c>
      <c r="R119" s="49">
        <f t="shared" si="385"/>
        <v>0</v>
      </c>
      <c r="S119" s="49">
        <f t="shared" si="385"/>
        <v>0</v>
      </c>
      <c r="T119" s="49">
        <f t="shared" si="385"/>
        <v>0</v>
      </c>
      <c r="U119" s="49">
        <f t="shared" si="385"/>
        <v>0</v>
      </c>
      <c r="V119" s="49">
        <f t="shared" si="385"/>
        <v>0</v>
      </c>
      <c r="W119" s="49">
        <f t="shared" si="385"/>
        <v>0</v>
      </c>
      <c r="X119" s="49">
        <f t="shared" si="385"/>
        <v>0</v>
      </c>
      <c r="Y119" s="49">
        <f t="shared" si="385"/>
        <v>0</v>
      </c>
      <c r="Z119" s="49">
        <f t="shared" si="385"/>
        <v>0</v>
      </c>
      <c r="AA119" s="49">
        <f t="shared" si="385"/>
        <v>0</v>
      </c>
      <c r="AB119" s="49">
        <f t="shared" si="385"/>
        <v>0</v>
      </c>
      <c r="AC119" s="49">
        <f t="shared" si="385"/>
        <v>0</v>
      </c>
      <c r="AD119" s="49">
        <f t="shared" si="385"/>
        <v>0</v>
      </c>
      <c r="AE119" s="49">
        <f t="shared" si="385"/>
        <v>0</v>
      </c>
      <c r="AF119" s="49">
        <f t="shared" si="385"/>
        <v>0</v>
      </c>
      <c r="AG119" s="49">
        <f t="shared" si="385"/>
        <v>0</v>
      </c>
      <c r="AH119" s="49">
        <f t="shared" ref="AH119:BE119" si="386">AH55*$I55</f>
        <v>0</v>
      </c>
      <c r="AI119" s="49">
        <f t="shared" si="386"/>
        <v>0</v>
      </c>
      <c r="AJ119" s="49">
        <f t="shared" si="386"/>
        <v>0</v>
      </c>
      <c r="AK119" s="49">
        <f t="shared" si="386"/>
        <v>0</v>
      </c>
      <c r="AL119" s="49">
        <f t="shared" si="386"/>
        <v>0</v>
      </c>
      <c r="AM119" s="49">
        <f t="shared" si="386"/>
        <v>0</v>
      </c>
      <c r="AN119" s="49">
        <f t="shared" si="386"/>
        <v>0</v>
      </c>
      <c r="AO119" s="49">
        <f t="shared" si="386"/>
        <v>0</v>
      </c>
      <c r="AP119" s="49">
        <f t="shared" si="386"/>
        <v>0</v>
      </c>
      <c r="AQ119" s="49">
        <f t="shared" si="386"/>
        <v>0</v>
      </c>
      <c r="AR119" s="49">
        <f t="shared" si="386"/>
        <v>0</v>
      </c>
      <c r="AS119" s="49">
        <f t="shared" si="386"/>
        <v>0</v>
      </c>
      <c r="AT119" s="49">
        <f t="shared" si="386"/>
        <v>0</v>
      </c>
      <c r="AU119" s="49">
        <f t="shared" si="386"/>
        <v>0</v>
      </c>
      <c r="AV119" s="49">
        <f t="shared" si="386"/>
        <v>0</v>
      </c>
      <c r="AW119" s="49">
        <f t="shared" si="386"/>
        <v>0</v>
      </c>
      <c r="AX119" s="49">
        <f t="shared" si="386"/>
        <v>0</v>
      </c>
      <c r="AY119" s="49">
        <f t="shared" si="386"/>
        <v>0</v>
      </c>
      <c r="AZ119" s="49">
        <f t="shared" si="386"/>
        <v>0</v>
      </c>
      <c r="BA119" s="49">
        <f t="shared" si="386"/>
        <v>0</v>
      </c>
      <c r="BB119" s="49">
        <f t="shared" si="386"/>
        <v>0</v>
      </c>
      <c r="BC119" s="49">
        <f t="shared" si="386"/>
        <v>0</v>
      </c>
      <c r="BD119" s="49">
        <f t="shared" si="386"/>
        <v>0</v>
      </c>
      <c r="BE119" s="49">
        <f t="shared" si="386"/>
        <v>0</v>
      </c>
      <c r="BF119" s="49">
        <f t="shared" ref="BF119:CC119" si="387">BF55*$J55</f>
        <v>0</v>
      </c>
      <c r="BG119" s="49">
        <f t="shared" si="387"/>
        <v>0</v>
      </c>
      <c r="BH119" s="49">
        <f t="shared" si="387"/>
        <v>0</v>
      </c>
      <c r="BI119" s="49">
        <f t="shared" si="387"/>
        <v>0</v>
      </c>
      <c r="BJ119" s="49">
        <f t="shared" si="387"/>
        <v>0</v>
      </c>
      <c r="BK119" s="49">
        <f t="shared" si="387"/>
        <v>0</v>
      </c>
      <c r="BL119" s="49">
        <f t="shared" si="387"/>
        <v>0</v>
      </c>
      <c r="BM119" s="49">
        <f t="shared" si="387"/>
        <v>0</v>
      </c>
      <c r="BN119" s="49">
        <f t="shared" si="387"/>
        <v>0</v>
      </c>
      <c r="BO119" s="49">
        <f t="shared" si="387"/>
        <v>0</v>
      </c>
      <c r="BP119" s="49">
        <f t="shared" si="387"/>
        <v>0</v>
      </c>
      <c r="BQ119" s="49">
        <f t="shared" si="387"/>
        <v>0</v>
      </c>
      <c r="BR119" s="49">
        <f t="shared" si="387"/>
        <v>0</v>
      </c>
      <c r="BS119" s="49">
        <f t="shared" si="387"/>
        <v>0</v>
      </c>
      <c r="BT119" s="49">
        <f t="shared" si="387"/>
        <v>0</v>
      </c>
      <c r="BU119" s="49">
        <f t="shared" si="387"/>
        <v>0</v>
      </c>
      <c r="BV119" s="49">
        <f t="shared" si="387"/>
        <v>0</v>
      </c>
      <c r="BW119" s="49">
        <f t="shared" si="387"/>
        <v>0</v>
      </c>
      <c r="BX119" s="49">
        <f t="shared" si="387"/>
        <v>0</v>
      </c>
      <c r="BY119" s="49">
        <f t="shared" si="387"/>
        <v>0</v>
      </c>
      <c r="BZ119" s="49">
        <f t="shared" si="387"/>
        <v>0</v>
      </c>
      <c r="CA119" s="49">
        <f t="shared" si="387"/>
        <v>0</v>
      </c>
      <c r="CB119" s="49">
        <f t="shared" si="387"/>
        <v>0</v>
      </c>
      <c r="CC119" s="49">
        <f t="shared" si="387"/>
        <v>0</v>
      </c>
      <c r="CD119" s="49">
        <f t="shared" ref="CD119:DA119" si="388">CD55*$K55</f>
        <v>0</v>
      </c>
      <c r="CE119" s="49">
        <f t="shared" si="388"/>
        <v>0</v>
      </c>
      <c r="CF119" s="49">
        <f t="shared" si="388"/>
        <v>0</v>
      </c>
      <c r="CG119" s="49">
        <f t="shared" si="388"/>
        <v>0</v>
      </c>
      <c r="CH119" s="49">
        <f t="shared" si="388"/>
        <v>0</v>
      </c>
      <c r="CI119" s="49">
        <f t="shared" si="388"/>
        <v>0</v>
      </c>
      <c r="CJ119" s="49">
        <f t="shared" si="388"/>
        <v>0</v>
      </c>
      <c r="CK119" s="49">
        <f t="shared" si="388"/>
        <v>0</v>
      </c>
      <c r="CL119" s="49">
        <f t="shared" si="388"/>
        <v>0</v>
      </c>
      <c r="CM119" s="49">
        <f t="shared" si="388"/>
        <v>0</v>
      </c>
      <c r="CN119" s="49">
        <f t="shared" si="388"/>
        <v>0</v>
      </c>
      <c r="CO119" s="49">
        <f t="shared" si="388"/>
        <v>0</v>
      </c>
      <c r="CP119" s="49">
        <f t="shared" si="388"/>
        <v>0</v>
      </c>
      <c r="CQ119" s="49">
        <f t="shared" si="388"/>
        <v>0</v>
      </c>
      <c r="CR119" s="49">
        <f t="shared" si="388"/>
        <v>0</v>
      </c>
      <c r="CS119" s="49">
        <f t="shared" si="388"/>
        <v>0</v>
      </c>
      <c r="CT119" s="49">
        <f t="shared" si="388"/>
        <v>0</v>
      </c>
      <c r="CU119" s="49">
        <f t="shared" si="388"/>
        <v>0</v>
      </c>
      <c r="CV119" s="49">
        <f t="shared" si="388"/>
        <v>0</v>
      </c>
      <c r="CW119" s="49">
        <f t="shared" si="388"/>
        <v>0</v>
      </c>
      <c r="CX119" s="49">
        <f t="shared" si="388"/>
        <v>0</v>
      </c>
      <c r="CY119" s="49">
        <f t="shared" si="388"/>
        <v>0</v>
      </c>
      <c r="CZ119" s="49">
        <f t="shared" si="388"/>
        <v>0</v>
      </c>
      <c r="DA119" s="49">
        <f t="shared" si="388"/>
        <v>0</v>
      </c>
      <c r="DB119" s="49">
        <f t="shared" ref="DB119:DY119" si="389">DB55*$L55</f>
        <v>0</v>
      </c>
      <c r="DC119" s="49">
        <f t="shared" si="389"/>
        <v>0</v>
      </c>
      <c r="DD119" s="49">
        <f t="shared" si="389"/>
        <v>0</v>
      </c>
      <c r="DE119" s="49">
        <f t="shared" si="389"/>
        <v>0</v>
      </c>
      <c r="DF119" s="49">
        <f t="shared" si="389"/>
        <v>0</v>
      </c>
      <c r="DG119" s="49">
        <f t="shared" si="389"/>
        <v>0</v>
      </c>
      <c r="DH119" s="49">
        <f t="shared" si="389"/>
        <v>0</v>
      </c>
      <c r="DI119" s="49">
        <f t="shared" si="389"/>
        <v>0</v>
      </c>
      <c r="DJ119" s="49">
        <f t="shared" si="389"/>
        <v>0</v>
      </c>
      <c r="DK119" s="49">
        <f t="shared" si="389"/>
        <v>0</v>
      </c>
      <c r="DL119" s="49">
        <f t="shared" si="389"/>
        <v>0</v>
      </c>
      <c r="DM119" s="49">
        <f t="shared" si="389"/>
        <v>0</v>
      </c>
      <c r="DN119" s="49">
        <f t="shared" si="389"/>
        <v>0</v>
      </c>
      <c r="DO119" s="49">
        <f t="shared" si="389"/>
        <v>0</v>
      </c>
      <c r="DP119" s="49">
        <f t="shared" si="389"/>
        <v>0</v>
      </c>
      <c r="DQ119" s="49">
        <f t="shared" si="389"/>
        <v>0</v>
      </c>
      <c r="DR119" s="49">
        <f t="shared" si="389"/>
        <v>0</v>
      </c>
      <c r="DS119" s="49">
        <f t="shared" si="389"/>
        <v>0</v>
      </c>
      <c r="DT119" s="49">
        <f t="shared" si="389"/>
        <v>0</v>
      </c>
      <c r="DU119" s="49">
        <f t="shared" si="389"/>
        <v>0</v>
      </c>
      <c r="DV119" s="49">
        <f t="shared" si="389"/>
        <v>0</v>
      </c>
      <c r="DW119" s="49">
        <f t="shared" si="389"/>
        <v>0</v>
      </c>
      <c r="DX119" s="49">
        <f t="shared" si="389"/>
        <v>0</v>
      </c>
      <c r="DY119" s="49">
        <f t="shared" si="389"/>
        <v>0</v>
      </c>
      <c r="DZ119" s="49">
        <f t="shared" ref="DZ119:EW119" si="390">DZ55*$M55</f>
        <v>0</v>
      </c>
      <c r="EA119" s="49">
        <f t="shared" si="390"/>
        <v>0</v>
      </c>
      <c r="EB119" s="49">
        <f t="shared" si="390"/>
        <v>0</v>
      </c>
      <c r="EC119" s="49">
        <f t="shared" si="390"/>
        <v>0</v>
      </c>
      <c r="ED119" s="49">
        <f t="shared" si="390"/>
        <v>0</v>
      </c>
      <c r="EE119" s="49">
        <f t="shared" si="390"/>
        <v>0</v>
      </c>
      <c r="EF119" s="49">
        <f t="shared" si="390"/>
        <v>0</v>
      </c>
      <c r="EG119" s="49">
        <f t="shared" si="390"/>
        <v>0</v>
      </c>
      <c r="EH119" s="49">
        <f t="shared" si="390"/>
        <v>0</v>
      </c>
      <c r="EI119" s="49">
        <f t="shared" si="390"/>
        <v>0</v>
      </c>
      <c r="EJ119" s="49">
        <f t="shared" si="390"/>
        <v>0</v>
      </c>
      <c r="EK119" s="49">
        <f t="shared" si="390"/>
        <v>0</v>
      </c>
      <c r="EL119" s="49">
        <f t="shared" si="390"/>
        <v>0</v>
      </c>
      <c r="EM119" s="49">
        <f t="shared" si="390"/>
        <v>0</v>
      </c>
      <c r="EN119" s="49">
        <f t="shared" si="390"/>
        <v>0</v>
      </c>
      <c r="EO119" s="49">
        <f t="shared" si="390"/>
        <v>0</v>
      </c>
      <c r="EP119" s="49">
        <f t="shared" si="390"/>
        <v>0</v>
      </c>
      <c r="EQ119" s="49">
        <f t="shared" si="390"/>
        <v>0</v>
      </c>
      <c r="ER119" s="49">
        <f t="shared" si="390"/>
        <v>0</v>
      </c>
      <c r="ES119" s="49">
        <f t="shared" si="390"/>
        <v>0</v>
      </c>
      <c r="ET119" s="49">
        <f t="shared" si="390"/>
        <v>0</v>
      </c>
      <c r="EU119" s="49">
        <f t="shared" si="390"/>
        <v>0</v>
      </c>
      <c r="EV119" s="49">
        <f t="shared" si="390"/>
        <v>0</v>
      </c>
      <c r="EW119" s="49">
        <f t="shared" si="390"/>
        <v>0</v>
      </c>
      <c r="EX119" s="49">
        <f t="shared" ref="EX119:FQ119" si="391">EX55*$N55</f>
        <v>0</v>
      </c>
      <c r="EY119" s="49">
        <f t="shared" si="391"/>
        <v>0</v>
      </c>
      <c r="EZ119" s="49">
        <f t="shared" si="391"/>
        <v>0</v>
      </c>
      <c r="FA119" s="49">
        <f t="shared" si="391"/>
        <v>0</v>
      </c>
      <c r="FB119" s="49">
        <f t="shared" si="391"/>
        <v>0</v>
      </c>
      <c r="FC119" s="49">
        <f t="shared" si="391"/>
        <v>0</v>
      </c>
      <c r="FD119" s="49">
        <f t="shared" si="391"/>
        <v>0</v>
      </c>
      <c r="FE119" s="49">
        <f t="shared" si="391"/>
        <v>0</v>
      </c>
      <c r="FF119" s="49">
        <f t="shared" si="391"/>
        <v>0</v>
      </c>
      <c r="FG119" s="49">
        <f t="shared" si="391"/>
        <v>0</v>
      </c>
      <c r="FH119" s="49">
        <f t="shared" si="391"/>
        <v>0</v>
      </c>
      <c r="FI119" s="49">
        <f t="shared" si="391"/>
        <v>0</v>
      </c>
      <c r="FJ119" s="49">
        <f t="shared" si="391"/>
        <v>0</v>
      </c>
      <c r="FK119" s="49">
        <f t="shared" si="391"/>
        <v>0</v>
      </c>
      <c r="FL119" s="49">
        <f t="shared" si="391"/>
        <v>0</v>
      </c>
      <c r="FM119" s="49">
        <f t="shared" si="391"/>
        <v>0</v>
      </c>
      <c r="FN119" s="49">
        <f t="shared" si="391"/>
        <v>0</v>
      </c>
      <c r="FO119" s="49">
        <f t="shared" si="391"/>
        <v>0</v>
      </c>
      <c r="FP119" s="49">
        <f t="shared" si="391"/>
        <v>0</v>
      </c>
      <c r="FQ119" s="49">
        <f t="shared" si="391"/>
        <v>0</v>
      </c>
      <c r="FR119" s="69">
        <f t="shared" si="100"/>
        <v>0</v>
      </c>
      <c r="FS119" s="70">
        <f t="shared" si="101"/>
        <v>0</v>
      </c>
      <c r="FT119" s="5"/>
      <c r="FU119" s="5"/>
      <c r="FV119" s="5"/>
      <c r="FW119" s="5"/>
      <c r="FX119" s="5"/>
      <c r="FY119" s="5"/>
      <c r="FZ119" s="5"/>
      <c r="GA119" s="5"/>
    </row>
    <row r="120" spans="1:183" ht="16.5" customHeight="1" x14ac:dyDescent="0.25">
      <c r="A120" s="5"/>
      <c r="B120" s="24" t="s">
        <v>179</v>
      </c>
      <c r="C120" s="24" t="s">
        <v>179</v>
      </c>
      <c r="D120" s="24" t="s">
        <v>179</v>
      </c>
      <c r="E120" s="5">
        <f t="shared" si="102"/>
        <v>43</v>
      </c>
      <c r="F120" s="80" t="s">
        <v>299</v>
      </c>
      <c r="G120" s="17" t="s">
        <v>259</v>
      </c>
      <c r="H120" s="81"/>
      <c r="I120" s="41">
        <f t="shared" si="87"/>
        <v>0</v>
      </c>
      <c r="J120" s="41">
        <f t="shared" si="88"/>
        <v>0</v>
      </c>
      <c r="K120" s="41">
        <f t="shared" si="89"/>
        <v>0</v>
      </c>
      <c r="L120" s="41">
        <f t="shared" si="90"/>
        <v>0</v>
      </c>
      <c r="M120" s="41">
        <f t="shared" si="91"/>
        <v>0</v>
      </c>
      <c r="N120" s="41">
        <f t="shared" si="92"/>
        <v>0</v>
      </c>
      <c r="O120" s="49">
        <f t="shared" ref="O120:AG120" si="392">O56*$H56</f>
        <v>0</v>
      </c>
      <c r="P120" s="49">
        <f t="shared" si="392"/>
        <v>0</v>
      </c>
      <c r="Q120" s="49">
        <f t="shared" si="392"/>
        <v>0</v>
      </c>
      <c r="R120" s="49">
        <f t="shared" si="392"/>
        <v>0</v>
      </c>
      <c r="S120" s="49">
        <f t="shared" si="392"/>
        <v>0</v>
      </c>
      <c r="T120" s="49">
        <f t="shared" si="392"/>
        <v>0</v>
      </c>
      <c r="U120" s="49">
        <f t="shared" si="392"/>
        <v>0</v>
      </c>
      <c r="V120" s="49">
        <f t="shared" si="392"/>
        <v>0</v>
      </c>
      <c r="W120" s="49">
        <f t="shared" si="392"/>
        <v>0</v>
      </c>
      <c r="X120" s="49">
        <f t="shared" si="392"/>
        <v>0</v>
      </c>
      <c r="Y120" s="49">
        <f t="shared" si="392"/>
        <v>0</v>
      </c>
      <c r="Z120" s="49">
        <f t="shared" si="392"/>
        <v>0</v>
      </c>
      <c r="AA120" s="49">
        <f t="shared" si="392"/>
        <v>0</v>
      </c>
      <c r="AB120" s="49">
        <f t="shared" si="392"/>
        <v>0</v>
      </c>
      <c r="AC120" s="49">
        <f t="shared" si="392"/>
        <v>0</v>
      </c>
      <c r="AD120" s="49">
        <f t="shared" si="392"/>
        <v>0</v>
      </c>
      <c r="AE120" s="49">
        <f t="shared" si="392"/>
        <v>0</v>
      </c>
      <c r="AF120" s="49">
        <f t="shared" si="392"/>
        <v>0</v>
      </c>
      <c r="AG120" s="49">
        <f t="shared" si="392"/>
        <v>0</v>
      </c>
      <c r="AH120" s="49">
        <f t="shared" ref="AH120:BE120" si="393">AH56*$I56</f>
        <v>0</v>
      </c>
      <c r="AI120" s="49">
        <f t="shared" si="393"/>
        <v>0</v>
      </c>
      <c r="AJ120" s="49">
        <f t="shared" si="393"/>
        <v>0</v>
      </c>
      <c r="AK120" s="49">
        <f t="shared" si="393"/>
        <v>0</v>
      </c>
      <c r="AL120" s="49">
        <f t="shared" si="393"/>
        <v>0</v>
      </c>
      <c r="AM120" s="49">
        <f t="shared" si="393"/>
        <v>0</v>
      </c>
      <c r="AN120" s="49">
        <f t="shared" si="393"/>
        <v>0</v>
      </c>
      <c r="AO120" s="49">
        <f t="shared" si="393"/>
        <v>0</v>
      </c>
      <c r="AP120" s="49">
        <f t="shared" si="393"/>
        <v>0</v>
      </c>
      <c r="AQ120" s="49">
        <f t="shared" si="393"/>
        <v>0</v>
      </c>
      <c r="AR120" s="49">
        <f t="shared" si="393"/>
        <v>0</v>
      </c>
      <c r="AS120" s="49">
        <f t="shared" si="393"/>
        <v>0</v>
      </c>
      <c r="AT120" s="49">
        <f t="shared" si="393"/>
        <v>0</v>
      </c>
      <c r="AU120" s="49">
        <f t="shared" si="393"/>
        <v>0</v>
      </c>
      <c r="AV120" s="49">
        <f t="shared" si="393"/>
        <v>0</v>
      </c>
      <c r="AW120" s="49">
        <f t="shared" si="393"/>
        <v>0</v>
      </c>
      <c r="AX120" s="49">
        <f t="shared" si="393"/>
        <v>0</v>
      </c>
      <c r="AY120" s="49">
        <f t="shared" si="393"/>
        <v>0</v>
      </c>
      <c r="AZ120" s="49">
        <f t="shared" si="393"/>
        <v>0</v>
      </c>
      <c r="BA120" s="49">
        <f t="shared" si="393"/>
        <v>0</v>
      </c>
      <c r="BB120" s="49">
        <f t="shared" si="393"/>
        <v>0</v>
      </c>
      <c r="BC120" s="49">
        <f t="shared" si="393"/>
        <v>0</v>
      </c>
      <c r="BD120" s="49">
        <f t="shared" si="393"/>
        <v>0</v>
      </c>
      <c r="BE120" s="49">
        <f t="shared" si="393"/>
        <v>0</v>
      </c>
      <c r="BF120" s="49">
        <f t="shared" ref="BF120:CC120" si="394">BF56*$J56</f>
        <v>0</v>
      </c>
      <c r="BG120" s="49">
        <f t="shared" si="394"/>
        <v>0</v>
      </c>
      <c r="BH120" s="49">
        <f t="shared" si="394"/>
        <v>0</v>
      </c>
      <c r="BI120" s="49">
        <f t="shared" si="394"/>
        <v>0</v>
      </c>
      <c r="BJ120" s="49">
        <f t="shared" si="394"/>
        <v>0</v>
      </c>
      <c r="BK120" s="49">
        <f t="shared" si="394"/>
        <v>0</v>
      </c>
      <c r="BL120" s="49">
        <f t="shared" si="394"/>
        <v>0</v>
      </c>
      <c r="BM120" s="49">
        <f t="shared" si="394"/>
        <v>0</v>
      </c>
      <c r="BN120" s="49">
        <f t="shared" si="394"/>
        <v>0</v>
      </c>
      <c r="BO120" s="49">
        <f t="shared" si="394"/>
        <v>0</v>
      </c>
      <c r="BP120" s="49">
        <f t="shared" si="394"/>
        <v>0</v>
      </c>
      <c r="BQ120" s="49">
        <f t="shared" si="394"/>
        <v>0</v>
      </c>
      <c r="BR120" s="49">
        <f t="shared" si="394"/>
        <v>0</v>
      </c>
      <c r="BS120" s="49">
        <f t="shared" si="394"/>
        <v>0</v>
      </c>
      <c r="BT120" s="49">
        <f t="shared" si="394"/>
        <v>0</v>
      </c>
      <c r="BU120" s="49">
        <f t="shared" si="394"/>
        <v>0</v>
      </c>
      <c r="BV120" s="49">
        <f t="shared" si="394"/>
        <v>0</v>
      </c>
      <c r="BW120" s="49">
        <f t="shared" si="394"/>
        <v>0</v>
      </c>
      <c r="BX120" s="49">
        <f t="shared" si="394"/>
        <v>0</v>
      </c>
      <c r="BY120" s="49">
        <f t="shared" si="394"/>
        <v>0</v>
      </c>
      <c r="BZ120" s="49">
        <f t="shared" si="394"/>
        <v>0</v>
      </c>
      <c r="CA120" s="49">
        <f t="shared" si="394"/>
        <v>0</v>
      </c>
      <c r="CB120" s="49">
        <f t="shared" si="394"/>
        <v>0</v>
      </c>
      <c r="CC120" s="49">
        <f t="shared" si="394"/>
        <v>0</v>
      </c>
      <c r="CD120" s="49">
        <f t="shared" ref="CD120:DA120" si="395">CD56*$K56</f>
        <v>0</v>
      </c>
      <c r="CE120" s="49">
        <f t="shared" si="395"/>
        <v>0</v>
      </c>
      <c r="CF120" s="49">
        <f t="shared" si="395"/>
        <v>0</v>
      </c>
      <c r="CG120" s="49">
        <f t="shared" si="395"/>
        <v>0</v>
      </c>
      <c r="CH120" s="49">
        <f t="shared" si="395"/>
        <v>0</v>
      </c>
      <c r="CI120" s="49">
        <f t="shared" si="395"/>
        <v>0</v>
      </c>
      <c r="CJ120" s="49">
        <f t="shared" si="395"/>
        <v>0</v>
      </c>
      <c r="CK120" s="49">
        <f t="shared" si="395"/>
        <v>0</v>
      </c>
      <c r="CL120" s="49">
        <f t="shared" si="395"/>
        <v>0</v>
      </c>
      <c r="CM120" s="49">
        <f t="shared" si="395"/>
        <v>0</v>
      </c>
      <c r="CN120" s="49">
        <f t="shared" si="395"/>
        <v>0</v>
      </c>
      <c r="CO120" s="49">
        <f t="shared" si="395"/>
        <v>0</v>
      </c>
      <c r="CP120" s="49">
        <f t="shared" si="395"/>
        <v>0</v>
      </c>
      <c r="CQ120" s="49">
        <f t="shared" si="395"/>
        <v>0</v>
      </c>
      <c r="CR120" s="49">
        <f t="shared" si="395"/>
        <v>0</v>
      </c>
      <c r="CS120" s="49">
        <f t="shared" si="395"/>
        <v>0</v>
      </c>
      <c r="CT120" s="49">
        <f t="shared" si="395"/>
        <v>0</v>
      </c>
      <c r="CU120" s="49">
        <f t="shared" si="395"/>
        <v>0</v>
      </c>
      <c r="CV120" s="49">
        <f t="shared" si="395"/>
        <v>0</v>
      </c>
      <c r="CW120" s="49">
        <f t="shared" si="395"/>
        <v>0</v>
      </c>
      <c r="CX120" s="49">
        <f t="shared" si="395"/>
        <v>0</v>
      </c>
      <c r="CY120" s="49">
        <f t="shared" si="395"/>
        <v>0</v>
      </c>
      <c r="CZ120" s="49">
        <f t="shared" si="395"/>
        <v>0</v>
      </c>
      <c r="DA120" s="49">
        <f t="shared" si="395"/>
        <v>0</v>
      </c>
      <c r="DB120" s="49">
        <f t="shared" ref="DB120:DY120" si="396">DB56*$L56</f>
        <v>0</v>
      </c>
      <c r="DC120" s="49">
        <f t="shared" si="396"/>
        <v>0</v>
      </c>
      <c r="DD120" s="49">
        <f t="shared" si="396"/>
        <v>0</v>
      </c>
      <c r="DE120" s="49">
        <f t="shared" si="396"/>
        <v>0</v>
      </c>
      <c r="DF120" s="49">
        <f t="shared" si="396"/>
        <v>0</v>
      </c>
      <c r="DG120" s="49">
        <f t="shared" si="396"/>
        <v>0</v>
      </c>
      <c r="DH120" s="49">
        <f t="shared" si="396"/>
        <v>0</v>
      </c>
      <c r="DI120" s="49">
        <f t="shared" si="396"/>
        <v>0</v>
      </c>
      <c r="DJ120" s="49">
        <f t="shared" si="396"/>
        <v>0</v>
      </c>
      <c r="DK120" s="49">
        <f t="shared" si="396"/>
        <v>0</v>
      </c>
      <c r="DL120" s="49">
        <f t="shared" si="396"/>
        <v>0</v>
      </c>
      <c r="DM120" s="49">
        <f t="shared" si="396"/>
        <v>0</v>
      </c>
      <c r="DN120" s="49">
        <f t="shared" si="396"/>
        <v>0</v>
      </c>
      <c r="DO120" s="49">
        <f t="shared" si="396"/>
        <v>0</v>
      </c>
      <c r="DP120" s="49">
        <f t="shared" si="396"/>
        <v>0</v>
      </c>
      <c r="DQ120" s="49">
        <f t="shared" si="396"/>
        <v>0</v>
      </c>
      <c r="DR120" s="49">
        <f t="shared" si="396"/>
        <v>0</v>
      </c>
      <c r="DS120" s="49">
        <f t="shared" si="396"/>
        <v>0</v>
      </c>
      <c r="DT120" s="49">
        <f t="shared" si="396"/>
        <v>0</v>
      </c>
      <c r="DU120" s="49">
        <f t="shared" si="396"/>
        <v>0</v>
      </c>
      <c r="DV120" s="49">
        <f t="shared" si="396"/>
        <v>0</v>
      </c>
      <c r="DW120" s="49">
        <f t="shared" si="396"/>
        <v>0</v>
      </c>
      <c r="DX120" s="49">
        <f t="shared" si="396"/>
        <v>0</v>
      </c>
      <c r="DY120" s="49">
        <f t="shared" si="396"/>
        <v>0</v>
      </c>
      <c r="DZ120" s="49">
        <f t="shared" ref="DZ120:EW120" si="397">DZ56*$M56</f>
        <v>0</v>
      </c>
      <c r="EA120" s="49">
        <f t="shared" si="397"/>
        <v>0</v>
      </c>
      <c r="EB120" s="49">
        <f t="shared" si="397"/>
        <v>0</v>
      </c>
      <c r="EC120" s="49">
        <f t="shared" si="397"/>
        <v>0</v>
      </c>
      <c r="ED120" s="49">
        <f t="shared" si="397"/>
        <v>0</v>
      </c>
      <c r="EE120" s="49">
        <f t="shared" si="397"/>
        <v>0</v>
      </c>
      <c r="EF120" s="49">
        <f t="shared" si="397"/>
        <v>0</v>
      </c>
      <c r="EG120" s="49">
        <f t="shared" si="397"/>
        <v>0</v>
      </c>
      <c r="EH120" s="49">
        <f t="shared" si="397"/>
        <v>0</v>
      </c>
      <c r="EI120" s="49">
        <f t="shared" si="397"/>
        <v>0</v>
      </c>
      <c r="EJ120" s="49">
        <f t="shared" si="397"/>
        <v>0</v>
      </c>
      <c r="EK120" s="49">
        <f t="shared" si="397"/>
        <v>0</v>
      </c>
      <c r="EL120" s="49">
        <f t="shared" si="397"/>
        <v>0</v>
      </c>
      <c r="EM120" s="49">
        <f t="shared" si="397"/>
        <v>0</v>
      </c>
      <c r="EN120" s="49">
        <f t="shared" si="397"/>
        <v>0</v>
      </c>
      <c r="EO120" s="49">
        <f t="shared" si="397"/>
        <v>0</v>
      </c>
      <c r="EP120" s="49">
        <f t="shared" si="397"/>
        <v>0</v>
      </c>
      <c r="EQ120" s="49">
        <f t="shared" si="397"/>
        <v>0</v>
      </c>
      <c r="ER120" s="49">
        <f t="shared" si="397"/>
        <v>0</v>
      </c>
      <c r="ES120" s="49">
        <f t="shared" si="397"/>
        <v>0</v>
      </c>
      <c r="ET120" s="49">
        <f t="shared" si="397"/>
        <v>0</v>
      </c>
      <c r="EU120" s="49">
        <f t="shared" si="397"/>
        <v>0</v>
      </c>
      <c r="EV120" s="49">
        <f t="shared" si="397"/>
        <v>0</v>
      </c>
      <c r="EW120" s="49">
        <f t="shared" si="397"/>
        <v>0</v>
      </c>
      <c r="EX120" s="49">
        <f t="shared" ref="EX120:FQ120" si="398">EX56*$N56</f>
        <v>0</v>
      </c>
      <c r="EY120" s="49">
        <f t="shared" si="398"/>
        <v>0</v>
      </c>
      <c r="EZ120" s="49">
        <f t="shared" si="398"/>
        <v>0</v>
      </c>
      <c r="FA120" s="49">
        <f t="shared" si="398"/>
        <v>0</v>
      </c>
      <c r="FB120" s="49">
        <f t="shared" si="398"/>
        <v>0</v>
      </c>
      <c r="FC120" s="49">
        <f t="shared" si="398"/>
        <v>0</v>
      </c>
      <c r="FD120" s="49">
        <f t="shared" si="398"/>
        <v>0</v>
      </c>
      <c r="FE120" s="49">
        <f t="shared" si="398"/>
        <v>0</v>
      </c>
      <c r="FF120" s="49">
        <f t="shared" si="398"/>
        <v>0</v>
      </c>
      <c r="FG120" s="49">
        <f t="shared" si="398"/>
        <v>0</v>
      </c>
      <c r="FH120" s="49">
        <f t="shared" si="398"/>
        <v>0</v>
      </c>
      <c r="FI120" s="49">
        <f t="shared" si="398"/>
        <v>0</v>
      </c>
      <c r="FJ120" s="49">
        <f t="shared" si="398"/>
        <v>0</v>
      </c>
      <c r="FK120" s="49">
        <f t="shared" si="398"/>
        <v>0</v>
      </c>
      <c r="FL120" s="49">
        <f t="shared" si="398"/>
        <v>0</v>
      </c>
      <c r="FM120" s="49">
        <f t="shared" si="398"/>
        <v>0</v>
      </c>
      <c r="FN120" s="49">
        <f t="shared" si="398"/>
        <v>0</v>
      </c>
      <c r="FO120" s="49">
        <f t="shared" si="398"/>
        <v>0</v>
      </c>
      <c r="FP120" s="49">
        <f t="shared" si="398"/>
        <v>0</v>
      </c>
      <c r="FQ120" s="49">
        <f t="shared" si="398"/>
        <v>0</v>
      </c>
      <c r="FR120" s="69">
        <f t="shared" si="100"/>
        <v>0</v>
      </c>
      <c r="FS120" s="70">
        <f t="shared" si="101"/>
        <v>0</v>
      </c>
      <c r="FT120" s="5"/>
      <c r="FU120" s="5"/>
      <c r="FV120" s="5"/>
      <c r="FW120" s="5"/>
      <c r="FX120" s="5"/>
      <c r="FY120" s="5"/>
      <c r="FZ120" s="5"/>
      <c r="GA120" s="5"/>
    </row>
    <row r="121" spans="1:183" ht="16.5" customHeight="1" x14ac:dyDescent="0.25">
      <c r="A121" s="5"/>
      <c r="B121" s="24" t="s">
        <v>179</v>
      </c>
      <c r="C121" s="24" t="s">
        <v>179</v>
      </c>
      <c r="D121" s="24" t="s">
        <v>179</v>
      </c>
      <c r="E121" s="5">
        <f t="shared" si="102"/>
        <v>44</v>
      </c>
      <c r="F121" s="84" t="s">
        <v>301</v>
      </c>
      <c r="G121" s="17" t="s">
        <v>302</v>
      </c>
      <c r="H121" s="81"/>
      <c r="I121" s="41">
        <f t="shared" si="87"/>
        <v>0</v>
      </c>
      <c r="J121" s="41">
        <f t="shared" si="88"/>
        <v>0</v>
      </c>
      <c r="K121" s="41">
        <f t="shared" si="89"/>
        <v>0</v>
      </c>
      <c r="L121" s="41">
        <f t="shared" si="90"/>
        <v>0</v>
      </c>
      <c r="M121" s="41">
        <f t="shared" si="91"/>
        <v>0</v>
      </c>
      <c r="N121" s="41">
        <f t="shared" si="92"/>
        <v>0</v>
      </c>
      <c r="O121" s="49">
        <f t="shared" ref="O121:AG121" si="399">O57*$H57</f>
        <v>0</v>
      </c>
      <c r="P121" s="49">
        <f t="shared" si="399"/>
        <v>0</v>
      </c>
      <c r="Q121" s="49">
        <f t="shared" si="399"/>
        <v>0</v>
      </c>
      <c r="R121" s="49">
        <f t="shared" si="399"/>
        <v>0</v>
      </c>
      <c r="S121" s="49">
        <f t="shared" si="399"/>
        <v>0</v>
      </c>
      <c r="T121" s="49">
        <f t="shared" si="399"/>
        <v>0</v>
      </c>
      <c r="U121" s="49">
        <f t="shared" si="399"/>
        <v>0</v>
      </c>
      <c r="V121" s="49">
        <f t="shared" si="399"/>
        <v>0</v>
      </c>
      <c r="W121" s="49">
        <f t="shared" si="399"/>
        <v>0</v>
      </c>
      <c r="X121" s="49">
        <f t="shared" si="399"/>
        <v>0</v>
      </c>
      <c r="Y121" s="49">
        <f t="shared" si="399"/>
        <v>0</v>
      </c>
      <c r="Z121" s="49">
        <f t="shared" si="399"/>
        <v>0</v>
      </c>
      <c r="AA121" s="49">
        <f t="shared" si="399"/>
        <v>0</v>
      </c>
      <c r="AB121" s="49">
        <f t="shared" si="399"/>
        <v>0</v>
      </c>
      <c r="AC121" s="49">
        <f t="shared" si="399"/>
        <v>0</v>
      </c>
      <c r="AD121" s="49">
        <f t="shared" si="399"/>
        <v>0</v>
      </c>
      <c r="AE121" s="49">
        <f t="shared" si="399"/>
        <v>0</v>
      </c>
      <c r="AF121" s="49">
        <f t="shared" si="399"/>
        <v>0</v>
      </c>
      <c r="AG121" s="49">
        <f t="shared" si="399"/>
        <v>0</v>
      </c>
      <c r="AH121" s="49">
        <f t="shared" ref="AH121:BE121" si="400">AH57*$I57</f>
        <v>0</v>
      </c>
      <c r="AI121" s="49">
        <f t="shared" si="400"/>
        <v>0</v>
      </c>
      <c r="AJ121" s="49">
        <f t="shared" si="400"/>
        <v>0</v>
      </c>
      <c r="AK121" s="49">
        <f t="shared" si="400"/>
        <v>0</v>
      </c>
      <c r="AL121" s="49">
        <f t="shared" si="400"/>
        <v>0</v>
      </c>
      <c r="AM121" s="49">
        <f t="shared" si="400"/>
        <v>0</v>
      </c>
      <c r="AN121" s="49">
        <f t="shared" si="400"/>
        <v>0</v>
      </c>
      <c r="AO121" s="49">
        <f t="shared" si="400"/>
        <v>0</v>
      </c>
      <c r="AP121" s="49">
        <f t="shared" si="400"/>
        <v>0</v>
      </c>
      <c r="AQ121" s="49">
        <f t="shared" si="400"/>
        <v>0</v>
      </c>
      <c r="AR121" s="49">
        <f t="shared" si="400"/>
        <v>0</v>
      </c>
      <c r="AS121" s="49">
        <f t="shared" si="400"/>
        <v>0</v>
      </c>
      <c r="AT121" s="49">
        <f t="shared" si="400"/>
        <v>0</v>
      </c>
      <c r="AU121" s="49">
        <f t="shared" si="400"/>
        <v>0</v>
      </c>
      <c r="AV121" s="49">
        <f t="shared" si="400"/>
        <v>0</v>
      </c>
      <c r="AW121" s="49">
        <f t="shared" si="400"/>
        <v>0</v>
      </c>
      <c r="AX121" s="49">
        <f t="shared" si="400"/>
        <v>0</v>
      </c>
      <c r="AY121" s="49">
        <f t="shared" si="400"/>
        <v>0</v>
      </c>
      <c r="AZ121" s="49">
        <f t="shared" si="400"/>
        <v>0</v>
      </c>
      <c r="BA121" s="49">
        <f t="shared" si="400"/>
        <v>0</v>
      </c>
      <c r="BB121" s="49">
        <f t="shared" si="400"/>
        <v>0</v>
      </c>
      <c r="BC121" s="49">
        <f t="shared" si="400"/>
        <v>0</v>
      </c>
      <c r="BD121" s="49">
        <f t="shared" si="400"/>
        <v>0</v>
      </c>
      <c r="BE121" s="49">
        <f t="shared" si="400"/>
        <v>0</v>
      </c>
      <c r="BF121" s="49">
        <f t="shared" ref="BF121:CC121" si="401">BF57*$J57</f>
        <v>0</v>
      </c>
      <c r="BG121" s="49">
        <f t="shared" si="401"/>
        <v>0</v>
      </c>
      <c r="BH121" s="49">
        <f t="shared" si="401"/>
        <v>0</v>
      </c>
      <c r="BI121" s="49">
        <f t="shared" si="401"/>
        <v>0</v>
      </c>
      <c r="BJ121" s="49">
        <f t="shared" si="401"/>
        <v>0</v>
      </c>
      <c r="BK121" s="49">
        <f t="shared" si="401"/>
        <v>0</v>
      </c>
      <c r="BL121" s="49">
        <f t="shared" si="401"/>
        <v>0</v>
      </c>
      <c r="BM121" s="49">
        <f t="shared" si="401"/>
        <v>0</v>
      </c>
      <c r="BN121" s="49">
        <f t="shared" si="401"/>
        <v>0</v>
      </c>
      <c r="BO121" s="49">
        <f t="shared" si="401"/>
        <v>0</v>
      </c>
      <c r="BP121" s="49">
        <f t="shared" si="401"/>
        <v>0</v>
      </c>
      <c r="BQ121" s="49">
        <f t="shared" si="401"/>
        <v>0</v>
      </c>
      <c r="BR121" s="49">
        <f t="shared" si="401"/>
        <v>0</v>
      </c>
      <c r="BS121" s="49">
        <f t="shared" si="401"/>
        <v>0</v>
      </c>
      <c r="BT121" s="49">
        <f t="shared" si="401"/>
        <v>0</v>
      </c>
      <c r="BU121" s="49">
        <f t="shared" si="401"/>
        <v>0</v>
      </c>
      <c r="BV121" s="49">
        <f t="shared" si="401"/>
        <v>0</v>
      </c>
      <c r="BW121" s="49">
        <f t="shared" si="401"/>
        <v>0</v>
      </c>
      <c r="BX121" s="49">
        <f t="shared" si="401"/>
        <v>0</v>
      </c>
      <c r="BY121" s="49">
        <f t="shared" si="401"/>
        <v>0</v>
      </c>
      <c r="BZ121" s="49">
        <f t="shared" si="401"/>
        <v>0</v>
      </c>
      <c r="CA121" s="49">
        <f t="shared" si="401"/>
        <v>0</v>
      </c>
      <c r="CB121" s="49">
        <f t="shared" si="401"/>
        <v>0</v>
      </c>
      <c r="CC121" s="49">
        <f t="shared" si="401"/>
        <v>0</v>
      </c>
      <c r="CD121" s="49">
        <f t="shared" ref="CD121:DA121" si="402">CD57*$K57</f>
        <v>0</v>
      </c>
      <c r="CE121" s="49">
        <f t="shared" si="402"/>
        <v>0</v>
      </c>
      <c r="CF121" s="49">
        <f t="shared" si="402"/>
        <v>0</v>
      </c>
      <c r="CG121" s="49">
        <f t="shared" si="402"/>
        <v>0</v>
      </c>
      <c r="CH121" s="49">
        <f t="shared" si="402"/>
        <v>0</v>
      </c>
      <c r="CI121" s="49">
        <f t="shared" si="402"/>
        <v>0</v>
      </c>
      <c r="CJ121" s="49">
        <f t="shared" si="402"/>
        <v>0</v>
      </c>
      <c r="CK121" s="49">
        <f t="shared" si="402"/>
        <v>0</v>
      </c>
      <c r="CL121" s="49">
        <f t="shared" si="402"/>
        <v>0</v>
      </c>
      <c r="CM121" s="49">
        <f t="shared" si="402"/>
        <v>0</v>
      </c>
      <c r="CN121" s="49">
        <f t="shared" si="402"/>
        <v>0</v>
      </c>
      <c r="CO121" s="49">
        <f t="shared" si="402"/>
        <v>0</v>
      </c>
      <c r="CP121" s="49">
        <f t="shared" si="402"/>
        <v>0</v>
      </c>
      <c r="CQ121" s="49">
        <f t="shared" si="402"/>
        <v>0</v>
      </c>
      <c r="CR121" s="49">
        <f t="shared" si="402"/>
        <v>0</v>
      </c>
      <c r="CS121" s="49">
        <f t="shared" si="402"/>
        <v>0</v>
      </c>
      <c r="CT121" s="49">
        <f t="shared" si="402"/>
        <v>0</v>
      </c>
      <c r="CU121" s="49">
        <f t="shared" si="402"/>
        <v>0</v>
      </c>
      <c r="CV121" s="49">
        <f t="shared" si="402"/>
        <v>0</v>
      </c>
      <c r="CW121" s="49">
        <f t="shared" si="402"/>
        <v>0</v>
      </c>
      <c r="CX121" s="49">
        <f t="shared" si="402"/>
        <v>0</v>
      </c>
      <c r="CY121" s="49">
        <f t="shared" si="402"/>
        <v>0</v>
      </c>
      <c r="CZ121" s="49">
        <f t="shared" si="402"/>
        <v>0</v>
      </c>
      <c r="DA121" s="49">
        <f t="shared" si="402"/>
        <v>0</v>
      </c>
      <c r="DB121" s="49">
        <f t="shared" ref="DB121:DY121" si="403">DB57*$L57</f>
        <v>0</v>
      </c>
      <c r="DC121" s="49">
        <f t="shared" si="403"/>
        <v>0</v>
      </c>
      <c r="DD121" s="49">
        <f t="shared" si="403"/>
        <v>0</v>
      </c>
      <c r="DE121" s="49">
        <f t="shared" si="403"/>
        <v>0</v>
      </c>
      <c r="DF121" s="49">
        <f t="shared" si="403"/>
        <v>0</v>
      </c>
      <c r="DG121" s="49">
        <f t="shared" si="403"/>
        <v>0</v>
      </c>
      <c r="DH121" s="49">
        <f t="shared" si="403"/>
        <v>0</v>
      </c>
      <c r="DI121" s="49">
        <f t="shared" si="403"/>
        <v>0</v>
      </c>
      <c r="DJ121" s="49">
        <f t="shared" si="403"/>
        <v>0</v>
      </c>
      <c r="DK121" s="49">
        <f t="shared" si="403"/>
        <v>0</v>
      </c>
      <c r="DL121" s="49">
        <f t="shared" si="403"/>
        <v>0</v>
      </c>
      <c r="DM121" s="49">
        <f t="shared" si="403"/>
        <v>0</v>
      </c>
      <c r="DN121" s="49">
        <f t="shared" si="403"/>
        <v>0</v>
      </c>
      <c r="DO121" s="49">
        <f t="shared" si="403"/>
        <v>0</v>
      </c>
      <c r="DP121" s="49">
        <f t="shared" si="403"/>
        <v>0</v>
      </c>
      <c r="DQ121" s="49">
        <f t="shared" si="403"/>
        <v>0</v>
      </c>
      <c r="DR121" s="49">
        <f t="shared" si="403"/>
        <v>0</v>
      </c>
      <c r="DS121" s="49">
        <f t="shared" si="403"/>
        <v>0</v>
      </c>
      <c r="DT121" s="49">
        <f t="shared" si="403"/>
        <v>0</v>
      </c>
      <c r="DU121" s="49">
        <f t="shared" si="403"/>
        <v>0</v>
      </c>
      <c r="DV121" s="49">
        <f t="shared" si="403"/>
        <v>0</v>
      </c>
      <c r="DW121" s="49">
        <f t="shared" si="403"/>
        <v>0</v>
      </c>
      <c r="DX121" s="49">
        <f t="shared" si="403"/>
        <v>0</v>
      </c>
      <c r="DY121" s="49">
        <f t="shared" si="403"/>
        <v>0</v>
      </c>
      <c r="DZ121" s="49">
        <f t="shared" ref="DZ121:EW121" si="404">DZ57*$M57</f>
        <v>0</v>
      </c>
      <c r="EA121" s="49">
        <f t="shared" si="404"/>
        <v>0</v>
      </c>
      <c r="EB121" s="49">
        <f t="shared" si="404"/>
        <v>0</v>
      </c>
      <c r="EC121" s="49">
        <f t="shared" si="404"/>
        <v>0</v>
      </c>
      <c r="ED121" s="49">
        <f t="shared" si="404"/>
        <v>0</v>
      </c>
      <c r="EE121" s="49">
        <f t="shared" si="404"/>
        <v>0</v>
      </c>
      <c r="EF121" s="49">
        <f t="shared" si="404"/>
        <v>0</v>
      </c>
      <c r="EG121" s="49">
        <f t="shared" si="404"/>
        <v>0</v>
      </c>
      <c r="EH121" s="49">
        <f t="shared" si="404"/>
        <v>0</v>
      </c>
      <c r="EI121" s="49">
        <f t="shared" si="404"/>
        <v>0</v>
      </c>
      <c r="EJ121" s="49">
        <f t="shared" si="404"/>
        <v>0</v>
      </c>
      <c r="EK121" s="49">
        <f t="shared" si="404"/>
        <v>0</v>
      </c>
      <c r="EL121" s="49">
        <f t="shared" si="404"/>
        <v>0</v>
      </c>
      <c r="EM121" s="49">
        <f t="shared" si="404"/>
        <v>0</v>
      </c>
      <c r="EN121" s="49">
        <f t="shared" si="404"/>
        <v>0</v>
      </c>
      <c r="EO121" s="49">
        <f t="shared" si="404"/>
        <v>0</v>
      </c>
      <c r="EP121" s="49">
        <f t="shared" si="404"/>
        <v>0</v>
      </c>
      <c r="EQ121" s="49">
        <f t="shared" si="404"/>
        <v>0</v>
      </c>
      <c r="ER121" s="49">
        <f t="shared" si="404"/>
        <v>0</v>
      </c>
      <c r="ES121" s="49">
        <f t="shared" si="404"/>
        <v>0</v>
      </c>
      <c r="ET121" s="49">
        <f t="shared" si="404"/>
        <v>0</v>
      </c>
      <c r="EU121" s="49">
        <f t="shared" si="404"/>
        <v>0</v>
      </c>
      <c r="EV121" s="49">
        <f t="shared" si="404"/>
        <v>0</v>
      </c>
      <c r="EW121" s="49">
        <f t="shared" si="404"/>
        <v>0</v>
      </c>
      <c r="EX121" s="49">
        <f t="shared" ref="EX121:FQ121" si="405">EX57*$N57</f>
        <v>0</v>
      </c>
      <c r="EY121" s="49">
        <f t="shared" si="405"/>
        <v>0</v>
      </c>
      <c r="EZ121" s="49">
        <f t="shared" si="405"/>
        <v>0</v>
      </c>
      <c r="FA121" s="49">
        <f t="shared" si="405"/>
        <v>0</v>
      </c>
      <c r="FB121" s="49">
        <f t="shared" si="405"/>
        <v>0</v>
      </c>
      <c r="FC121" s="49">
        <f t="shared" si="405"/>
        <v>0</v>
      </c>
      <c r="FD121" s="49">
        <f t="shared" si="405"/>
        <v>0</v>
      </c>
      <c r="FE121" s="49">
        <f t="shared" si="405"/>
        <v>0</v>
      </c>
      <c r="FF121" s="49">
        <f t="shared" si="405"/>
        <v>0</v>
      </c>
      <c r="FG121" s="49">
        <f t="shared" si="405"/>
        <v>0</v>
      </c>
      <c r="FH121" s="49">
        <f t="shared" si="405"/>
        <v>0</v>
      </c>
      <c r="FI121" s="49">
        <f t="shared" si="405"/>
        <v>0</v>
      </c>
      <c r="FJ121" s="49">
        <f t="shared" si="405"/>
        <v>0</v>
      </c>
      <c r="FK121" s="49">
        <f t="shared" si="405"/>
        <v>0</v>
      </c>
      <c r="FL121" s="49">
        <f t="shared" si="405"/>
        <v>0</v>
      </c>
      <c r="FM121" s="49">
        <f t="shared" si="405"/>
        <v>0</v>
      </c>
      <c r="FN121" s="49">
        <f t="shared" si="405"/>
        <v>0</v>
      </c>
      <c r="FO121" s="49">
        <f t="shared" si="405"/>
        <v>0</v>
      </c>
      <c r="FP121" s="49">
        <f t="shared" si="405"/>
        <v>0</v>
      </c>
      <c r="FQ121" s="49">
        <f t="shared" si="405"/>
        <v>0</v>
      </c>
      <c r="FR121" s="69">
        <f t="shared" si="100"/>
        <v>0</v>
      </c>
      <c r="FS121" s="70">
        <f t="shared" si="101"/>
        <v>0</v>
      </c>
      <c r="FT121" s="5"/>
      <c r="FU121" s="5"/>
      <c r="FV121" s="5"/>
      <c r="FW121" s="5"/>
      <c r="FX121" s="5"/>
      <c r="FY121" s="5"/>
      <c r="FZ121" s="5"/>
      <c r="GA121" s="5"/>
    </row>
    <row r="122" spans="1:183" ht="16.5" customHeight="1" x14ac:dyDescent="0.25">
      <c r="A122" s="5"/>
      <c r="B122" s="24" t="s">
        <v>186</v>
      </c>
      <c r="C122" s="24" t="s">
        <v>183</v>
      </c>
      <c r="D122" s="24" t="s">
        <v>183</v>
      </c>
      <c r="E122" s="5">
        <f t="shared" si="102"/>
        <v>45</v>
      </c>
      <c r="F122" s="75" t="s">
        <v>304</v>
      </c>
      <c r="G122" s="17" t="s">
        <v>302</v>
      </c>
      <c r="H122" s="41">
        <f t="shared" ref="H122:H123" si="406">VLOOKUP($F122,$F$14:$H$59,3,0)</f>
        <v>76905.400000000009</v>
      </c>
      <c r="I122" s="41">
        <f t="shared" si="87"/>
        <v>81519.724000000017</v>
      </c>
      <c r="J122" s="41">
        <f t="shared" si="88"/>
        <v>86410.907440000025</v>
      </c>
      <c r="K122" s="41">
        <f t="shared" si="89"/>
        <v>91595.561886400028</v>
      </c>
      <c r="L122" s="41">
        <f t="shared" si="90"/>
        <v>97091.295599584031</v>
      </c>
      <c r="M122" s="41">
        <f t="shared" si="91"/>
        <v>102916.77333555908</v>
      </c>
      <c r="N122" s="41">
        <f t="shared" si="92"/>
        <v>109091.77973569263</v>
      </c>
      <c r="O122" s="49">
        <f t="shared" ref="O122:AG122" si="407">O58*$H58</f>
        <v>0</v>
      </c>
      <c r="P122" s="49">
        <f t="shared" si="407"/>
        <v>0</v>
      </c>
      <c r="Q122" s="49">
        <f t="shared" si="407"/>
        <v>0</v>
      </c>
      <c r="R122" s="49">
        <f t="shared" si="407"/>
        <v>0</v>
      </c>
      <c r="S122" s="49">
        <f t="shared" si="407"/>
        <v>0</v>
      </c>
      <c r="T122" s="49">
        <f t="shared" si="407"/>
        <v>0</v>
      </c>
      <c r="U122" s="49">
        <f t="shared" si="407"/>
        <v>0</v>
      </c>
      <c r="V122" s="49">
        <f t="shared" si="407"/>
        <v>0</v>
      </c>
      <c r="W122" s="49">
        <f t="shared" si="407"/>
        <v>0</v>
      </c>
      <c r="X122" s="49">
        <f t="shared" si="407"/>
        <v>0</v>
      </c>
      <c r="Y122" s="49">
        <f t="shared" si="407"/>
        <v>0</v>
      </c>
      <c r="Z122" s="49">
        <f t="shared" si="407"/>
        <v>0</v>
      </c>
      <c r="AA122" s="49">
        <f t="shared" si="407"/>
        <v>0</v>
      </c>
      <c r="AB122" s="49">
        <f t="shared" si="407"/>
        <v>0</v>
      </c>
      <c r="AC122" s="49">
        <f t="shared" si="407"/>
        <v>0</v>
      </c>
      <c r="AD122" s="49">
        <f t="shared" si="407"/>
        <v>0</v>
      </c>
      <c r="AE122" s="49">
        <f t="shared" si="407"/>
        <v>0</v>
      </c>
      <c r="AF122" s="49">
        <f t="shared" si="407"/>
        <v>0</v>
      </c>
      <c r="AG122" s="49">
        <f t="shared" si="407"/>
        <v>0</v>
      </c>
      <c r="AH122" s="49">
        <f t="shared" ref="AH122:BE122" si="408">AH58*$I58</f>
        <v>0</v>
      </c>
      <c r="AI122" s="49">
        <f t="shared" si="408"/>
        <v>0</v>
      </c>
      <c r="AJ122" s="49">
        <f t="shared" si="408"/>
        <v>0</v>
      </c>
      <c r="AK122" s="49">
        <f t="shared" si="408"/>
        <v>0</v>
      </c>
      <c r="AL122" s="49">
        <f t="shared" si="408"/>
        <v>0</v>
      </c>
      <c r="AM122" s="49">
        <f t="shared" si="408"/>
        <v>0</v>
      </c>
      <c r="AN122" s="49">
        <f t="shared" si="408"/>
        <v>0</v>
      </c>
      <c r="AO122" s="49">
        <f t="shared" si="408"/>
        <v>0</v>
      </c>
      <c r="AP122" s="49">
        <f t="shared" si="408"/>
        <v>0</v>
      </c>
      <c r="AQ122" s="49">
        <f t="shared" si="408"/>
        <v>0</v>
      </c>
      <c r="AR122" s="49">
        <f t="shared" si="408"/>
        <v>0</v>
      </c>
      <c r="AS122" s="49">
        <f t="shared" si="408"/>
        <v>0</v>
      </c>
      <c r="AT122" s="49">
        <f t="shared" si="408"/>
        <v>0</v>
      </c>
      <c r="AU122" s="49">
        <f t="shared" si="408"/>
        <v>0</v>
      </c>
      <c r="AV122" s="49">
        <f t="shared" si="408"/>
        <v>0</v>
      </c>
      <c r="AW122" s="49">
        <f t="shared" si="408"/>
        <v>0</v>
      </c>
      <c r="AX122" s="49">
        <f t="shared" si="408"/>
        <v>0</v>
      </c>
      <c r="AY122" s="49">
        <f t="shared" si="408"/>
        <v>0</v>
      </c>
      <c r="AZ122" s="49">
        <f t="shared" si="408"/>
        <v>0</v>
      </c>
      <c r="BA122" s="49">
        <f t="shared" si="408"/>
        <v>0</v>
      </c>
      <c r="BB122" s="49">
        <f t="shared" si="408"/>
        <v>0</v>
      </c>
      <c r="BC122" s="49">
        <f t="shared" si="408"/>
        <v>0</v>
      </c>
      <c r="BD122" s="49">
        <f t="shared" si="408"/>
        <v>0</v>
      </c>
      <c r="BE122" s="49">
        <f t="shared" si="408"/>
        <v>0</v>
      </c>
      <c r="BF122" s="49">
        <f t="shared" ref="BF122:CC122" si="409">BF58*$J58</f>
        <v>0</v>
      </c>
      <c r="BG122" s="49">
        <f t="shared" si="409"/>
        <v>0</v>
      </c>
      <c r="BH122" s="49">
        <f t="shared" si="409"/>
        <v>0</v>
      </c>
      <c r="BI122" s="49">
        <f t="shared" si="409"/>
        <v>0</v>
      </c>
      <c r="BJ122" s="49">
        <f t="shared" si="409"/>
        <v>0</v>
      </c>
      <c r="BK122" s="49">
        <f t="shared" si="409"/>
        <v>0</v>
      </c>
      <c r="BL122" s="49">
        <f t="shared" si="409"/>
        <v>0</v>
      </c>
      <c r="BM122" s="49">
        <f t="shared" si="409"/>
        <v>0</v>
      </c>
      <c r="BN122" s="49">
        <f t="shared" si="409"/>
        <v>0</v>
      </c>
      <c r="BO122" s="49">
        <f t="shared" si="409"/>
        <v>0</v>
      </c>
      <c r="BP122" s="49">
        <f t="shared" si="409"/>
        <v>0</v>
      </c>
      <c r="BQ122" s="49">
        <f t="shared" si="409"/>
        <v>0</v>
      </c>
      <c r="BR122" s="49">
        <f t="shared" si="409"/>
        <v>0</v>
      </c>
      <c r="BS122" s="49">
        <f t="shared" si="409"/>
        <v>0</v>
      </c>
      <c r="BT122" s="49">
        <f t="shared" si="409"/>
        <v>0</v>
      </c>
      <c r="BU122" s="49">
        <f t="shared" si="409"/>
        <v>0</v>
      </c>
      <c r="BV122" s="49">
        <f t="shared" si="409"/>
        <v>0</v>
      </c>
      <c r="BW122" s="49">
        <f t="shared" si="409"/>
        <v>0</v>
      </c>
      <c r="BX122" s="49">
        <f t="shared" si="409"/>
        <v>0</v>
      </c>
      <c r="BY122" s="49">
        <f t="shared" si="409"/>
        <v>0</v>
      </c>
      <c r="BZ122" s="49">
        <f t="shared" si="409"/>
        <v>0</v>
      </c>
      <c r="CA122" s="49">
        <f t="shared" si="409"/>
        <v>0</v>
      </c>
      <c r="CB122" s="49">
        <f t="shared" si="409"/>
        <v>0</v>
      </c>
      <c r="CC122" s="49">
        <f t="shared" si="409"/>
        <v>0</v>
      </c>
      <c r="CD122" s="49">
        <f t="shared" ref="CD122:DA122" si="410">CD58*$K58</f>
        <v>0</v>
      </c>
      <c r="CE122" s="49">
        <f t="shared" si="410"/>
        <v>0</v>
      </c>
      <c r="CF122" s="49">
        <f t="shared" si="410"/>
        <v>0</v>
      </c>
      <c r="CG122" s="49">
        <f t="shared" si="410"/>
        <v>0</v>
      </c>
      <c r="CH122" s="49">
        <f t="shared" si="410"/>
        <v>0</v>
      </c>
      <c r="CI122" s="49">
        <f t="shared" si="410"/>
        <v>0</v>
      </c>
      <c r="CJ122" s="49">
        <f t="shared" si="410"/>
        <v>0</v>
      </c>
      <c r="CK122" s="49">
        <f t="shared" si="410"/>
        <v>0</v>
      </c>
      <c r="CL122" s="49">
        <f t="shared" si="410"/>
        <v>0</v>
      </c>
      <c r="CM122" s="49">
        <f t="shared" si="410"/>
        <v>0</v>
      </c>
      <c r="CN122" s="49">
        <f t="shared" si="410"/>
        <v>0</v>
      </c>
      <c r="CO122" s="49">
        <f t="shared" si="410"/>
        <v>0</v>
      </c>
      <c r="CP122" s="49">
        <f t="shared" si="410"/>
        <v>0</v>
      </c>
      <c r="CQ122" s="49">
        <f t="shared" si="410"/>
        <v>0</v>
      </c>
      <c r="CR122" s="49">
        <f t="shared" si="410"/>
        <v>0</v>
      </c>
      <c r="CS122" s="49">
        <f t="shared" si="410"/>
        <v>0</v>
      </c>
      <c r="CT122" s="49">
        <f t="shared" si="410"/>
        <v>0</v>
      </c>
      <c r="CU122" s="49">
        <f t="shared" si="410"/>
        <v>0</v>
      </c>
      <c r="CV122" s="49">
        <f t="shared" si="410"/>
        <v>0</v>
      </c>
      <c r="CW122" s="49">
        <f t="shared" si="410"/>
        <v>0</v>
      </c>
      <c r="CX122" s="49">
        <f t="shared" si="410"/>
        <v>0</v>
      </c>
      <c r="CY122" s="49">
        <f t="shared" si="410"/>
        <v>0</v>
      </c>
      <c r="CZ122" s="49">
        <f t="shared" si="410"/>
        <v>0</v>
      </c>
      <c r="DA122" s="49">
        <f t="shared" si="410"/>
        <v>0</v>
      </c>
      <c r="DB122" s="49">
        <f t="shared" ref="DB122:DY122" si="411">DB58*$L58</f>
        <v>0</v>
      </c>
      <c r="DC122" s="49">
        <f t="shared" si="411"/>
        <v>0</v>
      </c>
      <c r="DD122" s="49">
        <f t="shared" si="411"/>
        <v>0</v>
      </c>
      <c r="DE122" s="49">
        <f t="shared" si="411"/>
        <v>0</v>
      </c>
      <c r="DF122" s="49">
        <f t="shared" si="411"/>
        <v>0</v>
      </c>
      <c r="DG122" s="49">
        <f t="shared" si="411"/>
        <v>0</v>
      </c>
      <c r="DH122" s="49">
        <f t="shared" si="411"/>
        <v>0</v>
      </c>
      <c r="DI122" s="49">
        <f t="shared" si="411"/>
        <v>0</v>
      </c>
      <c r="DJ122" s="49">
        <f t="shared" si="411"/>
        <v>0</v>
      </c>
      <c r="DK122" s="49">
        <f t="shared" si="411"/>
        <v>0</v>
      </c>
      <c r="DL122" s="49">
        <f t="shared" si="411"/>
        <v>0</v>
      </c>
      <c r="DM122" s="49">
        <f t="shared" si="411"/>
        <v>0</v>
      </c>
      <c r="DN122" s="49">
        <f t="shared" si="411"/>
        <v>0</v>
      </c>
      <c r="DO122" s="49">
        <f t="shared" si="411"/>
        <v>0</v>
      </c>
      <c r="DP122" s="49">
        <f t="shared" si="411"/>
        <v>0</v>
      </c>
      <c r="DQ122" s="49">
        <f t="shared" si="411"/>
        <v>0</v>
      </c>
      <c r="DR122" s="49">
        <f t="shared" si="411"/>
        <v>0</v>
      </c>
      <c r="DS122" s="49">
        <f t="shared" si="411"/>
        <v>0</v>
      </c>
      <c r="DT122" s="49">
        <f t="shared" si="411"/>
        <v>0</v>
      </c>
      <c r="DU122" s="49">
        <f t="shared" si="411"/>
        <v>0</v>
      </c>
      <c r="DV122" s="49">
        <f t="shared" si="411"/>
        <v>0</v>
      </c>
      <c r="DW122" s="49">
        <f t="shared" si="411"/>
        <v>0</v>
      </c>
      <c r="DX122" s="49">
        <f t="shared" si="411"/>
        <v>0</v>
      </c>
      <c r="DY122" s="49">
        <f t="shared" si="411"/>
        <v>0</v>
      </c>
      <c r="DZ122" s="49">
        <f t="shared" ref="DZ122:EW122" si="412">DZ58*$M58</f>
        <v>0</v>
      </c>
      <c r="EA122" s="49">
        <f t="shared" si="412"/>
        <v>0</v>
      </c>
      <c r="EB122" s="49">
        <f t="shared" si="412"/>
        <v>0</v>
      </c>
      <c r="EC122" s="49">
        <f t="shared" si="412"/>
        <v>0</v>
      </c>
      <c r="ED122" s="49">
        <f t="shared" si="412"/>
        <v>0</v>
      </c>
      <c r="EE122" s="49">
        <f t="shared" si="412"/>
        <v>0</v>
      </c>
      <c r="EF122" s="49">
        <f t="shared" si="412"/>
        <v>0</v>
      </c>
      <c r="EG122" s="49">
        <f t="shared" si="412"/>
        <v>0</v>
      </c>
      <c r="EH122" s="49">
        <f t="shared" si="412"/>
        <v>0</v>
      </c>
      <c r="EI122" s="49">
        <f t="shared" si="412"/>
        <v>0</v>
      </c>
      <c r="EJ122" s="49">
        <f t="shared" si="412"/>
        <v>0</v>
      </c>
      <c r="EK122" s="49">
        <f t="shared" si="412"/>
        <v>0</v>
      </c>
      <c r="EL122" s="49">
        <f t="shared" si="412"/>
        <v>0</v>
      </c>
      <c r="EM122" s="49">
        <f t="shared" si="412"/>
        <v>0</v>
      </c>
      <c r="EN122" s="49">
        <f t="shared" si="412"/>
        <v>0</v>
      </c>
      <c r="EO122" s="49">
        <f t="shared" si="412"/>
        <v>0</v>
      </c>
      <c r="EP122" s="49">
        <f t="shared" si="412"/>
        <v>0</v>
      </c>
      <c r="EQ122" s="49">
        <f t="shared" si="412"/>
        <v>0</v>
      </c>
      <c r="ER122" s="49">
        <f t="shared" si="412"/>
        <v>0</v>
      </c>
      <c r="ES122" s="49">
        <f t="shared" si="412"/>
        <v>0</v>
      </c>
      <c r="ET122" s="49">
        <f t="shared" si="412"/>
        <v>0</v>
      </c>
      <c r="EU122" s="49">
        <f t="shared" si="412"/>
        <v>0</v>
      </c>
      <c r="EV122" s="49">
        <f t="shared" si="412"/>
        <v>0</v>
      </c>
      <c r="EW122" s="49">
        <f t="shared" si="412"/>
        <v>0</v>
      </c>
      <c r="EX122" s="49">
        <f t="shared" ref="EX122:FQ122" si="413">EX58*$N58</f>
        <v>0</v>
      </c>
      <c r="EY122" s="49">
        <f t="shared" si="413"/>
        <v>0</v>
      </c>
      <c r="EZ122" s="49">
        <f t="shared" si="413"/>
        <v>0</v>
      </c>
      <c r="FA122" s="49">
        <f t="shared" si="413"/>
        <v>0</v>
      </c>
      <c r="FB122" s="49">
        <f t="shared" si="413"/>
        <v>0</v>
      </c>
      <c r="FC122" s="49">
        <f t="shared" si="413"/>
        <v>0</v>
      </c>
      <c r="FD122" s="49">
        <f t="shared" si="413"/>
        <v>0</v>
      </c>
      <c r="FE122" s="49">
        <f t="shared" si="413"/>
        <v>0</v>
      </c>
      <c r="FF122" s="49">
        <f t="shared" si="413"/>
        <v>0</v>
      </c>
      <c r="FG122" s="49">
        <f t="shared" si="413"/>
        <v>0</v>
      </c>
      <c r="FH122" s="49">
        <f t="shared" si="413"/>
        <v>0</v>
      </c>
      <c r="FI122" s="49">
        <f t="shared" si="413"/>
        <v>0</v>
      </c>
      <c r="FJ122" s="49">
        <f t="shared" si="413"/>
        <v>0</v>
      </c>
      <c r="FK122" s="49">
        <f t="shared" si="413"/>
        <v>0</v>
      </c>
      <c r="FL122" s="49">
        <f t="shared" si="413"/>
        <v>0</v>
      </c>
      <c r="FM122" s="49">
        <f t="shared" si="413"/>
        <v>0</v>
      </c>
      <c r="FN122" s="49">
        <f t="shared" si="413"/>
        <v>0</v>
      </c>
      <c r="FO122" s="49">
        <f t="shared" si="413"/>
        <v>0</v>
      </c>
      <c r="FP122" s="49">
        <f t="shared" si="413"/>
        <v>0</v>
      </c>
      <c r="FQ122" s="49">
        <f t="shared" si="413"/>
        <v>0</v>
      </c>
      <c r="FR122" s="69">
        <f t="shared" si="100"/>
        <v>0</v>
      </c>
      <c r="FS122" s="70">
        <f t="shared" si="101"/>
        <v>0</v>
      </c>
      <c r="FT122" s="5"/>
      <c r="FU122" s="5"/>
      <c r="FV122" s="5"/>
      <c r="FW122" s="5"/>
      <c r="FX122" s="5"/>
      <c r="FY122" s="5"/>
      <c r="FZ122" s="5"/>
      <c r="GA122" s="5"/>
    </row>
    <row r="123" spans="1:183" ht="16.5" customHeight="1" x14ac:dyDescent="0.25">
      <c r="A123" s="5"/>
      <c r="B123" s="24" t="s">
        <v>186</v>
      </c>
      <c r="C123" s="24" t="s">
        <v>183</v>
      </c>
      <c r="D123" s="24" t="s">
        <v>183</v>
      </c>
      <c r="E123" s="5">
        <f t="shared" si="102"/>
        <v>46</v>
      </c>
      <c r="F123" s="75" t="s">
        <v>305</v>
      </c>
      <c r="G123" s="17" t="s">
        <v>302</v>
      </c>
      <c r="H123" s="41">
        <f t="shared" si="406"/>
        <v>76905.400000000009</v>
      </c>
      <c r="I123" s="41">
        <f t="shared" si="87"/>
        <v>81519.724000000017</v>
      </c>
      <c r="J123" s="41">
        <f t="shared" si="88"/>
        <v>86410.907440000025</v>
      </c>
      <c r="K123" s="41">
        <f t="shared" si="89"/>
        <v>91595.561886400028</v>
      </c>
      <c r="L123" s="41">
        <f t="shared" si="90"/>
        <v>97091.295599584031</v>
      </c>
      <c r="M123" s="41">
        <f t="shared" si="91"/>
        <v>102916.77333555908</v>
      </c>
      <c r="N123" s="41">
        <f t="shared" si="92"/>
        <v>109091.77973569263</v>
      </c>
      <c r="O123" s="49">
        <f t="shared" ref="O123:AG123" si="414">O59*$H59</f>
        <v>0</v>
      </c>
      <c r="P123" s="49">
        <f t="shared" si="414"/>
        <v>0</v>
      </c>
      <c r="Q123" s="49">
        <f t="shared" si="414"/>
        <v>0</v>
      </c>
      <c r="R123" s="49">
        <f t="shared" si="414"/>
        <v>0</v>
      </c>
      <c r="S123" s="49">
        <f t="shared" si="414"/>
        <v>0</v>
      </c>
      <c r="T123" s="49">
        <f t="shared" si="414"/>
        <v>0</v>
      </c>
      <c r="U123" s="49">
        <f t="shared" si="414"/>
        <v>0</v>
      </c>
      <c r="V123" s="49">
        <f t="shared" si="414"/>
        <v>0</v>
      </c>
      <c r="W123" s="49">
        <f t="shared" si="414"/>
        <v>0</v>
      </c>
      <c r="X123" s="49">
        <f t="shared" si="414"/>
        <v>0</v>
      </c>
      <c r="Y123" s="49">
        <f t="shared" si="414"/>
        <v>0</v>
      </c>
      <c r="Z123" s="49">
        <f t="shared" si="414"/>
        <v>0</v>
      </c>
      <c r="AA123" s="49">
        <f t="shared" si="414"/>
        <v>0</v>
      </c>
      <c r="AB123" s="49">
        <f t="shared" si="414"/>
        <v>0</v>
      </c>
      <c r="AC123" s="49">
        <f t="shared" si="414"/>
        <v>0</v>
      </c>
      <c r="AD123" s="49">
        <f t="shared" si="414"/>
        <v>0</v>
      </c>
      <c r="AE123" s="49">
        <f t="shared" si="414"/>
        <v>0</v>
      </c>
      <c r="AF123" s="49">
        <f t="shared" si="414"/>
        <v>0</v>
      </c>
      <c r="AG123" s="49">
        <f t="shared" si="414"/>
        <v>0</v>
      </c>
      <c r="AH123" s="49">
        <f t="shared" ref="AH123:BE123" si="415">AH59*$I59</f>
        <v>0</v>
      </c>
      <c r="AI123" s="49">
        <f t="shared" si="415"/>
        <v>0</v>
      </c>
      <c r="AJ123" s="49">
        <f t="shared" si="415"/>
        <v>0</v>
      </c>
      <c r="AK123" s="49">
        <f t="shared" si="415"/>
        <v>0</v>
      </c>
      <c r="AL123" s="49">
        <f t="shared" si="415"/>
        <v>0</v>
      </c>
      <c r="AM123" s="49">
        <f t="shared" si="415"/>
        <v>0</v>
      </c>
      <c r="AN123" s="49">
        <f t="shared" si="415"/>
        <v>0</v>
      </c>
      <c r="AO123" s="49">
        <f t="shared" si="415"/>
        <v>0</v>
      </c>
      <c r="AP123" s="49">
        <f t="shared" si="415"/>
        <v>0</v>
      </c>
      <c r="AQ123" s="49">
        <f t="shared" si="415"/>
        <v>0</v>
      </c>
      <c r="AR123" s="49">
        <f t="shared" si="415"/>
        <v>0</v>
      </c>
      <c r="AS123" s="49">
        <f t="shared" si="415"/>
        <v>0</v>
      </c>
      <c r="AT123" s="49">
        <f t="shared" si="415"/>
        <v>0</v>
      </c>
      <c r="AU123" s="49">
        <f t="shared" si="415"/>
        <v>0</v>
      </c>
      <c r="AV123" s="49">
        <f t="shared" si="415"/>
        <v>0</v>
      </c>
      <c r="AW123" s="49">
        <f t="shared" si="415"/>
        <v>0</v>
      </c>
      <c r="AX123" s="49">
        <f t="shared" si="415"/>
        <v>0</v>
      </c>
      <c r="AY123" s="49">
        <f t="shared" si="415"/>
        <v>0</v>
      </c>
      <c r="AZ123" s="49">
        <f t="shared" si="415"/>
        <v>0</v>
      </c>
      <c r="BA123" s="49">
        <f t="shared" si="415"/>
        <v>0</v>
      </c>
      <c r="BB123" s="49">
        <f t="shared" si="415"/>
        <v>0</v>
      </c>
      <c r="BC123" s="49">
        <f t="shared" si="415"/>
        <v>0</v>
      </c>
      <c r="BD123" s="49">
        <f t="shared" si="415"/>
        <v>0</v>
      </c>
      <c r="BE123" s="49">
        <f t="shared" si="415"/>
        <v>0</v>
      </c>
      <c r="BF123" s="49">
        <f t="shared" ref="BF123:CC123" si="416">BF59*$J59</f>
        <v>0</v>
      </c>
      <c r="BG123" s="49">
        <f t="shared" si="416"/>
        <v>0</v>
      </c>
      <c r="BH123" s="49">
        <f t="shared" si="416"/>
        <v>0</v>
      </c>
      <c r="BI123" s="49">
        <f t="shared" si="416"/>
        <v>0</v>
      </c>
      <c r="BJ123" s="49">
        <f t="shared" si="416"/>
        <v>0</v>
      </c>
      <c r="BK123" s="49">
        <f t="shared" si="416"/>
        <v>0</v>
      </c>
      <c r="BL123" s="49">
        <f t="shared" si="416"/>
        <v>0</v>
      </c>
      <c r="BM123" s="49">
        <f t="shared" si="416"/>
        <v>0</v>
      </c>
      <c r="BN123" s="49">
        <f t="shared" si="416"/>
        <v>0</v>
      </c>
      <c r="BO123" s="49">
        <f t="shared" si="416"/>
        <v>0</v>
      </c>
      <c r="BP123" s="49">
        <f t="shared" si="416"/>
        <v>0</v>
      </c>
      <c r="BQ123" s="49">
        <f t="shared" si="416"/>
        <v>0</v>
      </c>
      <c r="BR123" s="49">
        <f t="shared" si="416"/>
        <v>0</v>
      </c>
      <c r="BS123" s="49">
        <f t="shared" si="416"/>
        <v>0</v>
      </c>
      <c r="BT123" s="49">
        <f t="shared" si="416"/>
        <v>0</v>
      </c>
      <c r="BU123" s="49">
        <f t="shared" si="416"/>
        <v>0</v>
      </c>
      <c r="BV123" s="49">
        <f t="shared" si="416"/>
        <v>0</v>
      </c>
      <c r="BW123" s="49">
        <f t="shared" si="416"/>
        <v>0</v>
      </c>
      <c r="BX123" s="49">
        <f t="shared" si="416"/>
        <v>0</v>
      </c>
      <c r="BY123" s="49">
        <f t="shared" si="416"/>
        <v>0</v>
      </c>
      <c r="BZ123" s="49">
        <f t="shared" si="416"/>
        <v>0</v>
      </c>
      <c r="CA123" s="49">
        <f t="shared" si="416"/>
        <v>0</v>
      </c>
      <c r="CB123" s="49">
        <f t="shared" si="416"/>
        <v>0</v>
      </c>
      <c r="CC123" s="49">
        <f t="shared" si="416"/>
        <v>0</v>
      </c>
      <c r="CD123" s="49">
        <f t="shared" ref="CD123:DA123" si="417">CD59*$K59</f>
        <v>0</v>
      </c>
      <c r="CE123" s="49">
        <f t="shared" si="417"/>
        <v>0</v>
      </c>
      <c r="CF123" s="49">
        <f t="shared" si="417"/>
        <v>0</v>
      </c>
      <c r="CG123" s="49">
        <f t="shared" si="417"/>
        <v>0</v>
      </c>
      <c r="CH123" s="49">
        <f t="shared" si="417"/>
        <v>0</v>
      </c>
      <c r="CI123" s="49">
        <f t="shared" si="417"/>
        <v>0</v>
      </c>
      <c r="CJ123" s="49">
        <f t="shared" si="417"/>
        <v>0</v>
      </c>
      <c r="CK123" s="49">
        <f t="shared" si="417"/>
        <v>0</v>
      </c>
      <c r="CL123" s="49">
        <f t="shared" si="417"/>
        <v>0</v>
      </c>
      <c r="CM123" s="49">
        <f t="shared" si="417"/>
        <v>0</v>
      </c>
      <c r="CN123" s="49">
        <f t="shared" si="417"/>
        <v>0</v>
      </c>
      <c r="CO123" s="49">
        <f t="shared" si="417"/>
        <v>0</v>
      </c>
      <c r="CP123" s="49">
        <f t="shared" si="417"/>
        <v>0</v>
      </c>
      <c r="CQ123" s="49">
        <f t="shared" si="417"/>
        <v>0</v>
      </c>
      <c r="CR123" s="49">
        <f t="shared" si="417"/>
        <v>0</v>
      </c>
      <c r="CS123" s="49">
        <f t="shared" si="417"/>
        <v>0</v>
      </c>
      <c r="CT123" s="49">
        <f t="shared" si="417"/>
        <v>0</v>
      </c>
      <c r="CU123" s="49">
        <f t="shared" si="417"/>
        <v>0</v>
      </c>
      <c r="CV123" s="49">
        <f t="shared" si="417"/>
        <v>0</v>
      </c>
      <c r="CW123" s="49">
        <f t="shared" si="417"/>
        <v>0</v>
      </c>
      <c r="CX123" s="49">
        <f t="shared" si="417"/>
        <v>0</v>
      </c>
      <c r="CY123" s="49">
        <f t="shared" si="417"/>
        <v>0</v>
      </c>
      <c r="CZ123" s="49">
        <f t="shared" si="417"/>
        <v>0</v>
      </c>
      <c r="DA123" s="49">
        <f t="shared" si="417"/>
        <v>0</v>
      </c>
      <c r="DB123" s="49">
        <f t="shared" ref="DB123:DY123" si="418">DB59*$L59</f>
        <v>0</v>
      </c>
      <c r="DC123" s="49">
        <f t="shared" si="418"/>
        <v>0</v>
      </c>
      <c r="DD123" s="49">
        <f t="shared" si="418"/>
        <v>0</v>
      </c>
      <c r="DE123" s="49">
        <f t="shared" si="418"/>
        <v>0</v>
      </c>
      <c r="DF123" s="49">
        <f t="shared" si="418"/>
        <v>0</v>
      </c>
      <c r="DG123" s="49">
        <f t="shared" si="418"/>
        <v>0</v>
      </c>
      <c r="DH123" s="49">
        <f t="shared" si="418"/>
        <v>0</v>
      </c>
      <c r="DI123" s="49">
        <f t="shared" si="418"/>
        <v>0</v>
      </c>
      <c r="DJ123" s="49">
        <f t="shared" si="418"/>
        <v>0</v>
      </c>
      <c r="DK123" s="49">
        <f t="shared" si="418"/>
        <v>0</v>
      </c>
      <c r="DL123" s="49">
        <f t="shared" si="418"/>
        <v>0</v>
      </c>
      <c r="DM123" s="49">
        <f t="shared" si="418"/>
        <v>0</v>
      </c>
      <c r="DN123" s="49">
        <f t="shared" si="418"/>
        <v>0</v>
      </c>
      <c r="DO123" s="49">
        <f t="shared" si="418"/>
        <v>0</v>
      </c>
      <c r="DP123" s="49">
        <f t="shared" si="418"/>
        <v>0</v>
      </c>
      <c r="DQ123" s="49">
        <f t="shared" si="418"/>
        <v>0</v>
      </c>
      <c r="DR123" s="49">
        <f t="shared" si="418"/>
        <v>0</v>
      </c>
      <c r="DS123" s="49">
        <f t="shared" si="418"/>
        <v>0</v>
      </c>
      <c r="DT123" s="49">
        <f t="shared" si="418"/>
        <v>0</v>
      </c>
      <c r="DU123" s="49">
        <f t="shared" si="418"/>
        <v>0</v>
      </c>
      <c r="DV123" s="49">
        <f t="shared" si="418"/>
        <v>0</v>
      </c>
      <c r="DW123" s="49">
        <f t="shared" si="418"/>
        <v>0</v>
      </c>
      <c r="DX123" s="49">
        <f t="shared" si="418"/>
        <v>0</v>
      </c>
      <c r="DY123" s="49">
        <f t="shared" si="418"/>
        <v>0</v>
      </c>
      <c r="DZ123" s="49">
        <f t="shared" ref="DZ123:EW123" si="419">DZ59*$M59</f>
        <v>0</v>
      </c>
      <c r="EA123" s="49">
        <f t="shared" si="419"/>
        <v>0</v>
      </c>
      <c r="EB123" s="49">
        <f t="shared" si="419"/>
        <v>0</v>
      </c>
      <c r="EC123" s="49">
        <f t="shared" si="419"/>
        <v>0</v>
      </c>
      <c r="ED123" s="49">
        <f t="shared" si="419"/>
        <v>0</v>
      </c>
      <c r="EE123" s="49">
        <f t="shared" si="419"/>
        <v>0</v>
      </c>
      <c r="EF123" s="49">
        <f t="shared" si="419"/>
        <v>0</v>
      </c>
      <c r="EG123" s="49">
        <f t="shared" si="419"/>
        <v>0</v>
      </c>
      <c r="EH123" s="49">
        <f t="shared" si="419"/>
        <v>0</v>
      </c>
      <c r="EI123" s="49">
        <f t="shared" si="419"/>
        <v>0</v>
      </c>
      <c r="EJ123" s="49">
        <f t="shared" si="419"/>
        <v>0</v>
      </c>
      <c r="EK123" s="49">
        <f t="shared" si="419"/>
        <v>0</v>
      </c>
      <c r="EL123" s="49">
        <f t="shared" si="419"/>
        <v>0</v>
      </c>
      <c r="EM123" s="49">
        <f t="shared" si="419"/>
        <v>0</v>
      </c>
      <c r="EN123" s="49">
        <f t="shared" si="419"/>
        <v>0</v>
      </c>
      <c r="EO123" s="49">
        <f t="shared" si="419"/>
        <v>0</v>
      </c>
      <c r="EP123" s="49">
        <f t="shared" si="419"/>
        <v>0</v>
      </c>
      <c r="EQ123" s="49">
        <f t="shared" si="419"/>
        <v>0</v>
      </c>
      <c r="ER123" s="49">
        <f t="shared" si="419"/>
        <v>0</v>
      </c>
      <c r="ES123" s="49">
        <f t="shared" si="419"/>
        <v>0</v>
      </c>
      <c r="ET123" s="49">
        <f t="shared" si="419"/>
        <v>0</v>
      </c>
      <c r="EU123" s="49">
        <f t="shared" si="419"/>
        <v>0</v>
      </c>
      <c r="EV123" s="49">
        <f t="shared" si="419"/>
        <v>0</v>
      </c>
      <c r="EW123" s="49">
        <f t="shared" si="419"/>
        <v>0</v>
      </c>
      <c r="EX123" s="49">
        <f t="shared" ref="EX123:FQ123" si="420">EX59*$N59</f>
        <v>0</v>
      </c>
      <c r="EY123" s="49">
        <f t="shared" si="420"/>
        <v>0</v>
      </c>
      <c r="EZ123" s="49">
        <f t="shared" si="420"/>
        <v>0</v>
      </c>
      <c r="FA123" s="49">
        <f t="shared" si="420"/>
        <v>0</v>
      </c>
      <c r="FB123" s="49">
        <f t="shared" si="420"/>
        <v>0</v>
      </c>
      <c r="FC123" s="49">
        <f t="shared" si="420"/>
        <v>0</v>
      </c>
      <c r="FD123" s="49">
        <f t="shared" si="420"/>
        <v>0</v>
      </c>
      <c r="FE123" s="49">
        <f t="shared" si="420"/>
        <v>0</v>
      </c>
      <c r="FF123" s="49">
        <f t="shared" si="420"/>
        <v>0</v>
      </c>
      <c r="FG123" s="49">
        <f t="shared" si="420"/>
        <v>0</v>
      </c>
      <c r="FH123" s="49">
        <f t="shared" si="420"/>
        <v>0</v>
      </c>
      <c r="FI123" s="49">
        <f t="shared" si="420"/>
        <v>0</v>
      </c>
      <c r="FJ123" s="49">
        <f t="shared" si="420"/>
        <v>0</v>
      </c>
      <c r="FK123" s="49">
        <f t="shared" si="420"/>
        <v>0</v>
      </c>
      <c r="FL123" s="49">
        <f t="shared" si="420"/>
        <v>0</v>
      </c>
      <c r="FM123" s="49">
        <f t="shared" si="420"/>
        <v>0</v>
      </c>
      <c r="FN123" s="49">
        <f t="shared" si="420"/>
        <v>0</v>
      </c>
      <c r="FO123" s="49">
        <f t="shared" si="420"/>
        <v>0</v>
      </c>
      <c r="FP123" s="49">
        <f t="shared" si="420"/>
        <v>0</v>
      </c>
      <c r="FQ123" s="49">
        <f t="shared" si="420"/>
        <v>0</v>
      </c>
      <c r="FR123" s="69">
        <f t="shared" si="100"/>
        <v>0</v>
      </c>
      <c r="FS123" s="70">
        <f t="shared" si="101"/>
        <v>0</v>
      </c>
      <c r="FT123" s="5"/>
      <c r="FU123" s="5"/>
      <c r="FV123" s="5"/>
      <c r="FW123" s="5"/>
      <c r="FX123" s="5"/>
      <c r="FY123" s="5"/>
      <c r="FZ123" s="5"/>
      <c r="GA123" s="5"/>
    </row>
    <row r="124" spans="1:183" ht="16.5" customHeight="1" x14ac:dyDescent="0.25">
      <c r="A124" s="5"/>
      <c r="B124" s="24"/>
      <c r="C124" s="24"/>
      <c r="D124" s="24"/>
      <c r="E124" s="5"/>
      <c r="F124" s="46"/>
      <c r="G124" s="46"/>
      <c r="H124" s="47"/>
      <c r="I124" s="47"/>
      <c r="J124" s="47"/>
      <c r="K124" s="47"/>
      <c r="L124" s="47"/>
      <c r="M124" s="47"/>
      <c r="N124" s="47"/>
      <c r="O124" s="87">
        <f t="shared" ref="O124:FS124" si="421">SUM(O78:O123)</f>
        <v>0</v>
      </c>
      <c r="P124" s="87">
        <f t="shared" si="421"/>
        <v>0</v>
      </c>
      <c r="Q124" s="87">
        <f t="shared" si="421"/>
        <v>0</v>
      </c>
      <c r="R124" s="87">
        <f t="shared" si="421"/>
        <v>0</v>
      </c>
      <c r="S124" s="87">
        <f t="shared" si="421"/>
        <v>0</v>
      </c>
      <c r="T124" s="87">
        <f t="shared" si="421"/>
        <v>0</v>
      </c>
      <c r="U124" s="87">
        <f t="shared" si="421"/>
        <v>0</v>
      </c>
      <c r="V124" s="87">
        <f t="shared" si="421"/>
        <v>0</v>
      </c>
      <c r="W124" s="87">
        <f t="shared" si="421"/>
        <v>0</v>
      </c>
      <c r="X124" s="87">
        <f t="shared" si="421"/>
        <v>0</v>
      </c>
      <c r="Y124" s="87">
        <f t="shared" si="421"/>
        <v>0</v>
      </c>
      <c r="Z124" s="87">
        <f t="shared" si="421"/>
        <v>0</v>
      </c>
      <c r="AA124" s="87">
        <f t="shared" si="421"/>
        <v>0</v>
      </c>
      <c r="AB124" s="87">
        <f t="shared" si="421"/>
        <v>0</v>
      </c>
      <c r="AC124" s="87">
        <f t="shared" si="421"/>
        <v>0</v>
      </c>
      <c r="AD124" s="87">
        <f t="shared" si="421"/>
        <v>0</v>
      </c>
      <c r="AE124" s="87">
        <f t="shared" si="421"/>
        <v>0</v>
      </c>
      <c r="AF124" s="87">
        <f t="shared" si="421"/>
        <v>0</v>
      </c>
      <c r="AG124" s="87">
        <f t="shared" si="421"/>
        <v>0</v>
      </c>
      <c r="AH124" s="87">
        <f t="shared" si="421"/>
        <v>0</v>
      </c>
      <c r="AI124" s="87">
        <f t="shared" si="421"/>
        <v>0</v>
      </c>
      <c r="AJ124" s="87">
        <f t="shared" si="421"/>
        <v>0</v>
      </c>
      <c r="AK124" s="87">
        <f t="shared" si="421"/>
        <v>0</v>
      </c>
      <c r="AL124" s="87">
        <f t="shared" si="421"/>
        <v>0</v>
      </c>
      <c r="AM124" s="87">
        <f t="shared" si="421"/>
        <v>0</v>
      </c>
      <c r="AN124" s="87">
        <f t="shared" si="421"/>
        <v>0</v>
      </c>
      <c r="AO124" s="87">
        <f t="shared" si="421"/>
        <v>0</v>
      </c>
      <c r="AP124" s="87">
        <f t="shared" si="421"/>
        <v>0</v>
      </c>
      <c r="AQ124" s="87">
        <f t="shared" si="421"/>
        <v>0</v>
      </c>
      <c r="AR124" s="87">
        <f t="shared" si="421"/>
        <v>0</v>
      </c>
      <c r="AS124" s="87">
        <f t="shared" si="421"/>
        <v>0</v>
      </c>
      <c r="AT124" s="87">
        <f t="shared" si="421"/>
        <v>0</v>
      </c>
      <c r="AU124" s="87">
        <f t="shared" si="421"/>
        <v>0</v>
      </c>
      <c r="AV124" s="87">
        <f t="shared" si="421"/>
        <v>0</v>
      </c>
      <c r="AW124" s="87">
        <f t="shared" si="421"/>
        <v>0</v>
      </c>
      <c r="AX124" s="87">
        <f t="shared" si="421"/>
        <v>0</v>
      </c>
      <c r="AY124" s="87">
        <f t="shared" si="421"/>
        <v>0</v>
      </c>
      <c r="AZ124" s="87">
        <f t="shared" si="421"/>
        <v>0</v>
      </c>
      <c r="BA124" s="87">
        <f t="shared" si="421"/>
        <v>0</v>
      </c>
      <c r="BB124" s="87">
        <f t="shared" si="421"/>
        <v>0</v>
      </c>
      <c r="BC124" s="87">
        <f t="shared" si="421"/>
        <v>0</v>
      </c>
      <c r="BD124" s="87">
        <f t="shared" si="421"/>
        <v>0</v>
      </c>
      <c r="BE124" s="87">
        <f t="shared" si="421"/>
        <v>0</v>
      </c>
      <c r="BF124" s="87">
        <f t="shared" si="421"/>
        <v>0</v>
      </c>
      <c r="BG124" s="87">
        <f t="shared" si="421"/>
        <v>0</v>
      </c>
      <c r="BH124" s="87">
        <f t="shared" si="421"/>
        <v>0</v>
      </c>
      <c r="BI124" s="87">
        <f t="shared" si="421"/>
        <v>0</v>
      </c>
      <c r="BJ124" s="87">
        <f t="shared" si="421"/>
        <v>0</v>
      </c>
      <c r="BK124" s="87">
        <f t="shared" si="421"/>
        <v>0</v>
      </c>
      <c r="BL124" s="87">
        <f t="shared" si="421"/>
        <v>0</v>
      </c>
      <c r="BM124" s="87">
        <f t="shared" si="421"/>
        <v>0</v>
      </c>
      <c r="BN124" s="87">
        <f t="shared" si="421"/>
        <v>0</v>
      </c>
      <c r="BO124" s="87">
        <f t="shared" si="421"/>
        <v>0</v>
      </c>
      <c r="BP124" s="87">
        <f t="shared" si="421"/>
        <v>0</v>
      </c>
      <c r="BQ124" s="87">
        <f t="shared" si="421"/>
        <v>0</v>
      </c>
      <c r="BR124" s="87">
        <f t="shared" si="421"/>
        <v>0</v>
      </c>
      <c r="BS124" s="87">
        <f t="shared" si="421"/>
        <v>0</v>
      </c>
      <c r="BT124" s="87">
        <f t="shared" si="421"/>
        <v>0</v>
      </c>
      <c r="BU124" s="87">
        <f t="shared" si="421"/>
        <v>0</v>
      </c>
      <c r="BV124" s="87">
        <f t="shared" si="421"/>
        <v>0</v>
      </c>
      <c r="BW124" s="87">
        <f t="shared" si="421"/>
        <v>0</v>
      </c>
      <c r="BX124" s="87">
        <f t="shared" si="421"/>
        <v>0</v>
      </c>
      <c r="BY124" s="87">
        <f t="shared" si="421"/>
        <v>0</v>
      </c>
      <c r="BZ124" s="87">
        <f t="shared" si="421"/>
        <v>0</v>
      </c>
      <c r="CA124" s="87">
        <f t="shared" si="421"/>
        <v>0</v>
      </c>
      <c r="CB124" s="87">
        <f t="shared" si="421"/>
        <v>0</v>
      </c>
      <c r="CC124" s="87">
        <f t="shared" si="421"/>
        <v>0</v>
      </c>
      <c r="CD124" s="87">
        <f t="shared" si="421"/>
        <v>0</v>
      </c>
      <c r="CE124" s="87">
        <f t="shared" si="421"/>
        <v>0</v>
      </c>
      <c r="CF124" s="87">
        <f t="shared" si="421"/>
        <v>0</v>
      </c>
      <c r="CG124" s="87">
        <f t="shared" si="421"/>
        <v>0</v>
      </c>
      <c r="CH124" s="87">
        <f t="shared" si="421"/>
        <v>0</v>
      </c>
      <c r="CI124" s="87">
        <f t="shared" si="421"/>
        <v>0</v>
      </c>
      <c r="CJ124" s="87">
        <f t="shared" si="421"/>
        <v>0</v>
      </c>
      <c r="CK124" s="87">
        <f t="shared" si="421"/>
        <v>0</v>
      </c>
      <c r="CL124" s="87">
        <f t="shared" si="421"/>
        <v>0</v>
      </c>
      <c r="CM124" s="87">
        <f t="shared" si="421"/>
        <v>0</v>
      </c>
      <c r="CN124" s="87">
        <f t="shared" si="421"/>
        <v>0</v>
      </c>
      <c r="CO124" s="87">
        <f t="shared" si="421"/>
        <v>0</v>
      </c>
      <c r="CP124" s="87">
        <f t="shared" si="421"/>
        <v>0</v>
      </c>
      <c r="CQ124" s="87">
        <f t="shared" si="421"/>
        <v>0</v>
      </c>
      <c r="CR124" s="87">
        <f t="shared" si="421"/>
        <v>0</v>
      </c>
      <c r="CS124" s="87">
        <f t="shared" si="421"/>
        <v>0</v>
      </c>
      <c r="CT124" s="87">
        <f t="shared" si="421"/>
        <v>0</v>
      </c>
      <c r="CU124" s="87">
        <f t="shared" si="421"/>
        <v>0</v>
      </c>
      <c r="CV124" s="87">
        <f t="shared" si="421"/>
        <v>0</v>
      </c>
      <c r="CW124" s="87">
        <f t="shared" si="421"/>
        <v>0</v>
      </c>
      <c r="CX124" s="87">
        <f t="shared" si="421"/>
        <v>0</v>
      </c>
      <c r="CY124" s="87">
        <f t="shared" si="421"/>
        <v>0</v>
      </c>
      <c r="CZ124" s="87">
        <f t="shared" si="421"/>
        <v>0</v>
      </c>
      <c r="DA124" s="87">
        <f t="shared" si="421"/>
        <v>0</v>
      </c>
      <c r="DB124" s="87">
        <f t="shared" si="421"/>
        <v>0</v>
      </c>
      <c r="DC124" s="87">
        <f t="shared" si="421"/>
        <v>0</v>
      </c>
      <c r="DD124" s="87">
        <f t="shared" si="421"/>
        <v>0</v>
      </c>
      <c r="DE124" s="87">
        <f t="shared" si="421"/>
        <v>0</v>
      </c>
      <c r="DF124" s="87">
        <f t="shared" si="421"/>
        <v>0</v>
      </c>
      <c r="DG124" s="87">
        <f t="shared" si="421"/>
        <v>0</v>
      </c>
      <c r="DH124" s="87">
        <f t="shared" si="421"/>
        <v>0</v>
      </c>
      <c r="DI124" s="87">
        <f t="shared" si="421"/>
        <v>0</v>
      </c>
      <c r="DJ124" s="87">
        <f t="shared" si="421"/>
        <v>0</v>
      </c>
      <c r="DK124" s="87">
        <f t="shared" si="421"/>
        <v>0</v>
      </c>
      <c r="DL124" s="87">
        <f t="shared" si="421"/>
        <v>0</v>
      </c>
      <c r="DM124" s="87">
        <f t="shared" si="421"/>
        <v>0</v>
      </c>
      <c r="DN124" s="87">
        <f t="shared" si="421"/>
        <v>0</v>
      </c>
      <c r="DO124" s="87">
        <f t="shared" si="421"/>
        <v>0</v>
      </c>
      <c r="DP124" s="87">
        <f t="shared" si="421"/>
        <v>0</v>
      </c>
      <c r="DQ124" s="87">
        <f t="shared" si="421"/>
        <v>0</v>
      </c>
      <c r="DR124" s="87">
        <f t="shared" si="421"/>
        <v>0</v>
      </c>
      <c r="DS124" s="87">
        <f t="shared" si="421"/>
        <v>0</v>
      </c>
      <c r="DT124" s="87">
        <f t="shared" si="421"/>
        <v>0</v>
      </c>
      <c r="DU124" s="87">
        <f t="shared" si="421"/>
        <v>0</v>
      </c>
      <c r="DV124" s="87">
        <f t="shared" si="421"/>
        <v>0</v>
      </c>
      <c r="DW124" s="87">
        <f t="shared" si="421"/>
        <v>0</v>
      </c>
      <c r="DX124" s="87">
        <f t="shared" si="421"/>
        <v>0</v>
      </c>
      <c r="DY124" s="87">
        <f t="shared" si="421"/>
        <v>0</v>
      </c>
      <c r="DZ124" s="87">
        <f t="shared" si="421"/>
        <v>0</v>
      </c>
      <c r="EA124" s="87">
        <f t="shared" si="421"/>
        <v>0</v>
      </c>
      <c r="EB124" s="87">
        <f t="shared" si="421"/>
        <v>0</v>
      </c>
      <c r="EC124" s="87">
        <f t="shared" si="421"/>
        <v>0</v>
      </c>
      <c r="ED124" s="87">
        <f t="shared" si="421"/>
        <v>0</v>
      </c>
      <c r="EE124" s="87">
        <f t="shared" si="421"/>
        <v>0</v>
      </c>
      <c r="EF124" s="87">
        <f t="shared" si="421"/>
        <v>0</v>
      </c>
      <c r="EG124" s="87">
        <f t="shared" si="421"/>
        <v>0</v>
      </c>
      <c r="EH124" s="87">
        <f t="shared" si="421"/>
        <v>0</v>
      </c>
      <c r="EI124" s="87">
        <f t="shared" si="421"/>
        <v>0</v>
      </c>
      <c r="EJ124" s="87">
        <f t="shared" si="421"/>
        <v>0</v>
      </c>
      <c r="EK124" s="87">
        <f t="shared" si="421"/>
        <v>0</v>
      </c>
      <c r="EL124" s="87">
        <f t="shared" si="421"/>
        <v>0</v>
      </c>
      <c r="EM124" s="87">
        <f t="shared" si="421"/>
        <v>0</v>
      </c>
      <c r="EN124" s="87">
        <f t="shared" si="421"/>
        <v>0</v>
      </c>
      <c r="EO124" s="87">
        <f t="shared" si="421"/>
        <v>0</v>
      </c>
      <c r="EP124" s="87">
        <f t="shared" si="421"/>
        <v>0</v>
      </c>
      <c r="EQ124" s="87">
        <f t="shared" si="421"/>
        <v>0</v>
      </c>
      <c r="ER124" s="87">
        <f t="shared" si="421"/>
        <v>0</v>
      </c>
      <c r="ES124" s="87">
        <f t="shared" si="421"/>
        <v>0</v>
      </c>
      <c r="ET124" s="87">
        <f t="shared" si="421"/>
        <v>0</v>
      </c>
      <c r="EU124" s="87">
        <f t="shared" si="421"/>
        <v>0</v>
      </c>
      <c r="EV124" s="87">
        <f t="shared" si="421"/>
        <v>0</v>
      </c>
      <c r="EW124" s="87">
        <f t="shared" si="421"/>
        <v>0</v>
      </c>
      <c r="EX124" s="87">
        <f t="shared" si="421"/>
        <v>0</v>
      </c>
      <c r="EY124" s="87">
        <f t="shared" si="421"/>
        <v>0</v>
      </c>
      <c r="EZ124" s="87">
        <f t="shared" si="421"/>
        <v>0</v>
      </c>
      <c r="FA124" s="87">
        <f t="shared" si="421"/>
        <v>0</v>
      </c>
      <c r="FB124" s="87">
        <f t="shared" si="421"/>
        <v>0</v>
      </c>
      <c r="FC124" s="87">
        <f t="shared" si="421"/>
        <v>0</v>
      </c>
      <c r="FD124" s="87">
        <f t="shared" si="421"/>
        <v>0</v>
      </c>
      <c r="FE124" s="87">
        <f t="shared" si="421"/>
        <v>0</v>
      </c>
      <c r="FF124" s="87">
        <f t="shared" si="421"/>
        <v>0</v>
      </c>
      <c r="FG124" s="87">
        <f t="shared" si="421"/>
        <v>0</v>
      </c>
      <c r="FH124" s="87">
        <f t="shared" si="421"/>
        <v>0</v>
      </c>
      <c r="FI124" s="87">
        <f t="shared" si="421"/>
        <v>0</v>
      </c>
      <c r="FJ124" s="87">
        <f t="shared" si="421"/>
        <v>0</v>
      </c>
      <c r="FK124" s="87">
        <f t="shared" si="421"/>
        <v>0</v>
      </c>
      <c r="FL124" s="87">
        <f t="shared" si="421"/>
        <v>0</v>
      </c>
      <c r="FM124" s="87">
        <f t="shared" si="421"/>
        <v>0</v>
      </c>
      <c r="FN124" s="87">
        <f t="shared" si="421"/>
        <v>0</v>
      </c>
      <c r="FO124" s="87">
        <f t="shared" si="421"/>
        <v>0</v>
      </c>
      <c r="FP124" s="87">
        <f t="shared" si="421"/>
        <v>0</v>
      </c>
      <c r="FQ124" s="87">
        <f t="shared" si="421"/>
        <v>0</v>
      </c>
      <c r="FR124" s="87">
        <f t="shared" si="421"/>
        <v>0</v>
      </c>
      <c r="FS124" s="87">
        <f t="shared" si="421"/>
        <v>0</v>
      </c>
      <c r="FT124" s="5"/>
      <c r="FU124" s="5"/>
      <c r="FV124" s="5"/>
      <c r="FW124" s="5"/>
      <c r="FX124" s="5"/>
      <c r="FY124" s="5"/>
      <c r="FZ124" s="5"/>
      <c r="GA124" s="5"/>
    </row>
    <row r="125" spans="1:183" ht="16.5" customHeight="1" x14ac:dyDescent="0.25">
      <c r="A125" s="5"/>
      <c r="B125" s="24"/>
      <c r="C125" s="24"/>
      <c r="D125" s="24"/>
      <c r="E125" s="5"/>
      <c r="F125" s="17" t="s">
        <v>306</v>
      </c>
      <c r="G125" s="17" t="s">
        <v>257</v>
      </c>
      <c r="H125" s="41">
        <f t="shared" ref="H125:H132" si="422">IF(G125="FTR",$K$2,IF(G125="FJR",$K$3,IF(G125="FSSr",$K$4,IF(G125="FSr",$K$5,IF(G125="SME",$K$6,IF(G125="TJR",$K$7,IF(G125="TSME",$K$8,IF(G125="TTR",$K$9,"NA"))))))))</f>
        <v>22586.524583333332</v>
      </c>
      <c r="I125" s="41">
        <f t="shared" ref="I125:N125" si="423">H125*1.06</f>
        <v>23941.716058333332</v>
      </c>
      <c r="J125" s="41">
        <f t="shared" si="423"/>
        <v>25378.219021833334</v>
      </c>
      <c r="K125" s="41">
        <f t="shared" si="423"/>
        <v>26900.912163143337</v>
      </c>
      <c r="L125" s="41">
        <f t="shared" si="423"/>
        <v>28514.966892931938</v>
      </c>
      <c r="M125" s="41">
        <f t="shared" si="423"/>
        <v>30225.864906507857</v>
      </c>
      <c r="N125" s="41">
        <f t="shared" si="423"/>
        <v>32039.416800898329</v>
      </c>
      <c r="O125" s="70">
        <f t="shared" ref="O125:FS125" si="424">SUMIF($G$78:$G$123,$G125,O$78:O$123)</f>
        <v>0</v>
      </c>
      <c r="P125" s="70">
        <f t="shared" si="424"/>
        <v>0</v>
      </c>
      <c r="Q125" s="70">
        <f t="shared" si="424"/>
        <v>0</v>
      </c>
      <c r="R125" s="70">
        <f t="shared" si="424"/>
        <v>0</v>
      </c>
      <c r="S125" s="70">
        <f t="shared" si="424"/>
        <v>0</v>
      </c>
      <c r="T125" s="70">
        <f t="shared" si="424"/>
        <v>0</v>
      </c>
      <c r="U125" s="70">
        <f t="shared" si="424"/>
        <v>0</v>
      </c>
      <c r="V125" s="70">
        <f t="shared" si="424"/>
        <v>0</v>
      </c>
      <c r="W125" s="70">
        <f t="shared" si="424"/>
        <v>0</v>
      </c>
      <c r="X125" s="70">
        <f t="shared" si="424"/>
        <v>0</v>
      </c>
      <c r="Y125" s="70">
        <f t="shared" si="424"/>
        <v>0</v>
      </c>
      <c r="Z125" s="70">
        <f t="shared" si="424"/>
        <v>0</v>
      </c>
      <c r="AA125" s="70">
        <f t="shared" si="424"/>
        <v>0</v>
      </c>
      <c r="AB125" s="70">
        <f t="shared" si="424"/>
        <v>0</v>
      </c>
      <c r="AC125" s="70">
        <f t="shared" si="424"/>
        <v>0</v>
      </c>
      <c r="AD125" s="70">
        <f t="shared" si="424"/>
        <v>0</v>
      </c>
      <c r="AE125" s="70">
        <f t="shared" si="424"/>
        <v>0</v>
      </c>
      <c r="AF125" s="70">
        <f t="shared" si="424"/>
        <v>0</v>
      </c>
      <c r="AG125" s="70">
        <f t="shared" si="424"/>
        <v>0</v>
      </c>
      <c r="AH125" s="70">
        <f t="shared" si="424"/>
        <v>0</v>
      </c>
      <c r="AI125" s="70">
        <f t="shared" si="424"/>
        <v>0</v>
      </c>
      <c r="AJ125" s="70">
        <f t="shared" si="424"/>
        <v>0</v>
      </c>
      <c r="AK125" s="70">
        <f t="shared" si="424"/>
        <v>0</v>
      </c>
      <c r="AL125" s="70">
        <f t="shared" si="424"/>
        <v>0</v>
      </c>
      <c r="AM125" s="70">
        <f t="shared" si="424"/>
        <v>0</v>
      </c>
      <c r="AN125" s="70">
        <f t="shared" si="424"/>
        <v>0</v>
      </c>
      <c r="AO125" s="70">
        <f t="shared" si="424"/>
        <v>0</v>
      </c>
      <c r="AP125" s="70">
        <f t="shared" si="424"/>
        <v>0</v>
      </c>
      <c r="AQ125" s="70">
        <f t="shared" si="424"/>
        <v>0</v>
      </c>
      <c r="AR125" s="70">
        <f t="shared" si="424"/>
        <v>0</v>
      </c>
      <c r="AS125" s="70">
        <f t="shared" si="424"/>
        <v>0</v>
      </c>
      <c r="AT125" s="70">
        <f t="shared" si="424"/>
        <v>0</v>
      </c>
      <c r="AU125" s="70">
        <f t="shared" si="424"/>
        <v>0</v>
      </c>
      <c r="AV125" s="70">
        <f t="shared" si="424"/>
        <v>0</v>
      </c>
      <c r="AW125" s="70">
        <f t="shared" si="424"/>
        <v>0</v>
      </c>
      <c r="AX125" s="70">
        <f t="shared" si="424"/>
        <v>0</v>
      </c>
      <c r="AY125" s="70">
        <f t="shared" si="424"/>
        <v>0</v>
      </c>
      <c r="AZ125" s="70">
        <f t="shared" si="424"/>
        <v>0</v>
      </c>
      <c r="BA125" s="70">
        <f t="shared" si="424"/>
        <v>0</v>
      </c>
      <c r="BB125" s="70">
        <f t="shared" si="424"/>
        <v>0</v>
      </c>
      <c r="BC125" s="70">
        <f t="shared" si="424"/>
        <v>0</v>
      </c>
      <c r="BD125" s="70">
        <f t="shared" si="424"/>
        <v>0</v>
      </c>
      <c r="BE125" s="70">
        <f t="shared" si="424"/>
        <v>0</v>
      </c>
      <c r="BF125" s="70">
        <f t="shared" si="424"/>
        <v>0</v>
      </c>
      <c r="BG125" s="70">
        <f t="shared" si="424"/>
        <v>0</v>
      </c>
      <c r="BH125" s="70">
        <f t="shared" si="424"/>
        <v>0</v>
      </c>
      <c r="BI125" s="70">
        <f t="shared" si="424"/>
        <v>0</v>
      </c>
      <c r="BJ125" s="70">
        <f t="shared" si="424"/>
        <v>0</v>
      </c>
      <c r="BK125" s="70">
        <f t="shared" si="424"/>
        <v>0</v>
      </c>
      <c r="BL125" s="70">
        <f t="shared" si="424"/>
        <v>0</v>
      </c>
      <c r="BM125" s="70">
        <f t="shared" si="424"/>
        <v>0</v>
      </c>
      <c r="BN125" s="70">
        <f t="shared" si="424"/>
        <v>0</v>
      </c>
      <c r="BO125" s="70">
        <f t="shared" si="424"/>
        <v>0</v>
      </c>
      <c r="BP125" s="70">
        <f t="shared" si="424"/>
        <v>0</v>
      </c>
      <c r="BQ125" s="70">
        <f t="shared" si="424"/>
        <v>0</v>
      </c>
      <c r="BR125" s="70">
        <f t="shared" si="424"/>
        <v>0</v>
      </c>
      <c r="BS125" s="70">
        <f t="shared" si="424"/>
        <v>0</v>
      </c>
      <c r="BT125" s="70">
        <f t="shared" si="424"/>
        <v>0</v>
      </c>
      <c r="BU125" s="70">
        <f t="shared" si="424"/>
        <v>0</v>
      </c>
      <c r="BV125" s="70">
        <f t="shared" si="424"/>
        <v>0</v>
      </c>
      <c r="BW125" s="70">
        <f t="shared" si="424"/>
        <v>0</v>
      </c>
      <c r="BX125" s="70">
        <f t="shared" si="424"/>
        <v>0</v>
      </c>
      <c r="BY125" s="70">
        <f t="shared" si="424"/>
        <v>0</v>
      </c>
      <c r="BZ125" s="70">
        <f t="shared" si="424"/>
        <v>0</v>
      </c>
      <c r="CA125" s="70">
        <f t="shared" si="424"/>
        <v>0</v>
      </c>
      <c r="CB125" s="70">
        <f t="shared" si="424"/>
        <v>0</v>
      </c>
      <c r="CC125" s="70">
        <f t="shared" si="424"/>
        <v>0</v>
      </c>
      <c r="CD125" s="70">
        <f t="shared" si="424"/>
        <v>0</v>
      </c>
      <c r="CE125" s="70">
        <f t="shared" si="424"/>
        <v>0</v>
      </c>
      <c r="CF125" s="70">
        <f t="shared" si="424"/>
        <v>0</v>
      </c>
      <c r="CG125" s="70">
        <f t="shared" si="424"/>
        <v>0</v>
      </c>
      <c r="CH125" s="70">
        <f t="shared" si="424"/>
        <v>0</v>
      </c>
      <c r="CI125" s="70">
        <f t="shared" si="424"/>
        <v>0</v>
      </c>
      <c r="CJ125" s="70">
        <f t="shared" si="424"/>
        <v>0</v>
      </c>
      <c r="CK125" s="70">
        <f t="shared" si="424"/>
        <v>0</v>
      </c>
      <c r="CL125" s="70">
        <f t="shared" si="424"/>
        <v>0</v>
      </c>
      <c r="CM125" s="70">
        <f t="shared" si="424"/>
        <v>0</v>
      </c>
      <c r="CN125" s="70">
        <f t="shared" si="424"/>
        <v>0</v>
      </c>
      <c r="CO125" s="70">
        <f t="shared" si="424"/>
        <v>0</v>
      </c>
      <c r="CP125" s="70">
        <f t="shared" si="424"/>
        <v>0</v>
      </c>
      <c r="CQ125" s="70">
        <f t="shared" si="424"/>
        <v>0</v>
      </c>
      <c r="CR125" s="70">
        <f t="shared" si="424"/>
        <v>0</v>
      </c>
      <c r="CS125" s="70">
        <f t="shared" si="424"/>
        <v>0</v>
      </c>
      <c r="CT125" s="70">
        <f t="shared" si="424"/>
        <v>0</v>
      </c>
      <c r="CU125" s="70">
        <f t="shared" si="424"/>
        <v>0</v>
      </c>
      <c r="CV125" s="70">
        <f t="shared" si="424"/>
        <v>0</v>
      </c>
      <c r="CW125" s="70">
        <f t="shared" si="424"/>
        <v>0</v>
      </c>
      <c r="CX125" s="70">
        <f t="shared" si="424"/>
        <v>0</v>
      </c>
      <c r="CY125" s="70">
        <f t="shared" si="424"/>
        <v>0</v>
      </c>
      <c r="CZ125" s="70">
        <f t="shared" si="424"/>
        <v>0</v>
      </c>
      <c r="DA125" s="70">
        <f t="shared" si="424"/>
        <v>0</v>
      </c>
      <c r="DB125" s="70">
        <f t="shared" si="424"/>
        <v>0</v>
      </c>
      <c r="DC125" s="70">
        <f t="shared" si="424"/>
        <v>0</v>
      </c>
      <c r="DD125" s="70">
        <f t="shared" si="424"/>
        <v>0</v>
      </c>
      <c r="DE125" s="70">
        <f t="shared" si="424"/>
        <v>0</v>
      </c>
      <c r="DF125" s="70">
        <f t="shared" si="424"/>
        <v>0</v>
      </c>
      <c r="DG125" s="70">
        <f t="shared" si="424"/>
        <v>0</v>
      </c>
      <c r="DH125" s="70">
        <f t="shared" si="424"/>
        <v>0</v>
      </c>
      <c r="DI125" s="70">
        <f t="shared" si="424"/>
        <v>0</v>
      </c>
      <c r="DJ125" s="70">
        <f t="shared" si="424"/>
        <v>0</v>
      </c>
      <c r="DK125" s="70">
        <f t="shared" si="424"/>
        <v>0</v>
      </c>
      <c r="DL125" s="70">
        <f t="shared" si="424"/>
        <v>0</v>
      </c>
      <c r="DM125" s="70">
        <f t="shared" si="424"/>
        <v>0</v>
      </c>
      <c r="DN125" s="70">
        <f t="shared" si="424"/>
        <v>0</v>
      </c>
      <c r="DO125" s="70">
        <f t="shared" si="424"/>
        <v>0</v>
      </c>
      <c r="DP125" s="70">
        <f t="shared" si="424"/>
        <v>0</v>
      </c>
      <c r="DQ125" s="70">
        <f t="shared" si="424"/>
        <v>0</v>
      </c>
      <c r="DR125" s="70">
        <f t="shared" si="424"/>
        <v>0</v>
      </c>
      <c r="DS125" s="70">
        <f t="shared" si="424"/>
        <v>0</v>
      </c>
      <c r="DT125" s="70">
        <f t="shared" si="424"/>
        <v>0</v>
      </c>
      <c r="DU125" s="70">
        <f t="shared" si="424"/>
        <v>0</v>
      </c>
      <c r="DV125" s="70">
        <f t="shared" si="424"/>
        <v>0</v>
      </c>
      <c r="DW125" s="70">
        <f t="shared" si="424"/>
        <v>0</v>
      </c>
      <c r="DX125" s="70">
        <f t="shared" si="424"/>
        <v>0</v>
      </c>
      <c r="DY125" s="70">
        <f t="shared" si="424"/>
        <v>0</v>
      </c>
      <c r="DZ125" s="70">
        <f t="shared" si="424"/>
        <v>0</v>
      </c>
      <c r="EA125" s="70">
        <f t="shared" si="424"/>
        <v>0</v>
      </c>
      <c r="EB125" s="70">
        <f t="shared" si="424"/>
        <v>0</v>
      </c>
      <c r="EC125" s="70">
        <f t="shared" si="424"/>
        <v>0</v>
      </c>
      <c r="ED125" s="70">
        <f t="shared" si="424"/>
        <v>0</v>
      </c>
      <c r="EE125" s="70">
        <f t="shared" si="424"/>
        <v>0</v>
      </c>
      <c r="EF125" s="70">
        <f t="shared" si="424"/>
        <v>0</v>
      </c>
      <c r="EG125" s="70">
        <f t="shared" si="424"/>
        <v>0</v>
      </c>
      <c r="EH125" s="70">
        <f t="shared" si="424"/>
        <v>0</v>
      </c>
      <c r="EI125" s="70">
        <f t="shared" si="424"/>
        <v>0</v>
      </c>
      <c r="EJ125" s="70">
        <f t="shared" si="424"/>
        <v>0</v>
      </c>
      <c r="EK125" s="70">
        <f t="shared" si="424"/>
        <v>0</v>
      </c>
      <c r="EL125" s="70">
        <f t="shared" si="424"/>
        <v>0</v>
      </c>
      <c r="EM125" s="70">
        <f t="shared" si="424"/>
        <v>0</v>
      </c>
      <c r="EN125" s="70">
        <f t="shared" si="424"/>
        <v>0</v>
      </c>
      <c r="EO125" s="70">
        <f t="shared" si="424"/>
        <v>0</v>
      </c>
      <c r="EP125" s="70">
        <f t="shared" si="424"/>
        <v>0</v>
      </c>
      <c r="EQ125" s="70">
        <f t="shared" si="424"/>
        <v>0</v>
      </c>
      <c r="ER125" s="70">
        <f t="shared" si="424"/>
        <v>0</v>
      </c>
      <c r="ES125" s="70">
        <f t="shared" si="424"/>
        <v>0</v>
      </c>
      <c r="ET125" s="70">
        <f t="shared" si="424"/>
        <v>0</v>
      </c>
      <c r="EU125" s="70">
        <f t="shared" si="424"/>
        <v>0</v>
      </c>
      <c r="EV125" s="70">
        <f t="shared" si="424"/>
        <v>0</v>
      </c>
      <c r="EW125" s="70">
        <f t="shared" si="424"/>
        <v>0</v>
      </c>
      <c r="EX125" s="70">
        <f t="shared" si="424"/>
        <v>0</v>
      </c>
      <c r="EY125" s="70">
        <f t="shared" si="424"/>
        <v>0</v>
      </c>
      <c r="EZ125" s="70">
        <f t="shared" si="424"/>
        <v>0</v>
      </c>
      <c r="FA125" s="70">
        <f t="shared" si="424"/>
        <v>0</v>
      </c>
      <c r="FB125" s="70">
        <f t="shared" si="424"/>
        <v>0</v>
      </c>
      <c r="FC125" s="70">
        <f t="shared" si="424"/>
        <v>0</v>
      </c>
      <c r="FD125" s="70">
        <f t="shared" si="424"/>
        <v>0</v>
      </c>
      <c r="FE125" s="70">
        <f t="shared" si="424"/>
        <v>0</v>
      </c>
      <c r="FF125" s="70">
        <f t="shared" si="424"/>
        <v>0</v>
      </c>
      <c r="FG125" s="70">
        <f t="shared" si="424"/>
        <v>0</v>
      </c>
      <c r="FH125" s="70">
        <f t="shared" si="424"/>
        <v>0</v>
      </c>
      <c r="FI125" s="70">
        <f t="shared" si="424"/>
        <v>0</v>
      </c>
      <c r="FJ125" s="70">
        <f t="shared" si="424"/>
        <v>0</v>
      </c>
      <c r="FK125" s="70">
        <f t="shared" si="424"/>
        <v>0</v>
      </c>
      <c r="FL125" s="70">
        <f t="shared" si="424"/>
        <v>0</v>
      </c>
      <c r="FM125" s="70">
        <f t="shared" si="424"/>
        <v>0</v>
      </c>
      <c r="FN125" s="70">
        <f t="shared" si="424"/>
        <v>0</v>
      </c>
      <c r="FO125" s="70">
        <f t="shared" si="424"/>
        <v>0</v>
      </c>
      <c r="FP125" s="70">
        <f t="shared" si="424"/>
        <v>0</v>
      </c>
      <c r="FQ125" s="70">
        <f t="shared" si="424"/>
        <v>0</v>
      </c>
      <c r="FR125" s="70">
        <f t="shared" si="424"/>
        <v>0</v>
      </c>
      <c r="FS125" s="70">
        <f t="shared" si="424"/>
        <v>0</v>
      </c>
      <c r="FT125" s="5"/>
      <c r="FU125" s="5"/>
      <c r="FV125" s="5"/>
      <c r="FW125" s="5"/>
      <c r="FX125" s="5"/>
      <c r="FY125" s="5"/>
      <c r="FZ125" s="5"/>
      <c r="GA125" s="5"/>
    </row>
    <row r="126" spans="1:183" ht="16.5" customHeight="1" x14ac:dyDescent="0.25">
      <c r="A126" s="5"/>
      <c r="B126" s="24"/>
      <c r="C126" s="24"/>
      <c r="D126" s="24"/>
      <c r="E126" s="5"/>
      <c r="F126" s="17" t="s">
        <v>306</v>
      </c>
      <c r="G126" s="17" t="s">
        <v>247</v>
      </c>
      <c r="H126" s="41">
        <f t="shared" si="422"/>
        <v>43019.695833333331</v>
      </c>
      <c r="I126" s="41">
        <f t="shared" ref="I126:N126" si="425">H126*1.06</f>
        <v>45600.877583333335</v>
      </c>
      <c r="J126" s="41">
        <f t="shared" si="425"/>
        <v>48336.930238333334</v>
      </c>
      <c r="K126" s="41">
        <f t="shared" si="425"/>
        <v>51237.146052633339</v>
      </c>
      <c r="L126" s="41">
        <f t="shared" si="425"/>
        <v>54311.374815791343</v>
      </c>
      <c r="M126" s="41">
        <f t="shared" si="425"/>
        <v>57570.057304738824</v>
      </c>
      <c r="N126" s="41">
        <f t="shared" si="425"/>
        <v>61024.260743023158</v>
      </c>
      <c r="O126" s="70">
        <f t="shared" ref="O126:FS126" si="426">SUMIF($G$78:$G$123,$G126,O$78:O$123)</f>
        <v>0</v>
      </c>
      <c r="P126" s="70">
        <f t="shared" si="426"/>
        <v>0</v>
      </c>
      <c r="Q126" s="70">
        <f t="shared" si="426"/>
        <v>0</v>
      </c>
      <c r="R126" s="70">
        <f t="shared" si="426"/>
        <v>0</v>
      </c>
      <c r="S126" s="70">
        <f t="shared" si="426"/>
        <v>0</v>
      </c>
      <c r="T126" s="70">
        <f t="shared" si="426"/>
        <v>0</v>
      </c>
      <c r="U126" s="70">
        <f t="shared" si="426"/>
        <v>0</v>
      </c>
      <c r="V126" s="70">
        <f t="shared" si="426"/>
        <v>0</v>
      </c>
      <c r="W126" s="70">
        <f t="shared" si="426"/>
        <v>0</v>
      </c>
      <c r="X126" s="70">
        <f t="shared" si="426"/>
        <v>0</v>
      </c>
      <c r="Y126" s="70">
        <f t="shared" si="426"/>
        <v>0</v>
      </c>
      <c r="Z126" s="70">
        <f t="shared" si="426"/>
        <v>0</v>
      </c>
      <c r="AA126" s="70">
        <f t="shared" si="426"/>
        <v>0</v>
      </c>
      <c r="AB126" s="70">
        <f t="shared" si="426"/>
        <v>0</v>
      </c>
      <c r="AC126" s="70">
        <f t="shared" si="426"/>
        <v>0</v>
      </c>
      <c r="AD126" s="70">
        <f t="shared" si="426"/>
        <v>0</v>
      </c>
      <c r="AE126" s="70">
        <f t="shared" si="426"/>
        <v>0</v>
      </c>
      <c r="AF126" s="70">
        <f t="shared" si="426"/>
        <v>0</v>
      </c>
      <c r="AG126" s="70">
        <f t="shared" si="426"/>
        <v>0</v>
      </c>
      <c r="AH126" s="70">
        <f t="shared" si="426"/>
        <v>0</v>
      </c>
      <c r="AI126" s="70">
        <f t="shared" si="426"/>
        <v>0</v>
      </c>
      <c r="AJ126" s="70">
        <f t="shared" si="426"/>
        <v>0</v>
      </c>
      <c r="AK126" s="70">
        <f t="shared" si="426"/>
        <v>0</v>
      </c>
      <c r="AL126" s="70">
        <f t="shared" si="426"/>
        <v>0</v>
      </c>
      <c r="AM126" s="70">
        <f t="shared" si="426"/>
        <v>0</v>
      </c>
      <c r="AN126" s="70">
        <f t="shared" si="426"/>
        <v>0</v>
      </c>
      <c r="AO126" s="70">
        <f t="shared" si="426"/>
        <v>0</v>
      </c>
      <c r="AP126" s="70">
        <f t="shared" si="426"/>
        <v>0</v>
      </c>
      <c r="AQ126" s="70">
        <f t="shared" si="426"/>
        <v>0</v>
      </c>
      <c r="AR126" s="70">
        <f t="shared" si="426"/>
        <v>0</v>
      </c>
      <c r="AS126" s="70">
        <f t="shared" si="426"/>
        <v>0</v>
      </c>
      <c r="AT126" s="70">
        <f t="shared" si="426"/>
        <v>0</v>
      </c>
      <c r="AU126" s="70">
        <f t="shared" si="426"/>
        <v>0</v>
      </c>
      <c r="AV126" s="70">
        <f t="shared" si="426"/>
        <v>0</v>
      </c>
      <c r="AW126" s="70">
        <f t="shared" si="426"/>
        <v>0</v>
      </c>
      <c r="AX126" s="70">
        <f t="shared" si="426"/>
        <v>0</v>
      </c>
      <c r="AY126" s="70">
        <f t="shared" si="426"/>
        <v>0</v>
      </c>
      <c r="AZ126" s="70">
        <f t="shared" si="426"/>
        <v>0</v>
      </c>
      <c r="BA126" s="70">
        <f t="shared" si="426"/>
        <v>0</v>
      </c>
      <c r="BB126" s="70">
        <f t="shared" si="426"/>
        <v>0</v>
      </c>
      <c r="BC126" s="70">
        <f t="shared" si="426"/>
        <v>0</v>
      </c>
      <c r="BD126" s="70">
        <f t="shared" si="426"/>
        <v>0</v>
      </c>
      <c r="BE126" s="70">
        <f t="shared" si="426"/>
        <v>0</v>
      </c>
      <c r="BF126" s="70">
        <f t="shared" si="426"/>
        <v>0</v>
      </c>
      <c r="BG126" s="70">
        <f t="shared" si="426"/>
        <v>0</v>
      </c>
      <c r="BH126" s="70">
        <f t="shared" si="426"/>
        <v>0</v>
      </c>
      <c r="BI126" s="70">
        <f t="shared" si="426"/>
        <v>0</v>
      </c>
      <c r="BJ126" s="70">
        <f t="shared" si="426"/>
        <v>0</v>
      </c>
      <c r="BK126" s="70">
        <f t="shared" si="426"/>
        <v>0</v>
      </c>
      <c r="BL126" s="70">
        <f t="shared" si="426"/>
        <v>0</v>
      </c>
      <c r="BM126" s="70">
        <f t="shared" si="426"/>
        <v>0</v>
      </c>
      <c r="BN126" s="70">
        <f t="shared" si="426"/>
        <v>0</v>
      </c>
      <c r="BO126" s="70">
        <f t="shared" si="426"/>
        <v>0</v>
      </c>
      <c r="BP126" s="70">
        <f t="shared" si="426"/>
        <v>0</v>
      </c>
      <c r="BQ126" s="70">
        <f t="shared" si="426"/>
        <v>0</v>
      </c>
      <c r="BR126" s="70">
        <f t="shared" si="426"/>
        <v>0</v>
      </c>
      <c r="BS126" s="70">
        <f t="shared" si="426"/>
        <v>0</v>
      </c>
      <c r="BT126" s="70">
        <f t="shared" si="426"/>
        <v>0</v>
      </c>
      <c r="BU126" s="70">
        <f t="shared" si="426"/>
        <v>0</v>
      </c>
      <c r="BV126" s="70">
        <f t="shared" si="426"/>
        <v>0</v>
      </c>
      <c r="BW126" s="70">
        <f t="shared" si="426"/>
        <v>0</v>
      </c>
      <c r="BX126" s="70">
        <f t="shared" si="426"/>
        <v>0</v>
      </c>
      <c r="BY126" s="70">
        <f t="shared" si="426"/>
        <v>0</v>
      </c>
      <c r="BZ126" s="70">
        <f t="shared" si="426"/>
        <v>0</v>
      </c>
      <c r="CA126" s="70">
        <f t="shared" si="426"/>
        <v>0</v>
      </c>
      <c r="CB126" s="70">
        <f t="shared" si="426"/>
        <v>0</v>
      </c>
      <c r="CC126" s="70">
        <f t="shared" si="426"/>
        <v>0</v>
      </c>
      <c r="CD126" s="70">
        <f t="shared" si="426"/>
        <v>0</v>
      </c>
      <c r="CE126" s="70">
        <f t="shared" si="426"/>
        <v>0</v>
      </c>
      <c r="CF126" s="70">
        <f t="shared" si="426"/>
        <v>0</v>
      </c>
      <c r="CG126" s="70">
        <f t="shared" si="426"/>
        <v>0</v>
      </c>
      <c r="CH126" s="70">
        <f t="shared" si="426"/>
        <v>0</v>
      </c>
      <c r="CI126" s="70">
        <f t="shared" si="426"/>
        <v>0</v>
      </c>
      <c r="CJ126" s="70">
        <f t="shared" si="426"/>
        <v>0</v>
      </c>
      <c r="CK126" s="70">
        <f t="shared" si="426"/>
        <v>0</v>
      </c>
      <c r="CL126" s="70">
        <f t="shared" si="426"/>
        <v>0</v>
      </c>
      <c r="CM126" s="70">
        <f t="shared" si="426"/>
        <v>0</v>
      </c>
      <c r="CN126" s="70">
        <f t="shared" si="426"/>
        <v>0</v>
      </c>
      <c r="CO126" s="70">
        <f t="shared" si="426"/>
        <v>0</v>
      </c>
      <c r="CP126" s="70">
        <f t="shared" si="426"/>
        <v>0</v>
      </c>
      <c r="CQ126" s="70">
        <f t="shared" si="426"/>
        <v>0</v>
      </c>
      <c r="CR126" s="70">
        <f t="shared" si="426"/>
        <v>0</v>
      </c>
      <c r="CS126" s="70">
        <f t="shared" si="426"/>
        <v>0</v>
      </c>
      <c r="CT126" s="70">
        <f t="shared" si="426"/>
        <v>0</v>
      </c>
      <c r="CU126" s="70">
        <f t="shared" si="426"/>
        <v>0</v>
      </c>
      <c r="CV126" s="70">
        <f t="shared" si="426"/>
        <v>0</v>
      </c>
      <c r="CW126" s="70">
        <f t="shared" si="426"/>
        <v>0</v>
      </c>
      <c r="CX126" s="70">
        <f t="shared" si="426"/>
        <v>0</v>
      </c>
      <c r="CY126" s="70">
        <f t="shared" si="426"/>
        <v>0</v>
      </c>
      <c r="CZ126" s="70">
        <f t="shared" si="426"/>
        <v>0</v>
      </c>
      <c r="DA126" s="70">
        <f t="shared" si="426"/>
        <v>0</v>
      </c>
      <c r="DB126" s="70">
        <f t="shared" si="426"/>
        <v>0</v>
      </c>
      <c r="DC126" s="70">
        <f t="shared" si="426"/>
        <v>0</v>
      </c>
      <c r="DD126" s="70">
        <f t="shared" si="426"/>
        <v>0</v>
      </c>
      <c r="DE126" s="70">
        <f t="shared" si="426"/>
        <v>0</v>
      </c>
      <c r="DF126" s="70">
        <f t="shared" si="426"/>
        <v>0</v>
      </c>
      <c r="DG126" s="70">
        <f t="shared" si="426"/>
        <v>0</v>
      </c>
      <c r="DH126" s="70">
        <f t="shared" si="426"/>
        <v>0</v>
      </c>
      <c r="DI126" s="70">
        <f t="shared" si="426"/>
        <v>0</v>
      </c>
      <c r="DJ126" s="70">
        <f t="shared" si="426"/>
        <v>0</v>
      </c>
      <c r="DK126" s="70">
        <f t="shared" si="426"/>
        <v>0</v>
      </c>
      <c r="DL126" s="70">
        <f t="shared" si="426"/>
        <v>0</v>
      </c>
      <c r="DM126" s="70">
        <f t="shared" si="426"/>
        <v>0</v>
      </c>
      <c r="DN126" s="70">
        <f t="shared" si="426"/>
        <v>0</v>
      </c>
      <c r="DO126" s="70">
        <f t="shared" si="426"/>
        <v>0</v>
      </c>
      <c r="DP126" s="70">
        <f t="shared" si="426"/>
        <v>0</v>
      </c>
      <c r="DQ126" s="70">
        <f t="shared" si="426"/>
        <v>0</v>
      </c>
      <c r="DR126" s="70">
        <f t="shared" si="426"/>
        <v>0</v>
      </c>
      <c r="DS126" s="70">
        <f t="shared" si="426"/>
        <v>0</v>
      </c>
      <c r="DT126" s="70">
        <f t="shared" si="426"/>
        <v>0</v>
      </c>
      <c r="DU126" s="70">
        <f t="shared" si="426"/>
        <v>0</v>
      </c>
      <c r="DV126" s="70">
        <f t="shared" si="426"/>
        <v>0</v>
      </c>
      <c r="DW126" s="70">
        <f t="shared" si="426"/>
        <v>0</v>
      </c>
      <c r="DX126" s="70">
        <f t="shared" si="426"/>
        <v>0</v>
      </c>
      <c r="DY126" s="70">
        <f t="shared" si="426"/>
        <v>0</v>
      </c>
      <c r="DZ126" s="70">
        <f t="shared" si="426"/>
        <v>0</v>
      </c>
      <c r="EA126" s="70">
        <f t="shared" si="426"/>
        <v>0</v>
      </c>
      <c r="EB126" s="70">
        <f t="shared" si="426"/>
        <v>0</v>
      </c>
      <c r="EC126" s="70">
        <f t="shared" si="426"/>
        <v>0</v>
      </c>
      <c r="ED126" s="70">
        <f t="shared" si="426"/>
        <v>0</v>
      </c>
      <c r="EE126" s="70">
        <f t="shared" si="426"/>
        <v>0</v>
      </c>
      <c r="EF126" s="70">
        <f t="shared" si="426"/>
        <v>0</v>
      </c>
      <c r="EG126" s="70">
        <f t="shared" si="426"/>
        <v>0</v>
      </c>
      <c r="EH126" s="70">
        <f t="shared" si="426"/>
        <v>0</v>
      </c>
      <c r="EI126" s="70">
        <f t="shared" si="426"/>
        <v>0</v>
      </c>
      <c r="EJ126" s="70">
        <f t="shared" si="426"/>
        <v>0</v>
      </c>
      <c r="EK126" s="70">
        <f t="shared" si="426"/>
        <v>0</v>
      </c>
      <c r="EL126" s="70">
        <f t="shared" si="426"/>
        <v>0</v>
      </c>
      <c r="EM126" s="70">
        <f t="shared" si="426"/>
        <v>0</v>
      </c>
      <c r="EN126" s="70">
        <f t="shared" si="426"/>
        <v>0</v>
      </c>
      <c r="EO126" s="70">
        <f t="shared" si="426"/>
        <v>0</v>
      </c>
      <c r="EP126" s="70">
        <f t="shared" si="426"/>
        <v>0</v>
      </c>
      <c r="EQ126" s="70">
        <f t="shared" si="426"/>
        <v>0</v>
      </c>
      <c r="ER126" s="70">
        <f t="shared" si="426"/>
        <v>0</v>
      </c>
      <c r="ES126" s="70">
        <f t="shared" si="426"/>
        <v>0</v>
      </c>
      <c r="ET126" s="70">
        <f t="shared" si="426"/>
        <v>0</v>
      </c>
      <c r="EU126" s="70">
        <f t="shared" si="426"/>
        <v>0</v>
      </c>
      <c r="EV126" s="70">
        <f t="shared" si="426"/>
        <v>0</v>
      </c>
      <c r="EW126" s="70">
        <f t="shared" si="426"/>
        <v>0</v>
      </c>
      <c r="EX126" s="70">
        <f t="shared" si="426"/>
        <v>0</v>
      </c>
      <c r="EY126" s="70">
        <f t="shared" si="426"/>
        <v>0</v>
      </c>
      <c r="EZ126" s="70">
        <f t="shared" si="426"/>
        <v>0</v>
      </c>
      <c r="FA126" s="70">
        <f t="shared" si="426"/>
        <v>0</v>
      </c>
      <c r="FB126" s="70">
        <f t="shared" si="426"/>
        <v>0</v>
      </c>
      <c r="FC126" s="70">
        <f t="shared" si="426"/>
        <v>0</v>
      </c>
      <c r="FD126" s="70">
        <f t="shared" si="426"/>
        <v>0</v>
      </c>
      <c r="FE126" s="70">
        <f t="shared" si="426"/>
        <v>0</v>
      </c>
      <c r="FF126" s="70">
        <f t="shared" si="426"/>
        <v>0</v>
      </c>
      <c r="FG126" s="70">
        <f t="shared" si="426"/>
        <v>0</v>
      </c>
      <c r="FH126" s="70">
        <f t="shared" si="426"/>
        <v>0</v>
      </c>
      <c r="FI126" s="70">
        <f t="shared" si="426"/>
        <v>0</v>
      </c>
      <c r="FJ126" s="70">
        <f t="shared" si="426"/>
        <v>0</v>
      </c>
      <c r="FK126" s="70">
        <f t="shared" si="426"/>
        <v>0</v>
      </c>
      <c r="FL126" s="70">
        <f t="shared" si="426"/>
        <v>0</v>
      </c>
      <c r="FM126" s="70">
        <f t="shared" si="426"/>
        <v>0</v>
      </c>
      <c r="FN126" s="70">
        <f t="shared" si="426"/>
        <v>0</v>
      </c>
      <c r="FO126" s="70">
        <f t="shared" si="426"/>
        <v>0</v>
      </c>
      <c r="FP126" s="70">
        <f t="shared" si="426"/>
        <v>0</v>
      </c>
      <c r="FQ126" s="70">
        <f t="shared" si="426"/>
        <v>0</v>
      </c>
      <c r="FR126" s="70">
        <f t="shared" si="426"/>
        <v>0</v>
      </c>
      <c r="FS126" s="70">
        <f t="shared" si="426"/>
        <v>0</v>
      </c>
      <c r="FT126" s="5"/>
      <c r="FU126" s="5"/>
      <c r="FV126" s="5"/>
      <c r="FW126" s="5"/>
      <c r="FX126" s="5"/>
      <c r="FY126" s="5"/>
      <c r="FZ126" s="5"/>
      <c r="GA126" s="5"/>
    </row>
    <row r="127" spans="1:183" ht="16.5" customHeight="1" x14ac:dyDescent="0.25">
      <c r="A127" s="5"/>
      <c r="B127" s="24"/>
      <c r="C127" s="24"/>
      <c r="D127" s="24"/>
      <c r="E127" s="5"/>
      <c r="F127" s="17" t="s">
        <v>307</v>
      </c>
      <c r="G127" s="17" t="s">
        <v>245</v>
      </c>
      <c r="H127" s="41">
        <f t="shared" si="422"/>
        <v>76905.400000000009</v>
      </c>
      <c r="I127" s="41">
        <f t="shared" ref="I127:N127" si="427">H127*1.06</f>
        <v>81519.724000000017</v>
      </c>
      <c r="J127" s="41">
        <f t="shared" si="427"/>
        <v>86410.907440000025</v>
      </c>
      <c r="K127" s="41">
        <f t="shared" si="427"/>
        <v>91595.561886400028</v>
      </c>
      <c r="L127" s="41">
        <f t="shared" si="427"/>
        <v>97091.295599584031</v>
      </c>
      <c r="M127" s="41">
        <f t="shared" si="427"/>
        <v>102916.77333555908</v>
      </c>
      <c r="N127" s="41">
        <f t="shared" si="427"/>
        <v>109091.77973569263</v>
      </c>
      <c r="O127" s="70">
        <f t="shared" ref="O127:FS127" si="428">SUMIF($G$78:$G$123,$G127,O$78:O$123)</f>
        <v>0</v>
      </c>
      <c r="P127" s="70">
        <f t="shared" si="428"/>
        <v>0</v>
      </c>
      <c r="Q127" s="70">
        <f t="shared" si="428"/>
        <v>0</v>
      </c>
      <c r="R127" s="70">
        <f t="shared" si="428"/>
        <v>0</v>
      </c>
      <c r="S127" s="70">
        <f t="shared" si="428"/>
        <v>0</v>
      </c>
      <c r="T127" s="70">
        <f t="shared" si="428"/>
        <v>0</v>
      </c>
      <c r="U127" s="70">
        <f t="shared" si="428"/>
        <v>0</v>
      </c>
      <c r="V127" s="70">
        <f t="shared" si="428"/>
        <v>0</v>
      </c>
      <c r="W127" s="70">
        <f t="shared" si="428"/>
        <v>0</v>
      </c>
      <c r="X127" s="70">
        <f t="shared" si="428"/>
        <v>0</v>
      </c>
      <c r="Y127" s="70">
        <f t="shared" si="428"/>
        <v>0</v>
      </c>
      <c r="Z127" s="70">
        <f t="shared" si="428"/>
        <v>0</v>
      </c>
      <c r="AA127" s="70">
        <f t="shared" si="428"/>
        <v>0</v>
      </c>
      <c r="AB127" s="70">
        <f t="shared" si="428"/>
        <v>0</v>
      </c>
      <c r="AC127" s="70">
        <f t="shared" si="428"/>
        <v>0</v>
      </c>
      <c r="AD127" s="70">
        <f t="shared" si="428"/>
        <v>0</v>
      </c>
      <c r="AE127" s="70">
        <f t="shared" si="428"/>
        <v>0</v>
      </c>
      <c r="AF127" s="70">
        <f t="shared" si="428"/>
        <v>0</v>
      </c>
      <c r="AG127" s="70">
        <f t="shared" si="428"/>
        <v>0</v>
      </c>
      <c r="AH127" s="70">
        <f t="shared" si="428"/>
        <v>0</v>
      </c>
      <c r="AI127" s="70">
        <f t="shared" si="428"/>
        <v>0</v>
      </c>
      <c r="AJ127" s="70">
        <f t="shared" si="428"/>
        <v>0</v>
      </c>
      <c r="AK127" s="70">
        <f t="shared" si="428"/>
        <v>0</v>
      </c>
      <c r="AL127" s="70">
        <f t="shared" si="428"/>
        <v>0</v>
      </c>
      <c r="AM127" s="70">
        <f t="shared" si="428"/>
        <v>0</v>
      </c>
      <c r="AN127" s="70">
        <f t="shared" si="428"/>
        <v>0</v>
      </c>
      <c r="AO127" s="70">
        <f t="shared" si="428"/>
        <v>0</v>
      </c>
      <c r="AP127" s="70">
        <f t="shared" si="428"/>
        <v>0</v>
      </c>
      <c r="AQ127" s="70">
        <f t="shared" si="428"/>
        <v>0</v>
      </c>
      <c r="AR127" s="70">
        <f t="shared" si="428"/>
        <v>0</v>
      </c>
      <c r="AS127" s="70">
        <f t="shared" si="428"/>
        <v>0</v>
      </c>
      <c r="AT127" s="70">
        <f t="shared" si="428"/>
        <v>0</v>
      </c>
      <c r="AU127" s="70">
        <f t="shared" si="428"/>
        <v>0</v>
      </c>
      <c r="AV127" s="70">
        <f t="shared" si="428"/>
        <v>0</v>
      </c>
      <c r="AW127" s="70">
        <f t="shared" si="428"/>
        <v>0</v>
      </c>
      <c r="AX127" s="70">
        <f t="shared" si="428"/>
        <v>0</v>
      </c>
      <c r="AY127" s="70">
        <f t="shared" si="428"/>
        <v>0</v>
      </c>
      <c r="AZ127" s="70">
        <f t="shared" si="428"/>
        <v>0</v>
      </c>
      <c r="BA127" s="70">
        <f t="shared" si="428"/>
        <v>0</v>
      </c>
      <c r="BB127" s="70">
        <f t="shared" si="428"/>
        <v>0</v>
      </c>
      <c r="BC127" s="70">
        <f t="shared" si="428"/>
        <v>0</v>
      </c>
      <c r="BD127" s="70">
        <f t="shared" si="428"/>
        <v>0</v>
      </c>
      <c r="BE127" s="70">
        <f t="shared" si="428"/>
        <v>0</v>
      </c>
      <c r="BF127" s="70">
        <f t="shared" si="428"/>
        <v>0</v>
      </c>
      <c r="BG127" s="70">
        <f t="shared" si="428"/>
        <v>0</v>
      </c>
      <c r="BH127" s="70">
        <f t="shared" si="428"/>
        <v>0</v>
      </c>
      <c r="BI127" s="70">
        <f t="shared" si="428"/>
        <v>0</v>
      </c>
      <c r="BJ127" s="70">
        <f t="shared" si="428"/>
        <v>0</v>
      </c>
      <c r="BK127" s="70">
        <f t="shared" si="428"/>
        <v>0</v>
      </c>
      <c r="BL127" s="70">
        <f t="shared" si="428"/>
        <v>0</v>
      </c>
      <c r="BM127" s="70">
        <f t="shared" si="428"/>
        <v>0</v>
      </c>
      <c r="BN127" s="70">
        <f t="shared" si="428"/>
        <v>0</v>
      </c>
      <c r="BO127" s="70">
        <f t="shared" si="428"/>
        <v>0</v>
      </c>
      <c r="BP127" s="70">
        <f t="shared" si="428"/>
        <v>0</v>
      </c>
      <c r="BQ127" s="70">
        <f t="shared" si="428"/>
        <v>0</v>
      </c>
      <c r="BR127" s="70">
        <f t="shared" si="428"/>
        <v>0</v>
      </c>
      <c r="BS127" s="70">
        <f t="shared" si="428"/>
        <v>0</v>
      </c>
      <c r="BT127" s="70">
        <f t="shared" si="428"/>
        <v>0</v>
      </c>
      <c r="BU127" s="70">
        <f t="shared" si="428"/>
        <v>0</v>
      </c>
      <c r="BV127" s="70">
        <f t="shared" si="428"/>
        <v>0</v>
      </c>
      <c r="BW127" s="70">
        <f t="shared" si="428"/>
        <v>0</v>
      </c>
      <c r="BX127" s="70">
        <f t="shared" si="428"/>
        <v>0</v>
      </c>
      <c r="BY127" s="70">
        <f t="shared" si="428"/>
        <v>0</v>
      </c>
      <c r="BZ127" s="70">
        <f t="shared" si="428"/>
        <v>0</v>
      </c>
      <c r="CA127" s="70">
        <f t="shared" si="428"/>
        <v>0</v>
      </c>
      <c r="CB127" s="70">
        <f t="shared" si="428"/>
        <v>0</v>
      </c>
      <c r="CC127" s="70">
        <f t="shared" si="428"/>
        <v>0</v>
      </c>
      <c r="CD127" s="70">
        <f t="shared" si="428"/>
        <v>0</v>
      </c>
      <c r="CE127" s="70">
        <f t="shared" si="428"/>
        <v>0</v>
      </c>
      <c r="CF127" s="70">
        <f t="shared" si="428"/>
        <v>0</v>
      </c>
      <c r="CG127" s="70">
        <f t="shared" si="428"/>
        <v>0</v>
      </c>
      <c r="CH127" s="70">
        <f t="shared" si="428"/>
        <v>0</v>
      </c>
      <c r="CI127" s="70">
        <f t="shared" si="428"/>
        <v>0</v>
      </c>
      <c r="CJ127" s="70">
        <f t="shared" si="428"/>
        <v>0</v>
      </c>
      <c r="CK127" s="70">
        <f t="shared" si="428"/>
        <v>0</v>
      </c>
      <c r="CL127" s="70">
        <f t="shared" si="428"/>
        <v>0</v>
      </c>
      <c r="CM127" s="70">
        <f t="shared" si="428"/>
        <v>0</v>
      </c>
      <c r="CN127" s="70">
        <f t="shared" si="428"/>
        <v>0</v>
      </c>
      <c r="CO127" s="70">
        <f t="shared" si="428"/>
        <v>0</v>
      </c>
      <c r="CP127" s="70">
        <f t="shared" si="428"/>
        <v>0</v>
      </c>
      <c r="CQ127" s="70">
        <f t="shared" si="428"/>
        <v>0</v>
      </c>
      <c r="CR127" s="70">
        <f t="shared" si="428"/>
        <v>0</v>
      </c>
      <c r="CS127" s="70">
        <f t="shared" si="428"/>
        <v>0</v>
      </c>
      <c r="CT127" s="70">
        <f t="shared" si="428"/>
        <v>0</v>
      </c>
      <c r="CU127" s="70">
        <f t="shared" si="428"/>
        <v>0</v>
      </c>
      <c r="CV127" s="70">
        <f t="shared" si="428"/>
        <v>0</v>
      </c>
      <c r="CW127" s="70">
        <f t="shared" si="428"/>
        <v>0</v>
      </c>
      <c r="CX127" s="70">
        <f t="shared" si="428"/>
        <v>0</v>
      </c>
      <c r="CY127" s="70">
        <f t="shared" si="428"/>
        <v>0</v>
      </c>
      <c r="CZ127" s="70">
        <f t="shared" si="428"/>
        <v>0</v>
      </c>
      <c r="DA127" s="70">
        <f t="shared" si="428"/>
        <v>0</v>
      </c>
      <c r="DB127" s="70">
        <f t="shared" si="428"/>
        <v>0</v>
      </c>
      <c r="DC127" s="70">
        <f t="shared" si="428"/>
        <v>0</v>
      </c>
      <c r="DD127" s="70">
        <f t="shared" si="428"/>
        <v>0</v>
      </c>
      <c r="DE127" s="70">
        <f t="shared" si="428"/>
        <v>0</v>
      </c>
      <c r="DF127" s="70">
        <f t="shared" si="428"/>
        <v>0</v>
      </c>
      <c r="DG127" s="70">
        <f t="shared" si="428"/>
        <v>0</v>
      </c>
      <c r="DH127" s="70">
        <f t="shared" si="428"/>
        <v>0</v>
      </c>
      <c r="DI127" s="70">
        <f t="shared" si="428"/>
        <v>0</v>
      </c>
      <c r="DJ127" s="70">
        <f t="shared" si="428"/>
        <v>0</v>
      </c>
      <c r="DK127" s="70">
        <f t="shared" si="428"/>
        <v>0</v>
      </c>
      <c r="DL127" s="70">
        <f t="shared" si="428"/>
        <v>0</v>
      </c>
      <c r="DM127" s="70">
        <f t="shared" si="428"/>
        <v>0</v>
      </c>
      <c r="DN127" s="70">
        <f t="shared" si="428"/>
        <v>0</v>
      </c>
      <c r="DO127" s="70">
        <f t="shared" si="428"/>
        <v>0</v>
      </c>
      <c r="DP127" s="70">
        <f t="shared" si="428"/>
        <v>0</v>
      </c>
      <c r="DQ127" s="70">
        <f t="shared" si="428"/>
        <v>0</v>
      </c>
      <c r="DR127" s="70">
        <f t="shared" si="428"/>
        <v>0</v>
      </c>
      <c r="DS127" s="70">
        <f t="shared" si="428"/>
        <v>0</v>
      </c>
      <c r="DT127" s="70">
        <f t="shared" si="428"/>
        <v>0</v>
      </c>
      <c r="DU127" s="70">
        <f t="shared" si="428"/>
        <v>0</v>
      </c>
      <c r="DV127" s="70">
        <f t="shared" si="428"/>
        <v>0</v>
      </c>
      <c r="DW127" s="70">
        <f t="shared" si="428"/>
        <v>0</v>
      </c>
      <c r="DX127" s="70">
        <f t="shared" si="428"/>
        <v>0</v>
      </c>
      <c r="DY127" s="70">
        <f t="shared" si="428"/>
        <v>0</v>
      </c>
      <c r="DZ127" s="70">
        <f t="shared" si="428"/>
        <v>0</v>
      </c>
      <c r="EA127" s="70">
        <f t="shared" si="428"/>
        <v>0</v>
      </c>
      <c r="EB127" s="70">
        <f t="shared" si="428"/>
        <v>0</v>
      </c>
      <c r="EC127" s="70">
        <f t="shared" si="428"/>
        <v>0</v>
      </c>
      <c r="ED127" s="70">
        <f t="shared" si="428"/>
        <v>0</v>
      </c>
      <c r="EE127" s="70">
        <f t="shared" si="428"/>
        <v>0</v>
      </c>
      <c r="EF127" s="70">
        <f t="shared" si="428"/>
        <v>0</v>
      </c>
      <c r="EG127" s="70">
        <f t="shared" si="428"/>
        <v>0</v>
      </c>
      <c r="EH127" s="70">
        <f t="shared" si="428"/>
        <v>0</v>
      </c>
      <c r="EI127" s="70">
        <f t="shared" si="428"/>
        <v>0</v>
      </c>
      <c r="EJ127" s="70">
        <f t="shared" si="428"/>
        <v>0</v>
      </c>
      <c r="EK127" s="70">
        <f t="shared" si="428"/>
        <v>0</v>
      </c>
      <c r="EL127" s="70">
        <f t="shared" si="428"/>
        <v>0</v>
      </c>
      <c r="EM127" s="70">
        <f t="shared" si="428"/>
        <v>0</v>
      </c>
      <c r="EN127" s="70">
        <f t="shared" si="428"/>
        <v>0</v>
      </c>
      <c r="EO127" s="70">
        <f t="shared" si="428"/>
        <v>0</v>
      </c>
      <c r="EP127" s="70">
        <f t="shared" si="428"/>
        <v>0</v>
      </c>
      <c r="EQ127" s="70">
        <f t="shared" si="428"/>
        <v>0</v>
      </c>
      <c r="ER127" s="70">
        <f t="shared" si="428"/>
        <v>0</v>
      </c>
      <c r="ES127" s="70">
        <f t="shared" si="428"/>
        <v>0</v>
      </c>
      <c r="ET127" s="70">
        <f t="shared" si="428"/>
        <v>0</v>
      </c>
      <c r="EU127" s="70">
        <f t="shared" si="428"/>
        <v>0</v>
      </c>
      <c r="EV127" s="70">
        <f t="shared" si="428"/>
        <v>0</v>
      </c>
      <c r="EW127" s="70">
        <f t="shared" si="428"/>
        <v>0</v>
      </c>
      <c r="EX127" s="70">
        <f t="shared" si="428"/>
        <v>0</v>
      </c>
      <c r="EY127" s="70">
        <f t="shared" si="428"/>
        <v>0</v>
      </c>
      <c r="EZ127" s="70">
        <f t="shared" si="428"/>
        <v>0</v>
      </c>
      <c r="FA127" s="70">
        <f t="shared" si="428"/>
        <v>0</v>
      </c>
      <c r="FB127" s="70">
        <f t="shared" si="428"/>
        <v>0</v>
      </c>
      <c r="FC127" s="70">
        <f t="shared" si="428"/>
        <v>0</v>
      </c>
      <c r="FD127" s="70">
        <f t="shared" si="428"/>
        <v>0</v>
      </c>
      <c r="FE127" s="70">
        <f t="shared" si="428"/>
        <v>0</v>
      </c>
      <c r="FF127" s="70">
        <f t="shared" si="428"/>
        <v>0</v>
      </c>
      <c r="FG127" s="70">
        <f t="shared" si="428"/>
        <v>0</v>
      </c>
      <c r="FH127" s="70">
        <f t="shared" si="428"/>
        <v>0</v>
      </c>
      <c r="FI127" s="70">
        <f t="shared" si="428"/>
        <v>0</v>
      </c>
      <c r="FJ127" s="70">
        <f t="shared" si="428"/>
        <v>0</v>
      </c>
      <c r="FK127" s="70">
        <f t="shared" si="428"/>
        <v>0</v>
      </c>
      <c r="FL127" s="70">
        <f t="shared" si="428"/>
        <v>0</v>
      </c>
      <c r="FM127" s="70">
        <f t="shared" si="428"/>
        <v>0</v>
      </c>
      <c r="FN127" s="70">
        <f t="shared" si="428"/>
        <v>0</v>
      </c>
      <c r="FO127" s="70">
        <f t="shared" si="428"/>
        <v>0</v>
      </c>
      <c r="FP127" s="70">
        <f t="shared" si="428"/>
        <v>0</v>
      </c>
      <c r="FQ127" s="70">
        <f t="shared" si="428"/>
        <v>0</v>
      </c>
      <c r="FR127" s="70">
        <f t="shared" si="428"/>
        <v>0</v>
      </c>
      <c r="FS127" s="70">
        <f t="shared" si="428"/>
        <v>0</v>
      </c>
      <c r="FT127" s="5"/>
      <c r="FU127" s="5"/>
      <c r="FV127" s="5"/>
      <c r="FW127" s="5"/>
      <c r="FX127" s="5"/>
      <c r="FY127" s="5"/>
      <c r="FZ127" s="5"/>
      <c r="GA127" s="5"/>
    </row>
    <row r="128" spans="1:183" ht="16.5" customHeight="1" x14ac:dyDescent="0.25">
      <c r="A128" s="5"/>
      <c r="B128" s="24"/>
      <c r="C128" s="24"/>
      <c r="D128" s="24"/>
      <c r="E128" s="5"/>
      <c r="F128" s="17" t="s">
        <v>307</v>
      </c>
      <c r="G128" s="17" t="s">
        <v>373</v>
      </c>
      <c r="H128" s="41">
        <f t="shared" si="422"/>
        <v>134986.72500000001</v>
      </c>
      <c r="I128" s="41">
        <f t="shared" ref="I128:N128" si="429">H128*1.06</f>
        <v>143085.92850000001</v>
      </c>
      <c r="J128" s="41">
        <f t="shared" si="429"/>
        <v>151671.08421000003</v>
      </c>
      <c r="K128" s="41">
        <f t="shared" si="429"/>
        <v>160771.34926260004</v>
      </c>
      <c r="L128" s="41">
        <f t="shared" si="429"/>
        <v>170417.63021835606</v>
      </c>
      <c r="M128" s="41">
        <f t="shared" si="429"/>
        <v>180642.68803145742</v>
      </c>
      <c r="N128" s="41">
        <f t="shared" si="429"/>
        <v>191481.24931334489</v>
      </c>
      <c r="O128" s="70">
        <f t="shared" ref="O128:FS128" si="430">SUMIF($G$78:$G$123,$G128,O$78:O$123)</f>
        <v>0</v>
      </c>
      <c r="P128" s="70">
        <f t="shared" si="430"/>
        <v>0</v>
      </c>
      <c r="Q128" s="70">
        <f t="shared" si="430"/>
        <v>0</v>
      </c>
      <c r="R128" s="70">
        <f t="shared" si="430"/>
        <v>0</v>
      </c>
      <c r="S128" s="70">
        <f t="shared" si="430"/>
        <v>0</v>
      </c>
      <c r="T128" s="70">
        <f t="shared" si="430"/>
        <v>0</v>
      </c>
      <c r="U128" s="70">
        <f t="shared" si="430"/>
        <v>0</v>
      </c>
      <c r="V128" s="70">
        <f t="shared" si="430"/>
        <v>0</v>
      </c>
      <c r="W128" s="70">
        <f t="shared" si="430"/>
        <v>0</v>
      </c>
      <c r="X128" s="70">
        <f t="shared" si="430"/>
        <v>0</v>
      </c>
      <c r="Y128" s="70">
        <f t="shared" si="430"/>
        <v>0</v>
      </c>
      <c r="Z128" s="70">
        <f t="shared" si="430"/>
        <v>0</v>
      </c>
      <c r="AA128" s="70">
        <f t="shared" si="430"/>
        <v>0</v>
      </c>
      <c r="AB128" s="70">
        <f t="shared" si="430"/>
        <v>0</v>
      </c>
      <c r="AC128" s="70">
        <f t="shared" si="430"/>
        <v>0</v>
      </c>
      <c r="AD128" s="70">
        <f t="shared" si="430"/>
        <v>0</v>
      </c>
      <c r="AE128" s="70">
        <f t="shared" si="430"/>
        <v>0</v>
      </c>
      <c r="AF128" s="70">
        <f t="shared" si="430"/>
        <v>0</v>
      </c>
      <c r="AG128" s="70">
        <f t="shared" si="430"/>
        <v>0</v>
      </c>
      <c r="AH128" s="70">
        <f t="shared" si="430"/>
        <v>0</v>
      </c>
      <c r="AI128" s="70">
        <f t="shared" si="430"/>
        <v>0</v>
      </c>
      <c r="AJ128" s="70">
        <f t="shared" si="430"/>
        <v>0</v>
      </c>
      <c r="AK128" s="70">
        <f t="shared" si="430"/>
        <v>0</v>
      </c>
      <c r="AL128" s="70">
        <f t="shared" si="430"/>
        <v>0</v>
      </c>
      <c r="AM128" s="70">
        <f t="shared" si="430"/>
        <v>0</v>
      </c>
      <c r="AN128" s="70">
        <f t="shared" si="430"/>
        <v>0</v>
      </c>
      <c r="AO128" s="70">
        <f t="shared" si="430"/>
        <v>0</v>
      </c>
      <c r="AP128" s="70">
        <f t="shared" si="430"/>
        <v>0</v>
      </c>
      <c r="AQ128" s="70">
        <f t="shared" si="430"/>
        <v>0</v>
      </c>
      <c r="AR128" s="70">
        <f t="shared" si="430"/>
        <v>0</v>
      </c>
      <c r="AS128" s="70">
        <f t="shared" si="430"/>
        <v>0</v>
      </c>
      <c r="AT128" s="70">
        <f t="shared" si="430"/>
        <v>0</v>
      </c>
      <c r="AU128" s="70">
        <f t="shared" si="430"/>
        <v>0</v>
      </c>
      <c r="AV128" s="70">
        <f t="shared" si="430"/>
        <v>0</v>
      </c>
      <c r="AW128" s="70">
        <f t="shared" si="430"/>
        <v>0</v>
      </c>
      <c r="AX128" s="70">
        <f t="shared" si="430"/>
        <v>0</v>
      </c>
      <c r="AY128" s="70">
        <f t="shared" si="430"/>
        <v>0</v>
      </c>
      <c r="AZ128" s="70">
        <f t="shared" si="430"/>
        <v>0</v>
      </c>
      <c r="BA128" s="70">
        <f t="shared" si="430"/>
        <v>0</v>
      </c>
      <c r="BB128" s="70">
        <f t="shared" si="430"/>
        <v>0</v>
      </c>
      <c r="BC128" s="70">
        <f t="shared" si="430"/>
        <v>0</v>
      </c>
      <c r="BD128" s="70">
        <f t="shared" si="430"/>
        <v>0</v>
      </c>
      <c r="BE128" s="70">
        <f t="shared" si="430"/>
        <v>0</v>
      </c>
      <c r="BF128" s="70">
        <f t="shared" si="430"/>
        <v>0</v>
      </c>
      <c r="BG128" s="70">
        <f t="shared" si="430"/>
        <v>0</v>
      </c>
      <c r="BH128" s="70">
        <f t="shared" si="430"/>
        <v>0</v>
      </c>
      <c r="BI128" s="70">
        <f t="shared" si="430"/>
        <v>0</v>
      </c>
      <c r="BJ128" s="70">
        <f t="shared" si="430"/>
        <v>0</v>
      </c>
      <c r="BK128" s="70">
        <f t="shared" si="430"/>
        <v>0</v>
      </c>
      <c r="BL128" s="70">
        <f t="shared" si="430"/>
        <v>0</v>
      </c>
      <c r="BM128" s="70">
        <f t="shared" si="430"/>
        <v>0</v>
      </c>
      <c r="BN128" s="70">
        <f t="shared" si="430"/>
        <v>0</v>
      </c>
      <c r="BO128" s="70">
        <f t="shared" si="430"/>
        <v>0</v>
      </c>
      <c r="BP128" s="70">
        <f t="shared" si="430"/>
        <v>0</v>
      </c>
      <c r="BQ128" s="70">
        <f t="shared" si="430"/>
        <v>0</v>
      </c>
      <c r="BR128" s="70">
        <f t="shared" si="430"/>
        <v>0</v>
      </c>
      <c r="BS128" s="70">
        <f t="shared" si="430"/>
        <v>0</v>
      </c>
      <c r="BT128" s="70">
        <f t="shared" si="430"/>
        <v>0</v>
      </c>
      <c r="BU128" s="70">
        <f t="shared" si="430"/>
        <v>0</v>
      </c>
      <c r="BV128" s="70">
        <f t="shared" si="430"/>
        <v>0</v>
      </c>
      <c r="BW128" s="70">
        <f t="shared" si="430"/>
        <v>0</v>
      </c>
      <c r="BX128" s="70">
        <f t="shared" si="430"/>
        <v>0</v>
      </c>
      <c r="BY128" s="70">
        <f t="shared" si="430"/>
        <v>0</v>
      </c>
      <c r="BZ128" s="70">
        <f t="shared" si="430"/>
        <v>0</v>
      </c>
      <c r="CA128" s="70">
        <f t="shared" si="430"/>
        <v>0</v>
      </c>
      <c r="CB128" s="70">
        <f t="shared" si="430"/>
        <v>0</v>
      </c>
      <c r="CC128" s="70">
        <f t="shared" si="430"/>
        <v>0</v>
      </c>
      <c r="CD128" s="70">
        <f t="shared" si="430"/>
        <v>0</v>
      </c>
      <c r="CE128" s="70">
        <f t="shared" si="430"/>
        <v>0</v>
      </c>
      <c r="CF128" s="70">
        <f t="shared" si="430"/>
        <v>0</v>
      </c>
      <c r="CG128" s="70">
        <f t="shared" si="430"/>
        <v>0</v>
      </c>
      <c r="CH128" s="70">
        <f t="shared" si="430"/>
        <v>0</v>
      </c>
      <c r="CI128" s="70">
        <f t="shared" si="430"/>
        <v>0</v>
      </c>
      <c r="CJ128" s="70">
        <f t="shared" si="430"/>
        <v>0</v>
      </c>
      <c r="CK128" s="70">
        <f t="shared" si="430"/>
        <v>0</v>
      </c>
      <c r="CL128" s="70">
        <f t="shared" si="430"/>
        <v>0</v>
      </c>
      <c r="CM128" s="70">
        <f t="shared" si="430"/>
        <v>0</v>
      </c>
      <c r="CN128" s="70">
        <f t="shared" si="430"/>
        <v>0</v>
      </c>
      <c r="CO128" s="70">
        <f t="shared" si="430"/>
        <v>0</v>
      </c>
      <c r="CP128" s="70">
        <f t="shared" si="430"/>
        <v>0</v>
      </c>
      <c r="CQ128" s="70">
        <f t="shared" si="430"/>
        <v>0</v>
      </c>
      <c r="CR128" s="70">
        <f t="shared" si="430"/>
        <v>0</v>
      </c>
      <c r="CS128" s="70">
        <f t="shared" si="430"/>
        <v>0</v>
      </c>
      <c r="CT128" s="70">
        <f t="shared" si="430"/>
        <v>0</v>
      </c>
      <c r="CU128" s="70">
        <f t="shared" si="430"/>
        <v>0</v>
      </c>
      <c r="CV128" s="70">
        <f t="shared" si="430"/>
        <v>0</v>
      </c>
      <c r="CW128" s="70">
        <f t="shared" si="430"/>
        <v>0</v>
      </c>
      <c r="CX128" s="70">
        <f t="shared" si="430"/>
        <v>0</v>
      </c>
      <c r="CY128" s="70">
        <f t="shared" si="430"/>
        <v>0</v>
      </c>
      <c r="CZ128" s="70">
        <f t="shared" si="430"/>
        <v>0</v>
      </c>
      <c r="DA128" s="70">
        <f t="shared" si="430"/>
        <v>0</v>
      </c>
      <c r="DB128" s="70">
        <f t="shared" si="430"/>
        <v>0</v>
      </c>
      <c r="DC128" s="70">
        <f t="shared" si="430"/>
        <v>0</v>
      </c>
      <c r="DD128" s="70">
        <f t="shared" si="430"/>
        <v>0</v>
      </c>
      <c r="DE128" s="70">
        <f t="shared" si="430"/>
        <v>0</v>
      </c>
      <c r="DF128" s="70">
        <f t="shared" si="430"/>
        <v>0</v>
      </c>
      <c r="DG128" s="70">
        <f t="shared" si="430"/>
        <v>0</v>
      </c>
      <c r="DH128" s="70">
        <f t="shared" si="430"/>
        <v>0</v>
      </c>
      <c r="DI128" s="70">
        <f t="shared" si="430"/>
        <v>0</v>
      </c>
      <c r="DJ128" s="70">
        <f t="shared" si="430"/>
        <v>0</v>
      </c>
      <c r="DK128" s="70">
        <f t="shared" si="430"/>
        <v>0</v>
      </c>
      <c r="DL128" s="70">
        <f t="shared" si="430"/>
        <v>0</v>
      </c>
      <c r="DM128" s="70">
        <f t="shared" si="430"/>
        <v>0</v>
      </c>
      <c r="DN128" s="70">
        <f t="shared" si="430"/>
        <v>0</v>
      </c>
      <c r="DO128" s="70">
        <f t="shared" si="430"/>
        <v>0</v>
      </c>
      <c r="DP128" s="70">
        <f t="shared" si="430"/>
        <v>0</v>
      </c>
      <c r="DQ128" s="70">
        <f t="shared" si="430"/>
        <v>0</v>
      </c>
      <c r="DR128" s="70">
        <f t="shared" si="430"/>
        <v>0</v>
      </c>
      <c r="DS128" s="70">
        <f t="shared" si="430"/>
        <v>0</v>
      </c>
      <c r="DT128" s="70">
        <f t="shared" si="430"/>
        <v>0</v>
      </c>
      <c r="DU128" s="70">
        <f t="shared" si="430"/>
        <v>0</v>
      </c>
      <c r="DV128" s="70">
        <f t="shared" si="430"/>
        <v>0</v>
      </c>
      <c r="DW128" s="70">
        <f t="shared" si="430"/>
        <v>0</v>
      </c>
      <c r="DX128" s="70">
        <f t="shared" si="430"/>
        <v>0</v>
      </c>
      <c r="DY128" s="70">
        <f t="shared" si="430"/>
        <v>0</v>
      </c>
      <c r="DZ128" s="70">
        <f t="shared" si="430"/>
        <v>0</v>
      </c>
      <c r="EA128" s="70">
        <f t="shared" si="430"/>
        <v>0</v>
      </c>
      <c r="EB128" s="70">
        <f t="shared" si="430"/>
        <v>0</v>
      </c>
      <c r="EC128" s="70">
        <f t="shared" si="430"/>
        <v>0</v>
      </c>
      <c r="ED128" s="70">
        <f t="shared" si="430"/>
        <v>0</v>
      </c>
      <c r="EE128" s="70">
        <f t="shared" si="430"/>
        <v>0</v>
      </c>
      <c r="EF128" s="70">
        <f t="shared" si="430"/>
        <v>0</v>
      </c>
      <c r="EG128" s="70">
        <f t="shared" si="430"/>
        <v>0</v>
      </c>
      <c r="EH128" s="70">
        <f t="shared" si="430"/>
        <v>0</v>
      </c>
      <c r="EI128" s="70">
        <f t="shared" si="430"/>
        <v>0</v>
      </c>
      <c r="EJ128" s="70">
        <f t="shared" si="430"/>
        <v>0</v>
      </c>
      <c r="EK128" s="70">
        <f t="shared" si="430"/>
        <v>0</v>
      </c>
      <c r="EL128" s="70">
        <f t="shared" si="430"/>
        <v>0</v>
      </c>
      <c r="EM128" s="70">
        <f t="shared" si="430"/>
        <v>0</v>
      </c>
      <c r="EN128" s="70">
        <f t="shared" si="430"/>
        <v>0</v>
      </c>
      <c r="EO128" s="70">
        <f t="shared" si="430"/>
        <v>0</v>
      </c>
      <c r="EP128" s="70">
        <f t="shared" si="430"/>
        <v>0</v>
      </c>
      <c r="EQ128" s="70">
        <f t="shared" si="430"/>
        <v>0</v>
      </c>
      <c r="ER128" s="70">
        <f t="shared" si="430"/>
        <v>0</v>
      </c>
      <c r="ES128" s="70">
        <f t="shared" si="430"/>
        <v>0</v>
      </c>
      <c r="ET128" s="70">
        <f t="shared" si="430"/>
        <v>0</v>
      </c>
      <c r="EU128" s="70">
        <f t="shared" si="430"/>
        <v>0</v>
      </c>
      <c r="EV128" s="70">
        <f t="shared" si="430"/>
        <v>0</v>
      </c>
      <c r="EW128" s="70">
        <f t="shared" si="430"/>
        <v>0</v>
      </c>
      <c r="EX128" s="70">
        <f t="shared" si="430"/>
        <v>0</v>
      </c>
      <c r="EY128" s="70">
        <f t="shared" si="430"/>
        <v>0</v>
      </c>
      <c r="EZ128" s="70">
        <f t="shared" si="430"/>
        <v>0</v>
      </c>
      <c r="FA128" s="70">
        <f t="shared" si="430"/>
        <v>0</v>
      </c>
      <c r="FB128" s="70">
        <f t="shared" si="430"/>
        <v>0</v>
      </c>
      <c r="FC128" s="70">
        <f t="shared" si="430"/>
        <v>0</v>
      </c>
      <c r="FD128" s="70">
        <f t="shared" si="430"/>
        <v>0</v>
      </c>
      <c r="FE128" s="70">
        <f t="shared" si="430"/>
        <v>0</v>
      </c>
      <c r="FF128" s="70">
        <f t="shared" si="430"/>
        <v>0</v>
      </c>
      <c r="FG128" s="70">
        <f t="shared" si="430"/>
        <v>0</v>
      </c>
      <c r="FH128" s="70">
        <f t="shared" si="430"/>
        <v>0</v>
      </c>
      <c r="FI128" s="70">
        <f t="shared" si="430"/>
        <v>0</v>
      </c>
      <c r="FJ128" s="70">
        <f t="shared" si="430"/>
        <v>0</v>
      </c>
      <c r="FK128" s="70">
        <f t="shared" si="430"/>
        <v>0</v>
      </c>
      <c r="FL128" s="70">
        <f t="shared" si="430"/>
        <v>0</v>
      </c>
      <c r="FM128" s="70">
        <f t="shared" si="430"/>
        <v>0</v>
      </c>
      <c r="FN128" s="70">
        <f t="shared" si="430"/>
        <v>0</v>
      </c>
      <c r="FO128" s="70">
        <f t="shared" si="430"/>
        <v>0</v>
      </c>
      <c r="FP128" s="70">
        <f t="shared" si="430"/>
        <v>0</v>
      </c>
      <c r="FQ128" s="70">
        <f t="shared" si="430"/>
        <v>0</v>
      </c>
      <c r="FR128" s="70">
        <f t="shared" si="430"/>
        <v>0</v>
      </c>
      <c r="FS128" s="70">
        <f t="shared" si="430"/>
        <v>0</v>
      </c>
      <c r="FT128" s="5"/>
      <c r="FU128" s="5"/>
      <c r="FV128" s="5"/>
      <c r="FW128" s="5"/>
      <c r="FX128" s="5"/>
      <c r="FY128" s="5"/>
      <c r="FZ128" s="5"/>
      <c r="GA128" s="5"/>
    </row>
    <row r="129" spans="1:183" ht="16.5" customHeight="1" x14ac:dyDescent="0.25">
      <c r="A129" s="5"/>
      <c r="B129" s="24"/>
      <c r="C129" s="24"/>
      <c r="D129" s="24"/>
      <c r="E129" s="5"/>
      <c r="F129" s="17" t="s">
        <v>307</v>
      </c>
      <c r="G129" s="17" t="s">
        <v>270</v>
      </c>
      <c r="H129" s="41">
        <f t="shared" si="422"/>
        <v>134986.72500000001</v>
      </c>
      <c r="I129" s="41">
        <f t="shared" ref="I129:N129" si="431">H129*1.06</f>
        <v>143085.92850000001</v>
      </c>
      <c r="J129" s="41">
        <f t="shared" si="431"/>
        <v>151671.08421000003</v>
      </c>
      <c r="K129" s="41">
        <f t="shared" si="431"/>
        <v>160771.34926260004</v>
      </c>
      <c r="L129" s="41">
        <f t="shared" si="431"/>
        <v>170417.63021835606</v>
      </c>
      <c r="M129" s="41">
        <f t="shared" si="431"/>
        <v>180642.68803145742</v>
      </c>
      <c r="N129" s="41">
        <f t="shared" si="431"/>
        <v>191481.24931334489</v>
      </c>
      <c r="O129" s="70">
        <f t="shared" ref="O129:FS129" si="432">SUMIF($G$78:$G$123,$G129,O$78:O$123)</f>
        <v>0</v>
      </c>
      <c r="P129" s="70">
        <f t="shared" si="432"/>
        <v>0</v>
      </c>
      <c r="Q129" s="70">
        <f t="shared" si="432"/>
        <v>0</v>
      </c>
      <c r="R129" s="70">
        <f t="shared" si="432"/>
        <v>0</v>
      </c>
      <c r="S129" s="70">
        <f t="shared" si="432"/>
        <v>0</v>
      </c>
      <c r="T129" s="70">
        <f t="shared" si="432"/>
        <v>0</v>
      </c>
      <c r="U129" s="70">
        <f t="shared" si="432"/>
        <v>0</v>
      </c>
      <c r="V129" s="70">
        <f t="shared" si="432"/>
        <v>0</v>
      </c>
      <c r="W129" s="70">
        <f t="shared" si="432"/>
        <v>0</v>
      </c>
      <c r="X129" s="70">
        <f t="shared" si="432"/>
        <v>0</v>
      </c>
      <c r="Y129" s="70">
        <f t="shared" si="432"/>
        <v>0</v>
      </c>
      <c r="Z129" s="70">
        <f t="shared" si="432"/>
        <v>0</v>
      </c>
      <c r="AA129" s="70">
        <f t="shared" si="432"/>
        <v>0</v>
      </c>
      <c r="AB129" s="70">
        <f t="shared" si="432"/>
        <v>0</v>
      </c>
      <c r="AC129" s="70">
        <f t="shared" si="432"/>
        <v>0</v>
      </c>
      <c r="AD129" s="70">
        <f t="shared" si="432"/>
        <v>0</v>
      </c>
      <c r="AE129" s="70">
        <f t="shared" si="432"/>
        <v>0</v>
      </c>
      <c r="AF129" s="70">
        <f t="shared" si="432"/>
        <v>0</v>
      </c>
      <c r="AG129" s="70">
        <f t="shared" si="432"/>
        <v>0</v>
      </c>
      <c r="AH129" s="70">
        <f t="shared" si="432"/>
        <v>0</v>
      </c>
      <c r="AI129" s="70">
        <f t="shared" si="432"/>
        <v>0</v>
      </c>
      <c r="AJ129" s="70">
        <f t="shared" si="432"/>
        <v>0</v>
      </c>
      <c r="AK129" s="70">
        <f t="shared" si="432"/>
        <v>0</v>
      </c>
      <c r="AL129" s="70">
        <f t="shared" si="432"/>
        <v>0</v>
      </c>
      <c r="AM129" s="70">
        <f t="shared" si="432"/>
        <v>0</v>
      </c>
      <c r="AN129" s="70">
        <f t="shared" si="432"/>
        <v>0</v>
      </c>
      <c r="AO129" s="70">
        <f t="shared" si="432"/>
        <v>0</v>
      </c>
      <c r="AP129" s="70">
        <f t="shared" si="432"/>
        <v>0</v>
      </c>
      <c r="AQ129" s="70">
        <f t="shared" si="432"/>
        <v>0</v>
      </c>
      <c r="AR129" s="70">
        <f t="shared" si="432"/>
        <v>0</v>
      </c>
      <c r="AS129" s="70">
        <f t="shared" si="432"/>
        <v>0</v>
      </c>
      <c r="AT129" s="70">
        <f t="shared" si="432"/>
        <v>0</v>
      </c>
      <c r="AU129" s="70">
        <f t="shared" si="432"/>
        <v>0</v>
      </c>
      <c r="AV129" s="70">
        <f t="shared" si="432"/>
        <v>0</v>
      </c>
      <c r="AW129" s="70">
        <f t="shared" si="432"/>
        <v>0</v>
      </c>
      <c r="AX129" s="70">
        <f t="shared" si="432"/>
        <v>0</v>
      </c>
      <c r="AY129" s="70">
        <f t="shared" si="432"/>
        <v>0</v>
      </c>
      <c r="AZ129" s="70">
        <f t="shared" si="432"/>
        <v>0</v>
      </c>
      <c r="BA129" s="70">
        <f t="shared" si="432"/>
        <v>0</v>
      </c>
      <c r="BB129" s="70">
        <f t="shared" si="432"/>
        <v>0</v>
      </c>
      <c r="BC129" s="70">
        <f t="shared" si="432"/>
        <v>0</v>
      </c>
      <c r="BD129" s="70">
        <f t="shared" si="432"/>
        <v>0</v>
      </c>
      <c r="BE129" s="70">
        <f t="shared" si="432"/>
        <v>0</v>
      </c>
      <c r="BF129" s="70">
        <f t="shared" si="432"/>
        <v>0</v>
      </c>
      <c r="BG129" s="70">
        <f t="shared" si="432"/>
        <v>0</v>
      </c>
      <c r="BH129" s="70">
        <f t="shared" si="432"/>
        <v>0</v>
      </c>
      <c r="BI129" s="70">
        <f t="shared" si="432"/>
        <v>0</v>
      </c>
      <c r="BJ129" s="70">
        <f t="shared" si="432"/>
        <v>0</v>
      </c>
      <c r="BK129" s="70">
        <f t="shared" si="432"/>
        <v>0</v>
      </c>
      <c r="BL129" s="70">
        <f t="shared" si="432"/>
        <v>0</v>
      </c>
      <c r="BM129" s="70">
        <f t="shared" si="432"/>
        <v>0</v>
      </c>
      <c r="BN129" s="70">
        <f t="shared" si="432"/>
        <v>0</v>
      </c>
      <c r="BO129" s="70">
        <f t="shared" si="432"/>
        <v>0</v>
      </c>
      <c r="BP129" s="70">
        <f t="shared" si="432"/>
        <v>0</v>
      </c>
      <c r="BQ129" s="70">
        <f t="shared" si="432"/>
        <v>0</v>
      </c>
      <c r="BR129" s="70">
        <f t="shared" si="432"/>
        <v>0</v>
      </c>
      <c r="BS129" s="70">
        <f t="shared" si="432"/>
        <v>0</v>
      </c>
      <c r="BT129" s="70">
        <f t="shared" si="432"/>
        <v>0</v>
      </c>
      <c r="BU129" s="70">
        <f t="shared" si="432"/>
        <v>0</v>
      </c>
      <c r="BV129" s="70">
        <f t="shared" si="432"/>
        <v>0</v>
      </c>
      <c r="BW129" s="70">
        <f t="shared" si="432"/>
        <v>0</v>
      </c>
      <c r="BX129" s="70">
        <f t="shared" si="432"/>
        <v>0</v>
      </c>
      <c r="BY129" s="70">
        <f t="shared" si="432"/>
        <v>0</v>
      </c>
      <c r="BZ129" s="70">
        <f t="shared" si="432"/>
        <v>0</v>
      </c>
      <c r="CA129" s="70">
        <f t="shared" si="432"/>
        <v>0</v>
      </c>
      <c r="CB129" s="70">
        <f t="shared" si="432"/>
        <v>0</v>
      </c>
      <c r="CC129" s="70">
        <f t="shared" si="432"/>
        <v>0</v>
      </c>
      <c r="CD129" s="70">
        <f t="shared" si="432"/>
        <v>0</v>
      </c>
      <c r="CE129" s="70">
        <f t="shared" si="432"/>
        <v>0</v>
      </c>
      <c r="CF129" s="70">
        <f t="shared" si="432"/>
        <v>0</v>
      </c>
      <c r="CG129" s="70">
        <f t="shared" si="432"/>
        <v>0</v>
      </c>
      <c r="CH129" s="70">
        <f t="shared" si="432"/>
        <v>0</v>
      </c>
      <c r="CI129" s="70">
        <f t="shared" si="432"/>
        <v>0</v>
      </c>
      <c r="CJ129" s="70">
        <f t="shared" si="432"/>
        <v>0</v>
      </c>
      <c r="CK129" s="70">
        <f t="shared" si="432"/>
        <v>0</v>
      </c>
      <c r="CL129" s="70">
        <f t="shared" si="432"/>
        <v>0</v>
      </c>
      <c r="CM129" s="70">
        <f t="shared" si="432"/>
        <v>0</v>
      </c>
      <c r="CN129" s="70">
        <f t="shared" si="432"/>
        <v>0</v>
      </c>
      <c r="CO129" s="70">
        <f t="shared" si="432"/>
        <v>0</v>
      </c>
      <c r="CP129" s="70">
        <f t="shared" si="432"/>
        <v>0</v>
      </c>
      <c r="CQ129" s="70">
        <f t="shared" si="432"/>
        <v>0</v>
      </c>
      <c r="CR129" s="70">
        <f t="shared" si="432"/>
        <v>0</v>
      </c>
      <c r="CS129" s="70">
        <f t="shared" si="432"/>
        <v>0</v>
      </c>
      <c r="CT129" s="70">
        <f t="shared" si="432"/>
        <v>0</v>
      </c>
      <c r="CU129" s="70">
        <f t="shared" si="432"/>
        <v>0</v>
      </c>
      <c r="CV129" s="70">
        <f t="shared" si="432"/>
        <v>0</v>
      </c>
      <c r="CW129" s="70">
        <f t="shared" si="432"/>
        <v>0</v>
      </c>
      <c r="CX129" s="70">
        <f t="shared" si="432"/>
        <v>0</v>
      </c>
      <c r="CY129" s="70">
        <f t="shared" si="432"/>
        <v>0</v>
      </c>
      <c r="CZ129" s="70">
        <f t="shared" si="432"/>
        <v>0</v>
      </c>
      <c r="DA129" s="70">
        <f t="shared" si="432"/>
        <v>0</v>
      </c>
      <c r="DB129" s="70">
        <f t="shared" si="432"/>
        <v>0</v>
      </c>
      <c r="DC129" s="70">
        <f t="shared" si="432"/>
        <v>0</v>
      </c>
      <c r="DD129" s="70">
        <f t="shared" si="432"/>
        <v>0</v>
      </c>
      <c r="DE129" s="70">
        <f t="shared" si="432"/>
        <v>0</v>
      </c>
      <c r="DF129" s="70">
        <f t="shared" si="432"/>
        <v>0</v>
      </c>
      <c r="DG129" s="70">
        <f t="shared" si="432"/>
        <v>0</v>
      </c>
      <c r="DH129" s="70">
        <f t="shared" si="432"/>
        <v>0</v>
      </c>
      <c r="DI129" s="70">
        <f t="shared" si="432"/>
        <v>0</v>
      </c>
      <c r="DJ129" s="70">
        <f t="shared" si="432"/>
        <v>0</v>
      </c>
      <c r="DK129" s="70">
        <f t="shared" si="432"/>
        <v>0</v>
      </c>
      <c r="DL129" s="70">
        <f t="shared" si="432"/>
        <v>0</v>
      </c>
      <c r="DM129" s="70">
        <f t="shared" si="432"/>
        <v>0</v>
      </c>
      <c r="DN129" s="70">
        <f t="shared" si="432"/>
        <v>0</v>
      </c>
      <c r="DO129" s="70">
        <f t="shared" si="432"/>
        <v>0</v>
      </c>
      <c r="DP129" s="70">
        <f t="shared" si="432"/>
        <v>0</v>
      </c>
      <c r="DQ129" s="70">
        <f t="shared" si="432"/>
        <v>0</v>
      </c>
      <c r="DR129" s="70">
        <f t="shared" si="432"/>
        <v>0</v>
      </c>
      <c r="DS129" s="70">
        <f t="shared" si="432"/>
        <v>0</v>
      </c>
      <c r="DT129" s="70">
        <f t="shared" si="432"/>
        <v>0</v>
      </c>
      <c r="DU129" s="70">
        <f t="shared" si="432"/>
        <v>0</v>
      </c>
      <c r="DV129" s="70">
        <f t="shared" si="432"/>
        <v>0</v>
      </c>
      <c r="DW129" s="70">
        <f t="shared" si="432"/>
        <v>0</v>
      </c>
      <c r="DX129" s="70">
        <f t="shared" si="432"/>
        <v>0</v>
      </c>
      <c r="DY129" s="70">
        <f t="shared" si="432"/>
        <v>0</v>
      </c>
      <c r="DZ129" s="70">
        <f t="shared" si="432"/>
        <v>0</v>
      </c>
      <c r="EA129" s="70">
        <f t="shared" si="432"/>
        <v>0</v>
      </c>
      <c r="EB129" s="70">
        <f t="shared" si="432"/>
        <v>0</v>
      </c>
      <c r="EC129" s="70">
        <f t="shared" si="432"/>
        <v>0</v>
      </c>
      <c r="ED129" s="70">
        <f t="shared" si="432"/>
        <v>0</v>
      </c>
      <c r="EE129" s="70">
        <f t="shared" si="432"/>
        <v>0</v>
      </c>
      <c r="EF129" s="70">
        <f t="shared" si="432"/>
        <v>0</v>
      </c>
      <c r="EG129" s="70">
        <f t="shared" si="432"/>
        <v>0</v>
      </c>
      <c r="EH129" s="70">
        <f t="shared" si="432"/>
        <v>0</v>
      </c>
      <c r="EI129" s="70">
        <f t="shared" si="432"/>
        <v>0</v>
      </c>
      <c r="EJ129" s="70">
        <f t="shared" si="432"/>
        <v>0</v>
      </c>
      <c r="EK129" s="70">
        <f t="shared" si="432"/>
        <v>0</v>
      </c>
      <c r="EL129" s="70">
        <f t="shared" si="432"/>
        <v>0</v>
      </c>
      <c r="EM129" s="70">
        <f t="shared" si="432"/>
        <v>0</v>
      </c>
      <c r="EN129" s="70">
        <f t="shared" si="432"/>
        <v>0</v>
      </c>
      <c r="EO129" s="70">
        <f t="shared" si="432"/>
        <v>0</v>
      </c>
      <c r="EP129" s="70">
        <f t="shared" si="432"/>
        <v>0</v>
      </c>
      <c r="EQ129" s="70">
        <f t="shared" si="432"/>
        <v>0</v>
      </c>
      <c r="ER129" s="70">
        <f t="shared" si="432"/>
        <v>0</v>
      </c>
      <c r="ES129" s="70">
        <f t="shared" si="432"/>
        <v>0</v>
      </c>
      <c r="ET129" s="70">
        <f t="shared" si="432"/>
        <v>0</v>
      </c>
      <c r="EU129" s="70">
        <f t="shared" si="432"/>
        <v>0</v>
      </c>
      <c r="EV129" s="70">
        <f t="shared" si="432"/>
        <v>0</v>
      </c>
      <c r="EW129" s="70">
        <f t="shared" si="432"/>
        <v>0</v>
      </c>
      <c r="EX129" s="70">
        <f t="shared" si="432"/>
        <v>0</v>
      </c>
      <c r="EY129" s="70">
        <f t="shared" si="432"/>
        <v>0</v>
      </c>
      <c r="EZ129" s="70">
        <f t="shared" si="432"/>
        <v>0</v>
      </c>
      <c r="FA129" s="70">
        <f t="shared" si="432"/>
        <v>0</v>
      </c>
      <c r="FB129" s="70">
        <f t="shared" si="432"/>
        <v>0</v>
      </c>
      <c r="FC129" s="70">
        <f t="shared" si="432"/>
        <v>0</v>
      </c>
      <c r="FD129" s="70">
        <f t="shared" si="432"/>
        <v>0</v>
      </c>
      <c r="FE129" s="70">
        <f t="shared" si="432"/>
        <v>0</v>
      </c>
      <c r="FF129" s="70">
        <f t="shared" si="432"/>
        <v>0</v>
      </c>
      <c r="FG129" s="70">
        <f t="shared" si="432"/>
        <v>0</v>
      </c>
      <c r="FH129" s="70">
        <f t="shared" si="432"/>
        <v>0</v>
      </c>
      <c r="FI129" s="70">
        <f t="shared" si="432"/>
        <v>0</v>
      </c>
      <c r="FJ129" s="70">
        <f t="shared" si="432"/>
        <v>0</v>
      </c>
      <c r="FK129" s="70">
        <f t="shared" si="432"/>
        <v>0</v>
      </c>
      <c r="FL129" s="70">
        <f t="shared" si="432"/>
        <v>0</v>
      </c>
      <c r="FM129" s="70">
        <f t="shared" si="432"/>
        <v>0</v>
      </c>
      <c r="FN129" s="70">
        <f t="shared" si="432"/>
        <v>0</v>
      </c>
      <c r="FO129" s="70">
        <f t="shared" si="432"/>
        <v>0</v>
      </c>
      <c r="FP129" s="70">
        <f t="shared" si="432"/>
        <v>0</v>
      </c>
      <c r="FQ129" s="70">
        <f t="shared" si="432"/>
        <v>0</v>
      </c>
      <c r="FR129" s="70">
        <f t="shared" si="432"/>
        <v>0</v>
      </c>
      <c r="FS129" s="70">
        <f t="shared" si="432"/>
        <v>0</v>
      </c>
      <c r="FT129" s="5"/>
      <c r="FU129" s="5"/>
      <c r="FV129" s="5"/>
      <c r="FW129" s="5"/>
      <c r="FX129" s="5"/>
      <c r="FY129" s="5"/>
      <c r="FZ129" s="5"/>
      <c r="GA129" s="5"/>
    </row>
    <row r="130" spans="1:183" ht="16.5" customHeight="1" x14ac:dyDescent="0.25">
      <c r="A130" s="5"/>
      <c r="B130" s="24"/>
      <c r="C130" s="24"/>
      <c r="D130" s="24"/>
      <c r="E130" s="5"/>
      <c r="F130" s="17" t="s">
        <v>309</v>
      </c>
      <c r="G130" s="17" t="s">
        <v>259</v>
      </c>
      <c r="H130" s="41">
        <f t="shared" si="422"/>
        <v>33341.448750000003</v>
      </c>
      <c r="I130" s="41">
        <f t="shared" ref="I130:N130" si="433">H130*1.06</f>
        <v>35341.935675000008</v>
      </c>
      <c r="J130" s="41">
        <f t="shared" si="433"/>
        <v>37462.451815500011</v>
      </c>
      <c r="K130" s="41">
        <f t="shared" si="433"/>
        <v>39710.198924430013</v>
      </c>
      <c r="L130" s="41">
        <f t="shared" si="433"/>
        <v>42092.810859895813</v>
      </c>
      <c r="M130" s="41">
        <f t="shared" si="433"/>
        <v>44618.379511489562</v>
      </c>
      <c r="N130" s="41">
        <f t="shared" si="433"/>
        <v>47295.482282178935</v>
      </c>
      <c r="O130" s="70">
        <f t="shared" ref="O130:FS130" si="434">SUMIF($G$78:$G$123,$G130,O$78:O$123)</f>
        <v>0</v>
      </c>
      <c r="P130" s="70">
        <f t="shared" si="434"/>
        <v>0</v>
      </c>
      <c r="Q130" s="70">
        <f t="shared" si="434"/>
        <v>0</v>
      </c>
      <c r="R130" s="70">
        <f t="shared" si="434"/>
        <v>0</v>
      </c>
      <c r="S130" s="70">
        <f t="shared" si="434"/>
        <v>0</v>
      </c>
      <c r="T130" s="70">
        <f t="shared" si="434"/>
        <v>0</v>
      </c>
      <c r="U130" s="70">
        <f t="shared" si="434"/>
        <v>0</v>
      </c>
      <c r="V130" s="70">
        <f t="shared" si="434"/>
        <v>0</v>
      </c>
      <c r="W130" s="70">
        <f t="shared" si="434"/>
        <v>0</v>
      </c>
      <c r="X130" s="70">
        <f t="shared" si="434"/>
        <v>0</v>
      </c>
      <c r="Y130" s="70">
        <f t="shared" si="434"/>
        <v>0</v>
      </c>
      <c r="Z130" s="70">
        <f t="shared" si="434"/>
        <v>0</v>
      </c>
      <c r="AA130" s="70">
        <f t="shared" si="434"/>
        <v>0</v>
      </c>
      <c r="AB130" s="70">
        <f t="shared" si="434"/>
        <v>0</v>
      </c>
      <c r="AC130" s="70">
        <f t="shared" si="434"/>
        <v>0</v>
      </c>
      <c r="AD130" s="70">
        <f t="shared" si="434"/>
        <v>0</v>
      </c>
      <c r="AE130" s="70">
        <f t="shared" si="434"/>
        <v>0</v>
      </c>
      <c r="AF130" s="70">
        <f t="shared" si="434"/>
        <v>0</v>
      </c>
      <c r="AG130" s="70">
        <f t="shared" si="434"/>
        <v>0</v>
      </c>
      <c r="AH130" s="70">
        <f t="shared" si="434"/>
        <v>0</v>
      </c>
      <c r="AI130" s="70">
        <f t="shared" si="434"/>
        <v>0</v>
      </c>
      <c r="AJ130" s="70">
        <f t="shared" si="434"/>
        <v>0</v>
      </c>
      <c r="AK130" s="70">
        <f t="shared" si="434"/>
        <v>0</v>
      </c>
      <c r="AL130" s="70">
        <f t="shared" si="434"/>
        <v>0</v>
      </c>
      <c r="AM130" s="70">
        <f t="shared" si="434"/>
        <v>0</v>
      </c>
      <c r="AN130" s="70">
        <f t="shared" si="434"/>
        <v>0</v>
      </c>
      <c r="AO130" s="70">
        <f t="shared" si="434"/>
        <v>0</v>
      </c>
      <c r="AP130" s="70">
        <f t="shared" si="434"/>
        <v>0</v>
      </c>
      <c r="AQ130" s="70">
        <f t="shared" si="434"/>
        <v>0</v>
      </c>
      <c r="AR130" s="70">
        <f t="shared" si="434"/>
        <v>0</v>
      </c>
      <c r="AS130" s="70">
        <f t="shared" si="434"/>
        <v>0</v>
      </c>
      <c r="AT130" s="70">
        <f t="shared" si="434"/>
        <v>0</v>
      </c>
      <c r="AU130" s="70">
        <f t="shared" si="434"/>
        <v>0</v>
      </c>
      <c r="AV130" s="70">
        <f t="shared" si="434"/>
        <v>0</v>
      </c>
      <c r="AW130" s="70">
        <f t="shared" si="434"/>
        <v>0</v>
      </c>
      <c r="AX130" s="70">
        <f t="shared" si="434"/>
        <v>0</v>
      </c>
      <c r="AY130" s="70">
        <f t="shared" si="434"/>
        <v>0</v>
      </c>
      <c r="AZ130" s="70">
        <f t="shared" si="434"/>
        <v>0</v>
      </c>
      <c r="BA130" s="70">
        <f t="shared" si="434"/>
        <v>0</v>
      </c>
      <c r="BB130" s="70">
        <f t="shared" si="434"/>
        <v>0</v>
      </c>
      <c r="BC130" s="70">
        <f t="shared" si="434"/>
        <v>0</v>
      </c>
      <c r="BD130" s="70">
        <f t="shared" si="434"/>
        <v>0</v>
      </c>
      <c r="BE130" s="70">
        <f t="shared" si="434"/>
        <v>0</v>
      </c>
      <c r="BF130" s="70">
        <f t="shared" si="434"/>
        <v>0</v>
      </c>
      <c r="BG130" s="70">
        <f t="shared" si="434"/>
        <v>0</v>
      </c>
      <c r="BH130" s="70">
        <f t="shared" si="434"/>
        <v>0</v>
      </c>
      <c r="BI130" s="70">
        <f t="shared" si="434"/>
        <v>0</v>
      </c>
      <c r="BJ130" s="70">
        <f t="shared" si="434"/>
        <v>0</v>
      </c>
      <c r="BK130" s="70">
        <f t="shared" si="434"/>
        <v>0</v>
      </c>
      <c r="BL130" s="70">
        <f t="shared" si="434"/>
        <v>0</v>
      </c>
      <c r="BM130" s="70">
        <f t="shared" si="434"/>
        <v>0</v>
      </c>
      <c r="BN130" s="70">
        <f t="shared" si="434"/>
        <v>0</v>
      </c>
      <c r="BO130" s="70">
        <f t="shared" si="434"/>
        <v>0</v>
      </c>
      <c r="BP130" s="70">
        <f t="shared" si="434"/>
        <v>0</v>
      </c>
      <c r="BQ130" s="70">
        <f t="shared" si="434"/>
        <v>0</v>
      </c>
      <c r="BR130" s="70">
        <f t="shared" si="434"/>
        <v>0</v>
      </c>
      <c r="BS130" s="70">
        <f t="shared" si="434"/>
        <v>0</v>
      </c>
      <c r="BT130" s="70">
        <f t="shared" si="434"/>
        <v>0</v>
      </c>
      <c r="BU130" s="70">
        <f t="shared" si="434"/>
        <v>0</v>
      </c>
      <c r="BV130" s="70">
        <f t="shared" si="434"/>
        <v>0</v>
      </c>
      <c r="BW130" s="70">
        <f t="shared" si="434"/>
        <v>0</v>
      </c>
      <c r="BX130" s="70">
        <f t="shared" si="434"/>
        <v>0</v>
      </c>
      <c r="BY130" s="70">
        <f t="shared" si="434"/>
        <v>0</v>
      </c>
      <c r="BZ130" s="70">
        <f t="shared" si="434"/>
        <v>0</v>
      </c>
      <c r="CA130" s="70">
        <f t="shared" si="434"/>
        <v>0</v>
      </c>
      <c r="CB130" s="70">
        <f t="shared" si="434"/>
        <v>0</v>
      </c>
      <c r="CC130" s="70">
        <f t="shared" si="434"/>
        <v>0</v>
      </c>
      <c r="CD130" s="70">
        <f t="shared" si="434"/>
        <v>0</v>
      </c>
      <c r="CE130" s="70">
        <f t="shared" si="434"/>
        <v>0</v>
      </c>
      <c r="CF130" s="70">
        <f t="shared" si="434"/>
        <v>0</v>
      </c>
      <c r="CG130" s="70">
        <f t="shared" si="434"/>
        <v>0</v>
      </c>
      <c r="CH130" s="70">
        <f t="shared" si="434"/>
        <v>0</v>
      </c>
      <c r="CI130" s="70">
        <f t="shared" si="434"/>
        <v>0</v>
      </c>
      <c r="CJ130" s="70">
        <f t="shared" si="434"/>
        <v>0</v>
      </c>
      <c r="CK130" s="70">
        <f t="shared" si="434"/>
        <v>0</v>
      </c>
      <c r="CL130" s="70">
        <f t="shared" si="434"/>
        <v>0</v>
      </c>
      <c r="CM130" s="70">
        <f t="shared" si="434"/>
        <v>0</v>
      </c>
      <c r="CN130" s="70">
        <f t="shared" si="434"/>
        <v>0</v>
      </c>
      <c r="CO130" s="70">
        <f t="shared" si="434"/>
        <v>0</v>
      </c>
      <c r="CP130" s="70">
        <f t="shared" si="434"/>
        <v>0</v>
      </c>
      <c r="CQ130" s="70">
        <f t="shared" si="434"/>
        <v>0</v>
      </c>
      <c r="CR130" s="70">
        <f t="shared" si="434"/>
        <v>0</v>
      </c>
      <c r="CS130" s="70">
        <f t="shared" si="434"/>
        <v>0</v>
      </c>
      <c r="CT130" s="70">
        <f t="shared" si="434"/>
        <v>0</v>
      </c>
      <c r="CU130" s="70">
        <f t="shared" si="434"/>
        <v>0</v>
      </c>
      <c r="CV130" s="70">
        <f t="shared" si="434"/>
        <v>0</v>
      </c>
      <c r="CW130" s="70">
        <f t="shared" si="434"/>
        <v>0</v>
      </c>
      <c r="CX130" s="70">
        <f t="shared" si="434"/>
        <v>0</v>
      </c>
      <c r="CY130" s="70">
        <f t="shared" si="434"/>
        <v>0</v>
      </c>
      <c r="CZ130" s="70">
        <f t="shared" si="434"/>
        <v>0</v>
      </c>
      <c r="DA130" s="70">
        <f t="shared" si="434"/>
        <v>0</v>
      </c>
      <c r="DB130" s="70">
        <f t="shared" si="434"/>
        <v>0</v>
      </c>
      <c r="DC130" s="70">
        <f t="shared" si="434"/>
        <v>0</v>
      </c>
      <c r="DD130" s="70">
        <f t="shared" si="434"/>
        <v>0</v>
      </c>
      <c r="DE130" s="70">
        <f t="shared" si="434"/>
        <v>0</v>
      </c>
      <c r="DF130" s="70">
        <f t="shared" si="434"/>
        <v>0</v>
      </c>
      <c r="DG130" s="70">
        <f t="shared" si="434"/>
        <v>0</v>
      </c>
      <c r="DH130" s="70">
        <f t="shared" si="434"/>
        <v>0</v>
      </c>
      <c r="DI130" s="70">
        <f t="shared" si="434"/>
        <v>0</v>
      </c>
      <c r="DJ130" s="70">
        <f t="shared" si="434"/>
        <v>0</v>
      </c>
      <c r="DK130" s="70">
        <f t="shared" si="434"/>
        <v>0</v>
      </c>
      <c r="DL130" s="70">
        <f t="shared" si="434"/>
        <v>0</v>
      </c>
      <c r="DM130" s="70">
        <f t="shared" si="434"/>
        <v>0</v>
      </c>
      <c r="DN130" s="70">
        <f t="shared" si="434"/>
        <v>0</v>
      </c>
      <c r="DO130" s="70">
        <f t="shared" si="434"/>
        <v>0</v>
      </c>
      <c r="DP130" s="70">
        <f t="shared" si="434"/>
        <v>0</v>
      </c>
      <c r="DQ130" s="70">
        <f t="shared" si="434"/>
        <v>0</v>
      </c>
      <c r="DR130" s="70">
        <f t="shared" si="434"/>
        <v>0</v>
      </c>
      <c r="DS130" s="70">
        <f t="shared" si="434"/>
        <v>0</v>
      </c>
      <c r="DT130" s="70">
        <f t="shared" si="434"/>
        <v>0</v>
      </c>
      <c r="DU130" s="70">
        <f t="shared" si="434"/>
        <v>0</v>
      </c>
      <c r="DV130" s="70">
        <f t="shared" si="434"/>
        <v>0</v>
      </c>
      <c r="DW130" s="70">
        <f t="shared" si="434"/>
        <v>0</v>
      </c>
      <c r="DX130" s="70">
        <f t="shared" si="434"/>
        <v>0</v>
      </c>
      <c r="DY130" s="70">
        <f t="shared" si="434"/>
        <v>0</v>
      </c>
      <c r="DZ130" s="70">
        <f t="shared" si="434"/>
        <v>0</v>
      </c>
      <c r="EA130" s="70">
        <f t="shared" si="434"/>
        <v>0</v>
      </c>
      <c r="EB130" s="70">
        <f t="shared" si="434"/>
        <v>0</v>
      </c>
      <c r="EC130" s="70">
        <f t="shared" si="434"/>
        <v>0</v>
      </c>
      <c r="ED130" s="70">
        <f t="shared" si="434"/>
        <v>0</v>
      </c>
      <c r="EE130" s="70">
        <f t="shared" si="434"/>
        <v>0</v>
      </c>
      <c r="EF130" s="70">
        <f t="shared" si="434"/>
        <v>0</v>
      </c>
      <c r="EG130" s="70">
        <f t="shared" si="434"/>
        <v>0</v>
      </c>
      <c r="EH130" s="70">
        <f t="shared" si="434"/>
        <v>0</v>
      </c>
      <c r="EI130" s="70">
        <f t="shared" si="434"/>
        <v>0</v>
      </c>
      <c r="EJ130" s="70">
        <f t="shared" si="434"/>
        <v>0</v>
      </c>
      <c r="EK130" s="70">
        <f t="shared" si="434"/>
        <v>0</v>
      </c>
      <c r="EL130" s="70">
        <f t="shared" si="434"/>
        <v>0</v>
      </c>
      <c r="EM130" s="70">
        <f t="shared" si="434"/>
        <v>0</v>
      </c>
      <c r="EN130" s="70">
        <f t="shared" si="434"/>
        <v>0</v>
      </c>
      <c r="EO130" s="70">
        <f t="shared" si="434"/>
        <v>0</v>
      </c>
      <c r="EP130" s="70">
        <f t="shared" si="434"/>
        <v>0</v>
      </c>
      <c r="EQ130" s="70">
        <f t="shared" si="434"/>
        <v>0</v>
      </c>
      <c r="ER130" s="70">
        <f t="shared" si="434"/>
        <v>0</v>
      </c>
      <c r="ES130" s="70">
        <f t="shared" si="434"/>
        <v>0</v>
      </c>
      <c r="ET130" s="70">
        <f t="shared" si="434"/>
        <v>0</v>
      </c>
      <c r="EU130" s="70">
        <f t="shared" si="434"/>
        <v>0</v>
      </c>
      <c r="EV130" s="70">
        <f t="shared" si="434"/>
        <v>0</v>
      </c>
      <c r="EW130" s="70">
        <f t="shared" si="434"/>
        <v>0</v>
      </c>
      <c r="EX130" s="70">
        <f t="shared" si="434"/>
        <v>0</v>
      </c>
      <c r="EY130" s="70">
        <f t="shared" si="434"/>
        <v>0</v>
      </c>
      <c r="EZ130" s="70">
        <f t="shared" si="434"/>
        <v>0</v>
      </c>
      <c r="FA130" s="70">
        <f t="shared" si="434"/>
        <v>0</v>
      </c>
      <c r="FB130" s="70">
        <f t="shared" si="434"/>
        <v>0</v>
      </c>
      <c r="FC130" s="70">
        <f t="shared" si="434"/>
        <v>0</v>
      </c>
      <c r="FD130" s="70">
        <f t="shared" si="434"/>
        <v>0</v>
      </c>
      <c r="FE130" s="70">
        <f t="shared" si="434"/>
        <v>0</v>
      </c>
      <c r="FF130" s="70">
        <f t="shared" si="434"/>
        <v>0</v>
      </c>
      <c r="FG130" s="70">
        <f t="shared" si="434"/>
        <v>0</v>
      </c>
      <c r="FH130" s="70">
        <f t="shared" si="434"/>
        <v>0</v>
      </c>
      <c r="FI130" s="70">
        <f t="shared" si="434"/>
        <v>0</v>
      </c>
      <c r="FJ130" s="70">
        <f t="shared" si="434"/>
        <v>0</v>
      </c>
      <c r="FK130" s="70">
        <f t="shared" si="434"/>
        <v>0</v>
      </c>
      <c r="FL130" s="70">
        <f t="shared" si="434"/>
        <v>0</v>
      </c>
      <c r="FM130" s="70">
        <f t="shared" si="434"/>
        <v>0</v>
      </c>
      <c r="FN130" s="70">
        <f t="shared" si="434"/>
        <v>0</v>
      </c>
      <c r="FO130" s="70">
        <f t="shared" si="434"/>
        <v>0</v>
      </c>
      <c r="FP130" s="70">
        <f t="shared" si="434"/>
        <v>0</v>
      </c>
      <c r="FQ130" s="70">
        <f t="shared" si="434"/>
        <v>0</v>
      </c>
      <c r="FR130" s="70">
        <f t="shared" si="434"/>
        <v>0</v>
      </c>
      <c r="FS130" s="70">
        <f t="shared" si="434"/>
        <v>0</v>
      </c>
      <c r="FT130" s="5"/>
      <c r="FU130" s="5"/>
      <c r="FV130" s="5"/>
      <c r="FW130" s="5"/>
      <c r="FX130" s="5"/>
      <c r="FY130" s="5"/>
      <c r="FZ130" s="5"/>
      <c r="GA130" s="5"/>
    </row>
    <row r="131" spans="1:183" ht="16.5" customHeight="1" x14ac:dyDescent="0.25">
      <c r="A131" s="5"/>
      <c r="B131" s="24"/>
      <c r="C131" s="24"/>
      <c r="D131" s="24"/>
      <c r="E131" s="5"/>
      <c r="F131" s="17" t="s">
        <v>309</v>
      </c>
      <c r="G131" s="17" t="s">
        <v>234</v>
      </c>
      <c r="H131" s="41">
        <f t="shared" si="422"/>
        <v>17214.977916666667</v>
      </c>
      <c r="I131" s="41">
        <f t="shared" ref="I131:N131" si="435">H131*1.06</f>
        <v>18247.876591666667</v>
      </c>
      <c r="J131" s="41">
        <f t="shared" si="435"/>
        <v>19342.749187166668</v>
      </c>
      <c r="K131" s="41">
        <f t="shared" si="435"/>
        <v>20503.314138396669</v>
      </c>
      <c r="L131" s="41">
        <f t="shared" si="435"/>
        <v>21733.512986700469</v>
      </c>
      <c r="M131" s="41">
        <f t="shared" si="435"/>
        <v>23037.523765902497</v>
      </c>
      <c r="N131" s="41">
        <f t="shared" si="435"/>
        <v>24419.775191856646</v>
      </c>
      <c r="O131" s="70">
        <f t="shared" ref="O131:FS131" si="436">SUMIF($G$78:$G$123,$G131,O$78:O$123)</f>
        <v>0</v>
      </c>
      <c r="P131" s="70">
        <f t="shared" si="436"/>
        <v>0</v>
      </c>
      <c r="Q131" s="70">
        <f t="shared" si="436"/>
        <v>0</v>
      </c>
      <c r="R131" s="70">
        <f t="shared" si="436"/>
        <v>0</v>
      </c>
      <c r="S131" s="70">
        <f t="shared" si="436"/>
        <v>0</v>
      </c>
      <c r="T131" s="70">
        <f t="shared" si="436"/>
        <v>0</v>
      </c>
      <c r="U131" s="70">
        <f t="shared" si="436"/>
        <v>0</v>
      </c>
      <c r="V131" s="70">
        <f t="shared" si="436"/>
        <v>0</v>
      </c>
      <c r="W131" s="70">
        <f t="shared" si="436"/>
        <v>0</v>
      </c>
      <c r="X131" s="70">
        <f t="shared" si="436"/>
        <v>0</v>
      </c>
      <c r="Y131" s="70">
        <f t="shared" si="436"/>
        <v>0</v>
      </c>
      <c r="Z131" s="70">
        <f t="shared" si="436"/>
        <v>0</v>
      </c>
      <c r="AA131" s="70">
        <f t="shared" si="436"/>
        <v>0</v>
      </c>
      <c r="AB131" s="70">
        <f t="shared" si="436"/>
        <v>0</v>
      </c>
      <c r="AC131" s="70">
        <f t="shared" si="436"/>
        <v>0</v>
      </c>
      <c r="AD131" s="70">
        <f t="shared" si="436"/>
        <v>0</v>
      </c>
      <c r="AE131" s="70">
        <f t="shared" si="436"/>
        <v>0</v>
      </c>
      <c r="AF131" s="70">
        <f t="shared" si="436"/>
        <v>0</v>
      </c>
      <c r="AG131" s="70">
        <f t="shared" si="436"/>
        <v>0</v>
      </c>
      <c r="AH131" s="70">
        <f t="shared" si="436"/>
        <v>0</v>
      </c>
      <c r="AI131" s="70">
        <f t="shared" si="436"/>
        <v>0</v>
      </c>
      <c r="AJ131" s="70">
        <f t="shared" si="436"/>
        <v>0</v>
      </c>
      <c r="AK131" s="70">
        <f t="shared" si="436"/>
        <v>0</v>
      </c>
      <c r="AL131" s="70">
        <f t="shared" si="436"/>
        <v>0</v>
      </c>
      <c r="AM131" s="70">
        <f t="shared" si="436"/>
        <v>0</v>
      </c>
      <c r="AN131" s="70">
        <f t="shared" si="436"/>
        <v>0</v>
      </c>
      <c r="AO131" s="70">
        <f t="shared" si="436"/>
        <v>0</v>
      </c>
      <c r="AP131" s="70">
        <f t="shared" si="436"/>
        <v>0</v>
      </c>
      <c r="AQ131" s="70">
        <f t="shared" si="436"/>
        <v>0</v>
      </c>
      <c r="AR131" s="70">
        <f t="shared" si="436"/>
        <v>0</v>
      </c>
      <c r="AS131" s="70">
        <f t="shared" si="436"/>
        <v>0</v>
      </c>
      <c r="AT131" s="70">
        <f t="shared" si="436"/>
        <v>0</v>
      </c>
      <c r="AU131" s="70">
        <f t="shared" si="436"/>
        <v>0</v>
      </c>
      <c r="AV131" s="70">
        <f t="shared" si="436"/>
        <v>0</v>
      </c>
      <c r="AW131" s="70">
        <f t="shared" si="436"/>
        <v>0</v>
      </c>
      <c r="AX131" s="70">
        <f t="shared" si="436"/>
        <v>0</v>
      </c>
      <c r="AY131" s="70">
        <f t="shared" si="436"/>
        <v>0</v>
      </c>
      <c r="AZ131" s="70">
        <f t="shared" si="436"/>
        <v>0</v>
      </c>
      <c r="BA131" s="70">
        <f t="shared" si="436"/>
        <v>0</v>
      </c>
      <c r="BB131" s="70">
        <f t="shared" si="436"/>
        <v>0</v>
      </c>
      <c r="BC131" s="70">
        <f t="shared" si="436"/>
        <v>0</v>
      </c>
      <c r="BD131" s="70">
        <f t="shared" si="436"/>
        <v>0</v>
      </c>
      <c r="BE131" s="70">
        <f t="shared" si="436"/>
        <v>0</v>
      </c>
      <c r="BF131" s="70">
        <f t="shared" si="436"/>
        <v>0</v>
      </c>
      <c r="BG131" s="70">
        <f t="shared" si="436"/>
        <v>0</v>
      </c>
      <c r="BH131" s="70">
        <f t="shared" si="436"/>
        <v>0</v>
      </c>
      <c r="BI131" s="70">
        <f t="shared" si="436"/>
        <v>0</v>
      </c>
      <c r="BJ131" s="70">
        <f t="shared" si="436"/>
        <v>0</v>
      </c>
      <c r="BK131" s="70">
        <f t="shared" si="436"/>
        <v>0</v>
      </c>
      <c r="BL131" s="70">
        <f t="shared" si="436"/>
        <v>0</v>
      </c>
      <c r="BM131" s="70">
        <f t="shared" si="436"/>
        <v>0</v>
      </c>
      <c r="BN131" s="70">
        <f t="shared" si="436"/>
        <v>0</v>
      </c>
      <c r="BO131" s="70">
        <f t="shared" si="436"/>
        <v>0</v>
      </c>
      <c r="BP131" s="70">
        <f t="shared" si="436"/>
        <v>0</v>
      </c>
      <c r="BQ131" s="70">
        <f t="shared" si="436"/>
        <v>0</v>
      </c>
      <c r="BR131" s="70">
        <f t="shared" si="436"/>
        <v>0</v>
      </c>
      <c r="BS131" s="70">
        <f t="shared" si="436"/>
        <v>0</v>
      </c>
      <c r="BT131" s="70">
        <f t="shared" si="436"/>
        <v>0</v>
      </c>
      <c r="BU131" s="70">
        <f t="shared" si="436"/>
        <v>0</v>
      </c>
      <c r="BV131" s="70">
        <f t="shared" si="436"/>
        <v>0</v>
      </c>
      <c r="BW131" s="70">
        <f t="shared" si="436"/>
        <v>0</v>
      </c>
      <c r="BX131" s="70">
        <f t="shared" si="436"/>
        <v>0</v>
      </c>
      <c r="BY131" s="70">
        <f t="shared" si="436"/>
        <v>0</v>
      </c>
      <c r="BZ131" s="70">
        <f t="shared" si="436"/>
        <v>0</v>
      </c>
      <c r="CA131" s="70">
        <f t="shared" si="436"/>
        <v>0</v>
      </c>
      <c r="CB131" s="70">
        <f t="shared" si="436"/>
        <v>0</v>
      </c>
      <c r="CC131" s="70">
        <f t="shared" si="436"/>
        <v>0</v>
      </c>
      <c r="CD131" s="70">
        <f t="shared" si="436"/>
        <v>0</v>
      </c>
      <c r="CE131" s="70">
        <f t="shared" si="436"/>
        <v>0</v>
      </c>
      <c r="CF131" s="70">
        <f t="shared" si="436"/>
        <v>0</v>
      </c>
      <c r="CG131" s="70">
        <f t="shared" si="436"/>
        <v>0</v>
      </c>
      <c r="CH131" s="70">
        <f t="shared" si="436"/>
        <v>0</v>
      </c>
      <c r="CI131" s="70">
        <f t="shared" si="436"/>
        <v>0</v>
      </c>
      <c r="CJ131" s="70">
        <f t="shared" si="436"/>
        <v>0</v>
      </c>
      <c r="CK131" s="70">
        <f t="shared" si="436"/>
        <v>0</v>
      </c>
      <c r="CL131" s="70">
        <f t="shared" si="436"/>
        <v>0</v>
      </c>
      <c r="CM131" s="70">
        <f t="shared" si="436"/>
        <v>0</v>
      </c>
      <c r="CN131" s="70">
        <f t="shared" si="436"/>
        <v>0</v>
      </c>
      <c r="CO131" s="70">
        <f t="shared" si="436"/>
        <v>0</v>
      </c>
      <c r="CP131" s="70">
        <f t="shared" si="436"/>
        <v>0</v>
      </c>
      <c r="CQ131" s="70">
        <f t="shared" si="436"/>
        <v>0</v>
      </c>
      <c r="CR131" s="70">
        <f t="shared" si="436"/>
        <v>0</v>
      </c>
      <c r="CS131" s="70">
        <f t="shared" si="436"/>
        <v>0</v>
      </c>
      <c r="CT131" s="70">
        <f t="shared" si="436"/>
        <v>0</v>
      </c>
      <c r="CU131" s="70">
        <f t="shared" si="436"/>
        <v>0</v>
      </c>
      <c r="CV131" s="70">
        <f t="shared" si="436"/>
        <v>0</v>
      </c>
      <c r="CW131" s="70">
        <f t="shared" si="436"/>
        <v>0</v>
      </c>
      <c r="CX131" s="70">
        <f t="shared" si="436"/>
        <v>0</v>
      </c>
      <c r="CY131" s="70">
        <f t="shared" si="436"/>
        <v>0</v>
      </c>
      <c r="CZ131" s="70">
        <f t="shared" si="436"/>
        <v>0</v>
      </c>
      <c r="DA131" s="70">
        <f t="shared" si="436"/>
        <v>0</v>
      </c>
      <c r="DB131" s="70">
        <f t="shared" si="436"/>
        <v>0</v>
      </c>
      <c r="DC131" s="70">
        <f t="shared" si="436"/>
        <v>0</v>
      </c>
      <c r="DD131" s="70">
        <f t="shared" si="436"/>
        <v>0</v>
      </c>
      <c r="DE131" s="70">
        <f t="shared" si="436"/>
        <v>0</v>
      </c>
      <c r="DF131" s="70">
        <f t="shared" si="436"/>
        <v>0</v>
      </c>
      <c r="DG131" s="70">
        <f t="shared" si="436"/>
        <v>0</v>
      </c>
      <c r="DH131" s="70">
        <f t="shared" si="436"/>
        <v>0</v>
      </c>
      <c r="DI131" s="70">
        <f t="shared" si="436"/>
        <v>0</v>
      </c>
      <c r="DJ131" s="70">
        <f t="shared" si="436"/>
        <v>0</v>
      </c>
      <c r="DK131" s="70">
        <f t="shared" si="436"/>
        <v>0</v>
      </c>
      <c r="DL131" s="70">
        <f t="shared" si="436"/>
        <v>0</v>
      </c>
      <c r="DM131" s="70">
        <f t="shared" si="436"/>
        <v>0</v>
      </c>
      <c r="DN131" s="70">
        <f t="shared" si="436"/>
        <v>0</v>
      </c>
      <c r="DO131" s="70">
        <f t="shared" si="436"/>
        <v>0</v>
      </c>
      <c r="DP131" s="70">
        <f t="shared" si="436"/>
        <v>0</v>
      </c>
      <c r="DQ131" s="70">
        <f t="shared" si="436"/>
        <v>0</v>
      </c>
      <c r="DR131" s="70">
        <f t="shared" si="436"/>
        <v>0</v>
      </c>
      <c r="DS131" s="70">
        <f t="shared" si="436"/>
        <v>0</v>
      </c>
      <c r="DT131" s="70">
        <f t="shared" si="436"/>
        <v>0</v>
      </c>
      <c r="DU131" s="70">
        <f t="shared" si="436"/>
        <v>0</v>
      </c>
      <c r="DV131" s="70">
        <f t="shared" si="436"/>
        <v>0</v>
      </c>
      <c r="DW131" s="70">
        <f t="shared" si="436"/>
        <v>0</v>
      </c>
      <c r="DX131" s="70">
        <f t="shared" si="436"/>
        <v>0</v>
      </c>
      <c r="DY131" s="70">
        <f t="shared" si="436"/>
        <v>0</v>
      </c>
      <c r="DZ131" s="70">
        <f t="shared" si="436"/>
        <v>0</v>
      </c>
      <c r="EA131" s="70">
        <f t="shared" si="436"/>
        <v>0</v>
      </c>
      <c r="EB131" s="70">
        <f t="shared" si="436"/>
        <v>0</v>
      </c>
      <c r="EC131" s="70">
        <f t="shared" si="436"/>
        <v>0</v>
      </c>
      <c r="ED131" s="70">
        <f t="shared" si="436"/>
        <v>0</v>
      </c>
      <c r="EE131" s="70">
        <f t="shared" si="436"/>
        <v>0</v>
      </c>
      <c r="EF131" s="70">
        <f t="shared" si="436"/>
        <v>0</v>
      </c>
      <c r="EG131" s="70">
        <f t="shared" si="436"/>
        <v>0</v>
      </c>
      <c r="EH131" s="70">
        <f t="shared" si="436"/>
        <v>0</v>
      </c>
      <c r="EI131" s="70">
        <f t="shared" si="436"/>
        <v>0</v>
      </c>
      <c r="EJ131" s="70">
        <f t="shared" si="436"/>
        <v>0</v>
      </c>
      <c r="EK131" s="70">
        <f t="shared" si="436"/>
        <v>0</v>
      </c>
      <c r="EL131" s="70">
        <f t="shared" si="436"/>
        <v>0</v>
      </c>
      <c r="EM131" s="70">
        <f t="shared" si="436"/>
        <v>0</v>
      </c>
      <c r="EN131" s="70">
        <f t="shared" si="436"/>
        <v>0</v>
      </c>
      <c r="EO131" s="70">
        <f t="shared" si="436"/>
        <v>0</v>
      </c>
      <c r="EP131" s="70">
        <f t="shared" si="436"/>
        <v>0</v>
      </c>
      <c r="EQ131" s="70">
        <f t="shared" si="436"/>
        <v>0</v>
      </c>
      <c r="ER131" s="70">
        <f t="shared" si="436"/>
        <v>0</v>
      </c>
      <c r="ES131" s="70">
        <f t="shared" si="436"/>
        <v>0</v>
      </c>
      <c r="ET131" s="70">
        <f t="shared" si="436"/>
        <v>0</v>
      </c>
      <c r="EU131" s="70">
        <f t="shared" si="436"/>
        <v>0</v>
      </c>
      <c r="EV131" s="70">
        <f t="shared" si="436"/>
        <v>0</v>
      </c>
      <c r="EW131" s="70">
        <f t="shared" si="436"/>
        <v>0</v>
      </c>
      <c r="EX131" s="70">
        <f t="shared" si="436"/>
        <v>0</v>
      </c>
      <c r="EY131" s="70">
        <f t="shared" si="436"/>
        <v>0</v>
      </c>
      <c r="EZ131" s="70">
        <f t="shared" si="436"/>
        <v>0</v>
      </c>
      <c r="FA131" s="70">
        <f t="shared" si="436"/>
        <v>0</v>
      </c>
      <c r="FB131" s="70">
        <f t="shared" si="436"/>
        <v>0</v>
      </c>
      <c r="FC131" s="70">
        <f t="shared" si="436"/>
        <v>0</v>
      </c>
      <c r="FD131" s="70">
        <f t="shared" si="436"/>
        <v>0</v>
      </c>
      <c r="FE131" s="70">
        <f t="shared" si="436"/>
        <v>0</v>
      </c>
      <c r="FF131" s="70">
        <f t="shared" si="436"/>
        <v>0</v>
      </c>
      <c r="FG131" s="70">
        <f t="shared" si="436"/>
        <v>0</v>
      </c>
      <c r="FH131" s="70">
        <f t="shared" si="436"/>
        <v>0</v>
      </c>
      <c r="FI131" s="70">
        <f t="shared" si="436"/>
        <v>0</v>
      </c>
      <c r="FJ131" s="70">
        <f t="shared" si="436"/>
        <v>0</v>
      </c>
      <c r="FK131" s="70">
        <f t="shared" si="436"/>
        <v>0</v>
      </c>
      <c r="FL131" s="70">
        <f t="shared" si="436"/>
        <v>0</v>
      </c>
      <c r="FM131" s="70">
        <f t="shared" si="436"/>
        <v>0</v>
      </c>
      <c r="FN131" s="70">
        <f t="shared" si="436"/>
        <v>0</v>
      </c>
      <c r="FO131" s="70">
        <f t="shared" si="436"/>
        <v>0</v>
      </c>
      <c r="FP131" s="70">
        <f t="shared" si="436"/>
        <v>0</v>
      </c>
      <c r="FQ131" s="70">
        <f t="shared" si="436"/>
        <v>0</v>
      </c>
      <c r="FR131" s="70">
        <f t="shared" si="436"/>
        <v>0</v>
      </c>
      <c r="FS131" s="70">
        <f t="shared" si="436"/>
        <v>0</v>
      </c>
      <c r="FT131" s="5"/>
      <c r="FU131" s="5"/>
      <c r="FV131" s="5"/>
      <c r="FW131" s="5"/>
      <c r="FX131" s="5"/>
      <c r="FY131" s="5"/>
      <c r="FZ131" s="5"/>
      <c r="GA131" s="5"/>
    </row>
    <row r="132" spans="1:183" ht="16.5" customHeight="1" x14ac:dyDescent="0.25">
      <c r="A132" s="5"/>
      <c r="B132" s="24"/>
      <c r="C132" s="24"/>
      <c r="D132" s="24"/>
      <c r="E132" s="5"/>
      <c r="F132" s="17" t="s">
        <v>233</v>
      </c>
      <c r="G132" s="17" t="s">
        <v>233</v>
      </c>
      <c r="H132" s="41">
        <f t="shared" si="422"/>
        <v>134986.72500000001</v>
      </c>
      <c r="I132" s="41">
        <f t="shared" ref="I132:N132" si="437">H132*1.06</f>
        <v>143085.92850000001</v>
      </c>
      <c r="J132" s="41">
        <f t="shared" si="437"/>
        <v>151671.08421000003</v>
      </c>
      <c r="K132" s="41">
        <f t="shared" si="437"/>
        <v>160771.34926260004</v>
      </c>
      <c r="L132" s="41">
        <f t="shared" si="437"/>
        <v>170417.63021835606</v>
      </c>
      <c r="M132" s="41">
        <f t="shared" si="437"/>
        <v>180642.68803145742</v>
      </c>
      <c r="N132" s="41">
        <f t="shared" si="437"/>
        <v>191481.24931334489</v>
      </c>
      <c r="O132" s="70">
        <f t="shared" ref="O132:FS132" si="438">SUMIF($G$78:$G$123,$G132,O$78:O$123)</f>
        <v>0</v>
      </c>
      <c r="P132" s="70">
        <f t="shared" si="438"/>
        <v>0</v>
      </c>
      <c r="Q132" s="70">
        <f t="shared" si="438"/>
        <v>0</v>
      </c>
      <c r="R132" s="70">
        <f t="shared" si="438"/>
        <v>0</v>
      </c>
      <c r="S132" s="70">
        <f t="shared" si="438"/>
        <v>0</v>
      </c>
      <c r="T132" s="70">
        <f t="shared" si="438"/>
        <v>0</v>
      </c>
      <c r="U132" s="70">
        <f t="shared" si="438"/>
        <v>0</v>
      </c>
      <c r="V132" s="70">
        <f t="shared" si="438"/>
        <v>0</v>
      </c>
      <c r="W132" s="70">
        <f t="shared" si="438"/>
        <v>0</v>
      </c>
      <c r="X132" s="70">
        <f t="shared" si="438"/>
        <v>0</v>
      </c>
      <c r="Y132" s="70">
        <f t="shared" si="438"/>
        <v>0</v>
      </c>
      <c r="Z132" s="70">
        <f t="shared" si="438"/>
        <v>0</v>
      </c>
      <c r="AA132" s="70">
        <f t="shared" si="438"/>
        <v>0</v>
      </c>
      <c r="AB132" s="70">
        <f t="shared" si="438"/>
        <v>0</v>
      </c>
      <c r="AC132" s="70">
        <f t="shared" si="438"/>
        <v>0</v>
      </c>
      <c r="AD132" s="70">
        <f t="shared" si="438"/>
        <v>0</v>
      </c>
      <c r="AE132" s="70">
        <f t="shared" si="438"/>
        <v>0</v>
      </c>
      <c r="AF132" s="70">
        <f t="shared" si="438"/>
        <v>0</v>
      </c>
      <c r="AG132" s="70">
        <f t="shared" si="438"/>
        <v>0</v>
      </c>
      <c r="AH132" s="70">
        <f t="shared" si="438"/>
        <v>0</v>
      </c>
      <c r="AI132" s="70">
        <f t="shared" si="438"/>
        <v>0</v>
      </c>
      <c r="AJ132" s="70">
        <f t="shared" si="438"/>
        <v>0</v>
      </c>
      <c r="AK132" s="70">
        <f t="shared" si="438"/>
        <v>0</v>
      </c>
      <c r="AL132" s="70">
        <f t="shared" si="438"/>
        <v>0</v>
      </c>
      <c r="AM132" s="70">
        <f t="shared" si="438"/>
        <v>0</v>
      </c>
      <c r="AN132" s="70">
        <f t="shared" si="438"/>
        <v>0</v>
      </c>
      <c r="AO132" s="70">
        <f t="shared" si="438"/>
        <v>0</v>
      </c>
      <c r="AP132" s="70">
        <f t="shared" si="438"/>
        <v>0</v>
      </c>
      <c r="AQ132" s="70">
        <f t="shared" si="438"/>
        <v>0</v>
      </c>
      <c r="AR132" s="70">
        <f t="shared" si="438"/>
        <v>0</v>
      </c>
      <c r="AS132" s="70">
        <f t="shared" si="438"/>
        <v>0</v>
      </c>
      <c r="AT132" s="70">
        <f t="shared" si="438"/>
        <v>0</v>
      </c>
      <c r="AU132" s="70">
        <f t="shared" si="438"/>
        <v>0</v>
      </c>
      <c r="AV132" s="70">
        <f t="shared" si="438"/>
        <v>0</v>
      </c>
      <c r="AW132" s="70">
        <f t="shared" si="438"/>
        <v>0</v>
      </c>
      <c r="AX132" s="70">
        <f t="shared" si="438"/>
        <v>0</v>
      </c>
      <c r="AY132" s="70">
        <f t="shared" si="438"/>
        <v>0</v>
      </c>
      <c r="AZ132" s="70">
        <f t="shared" si="438"/>
        <v>0</v>
      </c>
      <c r="BA132" s="70">
        <f t="shared" si="438"/>
        <v>0</v>
      </c>
      <c r="BB132" s="70">
        <f t="shared" si="438"/>
        <v>0</v>
      </c>
      <c r="BC132" s="70">
        <f t="shared" si="438"/>
        <v>0</v>
      </c>
      <c r="BD132" s="70">
        <f t="shared" si="438"/>
        <v>0</v>
      </c>
      <c r="BE132" s="70">
        <f t="shared" si="438"/>
        <v>0</v>
      </c>
      <c r="BF132" s="70">
        <f t="shared" si="438"/>
        <v>0</v>
      </c>
      <c r="BG132" s="70">
        <f t="shared" si="438"/>
        <v>0</v>
      </c>
      <c r="BH132" s="70">
        <f t="shared" si="438"/>
        <v>0</v>
      </c>
      <c r="BI132" s="70">
        <f t="shared" si="438"/>
        <v>0</v>
      </c>
      <c r="BJ132" s="70">
        <f t="shared" si="438"/>
        <v>0</v>
      </c>
      <c r="BK132" s="70">
        <f t="shared" si="438"/>
        <v>0</v>
      </c>
      <c r="BL132" s="70">
        <f t="shared" si="438"/>
        <v>0</v>
      </c>
      <c r="BM132" s="70">
        <f t="shared" si="438"/>
        <v>0</v>
      </c>
      <c r="BN132" s="70">
        <f t="shared" si="438"/>
        <v>0</v>
      </c>
      <c r="BO132" s="70">
        <f t="shared" si="438"/>
        <v>0</v>
      </c>
      <c r="BP132" s="70">
        <f t="shared" si="438"/>
        <v>0</v>
      </c>
      <c r="BQ132" s="70">
        <f t="shared" si="438"/>
        <v>0</v>
      </c>
      <c r="BR132" s="70">
        <f t="shared" si="438"/>
        <v>0</v>
      </c>
      <c r="BS132" s="70">
        <f t="shared" si="438"/>
        <v>0</v>
      </c>
      <c r="BT132" s="70">
        <f t="shared" si="438"/>
        <v>0</v>
      </c>
      <c r="BU132" s="70">
        <f t="shared" si="438"/>
        <v>0</v>
      </c>
      <c r="BV132" s="70">
        <f t="shared" si="438"/>
        <v>0</v>
      </c>
      <c r="BW132" s="70">
        <f t="shared" si="438"/>
        <v>0</v>
      </c>
      <c r="BX132" s="70">
        <f t="shared" si="438"/>
        <v>0</v>
      </c>
      <c r="BY132" s="70">
        <f t="shared" si="438"/>
        <v>0</v>
      </c>
      <c r="BZ132" s="70">
        <f t="shared" si="438"/>
        <v>0</v>
      </c>
      <c r="CA132" s="70">
        <f t="shared" si="438"/>
        <v>0</v>
      </c>
      <c r="CB132" s="70">
        <f t="shared" si="438"/>
        <v>0</v>
      </c>
      <c r="CC132" s="70">
        <f t="shared" si="438"/>
        <v>0</v>
      </c>
      <c r="CD132" s="70">
        <f t="shared" si="438"/>
        <v>0</v>
      </c>
      <c r="CE132" s="70">
        <f t="shared" si="438"/>
        <v>0</v>
      </c>
      <c r="CF132" s="70">
        <f t="shared" si="438"/>
        <v>0</v>
      </c>
      <c r="CG132" s="70">
        <f t="shared" si="438"/>
        <v>0</v>
      </c>
      <c r="CH132" s="70">
        <f t="shared" si="438"/>
        <v>0</v>
      </c>
      <c r="CI132" s="70">
        <f t="shared" si="438"/>
        <v>0</v>
      </c>
      <c r="CJ132" s="70">
        <f t="shared" si="438"/>
        <v>0</v>
      </c>
      <c r="CK132" s="70">
        <f t="shared" si="438"/>
        <v>0</v>
      </c>
      <c r="CL132" s="70">
        <f t="shared" si="438"/>
        <v>0</v>
      </c>
      <c r="CM132" s="70">
        <f t="shared" si="438"/>
        <v>0</v>
      </c>
      <c r="CN132" s="70">
        <f t="shared" si="438"/>
        <v>0</v>
      </c>
      <c r="CO132" s="70">
        <f t="shared" si="438"/>
        <v>0</v>
      </c>
      <c r="CP132" s="70">
        <f t="shared" si="438"/>
        <v>0</v>
      </c>
      <c r="CQ132" s="70">
        <f t="shared" si="438"/>
        <v>0</v>
      </c>
      <c r="CR132" s="70">
        <f t="shared" si="438"/>
        <v>0</v>
      </c>
      <c r="CS132" s="70">
        <f t="shared" si="438"/>
        <v>0</v>
      </c>
      <c r="CT132" s="70">
        <f t="shared" si="438"/>
        <v>0</v>
      </c>
      <c r="CU132" s="70">
        <f t="shared" si="438"/>
        <v>0</v>
      </c>
      <c r="CV132" s="70">
        <f t="shared" si="438"/>
        <v>0</v>
      </c>
      <c r="CW132" s="70">
        <f t="shared" si="438"/>
        <v>0</v>
      </c>
      <c r="CX132" s="70">
        <f t="shared" si="438"/>
        <v>0</v>
      </c>
      <c r="CY132" s="70">
        <f t="shared" si="438"/>
        <v>0</v>
      </c>
      <c r="CZ132" s="70">
        <f t="shared" si="438"/>
        <v>0</v>
      </c>
      <c r="DA132" s="70">
        <f t="shared" si="438"/>
        <v>0</v>
      </c>
      <c r="DB132" s="70">
        <f t="shared" si="438"/>
        <v>0</v>
      </c>
      <c r="DC132" s="70">
        <f t="shared" si="438"/>
        <v>0</v>
      </c>
      <c r="DD132" s="70">
        <f t="shared" si="438"/>
        <v>0</v>
      </c>
      <c r="DE132" s="70">
        <f t="shared" si="438"/>
        <v>0</v>
      </c>
      <c r="DF132" s="70">
        <f t="shared" si="438"/>
        <v>0</v>
      </c>
      <c r="DG132" s="70">
        <f t="shared" si="438"/>
        <v>0</v>
      </c>
      <c r="DH132" s="70">
        <f t="shared" si="438"/>
        <v>0</v>
      </c>
      <c r="DI132" s="70">
        <f t="shared" si="438"/>
        <v>0</v>
      </c>
      <c r="DJ132" s="70">
        <f t="shared" si="438"/>
        <v>0</v>
      </c>
      <c r="DK132" s="70">
        <f t="shared" si="438"/>
        <v>0</v>
      </c>
      <c r="DL132" s="70">
        <f t="shared" si="438"/>
        <v>0</v>
      </c>
      <c r="DM132" s="70">
        <f t="shared" si="438"/>
        <v>0</v>
      </c>
      <c r="DN132" s="70">
        <f t="shared" si="438"/>
        <v>0</v>
      </c>
      <c r="DO132" s="70">
        <f t="shared" si="438"/>
        <v>0</v>
      </c>
      <c r="DP132" s="70">
        <f t="shared" si="438"/>
        <v>0</v>
      </c>
      <c r="DQ132" s="70">
        <f t="shared" si="438"/>
        <v>0</v>
      </c>
      <c r="DR132" s="70">
        <f t="shared" si="438"/>
        <v>0</v>
      </c>
      <c r="DS132" s="70">
        <f t="shared" si="438"/>
        <v>0</v>
      </c>
      <c r="DT132" s="70">
        <f t="shared" si="438"/>
        <v>0</v>
      </c>
      <c r="DU132" s="70">
        <f t="shared" si="438"/>
        <v>0</v>
      </c>
      <c r="DV132" s="70">
        <f t="shared" si="438"/>
        <v>0</v>
      </c>
      <c r="DW132" s="70">
        <f t="shared" si="438"/>
        <v>0</v>
      </c>
      <c r="DX132" s="70">
        <f t="shared" si="438"/>
        <v>0</v>
      </c>
      <c r="DY132" s="70">
        <f t="shared" si="438"/>
        <v>0</v>
      </c>
      <c r="DZ132" s="70">
        <f t="shared" si="438"/>
        <v>0</v>
      </c>
      <c r="EA132" s="70">
        <f t="shared" si="438"/>
        <v>0</v>
      </c>
      <c r="EB132" s="70">
        <f t="shared" si="438"/>
        <v>0</v>
      </c>
      <c r="EC132" s="70">
        <f t="shared" si="438"/>
        <v>0</v>
      </c>
      <c r="ED132" s="70">
        <f t="shared" si="438"/>
        <v>0</v>
      </c>
      <c r="EE132" s="70">
        <f t="shared" si="438"/>
        <v>0</v>
      </c>
      <c r="EF132" s="70">
        <f t="shared" si="438"/>
        <v>0</v>
      </c>
      <c r="EG132" s="70">
        <f t="shared" si="438"/>
        <v>0</v>
      </c>
      <c r="EH132" s="70">
        <f t="shared" si="438"/>
        <v>0</v>
      </c>
      <c r="EI132" s="70">
        <f t="shared" si="438"/>
        <v>0</v>
      </c>
      <c r="EJ132" s="70">
        <f t="shared" si="438"/>
        <v>0</v>
      </c>
      <c r="EK132" s="70">
        <f t="shared" si="438"/>
        <v>0</v>
      </c>
      <c r="EL132" s="70">
        <f t="shared" si="438"/>
        <v>0</v>
      </c>
      <c r="EM132" s="70">
        <f t="shared" si="438"/>
        <v>0</v>
      </c>
      <c r="EN132" s="70">
        <f t="shared" si="438"/>
        <v>0</v>
      </c>
      <c r="EO132" s="70">
        <f t="shared" si="438"/>
        <v>0</v>
      </c>
      <c r="EP132" s="70">
        <f t="shared" si="438"/>
        <v>0</v>
      </c>
      <c r="EQ132" s="70">
        <f t="shared" si="438"/>
        <v>0</v>
      </c>
      <c r="ER132" s="70">
        <f t="shared" si="438"/>
        <v>0</v>
      </c>
      <c r="ES132" s="70">
        <f t="shared" si="438"/>
        <v>0</v>
      </c>
      <c r="ET132" s="70">
        <f t="shared" si="438"/>
        <v>0</v>
      </c>
      <c r="EU132" s="70">
        <f t="shared" si="438"/>
        <v>0</v>
      </c>
      <c r="EV132" s="70">
        <f t="shared" si="438"/>
        <v>0</v>
      </c>
      <c r="EW132" s="70">
        <f t="shared" si="438"/>
        <v>0</v>
      </c>
      <c r="EX132" s="70">
        <f t="shared" si="438"/>
        <v>0</v>
      </c>
      <c r="EY132" s="70">
        <f t="shared" si="438"/>
        <v>0</v>
      </c>
      <c r="EZ132" s="70">
        <f t="shared" si="438"/>
        <v>0</v>
      </c>
      <c r="FA132" s="70">
        <f t="shared" si="438"/>
        <v>0</v>
      </c>
      <c r="FB132" s="70">
        <f t="shared" si="438"/>
        <v>0</v>
      </c>
      <c r="FC132" s="70">
        <f t="shared" si="438"/>
        <v>0</v>
      </c>
      <c r="FD132" s="70">
        <f t="shared" si="438"/>
        <v>0</v>
      </c>
      <c r="FE132" s="70">
        <f t="shared" si="438"/>
        <v>0</v>
      </c>
      <c r="FF132" s="70">
        <f t="shared" si="438"/>
        <v>0</v>
      </c>
      <c r="FG132" s="70">
        <f t="shared" si="438"/>
        <v>0</v>
      </c>
      <c r="FH132" s="70">
        <f t="shared" si="438"/>
        <v>0</v>
      </c>
      <c r="FI132" s="70">
        <f t="shared" si="438"/>
        <v>0</v>
      </c>
      <c r="FJ132" s="70">
        <f t="shared" si="438"/>
        <v>0</v>
      </c>
      <c r="FK132" s="70">
        <f t="shared" si="438"/>
        <v>0</v>
      </c>
      <c r="FL132" s="70">
        <f t="shared" si="438"/>
        <v>0</v>
      </c>
      <c r="FM132" s="70">
        <f t="shared" si="438"/>
        <v>0</v>
      </c>
      <c r="FN132" s="70">
        <f t="shared" si="438"/>
        <v>0</v>
      </c>
      <c r="FO132" s="70">
        <f t="shared" si="438"/>
        <v>0</v>
      </c>
      <c r="FP132" s="70">
        <f t="shared" si="438"/>
        <v>0</v>
      </c>
      <c r="FQ132" s="70">
        <f t="shared" si="438"/>
        <v>0</v>
      </c>
      <c r="FR132" s="70">
        <f t="shared" si="438"/>
        <v>0</v>
      </c>
      <c r="FS132" s="70">
        <f t="shared" si="438"/>
        <v>0</v>
      </c>
      <c r="FT132" s="5"/>
      <c r="FU132" s="5"/>
      <c r="FV132" s="5"/>
      <c r="FW132" s="5"/>
      <c r="FX132" s="5"/>
      <c r="FY132" s="5"/>
      <c r="FZ132" s="5"/>
      <c r="GA132" s="5"/>
    </row>
    <row r="133" spans="1:183" ht="16.5" customHeight="1" x14ac:dyDescent="0.25">
      <c r="A133" s="5"/>
      <c r="B133" s="24"/>
      <c r="C133" s="24"/>
      <c r="D133" s="24"/>
      <c r="E133" s="5"/>
      <c r="F133" s="17"/>
      <c r="G133" s="17"/>
      <c r="H133" s="41"/>
      <c r="I133" s="41"/>
      <c r="J133" s="41"/>
      <c r="K133" s="41"/>
      <c r="L133" s="41"/>
      <c r="M133" s="41"/>
      <c r="N133" s="41"/>
      <c r="O133" s="70">
        <f t="shared" ref="O133:FS133" si="439">SUMIF($G$78:$G$123,$G133,O$78:O$123)</f>
        <v>0</v>
      </c>
      <c r="P133" s="70">
        <f t="shared" si="439"/>
        <v>0</v>
      </c>
      <c r="Q133" s="70">
        <f t="shared" si="439"/>
        <v>0</v>
      </c>
      <c r="R133" s="70">
        <f t="shared" si="439"/>
        <v>0</v>
      </c>
      <c r="S133" s="70">
        <f t="shared" si="439"/>
        <v>0</v>
      </c>
      <c r="T133" s="70">
        <f t="shared" si="439"/>
        <v>0</v>
      </c>
      <c r="U133" s="70">
        <f t="shared" si="439"/>
        <v>0</v>
      </c>
      <c r="V133" s="70">
        <f t="shared" si="439"/>
        <v>0</v>
      </c>
      <c r="W133" s="70">
        <f t="shared" si="439"/>
        <v>0</v>
      </c>
      <c r="X133" s="70">
        <f t="shared" si="439"/>
        <v>0</v>
      </c>
      <c r="Y133" s="70">
        <f t="shared" si="439"/>
        <v>0</v>
      </c>
      <c r="Z133" s="70">
        <f t="shared" si="439"/>
        <v>0</v>
      </c>
      <c r="AA133" s="70">
        <f t="shared" si="439"/>
        <v>0</v>
      </c>
      <c r="AB133" s="70">
        <f t="shared" si="439"/>
        <v>0</v>
      </c>
      <c r="AC133" s="70">
        <f t="shared" si="439"/>
        <v>0</v>
      </c>
      <c r="AD133" s="70">
        <f t="shared" si="439"/>
        <v>0</v>
      </c>
      <c r="AE133" s="70">
        <f t="shared" si="439"/>
        <v>0</v>
      </c>
      <c r="AF133" s="70">
        <f t="shared" si="439"/>
        <v>0</v>
      </c>
      <c r="AG133" s="70">
        <f t="shared" si="439"/>
        <v>0</v>
      </c>
      <c r="AH133" s="70">
        <f t="shared" si="439"/>
        <v>0</v>
      </c>
      <c r="AI133" s="70">
        <f t="shared" si="439"/>
        <v>0</v>
      </c>
      <c r="AJ133" s="70">
        <f t="shared" si="439"/>
        <v>0</v>
      </c>
      <c r="AK133" s="70">
        <f t="shared" si="439"/>
        <v>0</v>
      </c>
      <c r="AL133" s="70">
        <f t="shared" si="439"/>
        <v>0</v>
      </c>
      <c r="AM133" s="70">
        <f t="shared" si="439"/>
        <v>0</v>
      </c>
      <c r="AN133" s="70">
        <f t="shared" si="439"/>
        <v>0</v>
      </c>
      <c r="AO133" s="70">
        <f t="shared" si="439"/>
        <v>0</v>
      </c>
      <c r="AP133" s="70">
        <f t="shared" si="439"/>
        <v>0</v>
      </c>
      <c r="AQ133" s="70">
        <f t="shared" si="439"/>
        <v>0</v>
      </c>
      <c r="AR133" s="70">
        <f t="shared" si="439"/>
        <v>0</v>
      </c>
      <c r="AS133" s="70">
        <f t="shared" si="439"/>
        <v>0</v>
      </c>
      <c r="AT133" s="70">
        <f t="shared" si="439"/>
        <v>0</v>
      </c>
      <c r="AU133" s="70">
        <f t="shared" si="439"/>
        <v>0</v>
      </c>
      <c r="AV133" s="70">
        <f t="shared" si="439"/>
        <v>0</v>
      </c>
      <c r="AW133" s="70">
        <f t="shared" si="439"/>
        <v>0</v>
      </c>
      <c r="AX133" s="70">
        <f t="shared" si="439"/>
        <v>0</v>
      </c>
      <c r="AY133" s="70">
        <f t="shared" si="439"/>
        <v>0</v>
      </c>
      <c r="AZ133" s="70">
        <f t="shared" si="439"/>
        <v>0</v>
      </c>
      <c r="BA133" s="70">
        <f t="shared" si="439"/>
        <v>0</v>
      </c>
      <c r="BB133" s="70">
        <f t="shared" si="439"/>
        <v>0</v>
      </c>
      <c r="BC133" s="70">
        <f t="shared" si="439"/>
        <v>0</v>
      </c>
      <c r="BD133" s="70">
        <f t="shared" si="439"/>
        <v>0</v>
      </c>
      <c r="BE133" s="70">
        <f t="shared" si="439"/>
        <v>0</v>
      </c>
      <c r="BF133" s="70">
        <f t="shared" si="439"/>
        <v>0</v>
      </c>
      <c r="BG133" s="70">
        <f t="shared" si="439"/>
        <v>0</v>
      </c>
      <c r="BH133" s="70">
        <f t="shared" si="439"/>
        <v>0</v>
      </c>
      <c r="BI133" s="70">
        <f t="shared" si="439"/>
        <v>0</v>
      </c>
      <c r="BJ133" s="70">
        <f t="shared" si="439"/>
        <v>0</v>
      </c>
      <c r="BK133" s="70">
        <f t="shared" si="439"/>
        <v>0</v>
      </c>
      <c r="BL133" s="70">
        <f t="shared" si="439"/>
        <v>0</v>
      </c>
      <c r="BM133" s="70">
        <f t="shared" si="439"/>
        <v>0</v>
      </c>
      <c r="BN133" s="70">
        <f t="shared" si="439"/>
        <v>0</v>
      </c>
      <c r="BO133" s="70">
        <f t="shared" si="439"/>
        <v>0</v>
      </c>
      <c r="BP133" s="70">
        <f t="shared" si="439"/>
        <v>0</v>
      </c>
      <c r="BQ133" s="70">
        <f t="shared" si="439"/>
        <v>0</v>
      </c>
      <c r="BR133" s="70">
        <f t="shared" si="439"/>
        <v>0</v>
      </c>
      <c r="BS133" s="70">
        <f t="shared" si="439"/>
        <v>0</v>
      </c>
      <c r="BT133" s="70">
        <f t="shared" si="439"/>
        <v>0</v>
      </c>
      <c r="BU133" s="70">
        <f t="shared" si="439"/>
        <v>0</v>
      </c>
      <c r="BV133" s="70">
        <f t="shared" si="439"/>
        <v>0</v>
      </c>
      <c r="BW133" s="70">
        <f t="shared" si="439"/>
        <v>0</v>
      </c>
      <c r="BX133" s="70">
        <f t="shared" si="439"/>
        <v>0</v>
      </c>
      <c r="BY133" s="70">
        <f t="shared" si="439"/>
        <v>0</v>
      </c>
      <c r="BZ133" s="70">
        <f t="shared" si="439"/>
        <v>0</v>
      </c>
      <c r="CA133" s="70">
        <f t="shared" si="439"/>
        <v>0</v>
      </c>
      <c r="CB133" s="70">
        <f t="shared" si="439"/>
        <v>0</v>
      </c>
      <c r="CC133" s="70">
        <f t="shared" si="439"/>
        <v>0</v>
      </c>
      <c r="CD133" s="70">
        <f t="shared" si="439"/>
        <v>0</v>
      </c>
      <c r="CE133" s="70">
        <f t="shared" si="439"/>
        <v>0</v>
      </c>
      <c r="CF133" s="70">
        <f t="shared" si="439"/>
        <v>0</v>
      </c>
      <c r="CG133" s="70">
        <f t="shared" si="439"/>
        <v>0</v>
      </c>
      <c r="CH133" s="70">
        <f t="shared" si="439"/>
        <v>0</v>
      </c>
      <c r="CI133" s="70">
        <f t="shared" si="439"/>
        <v>0</v>
      </c>
      <c r="CJ133" s="70">
        <f t="shared" si="439"/>
        <v>0</v>
      </c>
      <c r="CK133" s="70">
        <f t="shared" si="439"/>
        <v>0</v>
      </c>
      <c r="CL133" s="70">
        <f t="shared" si="439"/>
        <v>0</v>
      </c>
      <c r="CM133" s="70">
        <f t="shared" si="439"/>
        <v>0</v>
      </c>
      <c r="CN133" s="70">
        <f t="shared" si="439"/>
        <v>0</v>
      </c>
      <c r="CO133" s="70">
        <f t="shared" si="439"/>
        <v>0</v>
      </c>
      <c r="CP133" s="70">
        <f t="shared" si="439"/>
        <v>0</v>
      </c>
      <c r="CQ133" s="70">
        <f t="shared" si="439"/>
        <v>0</v>
      </c>
      <c r="CR133" s="70">
        <f t="shared" si="439"/>
        <v>0</v>
      </c>
      <c r="CS133" s="70">
        <f t="shared" si="439"/>
        <v>0</v>
      </c>
      <c r="CT133" s="70">
        <f t="shared" si="439"/>
        <v>0</v>
      </c>
      <c r="CU133" s="70">
        <f t="shared" si="439"/>
        <v>0</v>
      </c>
      <c r="CV133" s="70">
        <f t="shared" si="439"/>
        <v>0</v>
      </c>
      <c r="CW133" s="70">
        <f t="shared" si="439"/>
        <v>0</v>
      </c>
      <c r="CX133" s="70">
        <f t="shared" si="439"/>
        <v>0</v>
      </c>
      <c r="CY133" s="70">
        <f t="shared" si="439"/>
        <v>0</v>
      </c>
      <c r="CZ133" s="70">
        <f t="shared" si="439"/>
        <v>0</v>
      </c>
      <c r="DA133" s="70">
        <f t="shared" si="439"/>
        <v>0</v>
      </c>
      <c r="DB133" s="70">
        <f t="shared" si="439"/>
        <v>0</v>
      </c>
      <c r="DC133" s="70">
        <f t="shared" si="439"/>
        <v>0</v>
      </c>
      <c r="DD133" s="70">
        <f t="shared" si="439"/>
        <v>0</v>
      </c>
      <c r="DE133" s="70">
        <f t="shared" si="439"/>
        <v>0</v>
      </c>
      <c r="DF133" s="70">
        <f t="shared" si="439"/>
        <v>0</v>
      </c>
      <c r="DG133" s="70">
        <f t="shared" si="439"/>
        <v>0</v>
      </c>
      <c r="DH133" s="70">
        <f t="shared" si="439"/>
        <v>0</v>
      </c>
      <c r="DI133" s="70">
        <f t="shared" si="439"/>
        <v>0</v>
      </c>
      <c r="DJ133" s="70">
        <f t="shared" si="439"/>
        <v>0</v>
      </c>
      <c r="DK133" s="70">
        <f t="shared" si="439"/>
        <v>0</v>
      </c>
      <c r="DL133" s="70">
        <f t="shared" si="439"/>
        <v>0</v>
      </c>
      <c r="DM133" s="70">
        <f t="shared" si="439"/>
        <v>0</v>
      </c>
      <c r="DN133" s="70">
        <f t="shared" si="439"/>
        <v>0</v>
      </c>
      <c r="DO133" s="70">
        <f t="shared" si="439"/>
        <v>0</v>
      </c>
      <c r="DP133" s="70">
        <f t="shared" si="439"/>
        <v>0</v>
      </c>
      <c r="DQ133" s="70">
        <f t="shared" si="439"/>
        <v>0</v>
      </c>
      <c r="DR133" s="70">
        <f t="shared" si="439"/>
        <v>0</v>
      </c>
      <c r="DS133" s="70">
        <f t="shared" si="439"/>
        <v>0</v>
      </c>
      <c r="DT133" s="70">
        <f t="shared" si="439"/>
        <v>0</v>
      </c>
      <c r="DU133" s="70">
        <f t="shared" si="439"/>
        <v>0</v>
      </c>
      <c r="DV133" s="70">
        <f t="shared" si="439"/>
        <v>0</v>
      </c>
      <c r="DW133" s="70">
        <f t="shared" si="439"/>
        <v>0</v>
      </c>
      <c r="DX133" s="70">
        <f t="shared" si="439"/>
        <v>0</v>
      </c>
      <c r="DY133" s="70">
        <f t="shared" si="439"/>
        <v>0</v>
      </c>
      <c r="DZ133" s="70">
        <f t="shared" si="439"/>
        <v>0</v>
      </c>
      <c r="EA133" s="70">
        <f t="shared" si="439"/>
        <v>0</v>
      </c>
      <c r="EB133" s="70">
        <f t="shared" si="439"/>
        <v>0</v>
      </c>
      <c r="EC133" s="70">
        <f t="shared" si="439"/>
        <v>0</v>
      </c>
      <c r="ED133" s="70">
        <f t="shared" si="439"/>
        <v>0</v>
      </c>
      <c r="EE133" s="70">
        <f t="shared" si="439"/>
        <v>0</v>
      </c>
      <c r="EF133" s="70">
        <f t="shared" si="439"/>
        <v>0</v>
      </c>
      <c r="EG133" s="70">
        <f t="shared" si="439"/>
        <v>0</v>
      </c>
      <c r="EH133" s="70">
        <f t="shared" si="439"/>
        <v>0</v>
      </c>
      <c r="EI133" s="70">
        <f t="shared" si="439"/>
        <v>0</v>
      </c>
      <c r="EJ133" s="70">
        <f t="shared" si="439"/>
        <v>0</v>
      </c>
      <c r="EK133" s="70">
        <f t="shared" si="439"/>
        <v>0</v>
      </c>
      <c r="EL133" s="70">
        <f t="shared" si="439"/>
        <v>0</v>
      </c>
      <c r="EM133" s="70">
        <f t="shared" si="439"/>
        <v>0</v>
      </c>
      <c r="EN133" s="70">
        <f t="shared" si="439"/>
        <v>0</v>
      </c>
      <c r="EO133" s="70">
        <f t="shared" si="439"/>
        <v>0</v>
      </c>
      <c r="EP133" s="70">
        <f t="shared" si="439"/>
        <v>0</v>
      </c>
      <c r="EQ133" s="70">
        <f t="shared" si="439"/>
        <v>0</v>
      </c>
      <c r="ER133" s="70">
        <f t="shared" si="439"/>
        <v>0</v>
      </c>
      <c r="ES133" s="70">
        <f t="shared" si="439"/>
        <v>0</v>
      </c>
      <c r="ET133" s="70">
        <f t="shared" si="439"/>
        <v>0</v>
      </c>
      <c r="EU133" s="70">
        <f t="shared" si="439"/>
        <v>0</v>
      </c>
      <c r="EV133" s="70">
        <f t="shared" si="439"/>
        <v>0</v>
      </c>
      <c r="EW133" s="70">
        <f t="shared" si="439"/>
        <v>0</v>
      </c>
      <c r="EX133" s="70">
        <f t="shared" si="439"/>
        <v>0</v>
      </c>
      <c r="EY133" s="70">
        <f t="shared" si="439"/>
        <v>0</v>
      </c>
      <c r="EZ133" s="70">
        <f t="shared" si="439"/>
        <v>0</v>
      </c>
      <c r="FA133" s="70">
        <f t="shared" si="439"/>
        <v>0</v>
      </c>
      <c r="FB133" s="70">
        <f t="shared" si="439"/>
        <v>0</v>
      </c>
      <c r="FC133" s="70">
        <f t="shared" si="439"/>
        <v>0</v>
      </c>
      <c r="FD133" s="70">
        <f t="shared" si="439"/>
        <v>0</v>
      </c>
      <c r="FE133" s="70">
        <f t="shared" si="439"/>
        <v>0</v>
      </c>
      <c r="FF133" s="70">
        <f t="shared" si="439"/>
        <v>0</v>
      </c>
      <c r="FG133" s="70">
        <f t="shared" si="439"/>
        <v>0</v>
      </c>
      <c r="FH133" s="70">
        <f t="shared" si="439"/>
        <v>0</v>
      </c>
      <c r="FI133" s="70">
        <f t="shared" si="439"/>
        <v>0</v>
      </c>
      <c r="FJ133" s="70">
        <f t="shared" si="439"/>
        <v>0</v>
      </c>
      <c r="FK133" s="70">
        <f t="shared" si="439"/>
        <v>0</v>
      </c>
      <c r="FL133" s="70">
        <f t="shared" si="439"/>
        <v>0</v>
      </c>
      <c r="FM133" s="70">
        <f t="shared" si="439"/>
        <v>0</v>
      </c>
      <c r="FN133" s="70">
        <f t="shared" si="439"/>
        <v>0</v>
      </c>
      <c r="FO133" s="70">
        <f t="shared" si="439"/>
        <v>0</v>
      </c>
      <c r="FP133" s="70">
        <f t="shared" si="439"/>
        <v>0</v>
      </c>
      <c r="FQ133" s="70">
        <f t="shared" si="439"/>
        <v>0</v>
      </c>
      <c r="FR133" s="70">
        <f t="shared" si="439"/>
        <v>0</v>
      </c>
      <c r="FS133" s="70">
        <f t="shared" si="439"/>
        <v>0</v>
      </c>
      <c r="FT133" s="5"/>
      <c r="FU133" s="5"/>
      <c r="FV133" s="5"/>
      <c r="FW133" s="5"/>
      <c r="FX133" s="5"/>
      <c r="FY133" s="5"/>
      <c r="FZ133" s="5"/>
      <c r="GA133" s="5"/>
    </row>
    <row r="134" spans="1:183" ht="16.5" customHeight="1" x14ac:dyDescent="0.25">
      <c r="A134" s="19"/>
      <c r="B134" s="74"/>
      <c r="C134" s="74"/>
      <c r="D134" s="74"/>
      <c r="E134" s="19"/>
      <c r="F134" s="89" t="s">
        <v>312</v>
      </c>
      <c r="G134" s="89"/>
      <c r="H134" s="90"/>
      <c r="I134" s="90"/>
      <c r="J134" s="90"/>
      <c r="K134" s="90"/>
      <c r="L134" s="90"/>
      <c r="M134" s="90"/>
      <c r="N134" s="90"/>
      <c r="O134" s="91">
        <f t="shared" ref="O134:FS134" si="440">SUM(O125:O133)</f>
        <v>0</v>
      </c>
      <c r="P134" s="91">
        <f t="shared" si="440"/>
        <v>0</v>
      </c>
      <c r="Q134" s="91">
        <f t="shared" si="440"/>
        <v>0</v>
      </c>
      <c r="R134" s="91">
        <f t="shared" si="440"/>
        <v>0</v>
      </c>
      <c r="S134" s="91">
        <f t="shared" si="440"/>
        <v>0</v>
      </c>
      <c r="T134" s="91">
        <f t="shared" si="440"/>
        <v>0</v>
      </c>
      <c r="U134" s="91">
        <f t="shared" si="440"/>
        <v>0</v>
      </c>
      <c r="V134" s="91">
        <f t="shared" si="440"/>
        <v>0</v>
      </c>
      <c r="W134" s="91">
        <f t="shared" si="440"/>
        <v>0</v>
      </c>
      <c r="X134" s="91">
        <f t="shared" si="440"/>
        <v>0</v>
      </c>
      <c r="Y134" s="91">
        <f t="shared" si="440"/>
        <v>0</v>
      </c>
      <c r="Z134" s="91">
        <f t="shared" si="440"/>
        <v>0</v>
      </c>
      <c r="AA134" s="91">
        <f t="shared" si="440"/>
        <v>0</v>
      </c>
      <c r="AB134" s="91">
        <f t="shared" si="440"/>
        <v>0</v>
      </c>
      <c r="AC134" s="91">
        <f t="shared" si="440"/>
        <v>0</v>
      </c>
      <c r="AD134" s="91">
        <f t="shared" si="440"/>
        <v>0</v>
      </c>
      <c r="AE134" s="91">
        <f t="shared" si="440"/>
        <v>0</v>
      </c>
      <c r="AF134" s="91">
        <f t="shared" si="440"/>
        <v>0</v>
      </c>
      <c r="AG134" s="91">
        <f t="shared" si="440"/>
        <v>0</v>
      </c>
      <c r="AH134" s="91">
        <f t="shared" si="440"/>
        <v>0</v>
      </c>
      <c r="AI134" s="91">
        <f t="shared" si="440"/>
        <v>0</v>
      </c>
      <c r="AJ134" s="91">
        <f t="shared" si="440"/>
        <v>0</v>
      </c>
      <c r="AK134" s="91">
        <f t="shared" si="440"/>
        <v>0</v>
      </c>
      <c r="AL134" s="91">
        <f t="shared" si="440"/>
        <v>0</v>
      </c>
      <c r="AM134" s="91">
        <f t="shared" si="440"/>
        <v>0</v>
      </c>
      <c r="AN134" s="91">
        <f t="shared" si="440"/>
        <v>0</v>
      </c>
      <c r="AO134" s="91">
        <f t="shared" si="440"/>
        <v>0</v>
      </c>
      <c r="AP134" s="91">
        <f t="shared" si="440"/>
        <v>0</v>
      </c>
      <c r="AQ134" s="91">
        <f t="shared" si="440"/>
        <v>0</v>
      </c>
      <c r="AR134" s="91">
        <f t="shared" si="440"/>
        <v>0</v>
      </c>
      <c r="AS134" s="91">
        <f t="shared" si="440"/>
        <v>0</v>
      </c>
      <c r="AT134" s="91">
        <f t="shared" si="440"/>
        <v>0</v>
      </c>
      <c r="AU134" s="91">
        <f t="shared" si="440"/>
        <v>0</v>
      </c>
      <c r="AV134" s="91">
        <f t="shared" si="440"/>
        <v>0</v>
      </c>
      <c r="AW134" s="91">
        <f t="shared" si="440"/>
        <v>0</v>
      </c>
      <c r="AX134" s="91">
        <f t="shared" si="440"/>
        <v>0</v>
      </c>
      <c r="AY134" s="91">
        <f t="shared" si="440"/>
        <v>0</v>
      </c>
      <c r="AZ134" s="91">
        <f t="shared" si="440"/>
        <v>0</v>
      </c>
      <c r="BA134" s="91">
        <f t="shared" si="440"/>
        <v>0</v>
      </c>
      <c r="BB134" s="91">
        <f t="shared" si="440"/>
        <v>0</v>
      </c>
      <c r="BC134" s="91">
        <f t="shared" si="440"/>
        <v>0</v>
      </c>
      <c r="BD134" s="91">
        <f t="shared" si="440"/>
        <v>0</v>
      </c>
      <c r="BE134" s="91">
        <f t="shared" si="440"/>
        <v>0</v>
      </c>
      <c r="BF134" s="91">
        <f t="shared" si="440"/>
        <v>0</v>
      </c>
      <c r="BG134" s="91">
        <f t="shared" si="440"/>
        <v>0</v>
      </c>
      <c r="BH134" s="91">
        <f t="shared" si="440"/>
        <v>0</v>
      </c>
      <c r="BI134" s="91">
        <f t="shared" si="440"/>
        <v>0</v>
      </c>
      <c r="BJ134" s="91">
        <f t="shared" si="440"/>
        <v>0</v>
      </c>
      <c r="BK134" s="91">
        <f t="shared" si="440"/>
        <v>0</v>
      </c>
      <c r="BL134" s="91">
        <f t="shared" si="440"/>
        <v>0</v>
      </c>
      <c r="BM134" s="91">
        <f t="shared" si="440"/>
        <v>0</v>
      </c>
      <c r="BN134" s="91">
        <f t="shared" si="440"/>
        <v>0</v>
      </c>
      <c r="BO134" s="91">
        <f t="shared" si="440"/>
        <v>0</v>
      </c>
      <c r="BP134" s="91">
        <f t="shared" si="440"/>
        <v>0</v>
      </c>
      <c r="BQ134" s="91">
        <f t="shared" si="440"/>
        <v>0</v>
      </c>
      <c r="BR134" s="91">
        <f t="shared" si="440"/>
        <v>0</v>
      </c>
      <c r="BS134" s="91">
        <f t="shared" si="440"/>
        <v>0</v>
      </c>
      <c r="BT134" s="91">
        <f t="shared" si="440"/>
        <v>0</v>
      </c>
      <c r="BU134" s="91">
        <f t="shared" si="440"/>
        <v>0</v>
      </c>
      <c r="BV134" s="91">
        <f t="shared" si="440"/>
        <v>0</v>
      </c>
      <c r="BW134" s="91">
        <f t="shared" si="440"/>
        <v>0</v>
      </c>
      <c r="BX134" s="91">
        <f t="shared" si="440"/>
        <v>0</v>
      </c>
      <c r="BY134" s="91">
        <f t="shared" si="440"/>
        <v>0</v>
      </c>
      <c r="BZ134" s="91">
        <f t="shared" si="440"/>
        <v>0</v>
      </c>
      <c r="CA134" s="91">
        <f t="shared" si="440"/>
        <v>0</v>
      </c>
      <c r="CB134" s="91">
        <f t="shared" si="440"/>
        <v>0</v>
      </c>
      <c r="CC134" s="91">
        <f t="shared" si="440"/>
        <v>0</v>
      </c>
      <c r="CD134" s="91">
        <f t="shared" si="440"/>
        <v>0</v>
      </c>
      <c r="CE134" s="91">
        <f t="shared" si="440"/>
        <v>0</v>
      </c>
      <c r="CF134" s="91">
        <f t="shared" si="440"/>
        <v>0</v>
      </c>
      <c r="CG134" s="91">
        <f t="shared" si="440"/>
        <v>0</v>
      </c>
      <c r="CH134" s="91">
        <f t="shared" si="440"/>
        <v>0</v>
      </c>
      <c r="CI134" s="91">
        <f t="shared" si="440"/>
        <v>0</v>
      </c>
      <c r="CJ134" s="91">
        <f t="shared" si="440"/>
        <v>0</v>
      </c>
      <c r="CK134" s="91">
        <f t="shared" si="440"/>
        <v>0</v>
      </c>
      <c r="CL134" s="91">
        <f t="shared" si="440"/>
        <v>0</v>
      </c>
      <c r="CM134" s="91">
        <f t="shared" si="440"/>
        <v>0</v>
      </c>
      <c r="CN134" s="91">
        <f t="shared" si="440"/>
        <v>0</v>
      </c>
      <c r="CO134" s="91">
        <f t="shared" si="440"/>
        <v>0</v>
      </c>
      <c r="CP134" s="91">
        <f t="shared" si="440"/>
        <v>0</v>
      </c>
      <c r="CQ134" s="91">
        <f t="shared" si="440"/>
        <v>0</v>
      </c>
      <c r="CR134" s="91">
        <f t="shared" si="440"/>
        <v>0</v>
      </c>
      <c r="CS134" s="91">
        <f t="shared" si="440"/>
        <v>0</v>
      </c>
      <c r="CT134" s="91">
        <f t="shared" si="440"/>
        <v>0</v>
      </c>
      <c r="CU134" s="91">
        <f t="shared" si="440"/>
        <v>0</v>
      </c>
      <c r="CV134" s="91">
        <f t="shared" si="440"/>
        <v>0</v>
      </c>
      <c r="CW134" s="91">
        <f t="shared" si="440"/>
        <v>0</v>
      </c>
      <c r="CX134" s="91">
        <f t="shared" si="440"/>
        <v>0</v>
      </c>
      <c r="CY134" s="91">
        <f t="shared" si="440"/>
        <v>0</v>
      </c>
      <c r="CZ134" s="91">
        <f t="shared" si="440"/>
        <v>0</v>
      </c>
      <c r="DA134" s="91">
        <f t="shared" si="440"/>
        <v>0</v>
      </c>
      <c r="DB134" s="91">
        <f t="shared" si="440"/>
        <v>0</v>
      </c>
      <c r="DC134" s="91">
        <f t="shared" si="440"/>
        <v>0</v>
      </c>
      <c r="DD134" s="91">
        <f t="shared" si="440"/>
        <v>0</v>
      </c>
      <c r="DE134" s="91">
        <f t="shared" si="440"/>
        <v>0</v>
      </c>
      <c r="DF134" s="91">
        <f t="shared" si="440"/>
        <v>0</v>
      </c>
      <c r="DG134" s="91">
        <f t="shared" si="440"/>
        <v>0</v>
      </c>
      <c r="DH134" s="91">
        <f t="shared" si="440"/>
        <v>0</v>
      </c>
      <c r="DI134" s="91">
        <f t="shared" si="440"/>
        <v>0</v>
      </c>
      <c r="DJ134" s="91">
        <f t="shared" si="440"/>
        <v>0</v>
      </c>
      <c r="DK134" s="91">
        <f t="shared" si="440"/>
        <v>0</v>
      </c>
      <c r="DL134" s="91">
        <f t="shared" si="440"/>
        <v>0</v>
      </c>
      <c r="DM134" s="91">
        <f t="shared" si="440"/>
        <v>0</v>
      </c>
      <c r="DN134" s="91">
        <f t="shared" si="440"/>
        <v>0</v>
      </c>
      <c r="DO134" s="91">
        <f t="shared" si="440"/>
        <v>0</v>
      </c>
      <c r="DP134" s="91">
        <f t="shared" si="440"/>
        <v>0</v>
      </c>
      <c r="DQ134" s="91">
        <f t="shared" si="440"/>
        <v>0</v>
      </c>
      <c r="DR134" s="91">
        <f t="shared" si="440"/>
        <v>0</v>
      </c>
      <c r="DS134" s="91">
        <f t="shared" si="440"/>
        <v>0</v>
      </c>
      <c r="DT134" s="91">
        <f t="shared" si="440"/>
        <v>0</v>
      </c>
      <c r="DU134" s="91">
        <f t="shared" si="440"/>
        <v>0</v>
      </c>
      <c r="DV134" s="91">
        <f t="shared" si="440"/>
        <v>0</v>
      </c>
      <c r="DW134" s="91">
        <f t="shared" si="440"/>
        <v>0</v>
      </c>
      <c r="DX134" s="91">
        <f t="shared" si="440"/>
        <v>0</v>
      </c>
      <c r="DY134" s="91">
        <f t="shared" si="440"/>
        <v>0</v>
      </c>
      <c r="DZ134" s="91">
        <f t="shared" si="440"/>
        <v>0</v>
      </c>
      <c r="EA134" s="91">
        <f t="shared" si="440"/>
        <v>0</v>
      </c>
      <c r="EB134" s="91">
        <f t="shared" si="440"/>
        <v>0</v>
      </c>
      <c r="EC134" s="91">
        <f t="shared" si="440"/>
        <v>0</v>
      </c>
      <c r="ED134" s="91">
        <f t="shared" si="440"/>
        <v>0</v>
      </c>
      <c r="EE134" s="91">
        <f t="shared" si="440"/>
        <v>0</v>
      </c>
      <c r="EF134" s="91">
        <f t="shared" si="440"/>
        <v>0</v>
      </c>
      <c r="EG134" s="91">
        <f t="shared" si="440"/>
        <v>0</v>
      </c>
      <c r="EH134" s="91">
        <f t="shared" si="440"/>
        <v>0</v>
      </c>
      <c r="EI134" s="91">
        <f t="shared" si="440"/>
        <v>0</v>
      </c>
      <c r="EJ134" s="91">
        <f t="shared" si="440"/>
        <v>0</v>
      </c>
      <c r="EK134" s="91">
        <f t="shared" si="440"/>
        <v>0</v>
      </c>
      <c r="EL134" s="91">
        <f t="shared" si="440"/>
        <v>0</v>
      </c>
      <c r="EM134" s="91">
        <f t="shared" si="440"/>
        <v>0</v>
      </c>
      <c r="EN134" s="91">
        <f t="shared" si="440"/>
        <v>0</v>
      </c>
      <c r="EO134" s="91">
        <f t="shared" si="440"/>
        <v>0</v>
      </c>
      <c r="EP134" s="91">
        <f t="shared" si="440"/>
        <v>0</v>
      </c>
      <c r="EQ134" s="91">
        <f t="shared" si="440"/>
        <v>0</v>
      </c>
      <c r="ER134" s="91">
        <f t="shared" si="440"/>
        <v>0</v>
      </c>
      <c r="ES134" s="91">
        <f t="shared" si="440"/>
        <v>0</v>
      </c>
      <c r="ET134" s="91">
        <f t="shared" si="440"/>
        <v>0</v>
      </c>
      <c r="EU134" s="91">
        <f t="shared" si="440"/>
        <v>0</v>
      </c>
      <c r="EV134" s="91">
        <f t="shared" si="440"/>
        <v>0</v>
      </c>
      <c r="EW134" s="91">
        <f t="shared" si="440"/>
        <v>0</v>
      </c>
      <c r="EX134" s="91">
        <f t="shared" si="440"/>
        <v>0</v>
      </c>
      <c r="EY134" s="91">
        <f t="shared" si="440"/>
        <v>0</v>
      </c>
      <c r="EZ134" s="91">
        <f t="shared" si="440"/>
        <v>0</v>
      </c>
      <c r="FA134" s="91">
        <f t="shared" si="440"/>
        <v>0</v>
      </c>
      <c r="FB134" s="91">
        <f t="shared" si="440"/>
        <v>0</v>
      </c>
      <c r="FC134" s="91">
        <f t="shared" si="440"/>
        <v>0</v>
      </c>
      <c r="FD134" s="91">
        <f t="shared" si="440"/>
        <v>0</v>
      </c>
      <c r="FE134" s="91">
        <f t="shared" si="440"/>
        <v>0</v>
      </c>
      <c r="FF134" s="91">
        <f t="shared" si="440"/>
        <v>0</v>
      </c>
      <c r="FG134" s="91">
        <f t="shared" si="440"/>
        <v>0</v>
      </c>
      <c r="FH134" s="91">
        <f t="shared" si="440"/>
        <v>0</v>
      </c>
      <c r="FI134" s="91">
        <f t="shared" si="440"/>
        <v>0</v>
      </c>
      <c r="FJ134" s="91">
        <f t="shared" si="440"/>
        <v>0</v>
      </c>
      <c r="FK134" s="91">
        <f t="shared" si="440"/>
        <v>0</v>
      </c>
      <c r="FL134" s="91">
        <f t="shared" si="440"/>
        <v>0</v>
      </c>
      <c r="FM134" s="91">
        <f t="shared" si="440"/>
        <v>0</v>
      </c>
      <c r="FN134" s="91">
        <f t="shared" si="440"/>
        <v>0</v>
      </c>
      <c r="FO134" s="91">
        <f t="shared" si="440"/>
        <v>0</v>
      </c>
      <c r="FP134" s="91">
        <f t="shared" si="440"/>
        <v>0</v>
      </c>
      <c r="FQ134" s="91">
        <f t="shared" si="440"/>
        <v>0</v>
      </c>
      <c r="FR134" s="91">
        <f t="shared" si="440"/>
        <v>0</v>
      </c>
      <c r="FS134" s="91">
        <f t="shared" si="440"/>
        <v>0</v>
      </c>
      <c r="FT134" s="51"/>
      <c r="FU134" s="5"/>
      <c r="FV134" s="19"/>
      <c r="FW134" s="19"/>
      <c r="FX134" s="19"/>
      <c r="FY134" s="19"/>
      <c r="FZ134" s="19"/>
      <c r="GA134" s="19"/>
    </row>
    <row r="135" spans="1:183" ht="16.5" hidden="1" customHeight="1" x14ac:dyDescent="0.25">
      <c r="A135" s="54"/>
      <c r="B135" s="92"/>
      <c r="C135" s="92"/>
      <c r="D135" s="92"/>
      <c r="E135" s="54"/>
      <c r="F135" s="93"/>
      <c r="G135" s="54"/>
      <c r="H135" s="94"/>
      <c r="I135" s="94"/>
      <c r="J135" s="94"/>
      <c r="K135" s="94"/>
      <c r="L135" s="94"/>
      <c r="M135" s="94"/>
      <c r="N135" s="94"/>
      <c r="O135" s="55">
        <f t="shared" ref="O135:AG135" si="441">SUMPRODUCT($H$61:$H$68,O$61:O$68)</f>
        <v>0</v>
      </c>
      <c r="P135" s="55">
        <f t="shared" si="441"/>
        <v>0</v>
      </c>
      <c r="Q135" s="55">
        <f t="shared" si="441"/>
        <v>0</v>
      </c>
      <c r="R135" s="55">
        <f t="shared" si="441"/>
        <v>450880.85995833343</v>
      </c>
      <c r="S135" s="55">
        <f t="shared" si="441"/>
        <v>450880.85995833343</v>
      </c>
      <c r="T135" s="55">
        <f t="shared" si="441"/>
        <v>552120.90370833338</v>
      </c>
      <c r="U135" s="55">
        <f t="shared" si="441"/>
        <v>552120.90370833338</v>
      </c>
      <c r="V135" s="55">
        <f t="shared" si="441"/>
        <v>518374.22245833336</v>
      </c>
      <c r="W135" s="55">
        <f t="shared" si="441"/>
        <v>518374.22245833336</v>
      </c>
      <c r="X135" s="55">
        <f t="shared" si="441"/>
        <v>495426.47920833342</v>
      </c>
      <c r="Y135" s="55">
        <f t="shared" si="441"/>
        <v>495426.47920833342</v>
      </c>
      <c r="Z135" s="55">
        <f t="shared" si="441"/>
        <v>495426.47920833342</v>
      </c>
      <c r="AA135" s="55">
        <f t="shared" si="441"/>
        <v>495426.47920833342</v>
      </c>
      <c r="AB135" s="55">
        <f t="shared" si="441"/>
        <v>495426.47920833342</v>
      </c>
      <c r="AC135" s="55">
        <f t="shared" si="441"/>
        <v>495426.47920833342</v>
      </c>
      <c r="AD135" s="55">
        <f t="shared" si="441"/>
        <v>168328.17375000002</v>
      </c>
      <c r="AE135" s="55">
        <f t="shared" si="441"/>
        <v>168328.17375000002</v>
      </c>
      <c r="AF135" s="55">
        <f t="shared" si="441"/>
        <v>33341.448750000003</v>
      </c>
      <c r="AG135" s="55">
        <f t="shared" si="441"/>
        <v>33341.448750000003</v>
      </c>
      <c r="AH135" s="55">
        <f t="shared" ref="AH135:BE135" si="442">SUMPRODUCT($I$61:$I$68,AH$61:AH$68)</f>
        <v>35341.935675000008</v>
      </c>
      <c r="AI135" s="55">
        <f t="shared" si="442"/>
        <v>35341.935675000008</v>
      </c>
      <c r="AJ135" s="55">
        <f t="shared" si="442"/>
        <v>35341.935675000008</v>
      </c>
      <c r="AK135" s="55">
        <f t="shared" si="442"/>
        <v>35341.935675000008</v>
      </c>
      <c r="AL135" s="55">
        <f t="shared" si="442"/>
        <v>35341.935675000008</v>
      </c>
      <c r="AM135" s="55">
        <f t="shared" si="442"/>
        <v>35341.935675000008</v>
      </c>
      <c r="AN135" s="55">
        <f t="shared" si="442"/>
        <v>35341.935675000008</v>
      </c>
      <c r="AO135" s="55">
        <f t="shared" si="442"/>
        <v>35341.935675000008</v>
      </c>
      <c r="AP135" s="55">
        <f t="shared" si="442"/>
        <v>0</v>
      </c>
      <c r="AQ135" s="55">
        <f t="shared" si="442"/>
        <v>0</v>
      </c>
      <c r="AR135" s="55">
        <f t="shared" si="442"/>
        <v>0</v>
      </c>
      <c r="AS135" s="55">
        <f t="shared" si="442"/>
        <v>0</v>
      </c>
      <c r="AT135" s="55">
        <f t="shared" si="442"/>
        <v>0</v>
      </c>
      <c r="AU135" s="55">
        <f t="shared" si="442"/>
        <v>0</v>
      </c>
      <c r="AV135" s="55">
        <f t="shared" si="442"/>
        <v>0</v>
      </c>
      <c r="AW135" s="55">
        <f t="shared" si="442"/>
        <v>0</v>
      </c>
      <c r="AX135" s="55">
        <f t="shared" si="442"/>
        <v>0</v>
      </c>
      <c r="AY135" s="55">
        <f t="shared" si="442"/>
        <v>0</v>
      </c>
      <c r="AZ135" s="55">
        <f t="shared" si="442"/>
        <v>0</v>
      </c>
      <c r="BA135" s="55">
        <f t="shared" si="442"/>
        <v>0</v>
      </c>
      <c r="BB135" s="55">
        <f t="shared" si="442"/>
        <v>0</v>
      </c>
      <c r="BC135" s="55">
        <f t="shared" si="442"/>
        <v>0</v>
      </c>
      <c r="BD135" s="55">
        <f t="shared" si="442"/>
        <v>0</v>
      </c>
      <c r="BE135" s="55">
        <f t="shared" si="442"/>
        <v>0</v>
      </c>
      <c r="BF135" s="55">
        <f t="shared" ref="BF135:CC135" si="443">SUMPRODUCT($J$61:$J$68,BF$61:BF$68)</f>
        <v>0</v>
      </c>
      <c r="BG135" s="55">
        <f t="shared" si="443"/>
        <v>0</v>
      </c>
      <c r="BH135" s="55">
        <f t="shared" si="443"/>
        <v>0</v>
      </c>
      <c r="BI135" s="55">
        <f t="shared" si="443"/>
        <v>0</v>
      </c>
      <c r="BJ135" s="55">
        <f t="shared" si="443"/>
        <v>0</v>
      </c>
      <c r="BK135" s="55">
        <f t="shared" si="443"/>
        <v>0</v>
      </c>
      <c r="BL135" s="55">
        <f t="shared" si="443"/>
        <v>0</v>
      </c>
      <c r="BM135" s="55">
        <f t="shared" si="443"/>
        <v>0</v>
      </c>
      <c r="BN135" s="55">
        <f t="shared" si="443"/>
        <v>0</v>
      </c>
      <c r="BO135" s="55">
        <f t="shared" si="443"/>
        <v>0</v>
      </c>
      <c r="BP135" s="55">
        <f t="shared" si="443"/>
        <v>0</v>
      </c>
      <c r="BQ135" s="55">
        <f t="shared" si="443"/>
        <v>0</v>
      </c>
      <c r="BR135" s="55">
        <f t="shared" si="443"/>
        <v>0</v>
      </c>
      <c r="BS135" s="55">
        <f t="shared" si="443"/>
        <v>0</v>
      </c>
      <c r="BT135" s="55">
        <f t="shared" si="443"/>
        <v>0</v>
      </c>
      <c r="BU135" s="55">
        <f t="shared" si="443"/>
        <v>0</v>
      </c>
      <c r="BV135" s="55">
        <f t="shared" si="443"/>
        <v>0</v>
      </c>
      <c r="BW135" s="55">
        <f t="shared" si="443"/>
        <v>0</v>
      </c>
      <c r="BX135" s="55">
        <f t="shared" si="443"/>
        <v>0</v>
      </c>
      <c r="BY135" s="55">
        <f t="shared" si="443"/>
        <v>0</v>
      </c>
      <c r="BZ135" s="55">
        <f t="shared" si="443"/>
        <v>0</v>
      </c>
      <c r="CA135" s="55">
        <f t="shared" si="443"/>
        <v>0</v>
      </c>
      <c r="CB135" s="55">
        <f t="shared" si="443"/>
        <v>0</v>
      </c>
      <c r="CC135" s="55">
        <f t="shared" si="443"/>
        <v>0</v>
      </c>
      <c r="CD135" s="55">
        <f t="shared" ref="CD135:DA135" si="444">SUMPRODUCT($K$61:$K$68,CD$61:CD$68)</f>
        <v>0</v>
      </c>
      <c r="CE135" s="55">
        <f t="shared" si="444"/>
        <v>0</v>
      </c>
      <c r="CF135" s="55">
        <f t="shared" si="444"/>
        <v>0</v>
      </c>
      <c r="CG135" s="55">
        <f t="shared" si="444"/>
        <v>0</v>
      </c>
      <c r="CH135" s="55">
        <f t="shared" si="444"/>
        <v>0</v>
      </c>
      <c r="CI135" s="55">
        <f t="shared" si="444"/>
        <v>0</v>
      </c>
      <c r="CJ135" s="55">
        <f t="shared" si="444"/>
        <v>0</v>
      </c>
      <c r="CK135" s="55">
        <f t="shared" si="444"/>
        <v>0</v>
      </c>
      <c r="CL135" s="55">
        <f t="shared" si="444"/>
        <v>0</v>
      </c>
      <c r="CM135" s="55">
        <f t="shared" si="444"/>
        <v>0</v>
      </c>
      <c r="CN135" s="55">
        <f t="shared" si="444"/>
        <v>0</v>
      </c>
      <c r="CO135" s="55">
        <f t="shared" si="444"/>
        <v>0</v>
      </c>
      <c r="CP135" s="55">
        <f t="shared" si="444"/>
        <v>0</v>
      </c>
      <c r="CQ135" s="55">
        <f t="shared" si="444"/>
        <v>0</v>
      </c>
      <c r="CR135" s="55">
        <f t="shared" si="444"/>
        <v>0</v>
      </c>
      <c r="CS135" s="55">
        <f t="shared" si="444"/>
        <v>0</v>
      </c>
      <c r="CT135" s="55">
        <f t="shared" si="444"/>
        <v>0</v>
      </c>
      <c r="CU135" s="55">
        <f t="shared" si="444"/>
        <v>0</v>
      </c>
      <c r="CV135" s="55">
        <f t="shared" si="444"/>
        <v>0</v>
      </c>
      <c r="CW135" s="55">
        <f t="shared" si="444"/>
        <v>0</v>
      </c>
      <c r="CX135" s="55">
        <f t="shared" si="444"/>
        <v>0</v>
      </c>
      <c r="CY135" s="55">
        <f t="shared" si="444"/>
        <v>0</v>
      </c>
      <c r="CZ135" s="55">
        <f t="shared" si="444"/>
        <v>0</v>
      </c>
      <c r="DA135" s="55">
        <f t="shared" si="444"/>
        <v>0</v>
      </c>
      <c r="DB135" s="55">
        <f t="shared" ref="DB135:DY135" si="445">SUMPRODUCT($L$61:$L$68,DB$61:DB$68)</f>
        <v>0</v>
      </c>
      <c r="DC135" s="55">
        <f t="shared" si="445"/>
        <v>0</v>
      </c>
      <c r="DD135" s="55">
        <f t="shared" si="445"/>
        <v>0</v>
      </c>
      <c r="DE135" s="55">
        <f t="shared" si="445"/>
        <v>0</v>
      </c>
      <c r="DF135" s="55">
        <f t="shared" si="445"/>
        <v>0</v>
      </c>
      <c r="DG135" s="55">
        <f t="shared" si="445"/>
        <v>0</v>
      </c>
      <c r="DH135" s="55">
        <f t="shared" si="445"/>
        <v>0</v>
      </c>
      <c r="DI135" s="55">
        <f t="shared" si="445"/>
        <v>0</v>
      </c>
      <c r="DJ135" s="55">
        <f t="shared" si="445"/>
        <v>0</v>
      </c>
      <c r="DK135" s="55">
        <f t="shared" si="445"/>
        <v>0</v>
      </c>
      <c r="DL135" s="55">
        <f t="shared" si="445"/>
        <v>0</v>
      </c>
      <c r="DM135" s="55">
        <f t="shared" si="445"/>
        <v>0</v>
      </c>
      <c r="DN135" s="55">
        <f t="shared" si="445"/>
        <v>0</v>
      </c>
      <c r="DO135" s="55">
        <f t="shared" si="445"/>
        <v>0</v>
      </c>
      <c r="DP135" s="55">
        <f t="shared" si="445"/>
        <v>0</v>
      </c>
      <c r="DQ135" s="55">
        <f t="shared" si="445"/>
        <v>0</v>
      </c>
      <c r="DR135" s="55">
        <f t="shared" si="445"/>
        <v>0</v>
      </c>
      <c r="DS135" s="55">
        <f t="shared" si="445"/>
        <v>0</v>
      </c>
      <c r="DT135" s="55">
        <f t="shared" si="445"/>
        <v>0</v>
      </c>
      <c r="DU135" s="55">
        <f t="shared" si="445"/>
        <v>0</v>
      </c>
      <c r="DV135" s="55">
        <f t="shared" si="445"/>
        <v>0</v>
      </c>
      <c r="DW135" s="55">
        <f t="shared" si="445"/>
        <v>0</v>
      </c>
      <c r="DX135" s="55">
        <f t="shared" si="445"/>
        <v>0</v>
      </c>
      <c r="DY135" s="55">
        <f t="shared" si="445"/>
        <v>0</v>
      </c>
      <c r="DZ135" s="55">
        <f t="shared" ref="DZ135:EW135" si="446">SUMPRODUCT($M$61:$M$68,DZ$61:DZ$68)</f>
        <v>0</v>
      </c>
      <c r="EA135" s="55">
        <f t="shared" si="446"/>
        <v>0</v>
      </c>
      <c r="EB135" s="55">
        <f t="shared" si="446"/>
        <v>0</v>
      </c>
      <c r="EC135" s="55">
        <f t="shared" si="446"/>
        <v>0</v>
      </c>
      <c r="ED135" s="55">
        <f t="shared" si="446"/>
        <v>0</v>
      </c>
      <c r="EE135" s="55">
        <f t="shared" si="446"/>
        <v>0</v>
      </c>
      <c r="EF135" s="55">
        <f t="shared" si="446"/>
        <v>0</v>
      </c>
      <c r="EG135" s="55">
        <f t="shared" si="446"/>
        <v>0</v>
      </c>
      <c r="EH135" s="55">
        <f t="shared" si="446"/>
        <v>0</v>
      </c>
      <c r="EI135" s="55">
        <f t="shared" si="446"/>
        <v>0</v>
      </c>
      <c r="EJ135" s="55">
        <f t="shared" si="446"/>
        <v>0</v>
      </c>
      <c r="EK135" s="55">
        <f t="shared" si="446"/>
        <v>0</v>
      </c>
      <c r="EL135" s="55">
        <f t="shared" si="446"/>
        <v>0</v>
      </c>
      <c r="EM135" s="55">
        <f t="shared" si="446"/>
        <v>0</v>
      </c>
      <c r="EN135" s="55">
        <f t="shared" si="446"/>
        <v>0</v>
      </c>
      <c r="EO135" s="55">
        <f t="shared" si="446"/>
        <v>0</v>
      </c>
      <c r="EP135" s="55">
        <f t="shared" si="446"/>
        <v>0</v>
      </c>
      <c r="EQ135" s="55">
        <f t="shared" si="446"/>
        <v>0</v>
      </c>
      <c r="ER135" s="55">
        <f t="shared" si="446"/>
        <v>0</v>
      </c>
      <c r="ES135" s="55">
        <f t="shared" si="446"/>
        <v>0</v>
      </c>
      <c r="ET135" s="55">
        <f t="shared" si="446"/>
        <v>0</v>
      </c>
      <c r="EU135" s="55">
        <f t="shared" si="446"/>
        <v>0</v>
      </c>
      <c r="EV135" s="55">
        <f t="shared" si="446"/>
        <v>0</v>
      </c>
      <c r="EW135" s="55">
        <f t="shared" si="446"/>
        <v>0</v>
      </c>
      <c r="EX135" s="55">
        <f t="shared" ref="EX135:FQ135" si="447">SUMPRODUCT($N$61:$N$68,EX$61:EX$68)</f>
        <v>0</v>
      </c>
      <c r="EY135" s="55">
        <f t="shared" si="447"/>
        <v>0</v>
      </c>
      <c r="EZ135" s="55">
        <f t="shared" si="447"/>
        <v>0</v>
      </c>
      <c r="FA135" s="55">
        <f t="shared" si="447"/>
        <v>0</v>
      </c>
      <c r="FB135" s="55">
        <f t="shared" si="447"/>
        <v>0</v>
      </c>
      <c r="FC135" s="55">
        <f t="shared" si="447"/>
        <v>0</v>
      </c>
      <c r="FD135" s="55">
        <f t="shared" si="447"/>
        <v>0</v>
      </c>
      <c r="FE135" s="55">
        <f t="shared" si="447"/>
        <v>0</v>
      </c>
      <c r="FF135" s="55">
        <f t="shared" si="447"/>
        <v>0</v>
      </c>
      <c r="FG135" s="55">
        <f t="shared" si="447"/>
        <v>0</v>
      </c>
      <c r="FH135" s="55">
        <f t="shared" si="447"/>
        <v>0</v>
      </c>
      <c r="FI135" s="55">
        <f t="shared" si="447"/>
        <v>0</v>
      </c>
      <c r="FJ135" s="55">
        <f t="shared" si="447"/>
        <v>0</v>
      </c>
      <c r="FK135" s="55">
        <f t="shared" si="447"/>
        <v>0</v>
      </c>
      <c r="FL135" s="55">
        <f t="shared" si="447"/>
        <v>0</v>
      </c>
      <c r="FM135" s="55">
        <f t="shared" si="447"/>
        <v>0</v>
      </c>
      <c r="FN135" s="55">
        <f t="shared" si="447"/>
        <v>0</v>
      </c>
      <c r="FO135" s="55">
        <f t="shared" si="447"/>
        <v>0</v>
      </c>
      <c r="FP135" s="55">
        <f t="shared" si="447"/>
        <v>0</v>
      </c>
      <c r="FQ135" s="55">
        <f t="shared" si="447"/>
        <v>0</v>
      </c>
      <c r="FR135" s="55">
        <f>SUM(O135:FQ135)</f>
        <v>6701385.5778999999</v>
      </c>
      <c r="FS135" s="55"/>
      <c r="FT135" s="55"/>
      <c r="FU135" s="54"/>
      <c r="FV135" s="54"/>
      <c r="FW135" s="54"/>
      <c r="FX135" s="54"/>
      <c r="FY135" s="54"/>
      <c r="FZ135" s="54"/>
      <c r="GA135" s="54"/>
    </row>
    <row r="136" spans="1:183" ht="16.5" customHeight="1" x14ac:dyDescent="0.25">
      <c r="A136" s="5"/>
      <c r="B136" s="24"/>
      <c r="C136" s="24"/>
      <c r="D136" s="24"/>
      <c r="E136" s="5"/>
      <c r="F136" s="57" t="s">
        <v>206</v>
      </c>
      <c r="G136" s="58"/>
      <c r="H136" s="58"/>
      <c r="I136" s="58"/>
      <c r="J136" s="58"/>
      <c r="K136" s="58"/>
      <c r="L136" s="58"/>
      <c r="M136" s="58"/>
      <c r="N136" s="58"/>
      <c r="O136" s="59">
        <f t="shared" ref="O136:FR136" si="448">O134-O135</f>
        <v>0</v>
      </c>
      <c r="P136" s="59">
        <f t="shared" si="448"/>
        <v>0</v>
      </c>
      <c r="Q136" s="59">
        <f t="shared" si="448"/>
        <v>0</v>
      </c>
      <c r="R136" s="59">
        <f t="shared" si="448"/>
        <v>-450880.85995833343</v>
      </c>
      <c r="S136" s="59">
        <f t="shared" si="448"/>
        <v>-450880.85995833343</v>
      </c>
      <c r="T136" s="59">
        <f t="shared" si="448"/>
        <v>-552120.90370833338</v>
      </c>
      <c r="U136" s="59">
        <f t="shared" si="448"/>
        <v>-552120.90370833338</v>
      </c>
      <c r="V136" s="59">
        <f t="shared" si="448"/>
        <v>-518374.22245833336</v>
      </c>
      <c r="W136" s="59">
        <f t="shared" si="448"/>
        <v>-518374.22245833336</v>
      </c>
      <c r="X136" s="59">
        <f t="shared" si="448"/>
        <v>-495426.47920833342</v>
      </c>
      <c r="Y136" s="59">
        <f t="shared" si="448"/>
        <v>-495426.47920833342</v>
      </c>
      <c r="Z136" s="59">
        <f t="shared" si="448"/>
        <v>-495426.47920833342</v>
      </c>
      <c r="AA136" s="59">
        <f t="shared" si="448"/>
        <v>-495426.47920833342</v>
      </c>
      <c r="AB136" s="59">
        <f t="shared" si="448"/>
        <v>-495426.47920833342</v>
      </c>
      <c r="AC136" s="59">
        <f t="shared" si="448"/>
        <v>-495426.47920833342</v>
      </c>
      <c r="AD136" s="59">
        <f t="shared" si="448"/>
        <v>-168328.17375000002</v>
      </c>
      <c r="AE136" s="59">
        <f t="shared" si="448"/>
        <v>-168328.17375000002</v>
      </c>
      <c r="AF136" s="59">
        <f t="shared" si="448"/>
        <v>-33341.448750000003</v>
      </c>
      <c r="AG136" s="59">
        <f t="shared" si="448"/>
        <v>-33341.448750000003</v>
      </c>
      <c r="AH136" s="59">
        <f t="shared" si="448"/>
        <v>-35341.935675000008</v>
      </c>
      <c r="AI136" s="59">
        <f t="shared" si="448"/>
        <v>-35341.935675000008</v>
      </c>
      <c r="AJ136" s="59">
        <f t="shared" si="448"/>
        <v>-35341.935675000008</v>
      </c>
      <c r="AK136" s="59">
        <f t="shared" si="448"/>
        <v>-35341.935675000008</v>
      </c>
      <c r="AL136" s="59">
        <f t="shared" si="448"/>
        <v>-35341.935675000008</v>
      </c>
      <c r="AM136" s="59">
        <f t="shared" si="448"/>
        <v>-35341.935675000008</v>
      </c>
      <c r="AN136" s="59">
        <f t="shared" si="448"/>
        <v>-35341.935675000008</v>
      </c>
      <c r="AO136" s="59">
        <f t="shared" si="448"/>
        <v>-35341.935675000008</v>
      </c>
      <c r="AP136" s="59">
        <f t="shared" si="448"/>
        <v>0</v>
      </c>
      <c r="AQ136" s="59">
        <f t="shared" si="448"/>
        <v>0</v>
      </c>
      <c r="AR136" s="59">
        <f t="shared" si="448"/>
        <v>0</v>
      </c>
      <c r="AS136" s="60">
        <f t="shared" si="448"/>
        <v>0</v>
      </c>
      <c r="AT136" s="60">
        <f t="shared" si="448"/>
        <v>0</v>
      </c>
      <c r="AU136" s="60">
        <f t="shared" si="448"/>
        <v>0</v>
      </c>
      <c r="AV136" s="60">
        <f t="shared" si="448"/>
        <v>0</v>
      </c>
      <c r="AW136" s="60">
        <f t="shared" si="448"/>
        <v>0</v>
      </c>
      <c r="AX136" s="60">
        <f t="shared" si="448"/>
        <v>0</v>
      </c>
      <c r="AY136" s="60">
        <f t="shared" si="448"/>
        <v>0</v>
      </c>
      <c r="AZ136" s="60">
        <f t="shared" si="448"/>
        <v>0</v>
      </c>
      <c r="BA136" s="60">
        <f t="shared" si="448"/>
        <v>0</v>
      </c>
      <c r="BB136" s="60">
        <f t="shared" si="448"/>
        <v>0</v>
      </c>
      <c r="BC136" s="60">
        <f t="shared" si="448"/>
        <v>0</v>
      </c>
      <c r="BD136" s="60">
        <f t="shared" si="448"/>
        <v>0</v>
      </c>
      <c r="BE136" s="60">
        <f t="shared" si="448"/>
        <v>0</v>
      </c>
      <c r="BF136" s="60">
        <f t="shared" si="448"/>
        <v>0</v>
      </c>
      <c r="BG136" s="60">
        <f t="shared" si="448"/>
        <v>0</v>
      </c>
      <c r="BH136" s="60">
        <f t="shared" si="448"/>
        <v>0</v>
      </c>
      <c r="BI136" s="60">
        <f t="shared" si="448"/>
        <v>0</v>
      </c>
      <c r="BJ136" s="60">
        <f t="shared" si="448"/>
        <v>0</v>
      </c>
      <c r="BK136" s="60">
        <f t="shared" si="448"/>
        <v>0</v>
      </c>
      <c r="BL136" s="60">
        <f t="shared" si="448"/>
        <v>0</v>
      </c>
      <c r="BM136" s="60">
        <f t="shared" si="448"/>
        <v>0</v>
      </c>
      <c r="BN136" s="60">
        <f t="shared" si="448"/>
        <v>0</v>
      </c>
      <c r="BO136" s="60">
        <f t="shared" si="448"/>
        <v>0</v>
      </c>
      <c r="BP136" s="60">
        <f t="shared" si="448"/>
        <v>0</v>
      </c>
      <c r="BQ136" s="60">
        <f t="shared" si="448"/>
        <v>0</v>
      </c>
      <c r="BR136" s="60">
        <f t="shared" si="448"/>
        <v>0</v>
      </c>
      <c r="BS136" s="60">
        <f t="shared" si="448"/>
        <v>0</v>
      </c>
      <c r="BT136" s="60">
        <f t="shared" si="448"/>
        <v>0</v>
      </c>
      <c r="BU136" s="60">
        <f t="shared" si="448"/>
        <v>0</v>
      </c>
      <c r="BV136" s="60">
        <f t="shared" si="448"/>
        <v>0</v>
      </c>
      <c r="BW136" s="60">
        <f t="shared" si="448"/>
        <v>0</v>
      </c>
      <c r="BX136" s="60">
        <f t="shared" si="448"/>
        <v>0</v>
      </c>
      <c r="BY136" s="60">
        <f t="shared" si="448"/>
        <v>0</v>
      </c>
      <c r="BZ136" s="60">
        <f t="shared" si="448"/>
        <v>0</v>
      </c>
      <c r="CA136" s="60">
        <f t="shared" si="448"/>
        <v>0</v>
      </c>
      <c r="CB136" s="60">
        <f t="shared" si="448"/>
        <v>0</v>
      </c>
      <c r="CC136" s="60">
        <f t="shared" si="448"/>
        <v>0</v>
      </c>
      <c r="CD136" s="60">
        <f t="shared" si="448"/>
        <v>0</v>
      </c>
      <c r="CE136" s="60">
        <f t="shared" si="448"/>
        <v>0</v>
      </c>
      <c r="CF136" s="60">
        <f t="shared" si="448"/>
        <v>0</v>
      </c>
      <c r="CG136" s="60">
        <f t="shared" si="448"/>
        <v>0</v>
      </c>
      <c r="CH136" s="60">
        <f t="shared" si="448"/>
        <v>0</v>
      </c>
      <c r="CI136" s="60">
        <f t="shared" si="448"/>
        <v>0</v>
      </c>
      <c r="CJ136" s="60">
        <f t="shared" si="448"/>
        <v>0</v>
      </c>
      <c r="CK136" s="60">
        <f t="shared" si="448"/>
        <v>0</v>
      </c>
      <c r="CL136" s="60">
        <f t="shared" si="448"/>
        <v>0</v>
      </c>
      <c r="CM136" s="60">
        <f t="shared" si="448"/>
        <v>0</v>
      </c>
      <c r="CN136" s="60">
        <f t="shared" si="448"/>
        <v>0</v>
      </c>
      <c r="CO136" s="60">
        <f t="shared" si="448"/>
        <v>0</v>
      </c>
      <c r="CP136" s="60">
        <f t="shared" si="448"/>
        <v>0</v>
      </c>
      <c r="CQ136" s="60">
        <f t="shared" si="448"/>
        <v>0</v>
      </c>
      <c r="CR136" s="60">
        <f t="shared" si="448"/>
        <v>0</v>
      </c>
      <c r="CS136" s="60">
        <f t="shared" si="448"/>
        <v>0</v>
      </c>
      <c r="CT136" s="60">
        <f t="shared" si="448"/>
        <v>0</v>
      </c>
      <c r="CU136" s="60">
        <f t="shared" si="448"/>
        <v>0</v>
      </c>
      <c r="CV136" s="60">
        <f t="shared" si="448"/>
        <v>0</v>
      </c>
      <c r="CW136" s="60">
        <f t="shared" si="448"/>
        <v>0</v>
      </c>
      <c r="CX136" s="60">
        <f t="shared" si="448"/>
        <v>0</v>
      </c>
      <c r="CY136" s="60">
        <f t="shared" si="448"/>
        <v>0</v>
      </c>
      <c r="CZ136" s="60">
        <f t="shared" si="448"/>
        <v>0</v>
      </c>
      <c r="DA136" s="60">
        <f t="shared" si="448"/>
        <v>0</v>
      </c>
      <c r="DB136" s="60">
        <f t="shared" si="448"/>
        <v>0</v>
      </c>
      <c r="DC136" s="60">
        <f t="shared" si="448"/>
        <v>0</v>
      </c>
      <c r="DD136" s="60">
        <f t="shared" si="448"/>
        <v>0</v>
      </c>
      <c r="DE136" s="60">
        <f t="shared" si="448"/>
        <v>0</v>
      </c>
      <c r="DF136" s="60">
        <f t="shared" si="448"/>
        <v>0</v>
      </c>
      <c r="DG136" s="60">
        <f t="shared" si="448"/>
        <v>0</v>
      </c>
      <c r="DH136" s="60">
        <f t="shared" si="448"/>
        <v>0</v>
      </c>
      <c r="DI136" s="60">
        <f t="shared" si="448"/>
        <v>0</v>
      </c>
      <c r="DJ136" s="60">
        <f t="shared" si="448"/>
        <v>0</v>
      </c>
      <c r="DK136" s="60">
        <f t="shared" si="448"/>
        <v>0</v>
      </c>
      <c r="DL136" s="60">
        <f t="shared" si="448"/>
        <v>0</v>
      </c>
      <c r="DM136" s="60">
        <f t="shared" si="448"/>
        <v>0</v>
      </c>
      <c r="DN136" s="60">
        <f t="shared" si="448"/>
        <v>0</v>
      </c>
      <c r="DO136" s="60">
        <f t="shared" si="448"/>
        <v>0</v>
      </c>
      <c r="DP136" s="60">
        <f t="shared" si="448"/>
        <v>0</v>
      </c>
      <c r="DQ136" s="60">
        <f t="shared" si="448"/>
        <v>0</v>
      </c>
      <c r="DR136" s="60">
        <f t="shared" si="448"/>
        <v>0</v>
      </c>
      <c r="DS136" s="60">
        <f t="shared" si="448"/>
        <v>0</v>
      </c>
      <c r="DT136" s="60">
        <f t="shared" si="448"/>
        <v>0</v>
      </c>
      <c r="DU136" s="60">
        <f t="shared" si="448"/>
        <v>0</v>
      </c>
      <c r="DV136" s="60">
        <f t="shared" si="448"/>
        <v>0</v>
      </c>
      <c r="DW136" s="60">
        <f t="shared" si="448"/>
        <v>0</v>
      </c>
      <c r="DX136" s="60">
        <f t="shared" si="448"/>
        <v>0</v>
      </c>
      <c r="DY136" s="60">
        <f t="shared" si="448"/>
        <v>0</v>
      </c>
      <c r="DZ136" s="60">
        <f t="shared" si="448"/>
        <v>0</v>
      </c>
      <c r="EA136" s="60">
        <f t="shared" si="448"/>
        <v>0</v>
      </c>
      <c r="EB136" s="60">
        <f t="shared" si="448"/>
        <v>0</v>
      </c>
      <c r="EC136" s="60">
        <f t="shared" si="448"/>
        <v>0</v>
      </c>
      <c r="ED136" s="60">
        <f t="shared" si="448"/>
        <v>0</v>
      </c>
      <c r="EE136" s="60">
        <f t="shared" si="448"/>
        <v>0</v>
      </c>
      <c r="EF136" s="60">
        <f t="shared" si="448"/>
        <v>0</v>
      </c>
      <c r="EG136" s="60">
        <f t="shared" si="448"/>
        <v>0</v>
      </c>
      <c r="EH136" s="60">
        <f t="shared" si="448"/>
        <v>0</v>
      </c>
      <c r="EI136" s="60">
        <f t="shared" si="448"/>
        <v>0</v>
      </c>
      <c r="EJ136" s="60">
        <f t="shared" si="448"/>
        <v>0</v>
      </c>
      <c r="EK136" s="60">
        <f t="shared" si="448"/>
        <v>0</v>
      </c>
      <c r="EL136" s="60">
        <f t="shared" si="448"/>
        <v>0</v>
      </c>
      <c r="EM136" s="60">
        <f t="shared" si="448"/>
        <v>0</v>
      </c>
      <c r="EN136" s="60">
        <f t="shared" si="448"/>
        <v>0</v>
      </c>
      <c r="EO136" s="60">
        <f t="shared" si="448"/>
        <v>0</v>
      </c>
      <c r="EP136" s="60">
        <f t="shared" si="448"/>
        <v>0</v>
      </c>
      <c r="EQ136" s="60">
        <f t="shared" si="448"/>
        <v>0</v>
      </c>
      <c r="ER136" s="60">
        <f t="shared" si="448"/>
        <v>0</v>
      </c>
      <c r="ES136" s="60">
        <f t="shared" si="448"/>
        <v>0</v>
      </c>
      <c r="ET136" s="60">
        <f t="shared" si="448"/>
        <v>0</v>
      </c>
      <c r="EU136" s="60">
        <f t="shared" si="448"/>
        <v>0</v>
      </c>
      <c r="EV136" s="60">
        <f t="shared" si="448"/>
        <v>0</v>
      </c>
      <c r="EW136" s="60">
        <f t="shared" si="448"/>
        <v>0</v>
      </c>
      <c r="EX136" s="60">
        <f t="shared" si="448"/>
        <v>0</v>
      </c>
      <c r="EY136" s="60">
        <f t="shared" si="448"/>
        <v>0</v>
      </c>
      <c r="EZ136" s="60">
        <f t="shared" si="448"/>
        <v>0</v>
      </c>
      <c r="FA136" s="60">
        <f t="shared" si="448"/>
        <v>0</v>
      </c>
      <c r="FB136" s="60">
        <f t="shared" si="448"/>
        <v>0</v>
      </c>
      <c r="FC136" s="60">
        <f t="shared" si="448"/>
        <v>0</v>
      </c>
      <c r="FD136" s="60">
        <f t="shared" si="448"/>
        <v>0</v>
      </c>
      <c r="FE136" s="60">
        <f t="shared" si="448"/>
        <v>0</v>
      </c>
      <c r="FF136" s="60">
        <f t="shared" si="448"/>
        <v>0</v>
      </c>
      <c r="FG136" s="60">
        <f t="shared" si="448"/>
        <v>0</v>
      </c>
      <c r="FH136" s="60">
        <f t="shared" si="448"/>
        <v>0</v>
      </c>
      <c r="FI136" s="60">
        <f t="shared" si="448"/>
        <v>0</v>
      </c>
      <c r="FJ136" s="60">
        <f t="shared" si="448"/>
        <v>0</v>
      </c>
      <c r="FK136" s="60">
        <f t="shared" si="448"/>
        <v>0</v>
      </c>
      <c r="FL136" s="60">
        <f t="shared" si="448"/>
        <v>0</v>
      </c>
      <c r="FM136" s="60">
        <f t="shared" si="448"/>
        <v>0</v>
      </c>
      <c r="FN136" s="60">
        <f t="shared" si="448"/>
        <v>0</v>
      </c>
      <c r="FO136" s="60">
        <f t="shared" si="448"/>
        <v>0</v>
      </c>
      <c r="FP136" s="60">
        <f t="shared" si="448"/>
        <v>0</v>
      </c>
      <c r="FQ136" s="86">
        <f t="shared" si="448"/>
        <v>0</v>
      </c>
      <c r="FR136" s="56">
        <f t="shared" si="448"/>
        <v>-6701385.5778999999</v>
      </c>
      <c r="FS136" s="54"/>
      <c r="FT136" s="51"/>
      <c r="FU136" s="5"/>
      <c r="FV136" s="5"/>
      <c r="FW136" s="5"/>
      <c r="FX136" s="5"/>
      <c r="FY136" s="5"/>
      <c r="FZ136" s="5"/>
      <c r="GA136" s="5"/>
    </row>
    <row r="137" spans="1:183" ht="16.5" customHeight="1" x14ac:dyDescent="0.25">
      <c r="A137" s="5"/>
      <c r="B137" s="24"/>
      <c r="C137" s="24"/>
      <c r="D137" s="24"/>
      <c r="E137" s="5"/>
      <c r="F137" s="5"/>
      <c r="G137" s="5"/>
      <c r="H137" s="6"/>
      <c r="I137" s="6"/>
      <c r="J137" s="6"/>
      <c r="K137" s="6"/>
      <c r="L137" s="6"/>
      <c r="M137" s="6"/>
      <c r="N137" s="6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22"/>
      <c r="FS137" s="5"/>
      <c r="FT137" s="95"/>
      <c r="FU137" s="5"/>
      <c r="FV137" s="5"/>
      <c r="FW137" s="5"/>
      <c r="FX137" s="5"/>
      <c r="FY137" s="5"/>
      <c r="FZ137" s="5"/>
      <c r="GA137" s="5"/>
    </row>
    <row r="138" spans="1:183" ht="16.5" customHeight="1" x14ac:dyDescent="0.25">
      <c r="A138" s="5"/>
      <c r="B138" s="24"/>
      <c r="C138" s="24"/>
      <c r="D138" s="2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</row>
    <row r="139" spans="1:183" ht="16.5" hidden="1" customHeight="1" x14ac:dyDescent="0.25">
      <c r="A139" s="5"/>
      <c r="B139" s="24"/>
      <c r="C139" s="24"/>
      <c r="D139" s="24"/>
      <c r="E139" s="5"/>
      <c r="F139" s="96" t="s">
        <v>158</v>
      </c>
      <c r="G139" s="97"/>
      <c r="H139" s="97"/>
      <c r="I139" s="98"/>
      <c r="J139" s="98"/>
      <c r="K139" s="98"/>
      <c r="L139" s="98"/>
      <c r="M139" s="98"/>
      <c r="N139" s="98"/>
      <c r="O139" s="98"/>
      <c r="P139" s="98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</row>
    <row r="140" spans="1:183" ht="16.5" hidden="1" customHeight="1" x14ac:dyDescent="0.25">
      <c r="A140" s="5"/>
      <c r="B140" s="24"/>
      <c r="C140" s="24"/>
      <c r="D140" s="24"/>
      <c r="E140" s="5"/>
      <c r="F140" s="17"/>
      <c r="G140" s="17"/>
      <c r="H140" s="17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</row>
    <row r="141" spans="1:183" ht="16.5" hidden="1" customHeight="1" x14ac:dyDescent="0.25">
      <c r="A141" s="5"/>
      <c r="B141" s="24"/>
      <c r="C141" s="24"/>
      <c r="D141" s="24"/>
      <c r="E141" s="5"/>
      <c r="F141" s="17" t="s">
        <v>313</v>
      </c>
      <c r="G141" s="17"/>
      <c r="H141" s="99"/>
      <c r="I141" s="100"/>
      <c r="J141" s="100"/>
      <c r="K141" s="100"/>
      <c r="L141" s="100"/>
      <c r="M141" s="100"/>
      <c r="N141" s="100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</row>
    <row r="142" spans="1:183" ht="16.5" hidden="1" customHeight="1" x14ac:dyDescent="0.25">
      <c r="A142" s="5"/>
      <c r="B142" s="24"/>
      <c r="C142" s="24"/>
      <c r="D142" s="24"/>
      <c r="E142" s="5"/>
      <c r="F142" s="17" t="s">
        <v>314</v>
      </c>
      <c r="G142" s="17"/>
      <c r="H142" s="99"/>
      <c r="I142" s="100"/>
      <c r="J142" s="100"/>
      <c r="K142" s="100"/>
      <c r="L142" s="100"/>
      <c r="M142" s="100"/>
      <c r="N142" s="100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</row>
    <row r="143" spans="1:183" ht="16.5" hidden="1" customHeight="1" x14ac:dyDescent="0.25">
      <c r="A143" s="5"/>
      <c r="B143" s="24"/>
      <c r="C143" s="24"/>
      <c r="D143" s="24"/>
      <c r="E143" s="5"/>
      <c r="F143" s="17" t="s">
        <v>315</v>
      </c>
      <c r="G143" s="17"/>
      <c r="H143" s="99"/>
      <c r="I143" s="100"/>
      <c r="J143" s="100"/>
      <c r="K143" s="100"/>
      <c r="L143" s="100"/>
      <c r="M143" s="100"/>
      <c r="N143" s="100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</row>
    <row r="144" spans="1:183" ht="16.5" hidden="1" customHeight="1" x14ac:dyDescent="0.25">
      <c r="A144" s="5"/>
      <c r="B144" s="24"/>
      <c r="C144" s="24"/>
      <c r="D144" s="24"/>
      <c r="E144" s="5"/>
      <c r="F144" s="17" t="s">
        <v>316</v>
      </c>
      <c r="G144" s="17"/>
      <c r="H144" s="99"/>
      <c r="I144" s="100"/>
      <c r="J144" s="100"/>
      <c r="K144" s="100"/>
      <c r="L144" s="100"/>
      <c r="M144" s="100"/>
      <c r="N144" s="100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</row>
    <row r="145" spans="1:183" ht="16.5" hidden="1" customHeight="1" x14ac:dyDescent="0.25">
      <c r="A145" s="5"/>
      <c r="B145" s="24"/>
      <c r="C145" s="24"/>
      <c r="D145" s="24"/>
      <c r="E145" s="5"/>
      <c r="F145" s="97" t="s">
        <v>14</v>
      </c>
      <c r="G145" s="97"/>
      <c r="H145" s="97">
        <f>SUM(H141:H144)</f>
        <v>0</v>
      </c>
      <c r="I145" s="98"/>
      <c r="J145" s="98"/>
      <c r="K145" s="98"/>
      <c r="L145" s="98"/>
      <c r="M145" s="98"/>
      <c r="N145" s="98"/>
      <c r="O145" s="98">
        <f t="shared" ref="O145:FR145" si="449">$H$145*O69</f>
        <v>0</v>
      </c>
      <c r="P145" s="98">
        <f t="shared" si="449"/>
        <v>0</v>
      </c>
      <c r="Q145" s="98">
        <f t="shared" si="449"/>
        <v>0</v>
      </c>
      <c r="R145" s="98">
        <f t="shared" si="449"/>
        <v>0</v>
      </c>
      <c r="S145" s="98">
        <f t="shared" si="449"/>
        <v>0</v>
      </c>
      <c r="T145" s="98">
        <f t="shared" si="449"/>
        <v>0</v>
      </c>
      <c r="U145" s="98">
        <f t="shared" si="449"/>
        <v>0</v>
      </c>
      <c r="V145" s="98">
        <f t="shared" si="449"/>
        <v>0</v>
      </c>
      <c r="W145" s="98">
        <f t="shared" si="449"/>
        <v>0</v>
      </c>
      <c r="X145" s="98">
        <f t="shared" si="449"/>
        <v>0</v>
      </c>
      <c r="Y145" s="98">
        <f t="shared" si="449"/>
        <v>0</v>
      </c>
      <c r="Z145" s="98">
        <f t="shared" si="449"/>
        <v>0</v>
      </c>
      <c r="AA145" s="98">
        <f t="shared" si="449"/>
        <v>0</v>
      </c>
      <c r="AB145" s="98">
        <f t="shared" si="449"/>
        <v>0</v>
      </c>
      <c r="AC145" s="98">
        <f t="shared" si="449"/>
        <v>0</v>
      </c>
      <c r="AD145" s="98">
        <f t="shared" si="449"/>
        <v>0</v>
      </c>
      <c r="AE145" s="98">
        <f t="shared" si="449"/>
        <v>0</v>
      </c>
      <c r="AF145" s="98">
        <f t="shared" si="449"/>
        <v>0</v>
      </c>
      <c r="AG145" s="98">
        <f t="shared" si="449"/>
        <v>0</v>
      </c>
      <c r="AH145" s="98">
        <f t="shared" si="449"/>
        <v>0</v>
      </c>
      <c r="AI145" s="98">
        <f t="shared" si="449"/>
        <v>0</v>
      </c>
      <c r="AJ145" s="98">
        <f t="shared" si="449"/>
        <v>0</v>
      </c>
      <c r="AK145" s="98">
        <f t="shared" si="449"/>
        <v>0</v>
      </c>
      <c r="AL145" s="98">
        <f t="shared" si="449"/>
        <v>0</v>
      </c>
      <c r="AM145" s="98">
        <f t="shared" si="449"/>
        <v>0</v>
      </c>
      <c r="AN145" s="98">
        <f t="shared" si="449"/>
        <v>0</v>
      </c>
      <c r="AO145" s="98">
        <f t="shared" si="449"/>
        <v>0</v>
      </c>
      <c r="AP145" s="98">
        <f t="shared" si="449"/>
        <v>0</v>
      </c>
      <c r="AQ145" s="98">
        <f t="shared" si="449"/>
        <v>0</v>
      </c>
      <c r="AR145" s="98">
        <f t="shared" si="449"/>
        <v>0</v>
      </c>
      <c r="AS145" s="98">
        <f t="shared" si="449"/>
        <v>0</v>
      </c>
      <c r="AT145" s="98">
        <f t="shared" si="449"/>
        <v>0</v>
      </c>
      <c r="AU145" s="98">
        <f t="shared" si="449"/>
        <v>0</v>
      </c>
      <c r="AV145" s="98">
        <f t="shared" si="449"/>
        <v>0</v>
      </c>
      <c r="AW145" s="98">
        <f t="shared" si="449"/>
        <v>0</v>
      </c>
      <c r="AX145" s="98">
        <f t="shared" si="449"/>
        <v>0</v>
      </c>
      <c r="AY145" s="98">
        <f t="shared" si="449"/>
        <v>0</v>
      </c>
      <c r="AZ145" s="98">
        <f t="shared" si="449"/>
        <v>0</v>
      </c>
      <c r="BA145" s="98">
        <f t="shared" si="449"/>
        <v>0</v>
      </c>
      <c r="BB145" s="98">
        <f t="shared" si="449"/>
        <v>0</v>
      </c>
      <c r="BC145" s="98">
        <f t="shared" si="449"/>
        <v>0</v>
      </c>
      <c r="BD145" s="98">
        <f t="shared" si="449"/>
        <v>0</v>
      </c>
      <c r="BE145" s="98">
        <f t="shared" si="449"/>
        <v>0</v>
      </c>
      <c r="BF145" s="98">
        <f t="shared" si="449"/>
        <v>0</v>
      </c>
      <c r="BG145" s="98">
        <f t="shared" si="449"/>
        <v>0</v>
      </c>
      <c r="BH145" s="98">
        <f t="shared" si="449"/>
        <v>0</v>
      </c>
      <c r="BI145" s="98">
        <f t="shared" si="449"/>
        <v>0</v>
      </c>
      <c r="BJ145" s="98">
        <f t="shared" si="449"/>
        <v>0</v>
      </c>
      <c r="BK145" s="98">
        <f t="shared" si="449"/>
        <v>0</v>
      </c>
      <c r="BL145" s="98">
        <f t="shared" si="449"/>
        <v>0</v>
      </c>
      <c r="BM145" s="98">
        <f t="shared" si="449"/>
        <v>0</v>
      </c>
      <c r="BN145" s="98">
        <f t="shared" si="449"/>
        <v>0</v>
      </c>
      <c r="BO145" s="98">
        <f t="shared" si="449"/>
        <v>0</v>
      </c>
      <c r="BP145" s="98">
        <f t="shared" si="449"/>
        <v>0</v>
      </c>
      <c r="BQ145" s="98">
        <f t="shared" si="449"/>
        <v>0</v>
      </c>
      <c r="BR145" s="98">
        <f t="shared" si="449"/>
        <v>0</v>
      </c>
      <c r="BS145" s="98">
        <f t="shared" si="449"/>
        <v>0</v>
      </c>
      <c r="BT145" s="98">
        <f t="shared" si="449"/>
        <v>0</v>
      </c>
      <c r="BU145" s="98">
        <f t="shared" si="449"/>
        <v>0</v>
      </c>
      <c r="BV145" s="98">
        <f t="shared" si="449"/>
        <v>0</v>
      </c>
      <c r="BW145" s="98">
        <f t="shared" si="449"/>
        <v>0</v>
      </c>
      <c r="BX145" s="98">
        <f t="shared" si="449"/>
        <v>0</v>
      </c>
      <c r="BY145" s="98">
        <f t="shared" si="449"/>
        <v>0</v>
      </c>
      <c r="BZ145" s="98">
        <f t="shared" si="449"/>
        <v>0</v>
      </c>
      <c r="CA145" s="98">
        <f t="shared" si="449"/>
        <v>0</v>
      </c>
      <c r="CB145" s="98">
        <f t="shared" si="449"/>
        <v>0</v>
      </c>
      <c r="CC145" s="98">
        <f t="shared" si="449"/>
        <v>0</v>
      </c>
      <c r="CD145" s="98">
        <f t="shared" si="449"/>
        <v>0</v>
      </c>
      <c r="CE145" s="98">
        <f t="shared" si="449"/>
        <v>0</v>
      </c>
      <c r="CF145" s="98">
        <f t="shared" si="449"/>
        <v>0</v>
      </c>
      <c r="CG145" s="98">
        <f t="shared" si="449"/>
        <v>0</v>
      </c>
      <c r="CH145" s="98">
        <f t="shared" si="449"/>
        <v>0</v>
      </c>
      <c r="CI145" s="98">
        <f t="shared" si="449"/>
        <v>0</v>
      </c>
      <c r="CJ145" s="98">
        <f t="shared" si="449"/>
        <v>0</v>
      </c>
      <c r="CK145" s="98">
        <f t="shared" si="449"/>
        <v>0</v>
      </c>
      <c r="CL145" s="98">
        <f t="shared" si="449"/>
        <v>0</v>
      </c>
      <c r="CM145" s="98">
        <f t="shared" si="449"/>
        <v>0</v>
      </c>
      <c r="CN145" s="98">
        <f t="shared" si="449"/>
        <v>0</v>
      </c>
      <c r="CO145" s="98">
        <f t="shared" si="449"/>
        <v>0</v>
      </c>
      <c r="CP145" s="98">
        <f t="shared" si="449"/>
        <v>0</v>
      </c>
      <c r="CQ145" s="98">
        <f t="shared" si="449"/>
        <v>0</v>
      </c>
      <c r="CR145" s="98">
        <f t="shared" si="449"/>
        <v>0</v>
      </c>
      <c r="CS145" s="98">
        <f t="shared" si="449"/>
        <v>0</v>
      </c>
      <c r="CT145" s="98">
        <f t="shared" si="449"/>
        <v>0</v>
      </c>
      <c r="CU145" s="98">
        <f t="shared" si="449"/>
        <v>0</v>
      </c>
      <c r="CV145" s="98">
        <f t="shared" si="449"/>
        <v>0</v>
      </c>
      <c r="CW145" s="98">
        <f t="shared" si="449"/>
        <v>0</v>
      </c>
      <c r="CX145" s="98">
        <f t="shared" si="449"/>
        <v>0</v>
      </c>
      <c r="CY145" s="98">
        <f t="shared" si="449"/>
        <v>0</v>
      </c>
      <c r="CZ145" s="98">
        <f t="shared" si="449"/>
        <v>0</v>
      </c>
      <c r="DA145" s="98">
        <f t="shared" si="449"/>
        <v>0</v>
      </c>
      <c r="DB145" s="98">
        <f t="shared" si="449"/>
        <v>0</v>
      </c>
      <c r="DC145" s="98">
        <f t="shared" si="449"/>
        <v>0</v>
      </c>
      <c r="DD145" s="98">
        <f t="shared" si="449"/>
        <v>0</v>
      </c>
      <c r="DE145" s="98">
        <f t="shared" si="449"/>
        <v>0</v>
      </c>
      <c r="DF145" s="98">
        <f t="shared" si="449"/>
        <v>0</v>
      </c>
      <c r="DG145" s="98">
        <f t="shared" si="449"/>
        <v>0</v>
      </c>
      <c r="DH145" s="98">
        <f t="shared" si="449"/>
        <v>0</v>
      </c>
      <c r="DI145" s="98">
        <f t="shared" si="449"/>
        <v>0</v>
      </c>
      <c r="DJ145" s="98">
        <f t="shared" si="449"/>
        <v>0</v>
      </c>
      <c r="DK145" s="98">
        <f t="shared" si="449"/>
        <v>0</v>
      </c>
      <c r="DL145" s="98">
        <f t="shared" si="449"/>
        <v>0</v>
      </c>
      <c r="DM145" s="98">
        <f t="shared" si="449"/>
        <v>0</v>
      </c>
      <c r="DN145" s="98">
        <f t="shared" si="449"/>
        <v>0</v>
      </c>
      <c r="DO145" s="98">
        <f t="shared" si="449"/>
        <v>0</v>
      </c>
      <c r="DP145" s="98">
        <f t="shared" si="449"/>
        <v>0</v>
      </c>
      <c r="DQ145" s="98">
        <f t="shared" si="449"/>
        <v>0</v>
      </c>
      <c r="DR145" s="98">
        <f t="shared" si="449"/>
        <v>0</v>
      </c>
      <c r="DS145" s="98">
        <f t="shared" si="449"/>
        <v>0</v>
      </c>
      <c r="DT145" s="98">
        <f t="shared" si="449"/>
        <v>0</v>
      </c>
      <c r="DU145" s="98">
        <f t="shared" si="449"/>
        <v>0</v>
      </c>
      <c r="DV145" s="98">
        <f t="shared" si="449"/>
        <v>0</v>
      </c>
      <c r="DW145" s="98">
        <f t="shared" si="449"/>
        <v>0</v>
      </c>
      <c r="DX145" s="98">
        <f t="shared" si="449"/>
        <v>0</v>
      </c>
      <c r="DY145" s="98">
        <f t="shared" si="449"/>
        <v>0</v>
      </c>
      <c r="DZ145" s="98">
        <f t="shared" si="449"/>
        <v>0</v>
      </c>
      <c r="EA145" s="98">
        <f t="shared" si="449"/>
        <v>0</v>
      </c>
      <c r="EB145" s="98">
        <f t="shared" si="449"/>
        <v>0</v>
      </c>
      <c r="EC145" s="98">
        <f t="shared" si="449"/>
        <v>0</v>
      </c>
      <c r="ED145" s="98">
        <f t="shared" si="449"/>
        <v>0</v>
      </c>
      <c r="EE145" s="98">
        <f t="shared" si="449"/>
        <v>0</v>
      </c>
      <c r="EF145" s="98">
        <f t="shared" si="449"/>
        <v>0</v>
      </c>
      <c r="EG145" s="5">
        <f t="shared" si="449"/>
        <v>0</v>
      </c>
      <c r="EH145" s="98">
        <f t="shared" si="449"/>
        <v>0</v>
      </c>
      <c r="EI145" s="98">
        <f t="shared" si="449"/>
        <v>0</v>
      </c>
      <c r="EJ145" s="98">
        <f t="shared" si="449"/>
        <v>0</v>
      </c>
      <c r="EK145" s="98">
        <f t="shared" si="449"/>
        <v>0</v>
      </c>
      <c r="EL145" s="98">
        <f t="shared" si="449"/>
        <v>0</v>
      </c>
      <c r="EM145" s="98">
        <f t="shared" si="449"/>
        <v>0</v>
      </c>
      <c r="EN145" s="98">
        <f t="shared" si="449"/>
        <v>0</v>
      </c>
      <c r="EO145" s="98">
        <f t="shared" si="449"/>
        <v>0</v>
      </c>
      <c r="EP145" s="98">
        <f t="shared" si="449"/>
        <v>0</v>
      </c>
      <c r="EQ145" s="98">
        <f t="shared" si="449"/>
        <v>0</v>
      </c>
      <c r="ER145" s="98">
        <f t="shared" si="449"/>
        <v>0</v>
      </c>
      <c r="ES145" s="98">
        <f t="shared" si="449"/>
        <v>0</v>
      </c>
      <c r="ET145" s="98">
        <f t="shared" si="449"/>
        <v>0</v>
      </c>
      <c r="EU145" s="98">
        <f t="shared" si="449"/>
        <v>0</v>
      </c>
      <c r="EV145" s="98">
        <f t="shared" si="449"/>
        <v>0</v>
      </c>
      <c r="EW145" s="98">
        <f t="shared" si="449"/>
        <v>0</v>
      </c>
      <c r="EX145" s="98">
        <f t="shared" si="449"/>
        <v>0</v>
      </c>
      <c r="EY145" s="98">
        <f t="shared" si="449"/>
        <v>0</v>
      </c>
      <c r="EZ145" s="98">
        <f t="shared" si="449"/>
        <v>0</v>
      </c>
      <c r="FA145" s="98">
        <f t="shared" si="449"/>
        <v>0</v>
      </c>
      <c r="FB145" s="98">
        <f t="shared" si="449"/>
        <v>0</v>
      </c>
      <c r="FC145" s="98">
        <f t="shared" si="449"/>
        <v>0</v>
      </c>
      <c r="FD145" s="98">
        <f t="shared" si="449"/>
        <v>0</v>
      </c>
      <c r="FE145" s="98">
        <f t="shared" si="449"/>
        <v>0</v>
      </c>
      <c r="FF145" s="98">
        <f t="shared" si="449"/>
        <v>0</v>
      </c>
      <c r="FG145" s="98">
        <f t="shared" si="449"/>
        <v>0</v>
      </c>
      <c r="FH145" s="98">
        <f t="shared" si="449"/>
        <v>0</v>
      </c>
      <c r="FI145" s="98">
        <f t="shared" si="449"/>
        <v>0</v>
      </c>
      <c r="FJ145" s="98">
        <f t="shared" si="449"/>
        <v>0</v>
      </c>
      <c r="FK145" s="5">
        <f t="shared" si="449"/>
        <v>0</v>
      </c>
      <c r="FL145" s="98">
        <f t="shared" si="449"/>
        <v>0</v>
      </c>
      <c r="FM145" s="98">
        <f t="shared" si="449"/>
        <v>0</v>
      </c>
      <c r="FN145" s="98">
        <f t="shared" si="449"/>
        <v>0</v>
      </c>
      <c r="FO145" s="98">
        <f t="shared" si="449"/>
        <v>0</v>
      </c>
      <c r="FP145" s="98">
        <f t="shared" si="449"/>
        <v>0</v>
      </c>
      <c r="FQ145" s="98">
        <f t="shared" si="449"/>
        <v>0</v>
      </c>
      <c r="FR145" s="98">
        <f t="shared" si="449"/>
        <v>0</v>
      </c>
      <c r="FS145" s="5"/>
      <c r="FT145" s="5"/>
      <c r="FU145" s="5"/>
      <c r="FV145" s="5"/>
      <c r="FW145" s="5"/>
      <c r="FX145" s="5"/>
      <c r="FY145" s="5"/>
      <c r="FZ145" s="5"/>
      <c r="GA145" s="5"/>
    </row>
    <row r="146" spans="1:183" ht="16.5" hidden="1" customHeight="1" x14ac:dyDescent="0.25">
      <c r="A146" s="5"/>
      <c r="B146" s="24"/>
      <c r="C146" s="24"/>
      <c r="D146" s="2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</row>
    <row r="147" spans="1:183" ht="16.5" hidden="1" customHeight="1" x14ac:dyDescent="0.25">
      <c r="A147" s="5"/>
      <c r="B147" s="24"/>
      <c r="C147" s="24"/>
      <c r="D147" s="24"/>
      <c r="E147" s="5"/>
      <c r="F147" s="96" t="s">
        <v>317</v>
      </c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  <c r="AE147" s="97"/>
      <c r="AF147" s="97"/>
      <c r="AG147" s="97"/>
      <c r="AH147" s="97"/>
      <c r="AI147" s="97"/>
      <c r="AJ147" s="97"/>
      <c r="AK147" s="97"/>
      <c r="AL147" s="97"/>
      <c r="AM147" s="97"/>
      <c r="AN147" s="97"/>
      <c r="AO147" s="97"/>
      <c r="AP147" s="97"/>
      <c r="AQ147" s="97"/>
      <c r="AR147" s="97"/>
      <c r="AS147" s="97"/>
      <c r="AT147" s="97"/>
      <c r="AU147" s="97"/>
      <c r="AV147" s="97"/>
      <c r="AW147" s="97"/>
      <c r="AX147" s="97"/>
      <c r="AY147" s="97"/>
      <c r="AZ147" s="97"/>
      <c r="BA147" s="97"/>
      <c r="BB147" s="97"/>
      <c r="BC147" s="97"/>
      <c r="BD147" s="97"/>
      <c r="BE147" s="97"/>
      <c r="BF147" s="97"/>
      <c r="BG147" s="97"/>
      <c r="BH147" s="97"/>
      <c r="BI147" s="97"/>
      <c r="BJ147" s="97"/>
      <c r="BK147" s="97"/>
      <c r="BL147" s="97"/>
      <c r="BM147" s="97"/>
      <c r="BN147" s="97"/>
      <c r="BO147" s="97"/>
      <c r="BP147" s="97"/>
      <c r="BQ147" s="97"/>
      <c r="BR147" s="97"/>
      <c r="BS147" s="97"/>
      <c r="BT147" s="97"/>
      <c r="BU147" s="97"/>
      <c r="BV147" s="97"/>
      <c r="BW147" s="97"/>
      <c r="BX147" s="97"/>
      <c r="BY147" s="97"/>
      <c r="BZ147" s="97"/>
      <c r="CA147" s="97"/>
      <c r="CB147" s="97"/>
      <c r="CC147" s="97"/>
      <c r="CD147" s="97"/>
      <c r="CE147" s="97"/>
      <c r="CF147" s="97"/>
      <c r="CG147" s="97"/>
      <c r="CH147" s="97"/>
      <c r="CI147" s="97"/>
      <c r="CJ147" s="97"/>
      <c r="CK147" s="97"/>
      <c r="CL147" s="97"/>
      <c r="CM147" s="97"/>
      <c r="CN147" s="97"/>
      <c r="CO147" s="97"/>
      <c r="CP147" s="97"/>
      <c r="CQ147" s="97"/>
      <c r="CR147" s="97"/>
      <c r="CS147" s="97"/>
      <c r="CT147" s="97"/>
      <c r="CU147" s="97"/>
      <c r="CV147" s="97"/>
      <c r="CW147" s="97"/>
      <c r="CX147" s="97"/>
      <c r="CY147" s="97"/>
      <c r="CZ147" s="97"/>
      <c r="DA147" s="97"/>
      <c r="DB147" s="97"/>
      <c r="DC147" s="97"/>
      <c r="DD147" s="97"/>
      <c r="DE147" s="97"/>
      <c r="DF147" s="97"/>
      <c r="DG147" s="97"/>
      <c r="DH147" s="97"/>
      <c r="DI147" s="97"/>
      <c r="DJ147" s="97"/>
      <c r="DK147" s="97"/>
      <c r="DL147" s="97"/>
      <c r="DM147" s="97"/>
      <c r="DN147" s="97"/>
      <c r="DO147" s="97"/>
      <c r="DP147" s="97"/>
      <c r="DQ147" s="97"/>
      <c r="DR147" s="97"/>
      <c r="DS147" s="97"/>
      <c r="DT147" s="97"/>
      <c r="DU147" s="97"/>
      <c r="DV147" s="97"/>
      <c r="DW147" s="97"/>
      <c r="DX147" s="97"/>
      <c r="DY147" s="97"/>
      <c r="DZ147" s="97"/>
      <c r="EA147" s="97"/>
      <c r="EB147" s="97"/>
      <c r="EC147" s="97"/>
      <c r="ED147" s="97"/>
      <c r="EE147" s="97"/>
      <c r="EF147" s="97"/>
      <c r="EG147" s="17"/>
      <c r="EH147" s="97"/>
      <c r="EI147" s="97"/>
      <c r="EJ147" s="97"/>
      <c r="EK147" s="97"/>
      <c r="EL147" s="97"/>
      <c r="EM147" s="97"/>
      <c r="EN147" s="97"/>
      <c r="EO147" s="97"/>
      <c r="EP147" s="97"/>
      <c r="EQ147" s="97"/>
      <c r="ER147" s="97"/>
      <c r="ES147" s="97"/>
      <c r="ET147" s="97"/>
      <c r="EU147" s="97"/>
      <c r="EV147" s="97"/>
      <c r="EW147" s="97"/>
      <c r="EX147" s="97"/>
      <c r="EY147" s="97"/>
      <c r="EZ147" s="97"/>
      <c r="FA147" s="97"/>
      <c r="FB147" s="97"/>
      <c r="FC147" s="97"/>
      <c r="FD147" s="97"/>
      <c r="FE147" s="97"/>
      <c r="FF147" s="97"/>
      <c r="FG147" s="97"/>
      <c r="FH147" s="97"/>
      <c r="FI147" s="97"/>
      <c r="FJ147" s="97"/>
      <c r="FK147" s="17"/>
      <c r="FL147" s="97"/>
      <c r="FM147" s="97"/>
      <c r="FN147" s="97"/>
      <c r="FO147" s="97"/>
      <c r="FP147" s="97"/>
      <c r="FQ147" s="97"/>
      <c r="FR147" s="97"/>
      <c r="FS147" s="97"/>
      <c r="FT147" s="5"/>
      <c r="FU147" s="5"/>
      <c r="FV147" s="5"/>
      <c r="FW147" s="5"/>
      <c r="FX147" s="5"/>
      <c r="FY147" s="5"/>
      <c r="FZ147" s="5"/>
      <c r="GA147" s="5"/>
    </row>
    <row r="148" spans="1:183" ht="16.5" hidden="1" customHeight="1" x14ac:dyDescent="0.25">
      <c r="A148" s="5"/>
      <c r="B148" s="24"/>
      <c r="C148" s="24"/>
      <c r="D148" s="24"/>
      <c r="E148" s="5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5"/>
      <c r="FU148" s="5"/>
      <c r="FV148" s="5"/>
      <c r="FW148" s="5"/>
      <c r="FX148" s="5"/>
      <c r="FY148" s="5"/>
      <c r="FZ148" s="5"/>
      <c r="GA148" s="5"/>
    </row>
    <row r="149" spans="1:183" ht="16.5" hidden="1" customHeight="1" x14ac:dyDescent="0.25">
      <c r="A149" s="5"/>
      <c r="B149" s="24"/>
      <c r="C149" s="24"/>
      <c r="D149" s="24"/>
      <c r="E149" s="5"/>
      <c r="F149" s="17" t="s">
        <v>318</v>
      </c>
      <c r="G149" s="17"/>
      <c r="H149" s="17"/>
      <c r="I149" s="17"/>
      <c r="J149" s="17"/>
      <c r="K149" s="17"/>
      <c r="L149" s="17"/>
      <c r="M149" s="17"/>
      <c r="N149" s="17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BP149" s="49"/>
      <c r="BQ149" s="49"/>
      <c r="BR149" s="49"/>
      <c r="BS149" s="49"/>
      <c r="BT149" s="49"/>
      <c r="BU149" s="49"/>
      <c r="BV149" s="49"/>
      <c r="BW149" s="49"/>
      <c r="BX149" s="49"/>
      <c r="BY149" s="49"/>
      <c r="BZ149" s="49"/>
      <c r="CA149" s="49"/>
      <c r="CB149" s="49"/>
      <c r="CC149" s="49"/>
      <c r="CD149" s="49"/>
      <c r="CE149" s="49"/>
      <c r="CF149" s="49"/>
      <c r="CG149" s="49"/>
      <c r="CH149" s="49"/>
      <c r="CI149" s="49"/>
      <c r="CJ149" s="49"/>
      <c r="CK149" s="49"/>
      <c r="CL149" s="49"/>
      <c r="CM149" s="49"/>
      <c r="CN149" s="49"/>
      <c r="CO149" s="49"/>
      <c r="CP149" s="49"/>
      <c r="CQ149" s="49"/>
      <c r="CR149" s="49"/>
      <c r="CS149" s="49"/>
      <c r="CT149" s="49"/>
      <c r="CU149" s="49"/>
      <c r="CV149" s="49"/>
      <c r="CW149" s="49"/>
      <c r="CX149" s="49"/>
      <c r="CY149" s="49"/>
      <c r="CZ149" s="49"/>
      <c r="DA149" s="49"/>
      <c r="DB149" s="49"/>
      <c r="DC149" s="49"/>
      <c r="DD149" s="49"/>
      <c r="DE149" s="49"/>
      <c r="DF149" s="49"/>
      <c r="DG149" s="49"/>
      <c r="DH149" s="49"/>
      <c r="DI149" s="49"/>
      <c r="DJ149" s="49"/>
      <c r="DK149" s="49"/>
      <c r="DL149" s="49"/>
      <c r="DM149" s="49"/>
      <c r="DN149" s="49"/>
      <c r="DO149" s="49"/>
      <c r="DP149" s="49"/>
      <c r="DQ149" s="49"/>
      <c r="DR149" s="49"/>
      <c r="DS149" s="49"/>
      <c r="DT149" s="49"/>
      <c r="DU149" s="49"/>
      <c r="DV149" s="49"/>
      <c r="DW149" s="49"/>
      <c r="DX149" s="49"/>
      <c r="DY149" s="49"/>
      <c r="DZ149" s="49"/>
      <c r="EA149" s="49"/>
      <c r="EB149" s="49"/>
      <c r="EC149" s="49"/>
      <c r="ED149" s="49"/>
      <c r="EE149" s="49"/>
      <c r="EF149" s="49"/>
      <c r="EG149" s="49"/>
      <c r="EH149" s="49"/>
      <c r="EI149" s="49"/>
      <c r="EJ149" s="49"/>
      <c r="EK149" s="49"/>
      <c r="EL149" s="49"/>
      <c r="EM149" s="49"/>
      <c r="EN149" s="49"/>
      <c r="EO149" s="49"/>
      <c r="EP149" s="49"/>
      <c r="EQ149" s="49"/>
      <c r="ER149" s="49"/>
      <c r="ES149" s="49"/>
      <c r="ET149" s="49"/>
      <c r="EU149" s="49"/>
      <c r="EV149" s="49"/>
      <c r="EW149" s="49"/>
      <c r="EX149" s="49"/>
      <c r="EY149" s="49"/>
      <c r="EZ149" s="49"/>
      <c r="FA149" s="49"/>
      <c r="FB149" s="49"/>
      <c r="FC149" s="49"/>
      <c r="FD149" s="49"/>
      <c r="FE149" s="49"/>
      <c r="FF149" s="49"/>
      <c r="FG149" s="49"/>
      <c r="FH149" s="49"/>
      <c r="FI149" s="49"/>
      <c r="FJ149" s="49"/>
      <c r="FK149" s="49"/>
      <c r="FL149" s="49"/>
      <c r="FM149" s="49"/>
      <c r="FN149" s="49"/>
      <c r="FO149" s="49"/>
      <c r="FP149" s="49"/>
      <c r="FQ149" s="49"/>
      <c r="FR149" s="49"/>
      <c r="FS149" s="49"/>
      <c r="FT149" s="5"/>
      <c r="FU149" s="5"/>
      <c r="FV149" s="5"/>
      <c r="FW149" s="5"/>
      <c r="FX149" s="5"/>
      <c r="FY149" s="5"/>
      <c r="FZ149" s="5"/>
      <c r="GA149" s="5"/>
    </row>
    <row r="150" spans="1:183" ht="16.5" hidden="1" customHeight="1" x14ac:dyDescent="0.25">
      <c r="A150" s="5"/>
      <c r="B150" s="24"/>
      <c r="C150" s="24"/>
      <c r="D150" s="24"/>
      <c r="E150" s="5"/>
      <c r="F150" s="17" t="s">
        <v>319</v>
      </c>
      <c r="G150" s="17"/>
      <c r="H150" s="17"/>
      <c r="I150" s="17"/>
      <c r="J150" s="17"/>
      <c r="K150" s="17"/>
      <c r="L150" s="17"/>
      <c r="M150" s="17"/>
      <c r="N150" s="17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49"/>
      <c r="BX150" s="49"/>
      <c r="BY150" s="49"/>
      <c r="BZ150" s="49"/>
      <c r="CA150" s="49"/>
      <c r="CB150" s="49"/>
      <c r="CC150" s="49"/>
      <c r="CD150" s="49"/>
      <c r="CE150" s="49"/>
      <c r="CF150" s="49"/>
      <c r="CG150" s="49"/>
      <c r="CH150" s="49"/>
      <c r="CI150" s="49"/>
      <c r="CJ150" s="49"/>
      <c r="CK150" s="49"/>
      <c r="CL150" s="49"/>
      <c r="CM150" s="49"/>
      <c r="CN150" s="49"/>
      <c r="CO150" s="49"/>
      <c r="CP150" s="49"/>
      <c r="CQ150" s="49"/>
      <c r="CR150" s="49"/>
      <c r="CS150" s="49"/>
      <c r="CT150" s="49"/>
      <c r="CU150" s="49"/>
      <c r="CV150" s="49"/>
      <c r="CW150" s="49"/>
      <c r="CX150" s="49"/>
      <c r="CY150" s="49"/>
      <c r="CZ150" s="49"/>
      <c r="DA150" s="49"/>
      <c r="DB150" s="49"/>
      <c r="DC150" s="49"/>
      <c r="DD150" s="49"/>
      <c r="DE150" s="49"/>
      <c r="DF150" s="49"/>
      <c r="DG150" s="49"/>
      <c r="DH150" s="49"/>
      <c r="DI150" s="49"/>
      <c r="DJ150" s="49"/>
      <c r="DK150" s="49"/>
      <c r="DL150" s="49"/>
      <c r="DM150" s="49"/>
      <c r="DN150" s="49"/>
      <c r="DO150" s="49"/>
      <c r="DP150" s="49"/>
      <c r="DQ150" s="49"/>
      <c r="DR150" s="49"/>
      <c r="DS150" s="49"/>
      <c r="DT150" s="49"/>
      <c r="DU150" s="49"/>
      <c r="DV150" s="49"/>
      <c r="DW150" s="49"/>
      <c r="DX150" s="49"/>
      <c r="DY150" s="49"/>
      <c r="DZ150" s="49"/>
      <c r="EA150" s="49"/>
      <c r="EB150" s="49"/>
      <c r="EC150" s="49"/>
      <c r="ED150" s="49"/>
      <c r="EE150" s="49"/>
      <c r="EF150" s="49"/>
      <c r="EG150" s="49"/>
      <c r="EH150" s="49"/>
      <c r="EI150" s="49"/>
      <c r="EJ150" s="49"/>
      <c r="EK150" s="49"/>
      <c r="EL150" s="49"/>
      <c r="EM150" s="49"/>
      <c r="EN150" s="49"/>
      <c r="EO150" s="49"/>
      <c r="EP150" s="49"/>
      <c r="EQ150" s="49"/>
      <c r="ER150" s="49"/>
      <c r="ES150" s="49"/>
      <c r="ET150" s="49"/>
      <c r="EU150" s="49"/>
      <c r="EV150" s="49"/>
      <c r="EW150" s="49"/>
      <c r="EX150" s="49"/>
      <c r="EY150" s="49"/>
      <c r="EZ150" s="49"/>
      <c r="FA150" s="49"/>
      <c r="FB150" s="49"/>
      <c r="FC150" s="49"/>
      <c r="FD150" s="49"/>
      <c r="FE150" s="49"/>
      <c r="FF150" s="49"/>
      <c r="FG150" s="49"/>
      <c r="FH150" s="49"/>
      <c r="FI150" s="49"/>
      <c r="FJ150" s="49"/>
      <c r="FK150" s="49"/>
      <c r="FL150" s="49"/>
      <c r="FM150" s="49"/>
      <c r="FN150" s="49"/>
      <c r="FO150" s="49"/>
      <c r="FP150" s="49"/>
      <c r="FQ150" s="49"/>
      <c r="FR150" s="49"/>
      <c r="FS150" s="49"/>
      <c r="FT150" s="5"/>
      <c r="FU150" s="5"/>
      <c r="FV150" s="5"/>
      <c r="FW150" s="5"/>
      <c r="FX150" s="5"/>
      <c r="FY150" s="5"/>
      <c r="FZ150" s="5"/>
      <c r="GA150" s="5"/>
    </row>
    <row r="151" spans="1:183" ht="16.5" hidden="1" customHeight="1" x14ac:dyDescent="0.25">
      <c r="A151" s="5"/>
      <c r="B151" s="24"/>
      <c r="C151" s="24"/>
      <c r="D151" s="24"/>
      <c r="E151" s="5"/>
      <c r="F151" s="17" t="s">
        <v>320</v>
      </c>
      <c r="G151" s="17"/>
      <c r="H151" s="17"/>
      <c r="I151" s="17"/>
      <c r="J151" s="17"/>
      <c r="K151" s="17"/>
      <c r="L151" s="17"/>
      <c r="M151" s="17"/>
      <c r="N151" s="17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>
        <f>G151*5</f>
        <v>0</v>
      </c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BP151" s="49"/>
      <c r="BQ151" s="49"/>
      <c r="BR151" s="49"/>
      <c r="BS151" s="49"/>
      <c r="BT151" s="49"/>
      <c r="BU151" s="49">
        <f>G151*$BV$60</f>
        <v>0</v>
      </c>
      <c r="BV151" s="49"/>
      <c r="BW151" s="49"/>
      <c r="BX151" s="49"/>
      <c r="BY151" s="49"/>
      <c r="BZ151" s="49"/>
      <c r="CA151" s="49"/>
      <c r="CB151" s="49">
        <f>G151*$CB$22</f>
        <v>0</v>
      </c>
      <c r="CC151" s="49"/>
      <c r="CD151" s="49"/>
      <c r="CE151" s="49"/>
      <c r="CF151" s="49"/>
      <c r="CG151" s="49"/>
      <c r="CH151" s="49"/>
      <c r="CI151" s="49"/>
      <c r="CJ151" s="49"/>
      <c r="CK151" s="49"/>
      <c r="CL151" s="49"/>
      <c r="CM151" s="49"/>
      <c r="CN151" s="49"/>
      <c r="CO151" s="49"/>
      <c r="CP151" s="49"/>
      <c r="CQ151" s="49"/>
      <c r="CR151" s="49"/>
      <c r="CS151" s="49"/>
      <c r="CT151" s="49"/>
      <c r="CU151" s="49"/>
      <c r="CV151" s="49"/>
      <c r="CW151" s="49"/>
      <c r="CX151" s="49"/>
      <c r="CY151" s="49"/>
      <c r="CZ151" s="49"/>
      <c r="DA151" s="49"/>
      <c r="DB151" s="49"/>
      <c r="DC151" s="49"/>
      <c r="DD151" s="49"/>
      <c r="DE151" s="49"/>
      <c r="DF151" s="49"/>
      <c r="DG151" s="49"/>
      <c r="DH151" s="49"/>
      <c r="DI151" s="49"/>
      <c r="DJ151" s="49"/>
      <c r="DK151" s="49"/>
      <c r="DL151" s="49"/>
      <c r="DM151" s="49"/>
      <c r="DN151" s="49"/>
      <c r="DO151" s="49"/>
      <c r="DP151" s="49"/>
      <c r="DQ151" s="49"/>
      <c r="DR151" s="49"/>
      <c r="DS151" s="49"/>
      <c r="DT151" s="49"/>
      <c r="DU151" s="49"/>
      <c r="DV151" s="49"/>
      <c r="DW151" s="49"/>
      <c r="DX151" s="49"/>
      <c r="DY151" s="49"/>
      <c r="DZ151" s="49"/>
      <c r="EA151" s="49"/>
      <c r="EB151" s="49"/>
      <c r="EC151" s="49"/>
      <c r="ED151" s="49"/>
      <c r="EE151" s="49"/>
      <c r="EF151" s="49"/>
      <c r="EG151" s="49"/>
      <c r="EH151" s="49"/>
      <c r="EI151" s="49"/>
      <c r="EJ151" s="49"/>
      <c r="EK151" s="49"/>
      <c r="EL151" s="49"/>
      <c r="EM151" s="49"/>
      <c r="EN151" s="49"/>
      <c r="EO151" s="49"/>
      <c r="EP151" s="49"/>
      <c r="EQ151" s="49"/>
      <c r="ER151" s="49"/>
      <c r="ES151" s="49"/>
      <c r="ET151" s="49"/>
      <c r="EU151" s="49"/>
      <c r="EV151" s="49"/>
      <c r="EW151" s="49"/>
      <c r="EX151" s="49"/>
      <c r="EY151" s="49"/>
      <c r="EZ151" s="49"/>
      <c r="FA151" s="49"/>
      <c r="FB151" s="49"/>
      <c r="FC151" s="49"/>
      <c r="FD151" s="49"/>
      <c r="FE151" s="49"/>
      <c r="FF151" s="49"/>
      <c r="FG151" s="49"/>
      <c r="FH151" s="49"/>
      <c r="FI151" s="49"/>
      <c r="FJ151" s="49"/>
      <c r="FK151" s="49"/>
      <c r="FL151" s="49"/>
      <c r="FM151" s="49"/>
      <c r="FN151" s="49"/>
      <c r="FO151" s="49"/>
      <c r="FP151" s="49"/>
      <c r="FQ151" s="49"/>
      <c r="FR151" s="49"/>
      <c r="FS151" s="49"/>
      <c r="FT151" s="5"/>
      <c r="FU151" s="5"/>
      <c r="FV151" s="5"/>
      <c r="FW151" s="5"/>
      <c r="FX151" s="5"/>
      <c r="FY151" s="5"/>
      <c r="FZ151" s="5"/>
      <c r="GA151" s="5"/>
    </row>
    <row r="152" spans="1:183" ht="16.5" hidden="1" customHeight="1" x14ac:dyDescent="0.25">
      <c r="A152" s="5"/>
      <c r="B152" s="24"/>
      <c r="C152" s="24"/>
      <c r="D152" s="24"/>
      <c r="E152" s="5"/>
      <c r="F152" s="17" t="s">
        <v>321</v>
      </c>
      <c r="G152" s="17"/>
      <c r="H152" s="17"/>
      <c r="I152" s="17"/>
      <c r="J152" s="17"/>
      <c r="K152" s="17"/>
      <c r="L152" s="17"/>
      <c r="M152" s="17"/>
      <c r="N152" s="17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BP152" s="49"/>
      <c r="BQ152" s="49"/>
      <c r="BR152" s="49"/>
      <c r="BS152" s="49"/>
      <c r="BT152" s="49"/>
      <c r="BU152" s="49"/>
      <c r="BV152" s="49"/>
      <c r="BW152" s="49"/>
      <c r="BX152" s="49"/>
      <c r="BY152" s="49"/>
      <c r="BZ152" s="49"/>
      <c r="CA152" s="49"/>
      <c r="CB152" s="49"/>
      <c r="CC152" s="49"/>
      <c r="CD152" s="49"/>
      <c r="CE152" s="49"/>
      <c r="CF152" s="49"/>
      <c r="CG152" s="49"/>
      <c r="CH152" s="49"/>
      <c r="CI152" s="49"/>
      <c r="CJ152" s="49"/>
      <c r="CK152" s="49"/>
      <c r="CL152" s="49"/>
      <c r="CM152" s="49"/>
      <c r="CN152" s="49"/>
      <c r="CO152" s="49"/>
      <c r="CP152" s="49"/>
      <c r="CQ152" s="49"/>
      <c r="CR152" s="49"/>
      <c r="CS152" s="49"/>
      <c r="CT152" s="49"/>
      <c r="CU152" s="49"/>
      <c r="CV152" s="49"/>
      <c r="CW152" s="49"/>
      <c r="CX152" s="49"/>
      <c r="CY152" s="49"/>
      <c r="CZ152" s="49"/>
      <c r="DA152" s="49"/>
      <c r="DB152" s="49"/>
      <c r="DC152" s="49"/>
      <c r="DD152" s="49"/>
      <c r="DE152" s="49"/>
      <c r="DF152" s="49"/>
      <c r="DG152" s="49"/>
      <c r="DH152" s="49"/>
      <c r="DI152" s="49"/>
      <c r="DJ152" s="49"/>
      <c r="DK152" s="49"/>
      <c r="DL152" s="49"/>
      <c r="DM152" s="49"/>
      <c r="DN152" s="49"/>
      <c r="DO152" s="49"/>
      <c r="DP152" s="49"/>
      <c r="DQ152" s="49"/>
      <c r="DR152" s="49"/>
      <c r="DS152" s="49"/>
      <c r="DT152" s="49"/>
      <c r="DU152" s="49"/>
      <c r="DV152" s="49"/>
      <c r="DW152" s="49"/>
      <c r="DX152" s="49"/>
      <c r="DY152" s="49"/>
      <c r="DZ152" s="49"/>
      <c r="EA152" s="49"/>
      <c r="EB152" s="49"/>
      <c r="EC152" s="49"/>
      <c r="ED152" s="49"/>
      <c r="EE152" s="49"/>
      <c r="EF152" s="49"/>
      <c r="EG152" s="49"/>
      <c r="EH152" s="49"/>
      <c r="EI152" s="49"/>
      <c r="EJ152" s="49"/>
      <c r="EK152" s="49"/>
      <c r="EL152" s="49"/>
      <c r="EM152" s="49"/>
      <c r="EN152" s="49"/>
      <c r="EO152" s="49"/>
      <c r="EP152" s="49"/>
      <c r="EQ152" s="49"/>
      <c r="ER152" s="49"/>
      <c r="ES152" s="49"/>
      <c r="ET152" s="49"/>
      <c r="EU152" s="49"/>
      <c r="EV152" s="49"/>
      <c r="EW152" s="49"/>
      <c r="EX152" s="49"/>
      <c r="EY152" s="49"/>
      <c r="EZ152" s="49"/>
      <c r="FA152" s="49"/>
      <c r="FB152" s="49"/>
      <c r="FC152" s="49"/>
      <c r="FD152" s="49"/>
      <c r="FE152" s="49"/>
      <c r="FF152" s="49"/>
      <c r="FG152" s="49"/>
      <c r="FH152" s="49"/>
      <c r="FI152" s="49"/>
      <c r="FJ152" s="49"/>
      <c r="FK152" s="49"/>
      <c r="FL152" s="49"/>
      <c r="FM152" s="49"/>
      <c r="FN152" s="49"/>
      <c r="FO152" s="49"/>
      <c r="FP152" s="49"/>
      <c r="FQ152" s="49"/>
      <c r="FR152" s="49"/>
      <c r="FS152" s="49"/>
      <c r="FT152" s="5"/>
      <c r="FU152" s="5"/>
      <c r="FV152" s="5"/>
      <c r="FW152" s="5"/>
      <c r="FX152" s="5"/>
      <c r="FY152" s="5"/>
      <c r="FZ152" s="5"/>
      <c r="GA152" s="5"/>
    </row>
    <row r="153" spans="1:183" ht="16.5" hidden="1" customHeight="1" x14ac:dyDescent="0.25">
      <c r="A153" s="5"/>
      <c r="B153" s="24"/>
      <c r="C153" s="24"/>
      <c r="D153" s="24"/>
      <c r="E153" s="5"/>
      <c r="F153" s="17" t="s">
        <v>322</v>
      </c>
      <c r="G153" s="17"/>
      <c r="H153" s="17"/>
      <c r="I153" s="17"/>
      <c r="J153" s="17"/>
      <c r="K153" s="17"/>
      <c r="L153" s="17"/>
      <c r="M153" s="17"/>
      <c r="N153" s="17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>
        <f>G153*5</f>
        <v>0</v>
      </c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BP153" s="49"/>
      <c r="BQ153" s="49"/>
      <c r="BR153" s="49"/>
      <c r="BS153" s="49"/>
      <c r="BT153" s="49"/>
      <c r="BU153" s="49">
        <f>G153*$BV$60</f>
        <v>0</v>
      </c>
      <c r="BV153" s="49"/>
      <c r="BW153" s="49"/>
      <c r="BX153" s="49"/>
      <c r="BY153" s="49"/>
      <c r="BZ153" s="49"/>
      <c r="CA153" s="49"/>
      <c r="CB153" s="49">
        <f>G153*$CB$22</f>
        <v>0</v>
      </c>
      <c r="CC153" s="49"/>
      <c r="CD153" s="49"/>
      <c r="CE153" s="49"/>
      <c r="CF153" s="49"/>
      <c r="CG153" s="49"/>
      <c r="CH153" s="49"/>
      <c r="CI153" s="49"/>
      <c r="CJ153" s="49"/>
      <c r="CK153" s="49"/>
      <c r="CL153" s="49"/>
      <c r="CM153" s="49"/>
      <c r="CN153" s="49"/>
      <c r="CO153" s="49"/>
      <c r="CP153" s="49"/>
      <c r="CQ153" s="49"/>
      <c r="CR153" s="49"/>
      <c r="CS153" s="49"/>
      <c r="CT153" s="49"/>
      <c r="CU153" s="49"/>
      <c r="CV153" s="49"/>
      <c r="CW153" s="49"/>
      <c r="CX153" s="49"/>
      <c r="CY153" s="49"/>
      <c r="CZ153" s="49"/>
      <c r="DA153" s="49"/>
      <c r="DB153" s="49"/>
      <c r="DC153" s="49"/>
      <c r="DD153" s="49"/>
      <c r="DE153" s="49"/>
      <c r="DF153" s="49"/>
      <c r="DG153" s="49"/>
      <c r="DH153" s="49"/>
      <c r="DI153" s="49"/>
      <c r="DJ153" s="49"/>
      <c r="DK153" s="49"/>
      <c r="DL153" s="49"/>
      <c r="DM153" s="49"/>
      <c r="DN153" s="49"/>
      <c r="DO153" s="49"/>
      <c r="DP153" s="49"/>
      <c r="DQ153" s="49"/>
      <c r="DR153" s="49"/>
      <c r="DS153" s="49"/>
      <c r="DT153" s="49"/>
      <c r="DU153" s="49"/>
      <c r="DV153" s="49"/>
      <c r="DW153" s="49"/>
      <c r="DX153" s="49"/>
      <c r="DY153" s="49"/>
      <c r="DZ153" s="49"/>
      <c r="EA153" s="49"/>
      <c r="EB153" s="49"/>
      <c r="EC153" s="49"/>
      <c r="ED153" s="49"/>
      <c r="EE153" s="49"/>
      <c r="EF153" s="49"/>
      <c r="EG153" s="49"/>
      <c r="EH153" s="49"/>
      <c r="EI153" s="49"/>
      <c r="EJ153" s="49"/>
      <c r="EK153" s="49"/>
      <c r="EL153" s="49"/>
      <c r="EM153" s="49"/>
      <c r="EN153" s="49"/>
      <c r="EO153" s="49"/>
      <c r="EP153" s="49"/>
      <c r="EQ153" s="49"/>
      <c r="ER153" s="49"/>
      <c r="ES153" s="49"/>
      <c r="ET153" s="49"/>
      <c r="EU153" s="49"/>
      <c r="EV153" s="49"/>
      <c r="EW153" s="49"/>
      <c r="EX153" s="49"/>
      <c r="EY153" s="49"/>
      <c r="EZ153" s="49"/>
      <c r="FA153" s="49"/>
      <c r="FB153" s="49"/>
      <c r="FC153" s="49"/>
      <c r="FD153" s="49"/>
      <c r="FE153" s="49"/>
      <c r="FF153" s="49"/>
      <c r="FG153" s="49"/>
      <c r="FH153" s="49"/>
      <c r="FI153" s="49"/>
      <c r="FJ153" s="49"/>
      <c r="FK153" s="49"/>
      <c r="FL153" s="49"/>
      <c r="FM153" s="49"/>
      <c r="FN153" s="49"/>
      <c r="FO153" s="49"/>
      <c r="FP153" s="49"/>
      <c r="FQ153" s="49"/>
      <c r="FR153" s="49"/>
      <c r="FS153" s="49"/>
      <c r="FT153" s="5"/>
      <c r="FU153" s="5"/>
      <c r="FV153" s="5"/>
      <c r="FW153" s="5"/>
      <c r="FX153" s="5"/>
      <c r="FY153" s="5"/>
      <c r="FZ153" s="5"/>
      <c r="GA153" s="5"/>
    </row>
    <row r="154" spans="1:183" ht="16.5" hidden="1" customHeight="1" x14ac:dyDescent="0.25">
      <c r="A154" s="5"/>
      <c r="B154" s="24"/>
      <c r="C154" s="24"/>
      <c r="D154" s="24"/>
      <c r="E154" s="5"/>
      <c r="F154" s="17" t="s">
        <v>323</v>
      </c>
      <c r="G154" s="17"/>
      <c r="H154" s="17"/>
      <c r="I154" s="17"/>
      <c r="J154" s="17"/>
      <c r="K154" s="17"/>
      <c r="L154" s="17"/>
      <c r="M154" s="17"/>
      <c r="N154" s="17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>
        <f>G154*5</f>
        <v>0</v>
      </c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49"/>
      <c r="BX154" s="49"/>
      <c r="BY154" s="49"/>
      <c r="BZ154" s="49"/>
      <c r="CA154" s="49"/>
      <c r="CB154" s="49"/>
      <c r="CC154" s="49"/>
      <c r="CD154" s="49"/>
      <c r="CE154" s="49"/>
      <c r="CF154" s="49"/>
      <c r="CG154" s="49"/>
      <c r="CH154" s="49"/>
      <c r="CI154" s="49"/>
      <c r="CJ154" s="49"/>
      <c r="CK154" s="49"/>
      <c r="CL154" s="49"/>
      <c r="CM154" s="49">
        <f>5*G154</f>
        <v>0</v>
      </c>
      <c r="CN154" s="49"/>
      <c r="CO154" s="49"/>
      <c r="CP154" s="49"/>
      <c r="CQ154" s="49"/>
      <c r="CR154" s="49"/>
      <c r="CS154" s="49"/>
      <c r="CT154" s="49"/>
      <c r="CU154" s="49"/>
      <c r="CV154" s="49"/>
      <c r="CW154" s="49"/>
      <c r="CX154" s="49"/>
      <c r="CY154" s="49"/>
      <c r="CZ154" s="49"/>
      <c r="DA154" s="49"/>
      <c r="DB154" s="49"/>
      <c r="DC154" s="49"/>
      <c r="DD154" s="49"/>
      <c r="DE154" s="49"/>
      <c r="DF154" s="49"/>
      <c r="DG154" s="49"/>
      <c r="DH154" s="49"/>
      <c r="DI154" s="49"/>
      <c r="DJ154" s="49"/>
      <c r="DK154" s="49"/>
      <c r="DL154" s="49"/>
      <c r="DM154" s="49"/>
      <c r="DN154" s="49"/>
      <c r="DO154" s="49">
        <f>3*G154</f>
        <v>0</v>
      </c>
      <c r="DP154" s="49"/>
      <c r="DQ154" s="49"/>
      <c r="DR154" s="49"/>
      <c r="DS154" s="49"/>
      <c r="DT154" s="49"/>
      <c r="DU154" s="49"/>
      <c r="DV154" s="49"/>
      <c r="DW154" s="49"/>
      <c r="DX154" s="49"/>
      <c r="DY154" s="49"/>
      <c r="DZ154" s="49"/>
      <c r="EA154" s="49"/>
      <c r="EB154" s="49"/>
      <c r="EC154" s="49"/>
      <c r="ED154" s="49"/>
      <c r="EE154" s="49"/>
      <c r="EF154" s="49"/>
      <c r="EG154" s="49"/>
      <c r="EH154" s="49"/>
      <c r="EI154" s="49"/>
      <c r="EJ154" s="49"/>
      <c r="EK154" s="49"/>
      <c r="EL154" s="49"/>
      <c r="EM154" s="49"/>
      <c r="EN154" s="49"/>
      <c r="EO154" s="49"/>
      <c r="EP154" s="49"/>
      <c r="EQ154" s="49"/>
      <c r="ER154" s="49"/>
      <c r="ES154" s="49"/>
      <c r="ET154" s="49"/>
      <c r="EU154" s="49"/>
      <c r="EV154" s="49"/>
      <c r="EW154" s="49"/>
      <c r="EX154" s="49"/>
      <c r="EY154" s="49"/>
      <c r="EZ154" s="49"/>
      <c r="FA154" s="49"/>
      <c r="FB154" s="49"/>
      <c r="FC154" s="49"/>
      <c r="FD154" s="49"/>
      <c r="FE154" s="49"/>
      <c r="FF154" s="49"/>
      <c r="FG154" s="49"/>
      <c r="FH154" s="49"/>
      <c r="FI154" s="49"/>
      <c r="FJ154" s="49"/>
      <c r="FK154" s="49"/>
      <c r="FL154" s="49"/>
      <c r="FM154" s="49"/>
      <c r="FN154" s="49"/>
      <c r="FO154" s="49"/>
      <c r="FP154" s="49"/>
      <c r="FQ154" s="49"/>
      <c r="FR154" s="49"/>
      <c r="FS154" s="49"/>
      <c r="FT154" s="5"/>
      <c r="FU154" s="5"/>
      <c r="FV154" s="5"/>
      <c r="FW154" s="5"/>
      <c r="FX154" s="5"/>
      <c r="FY154" s="5"/>
      <c r="FZ154" s="5"/>
      <c r="GA154" s="5"/>
    </row>
    <row r="155" spans="1:183" ht="16.5" hidden="1" customHeight="1" x14ac:dyDescent="0.25">
      <c r="A155" s="5"/>
      <c r="B155" s="24"/>
      <c r="C155" s="24"/>
      <c r="D155" s="24"/>
      <c r="E155" s="5"/>
      <c r="F155" s="17" t="s">
        <v>324</v>
      </c>
      <c r="G155" s="17"/>
      <c r="H155" s="17"/>
      <c r="I155" s="17"/>
      <c r="J155" s="17"/>
      <c r="K155" s="17"/>
      <c r="L155" s="17"/>
      <c r="M155" s="17"/>
      <c r="N155" s="17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BP155" s="49"/>
      <c r="BQ155" s="49"/>
      <c r="BR155" s="49"/>
      <c r="BS155" s="49"/>
      <c r="BT155" s="49"/>
      <c r="BU155" s="49">
        <f>G155*$BV$60</f>
        <v>0</v>
      </c>
      <c r="BV155" s="49"/>
      <c r="BW155" s="49"/>
      <c r="BX155" s="49"/>
      <c r="BY155" s="49"/>
      <c r="BZ155" s="49"/>
      <c r="CA155" s="49"/>
      <c r="CB155" s="49">
        <f>G155*$CB$22</f>
        <v>0</v>
      </c>
      <c r="CC155" s="49"/>
      <c r="CD155" s="49"/>
      <c r="CE155" s="49"/>
      <c r="CF155" s="49"/>
      <c r="CG155" s="49"/>
      <c r="CH155" s="49"/>
      <c r="CI155" s="49"/>
      <c r="CJ155" s="49"/>
      <c r="CK155" s="49"/>
      <c r="CL155" s="49"/>
      <c r="CM155" s="49"/>
      <c r="CN155" s="49"/>
      <c r="CO155" s="49"/>
      <c r="CP155" s="49"/>
      <c r="CQ155" s="49"/>
      <c r="CR155" s="49"/>
      <c r="CS155" s="49"/>
      <c r="CT155" s="49"/>
      <c r="CU155" s="49"/>
      <c r="CV155" s="49"/>
      <c r="CW155" s="49"/>
      <c r="CX155" s="49"/>
      <c r="CY155" s="49"/>
      <c r="CZ155" s="49"/>
      <c r="DA155" s="49"/>
      <c r="DB155" s="49"/>
      <c r="DC155" s="49"/>
      <c r="DD155" s="49"/>
      <c r="DE155" s="49"/>
      <c r="DF155" s="49"/>
      <c r="DG155" s="49"/>
      <c r="DH155" s="49"/>
      <c r="DI155" s="49"/>
      <c r="DJ155" s="49"/>
      <c r="DK155" s="49"/>
      <c r="DL155" s="49"/>
      <c r="DM155" s="49"/>
      <c r="DN155" s="49"/>
      <c r="DO155" s="49"/>
      <c r="DP155" s="49"/>
      <c r="DQ155" s="49"/>
      <c r="DR155" s="49"/>
      <c r="DS155" s="49"/>
      <c r="DT155" s="49"/>
      <c r="DU155" s="49"/>
      <c r="DV155" s="49"/>
      <c r="DW155" s="49"/>
      <c r="DX155" s="49"/>
      <c r="DY155" s="49"/>
      <c r="DZ155" s="49"/>
      <c r="EA155" s="49"/>
      <c r="EB155" s="49"/>
      <c r="EC155" s="49"/>
      <c r="ED155" s="49"/>
      <c r="EE155" s="49"/>
      <c r="EF155" s="49"/>
      <c r="EG155" s="49"/>
      <c r="EH155" s="49"/>
      <c r="EI155" s="49"/>
      <c r="EJ155" s="49"/>
      <c r="EK155" s="49"/>
      <c r="EL155" s="49"/>
      <c r="EM155" s="49"/>
      <c r="EN155" s="49"/>
      <c r="EO155" s="49"/>
      <c r="EP155" s="49"/>
      <c r="EQ155" s="49"/>
      <c r="ER155" s="49"/>
      <c r="ES155" s="49"/>
      <c r="ET155" s="49"/>
      <c r="EU155" s="49"/>
      <c r="EV155" s="49"/>
      <c r="EW155" s="49"/>
      <c r="EX155" s="49"/>
      <c r="EY155" s="49"/>
      <c r="EZ155" s="49"/>
      <c r="FA155" s="49"/>
      <c r="FB155" s="49"/>
      <c r="FC155" s="49"/>
      <c r="FD155" s="49"/>
      <c r="FE155" s="49"/>
      <c r="FF155" s="49"/>
      <c r="FG155" s="49"/>
      <c r="FH155" s="49"/>
      <c r="FI155" s="49"/>
      <c r="FJ155" s="49"/>
      <c r="FK155" s="49"/>
      <c r="FL155" s="49"/>
      <c r="FM155" s="49"/>
      <c r="FN155" s="49"/>
      <c r="FO155" s="49"/>
      <c r="FP155" s="49"/>
      <c r="FQ155" s="49"/>
      <c r="FR155" s="49"/>
      <c r="FS155" s="49"/>
      <c r="FT155" s="5"/>
      <c r="FU155" s="5"/>
      <c r="FV155" s="5"/>
      <c r="FW155" s="5"/>
      <c r="FX155" s="5"/>
      <c r="FY155" s="5"/>
      <c r="FZ155" s="5"/>
      <c r="GA155" s="5"/>
    </row>
    <row r="156" spans="1:183" ht="16.5" hidden="1" customHeight="1" x14ac:dyDescent="0.25">
      <c r="A156" s="5"/>
      <c r="B156" s="24"/>
      <c r="C156" s="24"/>
      <c r="D156" s="24"/>
      <c r="E156" s="5"/>
      <c r="F156" s="17" t="s">
        <v>325</v>
      </c>
      <c r="G156" s="17"/>
      <c r="H156" s="17"/>
      <c r="I156" s="17"/>
      <c r="J156" s="17"/>
      <c r="K156" s="17"/>
      <c r="L156" s="17"/>
      <c r="M156" s="17"/>
      <c r="N156" s="17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BP156" s="49"/>
      <c r="BQ156" s="49"/>
      <c r="BR156" s="49"/>
      <c r="BS156" s="49"/>
      <c r="BT156" s="49"/>
      <c r="BU156" s="49"/>
      <c r="BV156" s="49"/>
      <c r="BW156" s="49"/>
      <c r="BX156" s="49"/>
      <c r="BY156" s="49"/>
      <c r="BZ156" s="49"/>
      <c r="CA156" s="49"/>
      <c r="CB156" s="49"/>
      <c r="CC156" s="49"/>
      <c r="CD156" s="49"/>
      <c r="CE156" s="49"/>
      <c r="CF156" s="49"/>
      <c r="CG156" s="49"/>
      <c r="CH156" s="49"/>
      <c r="CI156" s="49"/>
      <c r="CJ156" s="49"/>
      <c r="CK156" s="49"/>
      <c r="CL156" s="49"/>
      <c r="CM156" s="49">
        <f>5*G156</f>
        <v>0</v>
      </c>
      <c r="CN156" s="49"/>
      <c r="CO156" s="49"/>
      <c r="CP156" s="49"/>
      <c r="CQ156" s="49"/>
      <c r="CR156" s="49"/>
      <c r="CS156" s="49"/>
      <c r="CT156" s="49"/>
      <c r="CU156" s="49"/>
      <c r="CV156" s="49"/>
      <c r="CW156" s="49"/>
      <c r="CX156" s="49"/>
      <c r="CY156" s="49"/>
      <c r="CZ156" s="49"/>
      <c r="DA156" s="49"/>
      <c r="DB156" s="49"/>
      <c r="DC156" s="49"/>
      <c r="DD156" s="49"/>
      <c r="DE156" s="49"/>
      <c r="DF156" s="49"/>
      <c r="DG156" s="49"/>
      <c r="DH156" s="49"/>
      <c r="DI156" s="49"/>
      <c r="DJ156" s="49"/>
      <c r="DK156" s="49"/>
      <c r="DL156" s="49"/>
      <c r="DM156" s="49"/>
      <c r="DN156" s="49"/>
      <c r="DO156" s="49">
        <f>3*G156</f>
        <v>0</v>
      </c>
      <c r="DP156" s="49"/>
      <c r="DQ156" s="49"/>
      <c r="DR156" s="49"/>
      <c r="DS156" s="49"/>
      <c r="DT156" s="49"/>
      <c r="DU156" s="49"/>
      <c r="DV156" s="49"/>
      <c r="DW156" s="49"/>
      <c r="DX156" s="49"/>
      <c r="DY156" s="49"/>
      <c r="DZ156" s="49"/>
      <c r="EA156" s="49"/>
      <c r="EB156" s="49"/>
      <c r="EC156" s="49"/>
      <c r="ED156" s="49"/>
      <c r="EE156" s="49"/>
      <c r="EF156" s="49"/>
      <c r="EG156" s="49"/>
      <c r="EH156" s="49"/>
      <c r="EI156" s="49"/>
      <c r="EJ156" s="49"/>
      <c r="EK156" s="49"/>
      <c r="EL156" s="49"/>
      <c r="EM156" s="49"/>
      <c r="EN156" s="49"/>
      <c r="EO156" s="49"/>
      <c r="EP156" s="49"/>
      <c r="EQ156" s="49"/>
      <c r="ER156" s="49"/>
      <c r="ES156" s="49"/>
      <c r="ET156" s="49"/>
      <c r="EU156" s="49"/>
      <c r="EV156" s="49"/>
      <c r="EW156" s="49"/>
      <c r="EX156" s="49"/>
      <c r="EY156" s="49"/>
      <c r="EZ156" s="49"/>
      <c r="FA156" s="49"/>
      <c r="FB156" s="49"/>
      <c r="FC156" s="49"/>
      <c r="FD156" s="49"/>
      <c r="FE156" s="49"/>
      <c r="FF156" s="49"/>
      <c r="FG156" s="49"/>
      <c r="FH156" s="49"/>
      <c r="FI156" s="49"/>
      <c r="FJ156" s="49"/>
      <c r="FK156" s="49"/>
      <c r="FL156" s="49"/>
      <c r="FM156" s="49"/>
      <c r="FN156" s="49"/>
      <c r="FO156" s="49"/>
      <c r="FP156" s="49"/>
      <c r="FQ156" s="49"/>
      <c r="FR156" s="49"/>
      <c r="FS156" s="49"/>
      <c r="FT156" s="5"/>
      <c r="FU156" s="5"/>
      <c r="FV156" s="5"/>
      <c r="FW156" s="5"/>
      <c r="FX156" s="5"/>
      <c r="FY156" s="5"/>
      <c r="FZ156" s="5"/>
      <c r="GA156" s="5"/>
    </row>
    <row r="157" spans="1:183" ht="16.5" hidden="1" customHeight="1" x14ac:dyDescent="0.25">
      <c r="A157" s="5"/>
      <c r="B157" s="24"/>
      <c r="C157" s="24"/>
      <c r="D157" s="24"/>
      <c r="E157" s="5"/>
      <c r="F157" s="97" t="s">
        <v>14</v>
      </c>
      <c r="G157" s="97">
        <f>SUM(G149:G156)</f>
        <v>0</v>
      </c>
      <c r="H157" s="97"/>
      <c r="I157" s="97"/>
      <c r="J157" s="97"/>
      <c r="K157" s="97"/>
      <c r="L157" s="97"/>
      <c r="M157" s="97"/>
      <c r="N157" s="97"/>
      <c r="O157" s="101">
        <f t="shared" ref="O157:U157" si="450">SUM(O149:O156)</f>
        <v>0</v>
      </c>
      <c r="P157" s="101">
        <f t="shared" si="450"/>
        <v>0</v>
      </c>
      <c r="Q157" s="101">
        <f t="shared" si="450"/>
        <v>0</v>
      </c>
      <c r="R157" s="101">
        <f t="shared" si="450"/>
        <v>0</v>
      </c>
      <c r="S157" s="101">
        <f t="shared" si="450"/>
        <v>0</v>
      </c>
      <c r="T157" s="101">
        <f t="shared" si="450"/>
        <v>0</v>
      </c>
      <c r="U157" s="101">
        <f t="shared" si="450"/>
        <v>0</v>
      </c>
      <c r="V157" s="97">
        <v>0</v>
      </c>
      <c r="W157" s="101">
        <f t="shared" ref="W157:AB157" si="451">SUM(W149:W156)</f>
        <v>0</v>
      </c>
      <c r="X157" s="101">
        <f t="shared" si="451"/>
        <v>0</v>
      </c>
      <c r="Y157" s="101">
        <f t="shared" si="451"/>
        <v>0</v>
      </c>
      <c r="Z157" s="101">
        <f t="shared" si="451"/>
        <v>0</v>
      </c>
      <c r="AA157" s="101">
        <f t="shared" si="451"/>
        <v>0</v>
      </c>
      <c r="AB157" s="101">
        <f t="shared" si="451"/>
        <v>0</v>
      </c>
      <c r="AC157" s="97">
        <v>0</v>
      </c>
      <c r="AD157" s="101">
        <f t="shared" ref="AD157:AY157" si="452">SUM(AD149:AD156)</f>
        <v>0</v>
      </c>
      <c r="AE157" s="101">
        <f t="shared" si="452"/>
        <v>0</v>
      </c>
      <c r="AF157" s="101">
        <f t="shared" si="452"/>
        <v>0</v>
      </c>
      <c r="AG157" s="101">
        <f t="shared" si="452"/>
        <v>0</v>
      </c>
      <c r="AH157" s="101">
        <f t="shared" si="452"/>
        <v>0</v>
      </c>
      <c r="AI157" s="101">
        <f t="shared" si="452"/>
        <v>0</v>
      </c>
      <c r="AJ157" s="101">
        <f t="shared" si="452"/>
        <v>0</v>
      </c>
      <c r="AK157" s="101">
        <f t="shared" si="452"/>
        <v>0</v>
      </c>
      <c r="AL157" s="101">
        <f t="shared" si="452"/>
        <v>0</v>
      </c>
      <c r="AM157" s="101">
        <f t="shared" si="452"/>
        <v>0</v>
      </c>
      <c r="AN157" s="101">
        <f t="shared" si="452"/>
        <v>0</v>
      </c>
      <c r="AO157" s="101">
        <f t="shared" si="452"/>
        <v>0</v>
      </c>
      <c r="AP157" s="101">
        <f t="shared" si="452"/>
        <v>0</v>
      </c>
      <c r="AQ157" s="101">
        <f t="shared" si="452"/>
        <v>0</v>
      </c>
      <c r="AR157" s="101">
        <f t="shared" si="452"/>
        <v>0</v>
      </c>
      <c r="AS157" s="101">
        <f t="shared" si="452"/>
        <v>0</v>
      </c>
      <c r="AT157" s="101">
        <f t="shared" si="452"/>
        <v>0</v>
      </c>
      <c r="AU157" s="101">
        <f t="shared" si="452"/>
        <v>0</v>
      </c>
      <c r="AV157" s="101">
        <f t="shared" si="452"/>
        <v>0</v>
      </c>
      <c r="AW157" s="101">
        <f t="shared" si="452"/>
        <v>0</v>
      </c>
      <c r="AX157" s="101">
        <f t="shared" si="452"/>
        <v>0</v>
      </c>
      <c r="AY157" s="101">
        <f t="shared" si="452"/>
        <v>0</v>
      </c>
      <c r="AZ157" s="97" t="e">
        <f>#REF!/2</f>
        <v>#REF!</v>
      </c>
      <c r="BA157" s="101">
        <f t="shared" ref="BA157:BB157" si="453">SUM(BA149:BA156)</f>
        <v>0</v>
      </c>
      <c r="BB157" s="101">
        <f t="shared" si="453"/>
        <v>0</v>
      </c>
      <c r="BC157" s="97">
        <v>0</v>
      </c>
      <c r="BD157" s="101">
        <f t="shared" ref="BD157:CC157" si="454">SUM(BD149:BD156)</f>
        <v>0</v>
      </c>
      <c r="BE157" s="101">
        <f t="shared" si="454"/>
        <v>0</v>
      </c>
      <c r="BF157" s="101">
        <f t="shared" si="454"/>
        <v>0</v>
      </c>
      <c r="BG157" s="101">
        <f t="shared" si="454"/>
        <v>0</v>
      </c>
      <c r="BH157" s="101">
        <f t="shared" si="454"/>
        <v>0</v>
      </c>
      <c r="BI157" s="101">
        <f t="shared" si="454"/>
        <v>0</v>
      </c>
      <c r="BJ157" s="101">
        <f t="shared" si="454"/>
        <v>0</v>
      </c>
      <c r="BK157" s="101">
        <f t="shared" si="454"/>
        <v>0</v>
      </c>
      <c r="BL157" s="101">
        <f t="shared" si="454"/>
        <v>0</v>
      </c>
      <c r="BM157" s="101">
        <f t="shared" si="454"/>
        <v>0</v>
      </c>
      <c r="BN157" s="101">
        <f t="shared" si="454"/>
        <v>0</v>
      </c>
      <c r="BO157" s="101">
        <f t="shared" si="454"/>
        <v>0</v>
      </c>
      <c r="BP157" s="101">
        <f t="shared" si="454"/>
        <v>0</v>
      </c>
      <c r="BQ157" s="101">
        <f t="shared" si="454"/>
        <v>0</v>
      </c>
      <c r="BR157" s="101">
        <f t="shared" si="454"/>
        <v>0</v>
      </c>
      <c r="BS157" s="101">
        <f t="shared" si="454"/>
        <v>0</v>
      </c>
      <c r="BT157" s="101">
        <f t="shared" si="454"/>
        <v>0</v>
      </c>
      <c r="BU157" s="101">
        <f t="shared" si="454"/>
        <v>0</v>
      </c>
      <c r="BV157" s="101">
        <f t="shared" si="454"/>
        <v>0</v>
      </c>
      <c r="BW157" s="101">
        <f t="shared" si="454"/>
        <v>0</v>
      </c>
      <c r="BX157" s="101">
        <f t="shared" si="454"/>
        <v>0</v>
      </c>
      <c r="BY157" s="101">
        <f t="shared" si="454"/>
        <v>0</v>
      </c>
      <c r="BZ157" s="101">
        <f t="shared" si="454"/>
        <v>0</v>
      </c>
      <c r="CA157" s="101">
        <f t="shared" si="454"/>
        <v>0</v>
      </c>
      <c r="CB157" s="101">
        <f t="shared" si="454"/>
        <v>0</v>
      </c>
      <c r="CC157" s="101">
        <f t="shared" si="454"/>
        <v>0</v>
      </c>
      <c r="CD157" s="97">
        <v>0</v>
      </c>
      <c r="CE157" s="101">
        <f t="shared" ref="CE157:EU157" si="455">SUM(CE149:CE156)</f>
        <v>0</v>
      </c>
      <c r="CF157" s="101">
        <f t="shared" si="455"/>
        <v>0</v>
      </c>
      <c r="CG157" s="101">
        <f t="shared" si="455"/>
        <v>0</v>
      </c>
      <c r="CH157" s="101">
        <f t="shared" si="455"/>
        <v>0</v>
      </c>
      <c r="CI157" s="101">
        <f t="shared" si="455"/>
        <v>0</v>
      </c>
      <c r="CJ157" s="101">
        <f t="shared" si="455"/>
        <v>0</v>
      </c>
      <c r="CK157" s="101">
        <f t="shared" si="455"/>
        <v>0</v>
      </c>
      <c r="CL157" s="101">
        <f t="shared" si="455"/>
        <v>0</v>
      </c>
      <c r="CM157" s="101">
        <f t="shared" si="455"/>
        <v>0</v>
      </c>
      <c r="CN157" s="101">
        <f t="shared" si="455"/>
        <v>0</v>
      </c>
      <c r="CO157" s="101">
        <f t="shared" si="455"/>
        <v>0</v>
      </c>
      <c r="CP157" s="101">
        <f t="shared" si="455"/>
        <v>0</v>
      </c>
      <c r="CQ157" s="101">
        <f t="shared" si="455"/>
        <v>0</v>
      </c>
      <c r="CR157" s="101">
        <f t="shared" si="455"/>
        <v>0</v>
      </c>
      <c r="CS157" s="101">
        <f t="shared" si="455"/>
        <v>0</v>
      </c>
      <c r="CT157" s="101">
        <f t="shared" si="455"/>
        <v>0</v>
      </c>
      <c r="CU157" s="101">
        <f t="shared" si="455"/>
        <v>0</v>
      </c>
      <c r="CV157" s="101">
        <f t="shared" si="455"/>
        <v>0</v>
      </c>
      <c r="CW157" s="101">
        <f t="shared" si="455"/>
        <v>0</v>
      </c>
      <c r="CX157" s="101">
        <f t="shared" si="455"/>
        <v>0</v>
      </c>
      <c r="CY157" s="101">
        <f t="shared" si="455"/>
        <v>0</v>
      </c>
      <c r="CZ157" s="101">
        <f t="shared" si="455"/>
        <v>0</v>
      </c>
      <c r="DA157" s="101">
        <f t="shared" si="455"/>
        <v>0</v>
      </c>
      <c r="DB157" s="101">
        <f t="shared" si="455"/>
        <v>0</v>
      </c>
      <c r="DC157" s="101">
        <f t="shared" si="455"/>
        <v>0</v>
      </c>
      <c r="DD157" s="101">
        <f t="shared" si="455"/>
        <v>0</v>
      </c>
      <c r="DE157" s="101">
        <f t="shared" si="455"/>
        <v>0</v>
      </c>
      <c r="DF157" s="101">
        <f t="shared" si="455"/>
        <v>0</v>
      </c>
      <c r="DG157" s="101">
        <f t="shared" si="455"/>
        <v>0</v>
      </c>
      <c r="DH157" s="101">
        <f t="shared" si="455"/>
        <v>0</v>
      </c>
      <c r="DI157" s="101">
        <f t="shared" si="455"/>
        <v>0</v>
      </c>
      <c r="DJ157" s="101">
        <f t="shared" si="455"/>
        <v>0</v>
      </c>
      <c r="DK157" s="101">
        <f t="shared" si="455"/>
        <v>0</v>
      </c>
      <c r="DL157" s="101">
        <f t="shared" si="455"/>
        <v>0</v>
      </c>
      <c r="DM157" s="101">
        <f t="shared" si="455"/>
        <v>0</v>
      </c>
      <c r="DN157" s="101">
        <f t="shared" si="455"/>
        <v>0</v>
      </c>
      <c r="DO157" s="101">
        <f t="shared" si="455"/>
        <v>0</v>
      </c>
      <c r="DP157" s="101">
        <f t="shared" si="455"/>
        <v>0</v>
      </c>
      <c r="DQ157" s="101">
        <f t="shared" si="455"/>
        <v>0</v>
      </c>
      <c r="DR157" s="101">
        <f t="shared" si="455"/>
        <v>0</v>
      </c>
      <c r="DS157" s="101">
        <f t="shared" si="455"/>
        <v>0</v>
      </c>
      <c r="DT157" s="101">
        <f t="shared" si="455"/>
        <v>0</v>
      </c>
      <c r="DU157" s="101">
        <f t="shared" si="455"/>
        <v>0</v>
      </c>
      <c r="DV157" s="101">
        <f t="shared" si="455"/>
        <v>0</v>
      </c>
      <c r="DW157" s="101">
        <f t="shared" si="455"/>
        <v>0</v>
      </c>
      <c r="DX157" s="101">
        <f t="shared" si="455"/>
        <v>0</v>
      </c>
      <c r="DY157" s="101">
        <f t="shared" si="455"/>
        <v>0</v>
      </c>
      <c r="DZ157" s="101">
        <f t="shared" si="455"/>
        <v>0</v>
      </c>
      <c r="EA157" s="101">
        <f t="shared" si="455"/>
        <v>0</v>
      </c>
      <c r="EB157" s="101">
        <f t="shared" si="455"/>
        <v>0</v>
      </c>
      <c r="EC157" s="101">
        <f t="shared" si="455"/>
        <v>0</v>
      </c>
      <c r="ED157" s="101">
        <f t="shared" si="455"/>
        <v>0</v>
      </c>
      <c r="EE157" s="101">
        <f t="shared" si="455"/>
        <v>0</v>
      </c>
      <c r="EF157" s="101">
        <f t="shared" si="455"/>
        <v>0</v>
      </c>
      <c r="EG157" s="49">
        <f t="shared" si="455"/>
        <v>0</v>
      </c>
      <c r="EH157" s="101">
        <f t="shared" si="455"/>
        <v>0</v>
      </c>
      <c r="EI157" s="101">
        <f t="shared" si="455"/>
        <v>0</v>
      </c>
      <c r="EJ157" s="101">
        <f t="shared" si="455"/>
        <v>0</v>
      </c>
      <c r="EK157" s="101">
        <f t="shared" si="455"/>
        <v>0</v>
      </c>
      <c r="EL157" s="101">
        <f t="shared" si="455"/>
        <v>0</v>
      </c>
      <c r="EM157" s="101">
        <f t="shared" si="455"/>
        <v>0</v>
      </c>
      <c r="EN157" s="101">
        <f t="shared" si="455"/>
        <v>0</v>
      </c>
      <c r="EO157" s="101">
        <f t="shared" si="455"/>
        <v>0</v>
      </c>
      <c r="EP157" s="101">
        <f t="shared" si="455"/>
        <v>0</v>
      </c>
      <c r="EQ157" s="101">
        <f t="shared" si="455"/>
        <v>0</v>
      </c>
      <c r="ER157" s="101">
        <f t="shared" si="455"/>
        <v>0</v>
      </c>
      <c r="ES157" s="101">
        <f t="shared" si="455"/>
        <v>0</v>
      </c>
      <c r="ET157" s="101">
        <f t="shared" si="455"/>
        <v>0</v>
      </c>
      <c r="EU157" s="101">
        <f t="shared" si="455"/>
        <v>0</v>
      </c>
      <c r="EV157" s="5">
        <v>0</v>
      </c>
      <c r="EW157" s="101">
        <f t="shared" ref="EW157:FB157" si="456">SUM(EW149:EW156)</f>
        <v>0</v>
      </c>
      <c r="EX157" s="101">
        <f t="shared" si="456"/>
        <v>0</v>
      </c>
      <c r="EY157" s="101">
        <f t="shared" si="456"/>
        <v>0</v>
      </c>
      <c r="EZ157" s="101">
        <f t="shared" si="456"/>
        <v>0</v>
      </c>
      <c r="FA157" s="101">
        <f t="shared" si="456"/>
        <v>0</v>
      </c>
      <c r="FB157" s="101">
        <f t="shared" si="456"/>
        <v>0</v>
      </c>
      <c r="FC157" s="97"/>
      <c r="FD157" s="97"/>
      <c r="FE157" s="97"/>
      <c r="FF157" s="97"/>
      <c r="FG157" s="97"/>
      <c r="FH157" s="97"/>
      <c r="FI157" s="97"/>
      <c r="FJ157" s="97"/>
      <c r="FK157" s="17"/>
      <c r="FL157" s="97"/>
      <c r="FM157" s="97"/>
      <c r="FN157" s="97"/>
      <c r="FO157" s="97"/>
      <c r="FP157" s="97"/>
      <c r="FQ157" s="97"/>
      <c r="FR157" s="101">
        <f>SUM(FR149:FR156)</f>
        <v>0</v>
      </c>
      <c r="FS157" s="96" t="e">
        <f>SUM(O157:FR157)</f>
        <v>#REF!</v>
      </c>
      <c r="FT157" s="5"/>
      <c r="FU157" s="5"/>
      <c r="FV157" s="5"/>
      <c r="FW157" s="5"/>
      <c r="FX157" s="5"/>
      <c r="FY157" s="5"/>
      <c r="FZ157" s="5"/>
      <c r="GA157" s="5"/>
    </row>
    <row r="158" spans="1:183" ht="16.5" hidden="1" customHeight="1" x14ac:dyDescent="0.25">
      <c r="A158" s="5"/>
      <c r="B158" s="24"/>
      <c r="C158" s="24"/>
      <c r="D158" s="2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</row>
    <row r="159" spans="1:183" ht="16.5" customHeight="1" x14ac:dyDescent="0.25">
      <c r="A159" s="5"/>
      <c r="B159" s="24"/>
      <c r="C159" s="24"/>
      <c r="D159" s="24"/>
      <c r="E159" s="5"/>
      <c r="F159" s="96" t="s">
        <v>326</v>
      </c>
      <c r="G159" s="96"/>
      <c r="H159" s="17"/>
      <c r="I159" s="17"/>
      <c r="J159" s="17"/>
      <c r="K159" s="17"/>
      <c r="L159" s="17"/>
      <c r="M159" s="17"/>
      <c r="N159" s="17"/>
      <c r="O159" s="102" t="s">
        <v>377</v>
      </c>
      <c r="P159" s="102" t="s">
        <v>377</v>
      </c>
      <c r="Q159" s="102" t="s">
        <v>377</v>
      </c>
      <c r="R159" s="102" t="s">
        <v>377</v>
      </c>
      <c r="S159" s="102" t="s">
        <v>377</v>
      </c>
      <c r="T159" s="102" t="s">
        <v>377</v>
      </c>
      <c r="U159" s="102" t="s">
        <v>377</v>
      </c>
      <c r="V159" s="102" t="s">
        <v>377</v>
      </c>
      <c r="W159" s="102" t="s">
        <v>377</v>
      </c>
      <c r="X159" s="102" t="s">
        <v>377</v>
      </c>
      <c r="Y159" s="102" t="s">
        <v>377</v>
      </c>
      <c r="Z159" s="102" t="s">
        <v>377</v>
      </c>
      <c r="AA159" s="102" t="s">
        <v>377</v>
      </c>
      <c r="AB159" s="102" t="s">
        <v>377</v>
      </c>
      <c r="AC159" s="102" t="s">
        <v>377</v>
      </c>
      <c r="AD159" s="102" t="s">
        <v>377</v>
      </c>
      <c r="AE159" s="102" t="s">
        <v>377</v>
      </c>
      <c r="AF159" s="102" t="s">
        <v>377</v>
      </c>
      <c r="AG159" s="102" t="s">
        <v>377</v>
      </c>
      <c r="AH159" s="102" t="s">
        <v>377</v>
      </c>
      <c r="AI159" s="102" t="s">
        <v>377</v>
      </c>
      <c r="AJ159" s="102" t="s">
        <v>377</v>
      </c>
      <c r="AK159" s="102" t="s">
        <v>377</v>
      </c>
      <c r="AL159" s="102" t="s">
        <v>377</v>
      </c>
      <c r="AM159" s="102" t="s">
        <v>377</v>
      </c>
      <c r="AN159" s="102" t="s">
        <v>377</v>
      </c>
      <c r="AO159" s="102" t="s">
        <v>377</v>
      </c>
      <c r="AP159" s="102" t="s">
        <v>377</v>
      </c>
      <c r="AQ159" s="102" t="s">
        <v>377</v>
      </c>
      <c r="AR159" s="102" t="s">
        <v>377</v>
      </c>
      <c r="AS159" s="102" t="s">
        <v>377</v>
      </c>
      <c r="AT159" s="102" t="s">
        <v>377</v>
      </c>
      <c r="AU159" s="102" t="s">
        <v>377</v>
      </c>
      <c r="AV159" s="102" t="s">
        <v>377</v>
      </c>
      <c r="AW159" s="102" t="s">
        <v>377</v>
      </c>
      <c r="AX159" s="102" t="s">
        <v>377</v>
      </c>
      <c r="AY159" s="102" t="s">
        <v>377</v>
      </c>
      <c r="AZ159" s="102" t="s">
        <v>377</v>
      </c>
      <c r="BA159" s="102" t="s">
        <v>377</v>
      </c>
      <c r="BB159" s="102" t="s">
        <v>377</v>
      </c>
      <c r="BC159" s="102" t="s">
        <v>377</v>
      </c>
      <c r="BD159" s="102" t="s">
        <v>377</v>
      </c>
      <c r="BE159" s="102" t="s">
        <v>377</v>
      </c>
      <c r="BF159" s="102" t="s">
        <v>377</v>
      </c>
      <c r="BG159" s="102" t="s">
        <v>377</v>
      </c>
      <c r="BH159" s="102" t="s">
        <v>377</v>
      </c>
      <c r="BI159" s="102" t="s">
        <v>377</v>
      </c>
      <c r="BJ159" s="102" t="s">
        <v>377</v>
      </c>
      <c r="BK159" s="102" t="s">
        <v>377</v>
      </c>
      <c r="BL159" s="102" t="s">
        <v>377</v>
      </c>
      <c r="BM159" s="102" t="s">
        <v>377</v>
      </c>
      <c r="BN159" s="102" t="s">
        <v>377</v>
      </c>
      <c r="BO159" s="102" t="s">
        <v>377</v>
      </c>
      <c r="BP159" s="102" t="s">
        <v>377</v>
      </c>
      <c r="BQ159" s="102" t="s">
        <v>377</v>
      </c>
      <c r="BR159" s="102" t="s">
        <v>377</v>
      </c>
      <c r="BS159" s="102" t="s">
        <v>377</v>
      </c>
      <c r="BT159" s="102" t="s">
        <v>377</v>
      </c>
      <c r="BU159" s="102" t="s">
        <v>377</v>
      </c>
      <c r="BV159" s="102" t="s">
        <v>377</v>
      </c>
      <c r="BW159" s="102" t="s">
        <v>377</v>
      </c>
      <c r="BX159" s="102" t="s">
        <v>377</v>
      </c>
      <c r="BY159" s="102" t="s">
        <v>377</v>
      </c>
      <c r="BZ159" s="102" t="s">
        <v>377</v>
      </c>
      <c r="CA159" s="102" t="s">
        <v>377</v>
      </c>
      <c r="CB159" s="102" t="s">
        <v>377</v>
      </c>
      <c r="CC159" s="102" t="s">
        <v>377</v>
      </c>
      <c r="CD159" s="102" t="s">
        <v>377</v>
      </c>
      <c r="CE159" s="102" t="s">
        <v>377</v>
      </c>
      <c r="CF159" s="102" t="s">
        <v>377</v>
      </c>
      <c r="CG159" s="102" t="s">
        <v>377</v>
      </c>
      <c r="CH159" s="102" t="s">
        <v>377</v>
      </c>
      <c r="CI159" s="102" t="s">
        <v>377</v>
      </c>
      <c r="CJ159" s="102" t="s">
        <v>377</v>
      </c>
      <c r="CK159" s="102" t="s">
        <v>377</v>
      </c>
      <c r="CL159" s="102" t="s">
        <v>377</v>
      </c>
      <c r="CM159" s="102" t="s">
        <v>377</v>
      </c>
      <c r="CN159" s="102" t="s">
        <v>377</v>
      </c>
      <c r="CO159" s="102" t="s">
        <v>377</v>
      </c>
      <c r="CP159" s="102" t="s">
        <v>377</v>
      </c>
      <c r="CQ159" s="102" t="s">
        <v>377</v>
      </c>
      <c r="CR159" s="102" t="s">
        <v>377</v>
      </c>
      <c r="CS159" s="102" t="s">
        <v>377</v>
      </c>
      <c r="CT159" s="102" t="s">
        <v>377</v>
      </c>
      <c r="CU159" s="102" t="s">
        <v>377</v>
      </c>
      <c r="CV159" s="102" t="s">
        <v>377</v>
      </c>
      <c r="CW159" s="102" t="s">
        <v>377</v>
      </c>
      <c r="CX159" s="102" t="s">
        <v>377</v>
      </c>
      <c r="CY159" s="102" t="s">
        <v>377</v>
      </c>
      <c r="CZ159" s="102" t="s">
        <v>377</v>
      </c>
      <c r="DA159" s="102" t="s">
        <v>377</v>
      </c>
      <c r="DB159" s="102" t="s">
        <v>377</v>
      </c>
      <c r="DC159" s="102" t="s">
        <v>377</v>
      </c>
      <c r="DD159" s="102" t="s">
        <v>377</v>
      </c>
      <c r="DE159" s="102" t="s">
        <v>377</v>
      </c>
      <c r="DF159" s="102" t="s">
        <v>377</v>
      </c>
      <c r="DG159" s="102" t="s">
        <v>377</v>
      </c>
      <c r="DH159" s="102" t="s">
        <v>377</v>
      </c>
      <c r="DI159" s="102" t="s">
        <v>377</v>
      </c>
      <c r="DJ159" s="102" t="s">
        <v>377</v>
      </c>
      <c r="DK159" s="102" t="s">
        <v>377</v>
      </c>
      <c r="DL159" s="102" t="s">
        <v>377</v>
      </c>
      <c r="DM159" s="102" t="s">
        <v>377</v>
      </c>
      <c r="DN159" s="102" t="s">
        <v>377</v>
      </c>
      <c r="DO159" s="102" t="s">
        <v>377</v>
      </c>
      <c r="DP159" s="102" t="s">
        <v>377</v>
      </c>
      <c r="DQ159" s="102" t="s">
        <v>377</v>
      </c>
      <c r="DR159" s="102" t="s">
        <v>377</v>
      </c>
      <c r="DS159" s="102" t="s">
        <v>377</v>
      </c>
      <c r="DT159" s="102" t="s">
        <v>377</v>
      </c>
      <c r="DU159" s="102" t="s">
        <v>377</v>
      </c>
      <c r="DV159" s="102" t="s">
        <v>377</v>
      </c>
      <c r="DW159" s="102" t="s">
        <v>377</v>
      </c>
      <c r="DX159" s="102" t="s">
        <v>377</v>
      </c>
      <c r="DY159" s="102" t="s">
        <v>377</v>
      </c>
      <c r="DZ159" s="102" t="s">
        <v>377</v>
      </c>
      <c r="EA159" s="102" t="s">
        <v>377</v>
      </c>
      <c r="EB159" s="102" t="s">
        <v>377</v>
      </c>
      <c r="EC159" s="102" t="s">
        <v>377</v>
      </c>
      <c r="ED159" s="102" t="s">
        <v>377</v>
      </c>
      <c r="EE159" s="102" t="s">
        <v>377</v>
      </c>
      <c r="EF159" s="102" t="s">
        <v>377</v>
      </c>
      <c r="EG159" s="102" t="s">
        <v>377</v>
      </c>
      <c r="EH159" s="102" t="s">
        <v>377</v>
      </c>
      <c r="EI159" s="102" t="s">
        <v>377</v>
      </c>
      <c r="EJ159" s="102" t="s">
        <v>377</v>
      </c>
      <c r="EK159" s="102" t="s">
        <v>377</v>
      </c>
      <c r="EL159" s="102" t="s">
        <v>377</v>
      </c>
      <c r="EM159" s="102" t="s">
        <v>377</v>
      </c>
      <c r="EN159" s="102" t="s">
        <v>377</v>
      </c>
      <c r="EO159" s="102" t="s">
        <v>377</v>
      </c>
      <c r="EP159" s="102" t="s">
        <v>377</v>
      </c>
      <c r="EQ159" s="102" t="s">
        <v>377</v>
      </c>
      <c r="ER159" s="102" t="s">
        <v>377</v>
      </c>
      <c r="ES159" s="102" t="s">
        <v>377</v>
      </c>
      <c r="ET159" s="102" t="s">
        <v>377</v>
      </c>
      <c r="EU159" s="102" t="s">
        <v>377</v>
      </c>
      <c r="EV159" s="102" t="s">
        <v>377</v>
      </c>
      <c r="EW159" s="102" t="s">
        <v>377</v>
      </c>
      <c r="EX159" s="102" t="s">
        <v>377</v>
      </c>
      <c r="EY159" s="102" t="s">
        <v>377</v>
      </c>
      <c r="EZ159" s="102" t="s">
        <v>377</v>
      </c>
      <c r="FA159" s="102" t="s">
        <v>377</v>
      </c>
      <c r="FB159" s="102" t="s">
        <v>377</v>
      </c>
      <c r="FC159" s="102" t="s">
        <v>377</v>
      </c>
      <c r="FD159" s="102" t="s">
        <v>377</v>
      </c>
      <c r="FE159" s="102" t="s">
        <v>377</v>
      </c>
      <c r="FF159" s="102" t="s">
        <v>377</v>
      </c>
      <c r="FG159" s="102" t="s">
        <v>377</v>
      </c>
      <c r="FH159" s="102" t="s">
        <v>377</v>
      </c>
      <c r="FI159" s="102" t="s">
        <v>377</v>
      </c>
      <c r="FJ159" s="102" t="s">
        <v>377</v>
      </c>
      <c r="FK159" s="102" t="s">
        <v>377</v>
      </c>
      <c r="FL159" s="102" t="s">
        <v>377</v>
      </c>
      <c r="FM159" s="102" t="s">
        <v>377</v>
      </c>
      <c r="FN159" s="102" t="s">
        <v>377</v>
      </c>
      <c r="FO159" s="102" t="s">
        <v>377</v>
      </c>
      <c r="FP159" s="102" t="s">
        <v>377</v>
      </c>
      <c r="FQ159" s="102" t="s">
        <v>377</v>
      </c>
      <c r="FR159" s="17"/>
      <c r="FS159" s="17"/>
      <c r="FT159" s="5"/>
      <c r="FU159" s="5"/>
      <c r="FV159" s="5"/>
      <c r="FW159" s="5"/>
      <c r="FX159" s="5"/>
      <c r="FY159" s="5"/>
      <c r="FZ159" s="5"/>
      <c r="GA159" s="5"/>
    </row>
    <row r="160" spans="1:183" ht="16.5" customHeight="1" x14ac:dyDescent="0.25">
      <c r="A160" s="5"/>
      <c r="B160" s="24"/>
      <c r="C160" s="24"/>
      <c r="D160" s="24"/>
      <c r="E160" s="5"/>
      <c r="F160" s="17"/>
      <c r="G160" s="99"/>
      <c r="H160" s="17"/>
      <c r="I160" s="17"/>
      <c r="J160" s="17"/>
      <c r="K160" s="17"/>
      <c r="L160" s="17"/>
      <c r="M160" s="17"/>
      <c r="N160" s="17"/>
      <c r="O160" s="49">
        <f t="shared" ref="O160:FR160" si="457">SUM(O14:O59)-O17-O18-O21-O22-O24-O25-0.5*O26-O27-0.67*O28-O29-O30-O31-O32-O33-0.5*O34-O35-O42-0.5*O43-O45-O46-O47-O48-O49-O50-O54-O55-O58-O59</f>
        <v>0</v>
      </c>
      <c r="P160" s="49">
        <f t="shared" si="457"/>
        <v>0</v>
      </c>
      <c r="Q160" s="49">
        <f t="shared" si="457"/>
        <v>0</v>
      </c>
      <c r="R160" s="49">
        <f t="shared" si="457"/>
        <v>7.41</v>
      </c>
      <c r="S160" s="49">
        <f t="shared" si="457"/>
        <v>7.41</v>
      </c>
      <c r="T160" s="49">
        <f t="shared" si="457"/>
        <v>8.16</v>
      </c>
      <c r="U160" s="49">
        <f t="shared" si="457"/>
        <v>8.16</v>
      </c>
      <c r="V160" s="49">
        <f t="shared" si="457"/>
        <v>7.91</v>
      </c>
      <c r="W160" s="49">
        <f t="shared" si="457"/>
        <v>7.91</v>
      </c>
      <c r="X160" s="49">
        <f t="shared" si="457"/>
        <v>7.74</v>
      </c>
      <c r="Y160" s="49">
        <f t="shared" si="457"/>
        <v>7.74</v>
      </c>
      <c r="Z160" s="49">
        <f t="shared" si="457"/>
        <v>7.74</v>
      </c>
      <c r="AA160" s="49">
        <f t="shared" si="457"/>
        <v>7.74</v>
      </c>
      <c r="AB160" s="49">
        <f t="shared" si="457"/>
        <v>7.74</v>
      </c>
      <c r="AC160" s="49">
        <f t="shared" si="457"/>
        <v>7.74</v>
      </c>
      <c r="AD160" s="49">
        <f t="shared" si="457"/>
        <v>2</v>
      </c>
      <c r="AE160" s="49">
        <f t="shared" si="457"/>
        <v>2</v>
      </c>
      <c r="AF160" s="49">
        <f t="shared" si="457"/>
        <v>1</v>
      </c>
      <c r="AG160" s="49">
        <f t="shared" si="457"/>
        <v>1</v>
      </c>
      <c r="AH160" s="49">
        <f t="shared" si="457"/>
        <v>1</v>
      </c>
      <c r="AI160" s="49">
        <f t="shared" si="457"/>
        <v>1</v>
      </c>
      <c r="AJ160" s="49">
        <f t="shared" si="457"/>
        <v>1</v>
      </c>
      <c r="AK160" s="49">
        <f t="shared" si="457"/>
        <v>1</v>
      </c>
      <c r="AL160" s="49">
        <f t="shared" si="457"/>
        <v>1</v>
      </c>
      <c r="AM160" s="49">
        <f t="shared" si="457"/>
        <v>1</v>
      </c>
      <c r="AN160" s="49">
        <f t="shared" si="457"/>
        <v>1</v>
      </c>
      <c r="AO160" s="49">
        <f t="shared" si="457"/>
        <v>1</v>
      </c>
      <c r="AP160" s="49">
        <f t="shared" si="457"/>
        <v>0</v>
      </c>
      <c r="AQ160" s="49">
        <f t="shared" si="457"/>
        <v>0</v>
      </c>
      <c r="AR160" s="49">
        <f t="shared" si="457"/>
        <v>0</v>
      </c>
      <c r="AS160" s="49">
        <f t="shared" si="457"/>
        <v>0</v>
      </c>
      <c r="AT160" s="49">
        <f t="shared" si="457"/>
        <v>0</v>
      </c>
      <c r="AU160" s="49">
        <f t="shared" si="457"/>
        <v>0</v>
      </c>
      <c r="AV160" s="49">
        <f t="shared" si="457"/>
        <v>0</v>
      </c>
      <c r="AW160" s="49">
        <f t="shared" si="457"/>
        <v>0</v>
      </c>
      <c r="AX160" s="49">
        <f t="shared" si="457"/>
        <v>0</v>
      </c>
      <c r="AY160" s="49">
        <f t="shared" si="457"/>
        <v>0</v>
      </c>
      <c r="AZ160" s="49">
        <f t="shared" si="457"/>
        <v>0</v>
      </c>
      <c r="BA160" s="49">
        <f t="shared" si="457"/>
        <v>0</v>
      </c>
      <c r="BB160" s="49">
        <f t="shared" si="457"/>
        <v>0</v>
      </c>
      <c r="BC160" s="49">
        <f t="shared" si="457"/>
        <v>0</v>
      </c>
      <c r="BD160" s="49">
        <f t="shared" si="457"/>
        <v>0</v>
      </c>
      <c r="BE160" s="49">
        <f t="shared" si="457"/>
        <v>0</v>
      </c>
      <c r="BF160" s="49">
        <f t="shared" si="457"/>
        <v>0</v>
      </c>
      <c r="BG160" s="49">
        <f t="shared" si="457"/>
        <v>0</v>
      </c>
      <c r="BH160" s="49">
        <f t="shared" si="457"/>
        <v>0</v>
      </c>
      <c r="BI160" s="49">
        <f t="shared" si="457"/>
        <v>0</v>
      </c>
      <c r="BJ160" s="49">
        <f t="shared" si="457"/>
        <v>0</v>
      </c>
      <c r="BK160" s="49">
        <f t="shared" si="457"/>
        <v>0</v>
      </c>
      <c r="BL160" s="49">
        <f t="shared" si="457"/>
        <v>0</v>
      </c>
      <c r="BM160" s="49">
        <f t="shared" si="457"/>
        <v>0</v>
      </c>
      <c r="BN160" s="49">
        <f t="shared" si="457"/>
        <v>0</v>
      </c>
      <c r="BO160" s="49">
        <f t="shared" si="457"/>
        <v>0</v>
      </c>
      <c r="BP160" s="49">
        <f t="shared" si="457"/>
        <v>0</v>
      </c>
      <c r="BQ160" s="49">
        <f t="shared" si="457"/>
        <v>0</v>
      </c>
      <c r="BR160" s="49">
        <f t="shared" si="457"/>
        <v>0</v>
      </c>
      <c r="BS160" s="49">
        <f t="shared" si="457"/>
        <v>0</v>
      </c>
      <c r="BT160" s="49">
        <f t="shared" si="457"/>
        <v>0</v>
      </c>
      <c r="BU160" s="49">
        <f t="shared" si="457"/>
        <v>0</v>
      </c>
      <c r="BV160" s="49">
        <f t="shared" si="457"/>
        <v>0</v>
      </c>
      <c r="BW160" s="49">
        <f t="shared" si="457"/>
        <v>0</v>
      </c>
      <c r="BX160" s="49">
        <f t="shared" si="457"/>
        <v>0</v>
      </c>
      <c r="BY160" s="49">
        <f t="shared" si="457"/>
        <v>0</v>
      </c>
      <c r="BZ160" s="49">
        <f t="shared" si="457"/>
        <v>0</v>
      </c>
      <c r="CA160" s="49">
        <f t="shared" si="457"/>
        <v>0</v>
      </c>
      <c r="CB160" s="49">
        <f t="shared" si="457"/>
        <v>0</v>
      </c>
      <c r="CC160" s="49">
        <f t="shared" si="457"/>
        <v>0</v>
      </c>
      <c r="CD160" s="49">
        <f t="shared" si="457"/>
        <v>0</v>
      </c>
      <c r="CE160" s="49">
        <f t="shared" si="457"/>
        <v>0</v>
      </c>
      <c r="CF160" s="49">
        <f t="shared" si="457"/>
        <v>0</v>
      </c>
      <c r="CG160" s="49">
        <f t="shared" si="457"/>
        <v>0</v>
      </c>
      <c r="CH160" s="49">
        <f t="shared" si="457"/>
        <v>0</v>
      </c>
      <c r="CI160" s="49">
        <f t="shared" si="457"/>
        <v>0</v>
      </c>
      <c r="CJ160" s="49">
        <f t="shared" si="457"/>
        <v>0</v>
      </c>
      <c r="CK160" s="49">
        <f t="shared" si="457"/>
        <v>0</v>
      </c>
      <c r="CL160" s="49">
        <f t="shared" si="457"/>
        <v>0</v>
      </c>
      <c r="CM160" s="49">
        <f t="shared" si="457"/>
        <v>0</v>
      </c>
      <c r="CN160" s="49">
        <f t="shared" si="457"/>
        <v>0</v>
      </c>
      <c r="CO160" s="49">
        <f t="shared" si="457"/>
        <v>0</v>
      </c>
      <c r="CP160" s="49">
        <f t="shared" si="457"/>
        <v>0</v>
      </c>
      <c r="CQ160" s="49">
        <f t="shared" si="457"/>
        <v>0</v>
      </c>
      <c r="CR160" s="49">
        <f t="shared" si="457"/>
        <v>0</v>
      </c>
      <c r="CS160" s="49">
        <f t="shared" si="457"/>
        <v>0</v>
      </c>
      <c r="CT160" s="49">
        <f t="shared" si="457"/>
        <v>0</v>
      </c>
      <c r="CU160" s="49">
        <f t="shared" si="457"/>
        <v>0</v>
      </c>
      <c r="CV160" s="49">
        <f t="shared" si="457"/>
        <v>0</v>
      </c>
      <c r="CW160" s="49">
        <f t="shared" si="457"/>
        <v>0</v>
      </c>
      <c r="CX160" s="49">
        <f t="shared" si="457"/>
        <v>0</v>
      </c>
      <c r="CY160" s="49">
        <f t="shared" si="457"/>
        <v>0</v>
      </c>
      <c r="CZ160" s="49">
        <f t="shared" si="457"/>
        <v>0</v>
      </c>
      <c r="DA160" s="49">
        <f t="shared" si="457"/>
        <v>0</v>
      </c>
      <c r="DB160" s="49">
        <f t="shared" si="457"/>
        <v>0</v>
      </c>
      <c r="DC160" s="49">
        <f t="shared" si="457"/>
        <v>0</v>
      </c>
      <c r="DD160" s="49">
        <f t="shared" si="457"/>
        <v>0</v>
      </c>
      <c r="DE160" s="49">
        <f t="shared" si="457"/>
        <v>0</v>
      </c>
      <c r="DF160" s="49">
        <f t="shared" si="457"/>
        <v>0</v>
      </c>
      <c r="DG160" s="49">
        <f t="shared" si="457"/>
        <v>0</v>
      </c>
      <c r="DH160" s="49">
        <f t="shared" si="457"/>
        <v>0</v>
      </c>
      <c r="DI160" s="49">
        <f t="shared" si="457"/>
        <v>0</v>
      </c>
      <c r="DJ160" s="49">
        <f t="shared" si="457"/>
        <v>0</v>
      </c>
      <c r="DK160" s="49">
        <f t="shared" si="457"/>
        <v>0</v>
      </c>
      <c r="DL160" s="49">
        <f t="shared" si="457"/>
        <v>0</v>
      </c>
      <c r="DM160" s="49">
        <f t="shared" si="457"/>
        <v>0</v>
      </c>
      <c r="DN160" s="49">
        <f t="shared" si="457"/>
        <v>0</v>
      </c>
      <c r="DO160" s="49">
        <f t="shared" si="457"/>
        <v>0</v>
      </c>
      <c r="DP160" s="49">
        <f t="shared" si="457"/>
        <v>0</v>
      </c>
      <c r="DQ160" s="49">
        <f t="shared" si="457"/>
        <v>0</v>
      </c>
      <c r="DR160" s="49">
        <f t="shared" si="457"/>
        <v>0</v>
      </c>
      <c r="DS160" s="49">
        <f t="shared" si="457"/>
        <v>0</v>
      </c>
      <c r="DT160" s="49">
        <f t="shared" si="457"/>
        <v>0</v>
      </c>
      <c r="DU160" s="49">
        <f t="shared" si="457"/>
        <v>0</v>
      </c>
      <c r="DV160" s="49">
        <f t="shared" si="457"/>
        <v>0</v>
      </c>
      <c r="DW160" s="49">
        <f t="shared" si="457"/>
        <v>0</v>
      </c>
      <c r="DX160" s="49">
        <f t="shared" si="457"/>
        <v>0</v>
      </c>
      <c r="DY160" s="49">
        <f t="shared" si="457"/>
        <v>0</v>
      </c>
      <c r="DZ160" s="49">
        <f t="shared" si="457"/>
        <v>0</v>
      </c>
      <c r="EA160" s="49">
        <f t="shared" si="457"/>
        <v>0</v>
      </c>
      <c r="EB160" s="49">
        <f t="shared" si="457"/>
        <v>0</v>
      </c>
      <c r="EC160" s="49">
        <f t="shared" si="457"/>
        <v>0</v>
      </c>
      <c r="ED160" s="49">
        <f t="shared" si="457"/>
        <v>0</v>
      </c>
      <c r="EE160" s="49">
        <f t="shared" si="457"/>
        <v>0</v>
      </c>
      <c r="EF160" s="49">
        <f t="shared" si="457"/>
        <v>0</v>
      </c>
      <c r="EG160" s="49">
        <f t="shared" si="457"/>
        <v>0</v>
      </c>
      <c r="EH160" s="49">
        <f t="shared" si="457"/>
        <v>0</v>
      </c>
      <c r="EI160" s="49">
        <f t="shared" si="457"/>
        <v>0</v>
      </c>
      <c r="EJ160" s="49">
        <f t="shared" si="457"/>
        <v>0</v>
      </c>
      <c r="EK160" s="49">
        <f t="shared" si="457"/>
        <v>0</v>
      </c>
      <c r="EL160" s="49">
        <f t="shared" si="457"/>
        <v>0</v>
      </c>
      <c r="EM160" s="49">
        <f t="shared" si="457"/>
        <v>0</v>
      </c>
      <c r="EN160" s="49">
        <f t="shared" si="457"/>
        <v>0</v>
      </c>
      <c r="EO160" s="49">
        <f t="shared" si="457"/>
        <v>0</v>
      </c>
      <c r="EP160" s="49">
        <f t="shared" si="457"/>
        <v>0</v>
      </c>
      <c r="EQ160" s="49">
        <f t="shared" si="457"/>
        <v>0</v>
      </c>
      <c r="ER160" s="49">
        <f t="shared" si="457"/>
        <v>0</v>
      </c>
      <c r="ES160" s="49">
        <f t="shared" si="457"/>
        <v>0</v>
      </c>
      <c r="ET160" s="49">
        <f t="shared" si="457"/>
        <v>0</v>
      </c>
      <c r="EU160" s="49">
        <f t="shared" si="457"/>
        <v>0</v>
      </c>
      <c r="EV160" s="49">
        <f t="shared" si="457"/>
        <v>0</v>
      </c>
      <c r="EW160" s="49">
        <f t="shared" si="457"/>
        <v>0</v>
      </c>
      <c r="EX160" s="49">
        <f t="shared" si="457"/>
        <v>0</v>
      </c>
      <c r="EY160" s="49">
        <f t="shared" si="457"/>
        <v>0</v>
      </c>
      <c r="EZ160" s="49">
        <f t="shared" si="457"/>
        <v>0</v>
      </c>
      <c r="FA160" s="49">
        <f t="shared" si="457"/>
        <v>0</v>
      </c>
      <c r="FB160" s="49">
        <f t="shared" si="457"/>
        <v>0</v>
      </c>
      <c r="FC160" s="49">
        <f t="shared" si="457"/>
        <v>0</v>
      </c>
      <c r="FD160" s="49">
        <f t="shared" si="457"/>
        <v>0</v>
      </c>
      <c r="FE160" s="49">
        <f t="shared" si="457"/>
        <v>0</v>
      </c>
      <c r="FF160" s="49">
        <f t="shared" si="457"/>
        <v>0</v>
      </c>
      <c r="FG160" s="49">
        <f t="shared" si="457"/>
        <v>0</v>
      </c>
      <c r="FH160" s="49">
        <f t="shared" si="457"/>
        <v>0</v>
      </c>
      <c r="FI160" s="49">
        <f t="shared" si="457"/>
        <v>0</v>
      </c>
      <c r="FJ160" s="49">
        <f t="shared" si="457"/>
        <v>0</v>
      </c>
      <c r="FK160" s="49">
        <f t="shared" si="457"/>
        <v>0</v>
      </c>
      <c r="FL160" s="49">
        <f t="shared" si="457"/>
        <v>0</v>
      </c>
      <c r="FM160" s="49">
        <f t="shared" si="457"/>
        <v>0</v>
      </c>
      <c r="FN160" s="49">
        <f t="shared" si="457"/>
        <v>0</v>
      </c>
      <c r="FO160" s="49">
        <f t="shared" si="457"/>
        <v>0</v>
      </c>
      <c r="FP160" s="49">
        <f t="shared" si="457"/>
        <v>0</v>
      </c>
      <c r="FQ160" s="49">
        <f t="shared" si="457"/>
        <v>0</v>
      </c>
      <c r="FR160" s="49">
        <f t="shared" si="457"/>
        <v>107.4</v>
      </c>
      <c r="FS160" s="103">
        <f>FR160/2</f>
        <v>53.7</v>
      </c>
      <c r="FT160" s="5"/>
      <c r="FU160" s="5"/>
      <c r="FV160" s="5"/>
      <c r="FW160" s="5"/>
      <c r="FX160" s="5"/>
      <c r="FY160" s="5"/>
      <c r="FZ160" s="5"/>
      <c r="GA160" s="5"/>
    </row>
    <row r="161" spans="1:183" ht="16.5" customHeight="1" x14ac:dyDescent="0.25">
      <c r="A161" s="5"/>
      <c r="B161" s="24"/>
      <c r="C161" s="24"/>
      <c r="D161" s="24"/>
      <c r="E161" s="5"/>
      <c r="F161" s="17"/>
      <c r="G161" s="17"/>
      <c r="H161" s="17"/>
      <c r="I161" s="17"/>
      <c r="J161" s="17"/>
      <c r="K161" s="17"/>
      <c r="L161" s="17"/>
      <c r="M161" s="17"/>
      <c r="N161" s="17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5"/>
      <c r="FU161" s="5"/>
      <c r="FV161" s="5"/>
      <c r="FW161" s="5"/>
      <c r="FX161" s="5"/>
      <c r="FY161" s="5"/>
      <c r="FZ161" s="5"/>
      <c r="GA161" s="5"/>
    </row>
    <row r="162" spans="1:183" ht="16.5" customHeight="1" x14ac:dyDescent="0.25">
      <c r="A162" s="5"/>
      <c r="B162" s="24"/>
      <c r="C162" s="24"/>
      <c r="D162" s="24"/>
      <c r="E162" s="5"/>
      <c r="F162" s="97" t="s">
        <v>328</v>
      </c>
      <c r="G162" s="44">
        <f>500*15</f>
        <v>7500</v>
      </c>
      <c r="H162" s="97"/>
      <c r="I162" s="97"/>
      <c r="J162" s="97"/>
      <c r="K162" s="97"/>
      <c r="L162" s="97"/>
      <c r="M162" s="97"/>
      <c r="N162" s="97"/>
      <c r="O162" s="101">
        <f t="shared" ref="O162:FQ162" si="458">IF(O159="Y",$G$162*O160,0)</f>
        <v>0</v>
      </c>
      <c r="P162" s="101">
        <f t="shared" si="458"/>
        <v>0</v>
      </c>
      <c r="Q162" s="101">
        <f t="shared" si="458"/>
        <v>0</v>
      </c>
      <c r="R162" s="101">
        <f t="shared" si="458"/>
        <v>0</v>
      </c>
      <c r="S162" s="101">
        <f t="shared" si="458"/>
        <v>0</v>
      </c>
      <c r="T162" s="101">
        <f t="shared" si="458"/>
        <v>0</v>
      </c>
      <c r="U162" s="101">
        <f t="shared" si="458"/>
        <v>0</v>
      </c>
      <c r="V162" s="101">
        <f t="shared" si="458"/>
        <v>0</v>
      </c>
      <c r="W162" s="101">
        <f t="shared" si="458"/>
        <v>0</v>
      </c>
      <c r="X162" s="101">
        <f t="shared" si="458"/>
        <v>0</v>
      </c>
      <c r="Y162" s="101">
        <f t="shared" si="458"/>
        <v>0</v>
      </c>
      <c r="Z162" s="101">
        <f t="shared" si="458"/>
        <v>0</v>
      </c>
      <c r="AA162" s="101">
        <f t="shared" si="458"/>
        <v>0</v>
      </c>
      <c r="AB162" s="101">
        <f t="shared" si="458"/>
        <v>0</v>
      </c>
      <c r="AC162" s="101">
        <f t="shared" si="458"/>
        <v>0</v>
      </c>
      <c r="AD162" s="101">
        <f t="shared" si="458"/>
        <v>0</v>
      </c>
      <c r="AE162" s="101">
        <f t="shared" si="458"/>
        <v>0</v>
      </c>
      <c r="AF162" s="101">
        <f t="shared" si="458"/>
        <v>0</v>
      </c>
      <c r="AG162" s="101">
        <f t="shared" si="458"/>
        <v>0</v>
      </c>
      <c r="AH162" s="101">
        <f t="shared" si="458"/>
        <v>0</v>
      </c>
      <c r="AI162" s="101">
        <f t="shared" si="458"/>
        <v>0</v>
      </c>
      <c r="AJ162" s="101">
        <f t="shared" si="458"/>
        <v>0</v>
      </c>
      <c r="AK162" s="101">
        <f t="shared" si="458"/>
        <v>0</v>
      </c>
      <c r="AL162" s="101">
        <f t="shared" si="458"/>
        <v>0</v>
      </c>
      <c r="AM162" s="101">
        <f t="shared" si="458"/>
        <v>0</v>
      </c>
      <c r="AN162" s="101">
        <f t="shared" si="458"/>
        <v>0</v>
      </c>
      <c r="AO162" s="101">
        <f t="shared" si="458"/>
        <v>0</v>
      </c>
      <c r="AP162" s="101">
        <f t="shared" si="458"/>
        <v>0</v>
      </c>
      <c r="AQ162" s="101">
        <f t="shared" si="458"/>
        <v>0</v>
      </c>
      <c r="AR162" s="101">
        <f t="shared" si="458"/>
        <v>0</v>
      </c>
      <c r="AS162" s="101">
        <f t="shared" si="458"/>
        <v>0</v>
      </c>
      <c r="AT162" s="101">
        <f t="shared" si="458"/>
        <v>0</v>
      </c>
      <c r="AU162" s="101">
        <f t="shared" si="458"/>
        <v>0</v>
      </c>
      <c r="AV162" s="101">
        <f t="shared" si="458"/>
        <v>0</v>
      </c>
      <c r="AW162" s="101">
        <f t="shared" si="458"/>
        <v>0</v>
      </c>
      <c r="AX162" s="101">
        <f t="shared" si="458"/>
        <v>0</v>
      </c>
      <c r="AY162" s="101">
        <f t="shared" si="458"/>
        <v>0</v>
      </c>
      <c r="AZ162" s="101">
        <f t="shared" si="458"/>
        <v>0</v>
      </c>
      <c r="BA162" s="101">
        <f t="shared" si="458"/>
        <v>0</v>
      </c>
      <c r="BB162" s="101">
        <f t="shared" si="458"/>
        <v>0</v>
      </c>
      <c r="BC162" s="101">
        <f t="shared" si="458"/>
        <v>0</v>
      </c>
      <c r="BD162" s="101">
        <f t="shared" si="458"/>
        <v>0</v>
      </c>
      <c r="BE162" s="101">
        <f t="shared" si="458"/>
        <v>0</v>
      </c>
      <c r="BF162" s="101">
        <f t="shared" si="458"/>
        <v>0</v>
      </c>
      <c r="BG162" s="101">
        <f t="shared" si="458"/>
        <v>0</v>
      </c>
      <c r="BH162" s="101">
        <f t="shared" si="458"/>
        <v>0</v>
      </c>
      <c r="BI162" s="101">
        <f t="shared" si="458"/>
        <v>0</v>
      </c>
      <c r="BJ162" s="101">
        <f t="shared" si="458"/>
        <v>0</v>
      </c>
      <c r="BK162" s="101">
        <f t="shared" si="458"/>
        <v>0</v>
      </c>
      <c r="BL162" s="101">
        <f t="shared" si="458"/>
        <v>0</v>
      </c>
      <c r="BM162" s="101">
        <f t="shared" si="458"/>
        <v>0</v>
      </c>
      <c r="BN162" s="101">
        <f t="shared" si="458"/>
        <v>0</v>
      </c>
      <c r="BO162" s="101">
        <f t="shared" si="458"/>
        <v>0</v>
      </c>
      <c r="BP162" s="101">
        <f t="shared" si="458"/>
        <v>0</v>
      </c>
      <c r="BQ162" s="101">
        <f t="shared" si="458"/>
        <v>0</v>
      </c>
      <c r="BR162" s="101">
        <f t="shared" si="458"/>
        <v>0</v>
      </c>
      <c r="BS162" s="101">
        <f t="shared" si="458"/>
        <v>0</v>
      </c>
      <c r="BT162" s="101">
        <f t="shared" si="458"/>
        <v>0</v>
      </c>
      <c r="BU162" s="101">
        <f t="shared" si="458"/>
        <v>0</v>
      </c>
      <c r="BV162" s="101">
        <f t="shared" si="458"/>
        <v>0</v>
      </c>
      <c r="BW162" s="101">
        <f t="shared" si="458"/>
        <v>0</v>
      </c>
      <c r="BX162" s="101">
        <f t="shared" si="458"/>
        <v>0</v>
      </c>
      <c r="BY162" s="101">
        <f t="shared" si="458"/>
        <v>0</v>
      </c>
      <c r="BZ162" s="101">
        <f t="shared" si="458"/>
        <v>0</v>
      </c>
      <c r="CA162" s="101">
        <f t="shared" si="458"/>
        <v>0</v>
      </c>
      <c r="CB162" s="101">
        <f t="shared" si="458"/>
        <v>0</v>
      </c>
      <c r="CC162" s="101">
        <f t="shared" si="458"/>
        <v>0</v>
      </c>
      <c r="CD162" s="101">
        <f t="shared" si="458"/>
        <v>0</v>
      </c>
      <c r="CE162" s="101">
        <f t="shared" si="458"/>
        <v>0</v>
      </c>
      <c r="CF162" s="101">
        <f t="shared" si="458"/>
        <v>0</v>
      </c>
      <c r="CG162" s="101">
        <f t="shared" si="458"/>
        <v>0</v>
      </c>
      <c r="CH162" s="101">
        <f t="shared" si="458"/>
        <v>0</v>
      </c>
      <c r="CI162" s="101">
        <f t="shared" si="458"/>
        <v>0</v>
      </c>
      <c r="CJ162" s="101">
        <f t="shared" si="458"/>
        <v>0</v>
      </c>
      <c r="CK162" s="101">
        <f t="shared" si="458"/>
        <v>0</v>
      </c>
      <c r="CL162" s="101">
        <f t="shared" si="458"/>
        <v>0</v>
      </c>
      <c r="CM162" s="101">
        <f t="shared" si="458"/>
        <v>0</v>
      </c>
      <c r="CN162" s="101">
        <f t="shared" si="458"/>
        <v>0</v>
      </c>
      <c r="CO162" s="101">
        <f t="shared" si="458"/>
        <v>0</v>
      </c>
      <c r="CP162" s="101">
        <f t="shared" si="458"/>
        <v>0</v>
      </c>
      <c r="CQ162" s="101">
        <f t="shared" si="458"/>
        <v>0</v>
      </c>
      <c r="CR162" s="101">
        <f t="shared" si="458"/>
        <v>0</v>
      </c>
      <c r="CS162" s="101">
        <f t="shared" si="458"/>
        <v>0</v>
      </c>
      <c r="CT162" s="101">
        <f t="shared" si="458"/>
        <v>0</v>
      </c>
      <c r="CU162" s="101">
        <f t="shared" si="458"/>
        <v>0</v>
      </c>
      <c r="CV162" s="101">
        <f t="shared" si="458"/>
        <v>0</v>
      </c>
      <c r="CW162" s="101">
        <f t="shared" si="458"/>
        <v>0</v>
      </c>
      <c r="CX162" s="101">
        <f t="shared" si="458"/>
        <v>0</v>
      </c>
      <c r="CY162" s="101">
        <f t="shared" si="458"/>
        <v>0</v>
      </c>
      <c r="CZ162" s="101">
        <f t="shared" si="458"/>
        <v>0</v>
      </c>
      <c r="DA162" s="101">
        <f t="shared" si="458"/>
        <v>0</v>
      </c>
      <c r="DB162" s="101">
        <f t="shared" si="458"/>
        <v>0</v>
      </c>
      <c r="DC162" s="101">
        <f t="shared" si="458"/>
        <v>0</v>
      </c>
      <c r="DD162" s="101">
        <f t="shared" si="458"/>
        <v>0</v>
      </c>
      <c r="DE162" s="101">
        <f t="shared" si="458"/>
        <v>0</v>
      </c>
      <c r="DF162" s="101">
        <f t="shared" si="458"/>
        <v>0</v>
      </c>
      <c r="DG162" s="101">
        <f t="shared" si="458"/>
        <v>0</v>
      </c>
      <c r="DH162" s="101">
        <f t="shared" si="458"/>
        <v>0</v>
      </c>
      <c r="DI162" s="101">
        <f t="shared" si="458"/>
        <v>0</v>
      </c>
      <c r="DJ162" s="101">
        <f t="shared" si="458"/>
        <v>0</v>
      </c>
      <c r="DK162" s="101">
        <f t="shared" si="458"/>
        <v>0</v>
      </c>
      <c r="DL162" s="101">
        <f t="shared" si="458"/>
        <v>0</v>
      </c>
      <c r="DM162" s="101">
        <f t="shared" si="458"/>
        <v>0</v>
      </c>
      <c r="DN162" s="101">
        <f t="shared" si="458"/>
        <v>0</v>
      </c>
      <c r="DO162" s="101">
        <f t="shared" si="458"/>
        <v>0</v>
      </c>
      <c r="DP162" s="101">
        <f t="shared" si="458"/>
        <v>0</v>
      </c>
      <c r="DQ162" s="101">
        <f t="shared" si="458"/>
        <v>0</v>
      </c>
      <c r="DR162" s="101">
        <f t="shared" si="458"/>
        <v>0</v>
      </c>
      <c r="DS162" s="101">
        <f t="shared" si="458"/>
        <v>0</v>
      </c>
      <c r="DT162" s="101">
        <f t="shared" si="458"/>
        <v>0</v>
      </c>
      <c r="DU162" s="101">
        <f t="shared" si="458"/>
        <v>0</v>
      </c>
      <c r="DV162" s="101">
        <f t="shared" si="458"/>
        <v>0</v>
      </c>
      <c r="DW162" s="101">
        <f t="shared" si="458"/>
        <v>0</v>
      </c>
      <c r="DX162" s="101">
        <f t="shared" si="458"/>
        <v>0</v>
      </c>
      <c r="DY162" s="101">
        <f t="shared" si="458"/>
        <v>0</v>
      </c>
      <c r="DZ162" s="101">
        <f t="shared" si="458"/>
        <v>0</v>
      </c>
      <c r="EA162" s="101">
        <f t="shared" si="458"/>
        <v>0</v>
      </c>
      <c r="EB162" s="101">
        <f t="shared" si="458"/>
        <v>0</v>
      </c>
      <c r="EC162" s="101">
        <f t="shared" si="458"/>
        <v>0</v>
      </c>
      <c r="ED162" s="101">
        <f t="shared" si="458"/>
        <v>0</v>
      </c>
      <c r="EE162" s="101">
        <f t="shared" si="458"/>
        <v>0</v>
      </c>
      <c r="EF162" s="101">
        <f t="shared" si="458"/>
        <v>0</v>
      </c>
      <c r="EG162" s="101">
        <f t="shared" si="458"/>
        <v>0</v>
      </c>
      <c r="EH162" s="101">
        <f t="shared" si="458"/>
        <v>0</v>
      </c>
      <c r="EI162" s="101">
        <f t="shared" si="458"/>
        <v>0</v>
      </c>
      <c r="EJ162" s="101">
        <f t="shared" si="458"/>
        <v>0</v>
      </c>
      <c r="EK162" s="101">
        <f t="shared" si="458"/>
        <v>0</v>
      </c>
      <c r="EL162" s="101">
        <f t="shared" si="458"/>
        <v>0</v>
      </c>
      <c r="EM162" s="101">
        <f t="shared" si="458"/>
        <v>0</v>
      </c>
      <c r="EN162" s="101">
        <f t="shared" si="458"/>
        <v>0</v>
      </c>
      <c r="EO162" s="101">
        <f t="shared" si="458"/>
        <v>0</v>
      </c>
      <c r="EP162" s="101">
        <f t="shared" si="458"/>
        <v>0</v>
      </c>
      <c r="EQ162" s="101">
        <f t="shared" si="458"/>
        <v>0</v>
      </c>
      <c r="ER162" s="101">
        <f t="shared" si="458"/>
        <v>0</v>
      </c>
      <c r="ES162" s="101">
        <f t="shared" si="458"/>
        <v>0</v>
      </c>
      <c r="ET162" s="101">
        <f t="shared" si="458"/>
        <v>0</v>
      </c>
      <c r="EU162" s="101">
        <f t="shared" si="458"/>
        <v>0</v>
      </c>
      <c r="EV162" s="101">
        <f t="shared" si="458"/>
        <v>0</v>
      </c>
      <c r="EW162" s="101">
        <f t="shared" si="458"/>
        <v>0</v>
      </c>
      <c r="EX162" s="101">
        <f t="shared" si="458"/>
        <v>0</v>
      </c>
      <c r="EY162" s="101">
        <f t="shared" si="458"/>
        <v>0</v>
      </c>
      <c r="EZ162" s="101">
        <f t="shared" si="458"/>
        <v>0</v>
      </c>
      <c r="FA162" s="101">
        <f t="shared" si="458"/>
        <v>0</v>
      </c>
      <c r="FB162" s="101">
        <f t="shared" si="458"/>
        <v>0</v>
      </c>
      <c r="FC162" s="101">
        <f t="shared" si="458"/>
        <v>0</v>
      </c>
      <c r="FD162" s="101">
        <f t="shared" si="458"/>
        <v>0</v>
      </c>
      <c r="FE162" s="101">
        <f t="shared" si="458"/>
        <v>0</v>
      </c>
      <c r="FF162" s="101">
        <f t="shared" si="458"/>
        <v>0</v>
      </c>
      <c r="FG162" s="101">
        <f t="shared" si="458"/>
        <v>0</v>
      </c>
      <c r="FH162" s="101">
        <f t="shared" si="458"/>
        <v>0</v>
      </c>
      <c r="FI162" s="101">
        <f t="shared" si="458"/>
        <v>0</v>
      </c>
      <c r="FJ162" s="101">
        <f t="shared" si="458"/>
        <v>0</v>
      </c>
      <c r="FK162" s="101">
        <f t="shared" si="458"/>
        <v>0</v>
      </c>
      <c r="FL162" s="101">
        <f t="shared" si="458"/>
        <v>0</v>
      </c>
      <c r="FM162" s="101">
        <f t="shared" si="458"/>
        <v>0</v>
      </c>
      <c r="FN162" s="101">
        <f t="shared" si="458"/>
        <v>0</v>
      </c>
      <c r="FO162" s="101">
        <f t="shared" si="458"/>
        <v>0</v>
      </c>
      <c r="FP162" s="101">
        <f t="shared" si="458"/>
        <v>0</v>
      </c>
      <c r="FQ162" s="101">
        <f t="shared" si="458"/>
        <v>0</v>
      </c>
      <c r="FR162" s="101">
        <f>SUM(O162:FQ162)</f>
        <v>0</v>
      </c>
      <c r="FS162" s="104">
        <f>FR162</f>
        <v>0</v>
      </c>
      <c r="FT162" s="5"/>
      <c r="FU162" s="5"/>
      <c r="FV162" s="5"/>
      <c r="FW162" s="5"/>
      <c r="FX162" s="5"/>
      <c r="FY162" s="5"/>
      <c r="FZ162" s="5"/>
      <c r="GA162" s="5"/>
    </row>
    <row r="163" spans="1:183" ht="16.5" customHeight="1" x14ac:dyDescent="0.25">
      <c r="A163" s="5"/>
      <c r="B163" s="24"/>
      <c r="C163" s="24"/>
      <c r="D163" s="24"/>
      <c r="E163" s="5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R163" s="17"/>
      <c r="FS163" s="17"/>
      <c r="FT163" s="5"/>
      <c r="FU163" s="5"/>
      <c r="FV163" s="5"/>
      <c r="FW163" s="5"/>
      <c r="FX163" s="5"/>
      <c r="FY163" s="5"/>
      <c r="FZ163" s="5"/>
      <c r="GA163" s="5"/>
    </row>
    <row r="164" spans="1:183" ht="16.5" customHeight="1" x14ac:dyDescent="0.25">
      <c r="A164" s="5"/>
      <c r="B164" s="24"/>
      <c r="C164" s="24"/>
      <c r="D164" s="2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</row>
    <row r="165" spans="1:183" ht="16.5" hidden="1" customHeight="1" x14ac:dyDescent="0.25">
      <c r="A165" s="5"/>
      <c r="B165" s="24"/>
      <c r="C165" s="24"/>
      <c r="D165" s="24"/>
      <c r="E165" s="5"/>
      <c r="F165" s="96" t="s">
        <v>329</v>
      </c>
      <c r="G165" s="96"/>
      <c r="H165" s="17"/>
      <c r="I165" s="17"/>
      <c r="J165" s="17"/>
      <c r="K165" s="17"/>
      <c r="L165" s="17"/>
      <c r="M165" s="17"/>
      <c r="N165" s="17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49"/>
      <c r="BX165" s="49"/>
      <c r="BY165" s="49"/>
      <c r="BZ165" s="49"/>
      <c r="CA165" s="49"/>
      <c r="CB165" s="49"/>
      <c r="CC165" s="49"/>
      <c r="CD165" s="49"/>
      <c r="CE165" s="49"/>
      <c r="CF165" s="49"/>
      <c r="CG165" s="49"/>
      <c r="CH165" s="49"/>
      <c r="CI165" s="49"/>
      <c r="CJ165" s="49"/>
      <c r="CK165" s="49"/>
      <c r="CL165" s="49"/>
      <c r="CM165" s="49"/>
      <c r="CN165" s="49"/>
      <c r="CO165" s="49"/>
      <c r="CP165" s="49"/>
      <c r="CQ165" s="49"/>
      <c r="CR165" s="49"/>
      <c r="CS165" s="49"/>
      <c r="CT165" s="49"/>
      <c r="CU165" s="49"/>
      <c r="CV165" s="49"/>
      <c r="CW165" s="49"/>
      <c r="CX165" s="49"/>
      <c r="CY165" s="49"/>
      <c r="CZ165" s="49"/>
      <c r="DA165" s="49"/>
      <c r="DB165" s="49"/>
      <c r="DC165" s="49"/>
      <c r="DD165" s="49"/>
      <c r="DE165" s="49"/>
      <c r="DF165" s="49"/>
      <c r="DG165" s="49"/>
      <c r="DH165" s="49"/>
      <c r="DI165" s="49"/>
      <c r="DJ165" s="49"/>
      <c r="DK165" s="49"/>
      <c r="DL165" s="49"/>
      <c r="DM165" s="49"/>
      <c r="DN165" s="49"/>
      <c r="DO165" s="49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5"/>
      <c r="FU165" s="5"/>
      <c r="FV165" s="5"/>
      <c r="FW165" s="5"/>
      <c r="FX165" s="5"/>
      <c r="FY165" s="5"/>
      <c r="FZ165" s="5"/>
      <c r="GA165" s="5"/>
    </row>
    <row r="166" spans="1:183" ht="16.5" hidden="1" customHeight="1" x14ac:dyDescent="0.25">
      <c r="A166" s="5"/>
      <c r="B166" s="24"/>
      <c r="C166" s="24"/>
      <c r="D166" s="24"/>
      <c r="E166" s="5"/>
      <c r="F166" s="17" t="s">
        <v>330</v>
      </c>
      <c r="G166" s="105"/>
      <c r="H166" s="17"/>
      <c r="I166" s="17"/>
      <c r="J166" s="17"/>
      <c r="K166" s="17"/>
      <c r="L166" s="17"/>
      <c r="M166" s="17"/>
      <c r="N166" s="17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101"/>
      <c r="AU166" s="101"/>
      <c r="AV166" s="101"/>
      <c r="AW166" s="101"/>
      <c r="AX166" s="101"/>
      <c r="AY166" s="101"/>
      <c r="AZ166" s="101"/>
      <c r="BA166" s="101"/>
      <c r="BB166" s="101"/>
      <c r="BC166" s="101"/>
      <c r="BD166" s="101"/>
      <c r="BE166" s="101"/>
      <c r="BF166" s="101"/>
      <c r="BG166" s="101"/>
      <c r="BH166" s="101"/>
      <c r="BI166" s="101"/>
      <c r="BJ166" s="101"/>
      <c r="BK166" s="101"/>
      <c r="BL166" s="101"/>
      <c r="BM166" s="101"/>
      <c r="BN166" s="101"/>
      <c r="BO166" s="101"/>
      <c r="BP166" s="101"/>
      <c r="BQ166" s="101"/>
      <c r="BR166" s="101"/>
      <c r="BS166" s="101"/>
      <c r="BT166" s="101"/>
      <c r="BU166" s="101"/>
      <c r="BV166" s="101"/>
      <c r="BW166" s="101"/>
      <c r="BX166" s="101"/>
      <c r="BY166" s="101"/>
      <c r="BZ166" s="101"/>
      <c r="CA166" s="101"/>
      <c r="CB166" s="101"/>
      <c r="CC166" s="101"/>
      <c r="CD166" s="101"/>
      <c r="CE166" s="101"/>
      <c r="CF166" s="101"/>
      <c r="CG166" s="101"/>
      <c r="CH166" s="101"/>
      <c r="CI166" s="101"/>
      <c r="CJ166" s="101"/>
      <c r="CK166" s="101"/>
      <c r="CL166" s="101"/>
      <c r="CM166" s="101"/>
      <c r="CN166" s="101"/>
      <c r="CO166" s="101"/>
      <c r="CP166" s="101"/>
      <c r="CQ166" s="101"/>
      <c r="CR166" s="101"/>
      <c r="CS166" s="101"/>
      <c r="CT166" s="101"/>
      <c r="CU166" s="101"/>
      <c r="CV166" s="101"/>
      <c r="CW166" s="101"/>
      <c r="CX166" s="101"/>
      <c r="CY166" s="101"/>
      <c r="CZ166" s="101"/>
      <c r="DA166" s="101"/>
      <c r="DB166" s="101"/>
      <c r="DC166" s="101"/>
      <c r="DD166" s="101"/>
      <c r="DE166" s="101"/>
      <c r="DF166" s="101"/>
      <c r="DG166" s="101"/>
      <c r="DH166" s="101"/>
      <c r="DI166" s="101"/>
      <c r="DJ166" s="101"/>
      <c r="DK166" s="101"/>
      <c r="DL166" s="101"/>
      <c r="DM166" s="101"/>
      <c r="DN166" s="101"/>
      <c r="DO166" s="101"/>
      <c r="DP166" s="101"/>
      <c r="DQ166" s="101"/>
      <c r="DR166" s="101"/>
      <c r="DS166" s="101"/>
      <c r="DT166" s="101"/>
      <c r="DU166" s="101"/>
      <c r="DV166" s="101"/>
      <c r="DW166" s="101"/>
      <c r="DX166" s="101"/>
      <c r="DY166" s="101"/>
      <c r="DZ166" s="101"/>
      <c r="EA166" s="101"/>
      <c r="EB166" s="101"/>
      <c r="EC166" s="101"/>
      <c r="ED166" s="101"/>
      <c r="EE166" s="101"/>
      <c r="EF166" s="101"/>
      <c r="EG166" s="49"/>
      <c r="EH166" s="101"/>
      <c r="EI166" s="101"/>
      <c r="EJ166" s="101"/>
      <c r="EK166" s="101"/>
      <c r="EL166" s="101"/>
      <c r="EM166" s="101"/>
      <c r="EN166" s="101"/>
      <c r="EO166" s="101"/>
      <c r="EP166" s="101"/>
      <c r="EQ166" s="101"/>
      <c r="ER166" s="101"/>
      <c r="ES166" s="101"/>
      <c r="ET166" s="101"/>
      <c r="EU166" s="101"/>
      <c r="EV166" s="101"/>
      <c r="EW166" s="101"/>
      <c r="EX166" s="101"/>
      <c r="EY166" s="101"/>
      <c r="EZ166" s="101"/>
      <c r="FA166" s="101"/>
      <c r="FB166" s="101"/>
      <c r="FC166" s="101"/>
      <c r="FD166" s="101"/>
      <c r="FE166" s="101"/>
      <c r="FF166" s="101"/>
      <c r="FG166" s="101"/>
      <c r="FH166" s="101"/>
      <c r="FI166" s="101"/>
      <c r="FJ166" s="101"/>
      <c r="FK166" s="49"/>
      <c r="FL166" s="101"/>
      <c r="FM166" s="101"/>
      <c r="FN166" s="101"/>
      <c r="FO166" s="101"/>
      <c r="FP166" s="101"/>
      <c r="FQ166" s="101"/>
      <c r="FR166" s="101">
        <f>IF(FR159="Y",IF(FR70&lt;=2,2000,IF(FR70&lt;=4,4000,6000)),0)</f>
        <v>0</v>
      </c>
      <c r="FS166" s="104">
        <f>SUM(O166:FR166)</f>
        <v>0</v>
      </c>
      <c r="FT166" s="5"/>
      <c r="FU166" s="5"/>
      <c r="FV166" s="5"/>
      <c r="FW166" s="5"/>
      <c r="FX166" s="5"/>
      <c r="FY166" s="5"/>
      <c r="FZ166" s="5"/>
      <c r="GA166" s="5"/>
    </row>
    <row r="167" spans="1:183" ht="16.5" hidden="1" customHeight="1" x14ac:dyDescent="0.25">
      <c r="A167" s="5"/>
      <c r="B167" s="24"/>
      <c r="C167" s="24"/>
      <c r="D167" s="24"/>
      <c r="E167" s="5"/>
      <c r="F167" s="17"/>
      <c r="G167" s="17"/>
      <c r="H167" s="17"/>
      <c r="I167" s="17"/>
      <c r="J167" s="17"/>
      <c r="K167" s="17"/>
      <c r="L167" s="17"/>
      <c r="M167" s="17"/>
      <c r="N167" s="17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5"/>
      <c r="FU167" s="5"/>
      <c r="FV167" s="5"/>
      <c r="FW167" s="5"/>
      <c r="FX167" s="5"/>
      <c r="FY167" s="5"/>
      <c r="FZ167" s="5"/>
      <c r="GA167" s="5"/>
    </row>
    <row r="168" spans="1:183" ht="16.5" hidden="1" customHeight="1" x14ac:dyDescent="0.25">
      <c r="A168" s="5"/>
      <c r="B168" s="24"/>
      <c r="C168" s="24"/>
      <c r="D168" s="24"/>
      <c r="E168" s="5"/>
      <c r="F168" s="97" t="s">
        <v>331</v>
      </c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97"/>
      <c r="AH168" s="97"/>
      <c r="AI168" s="97"/>
      <c r="AJ168" s="97"/>
      <c r="AK168" s="97"/>
      <c r="AL168" s="97"/>
      <c r="AM168" s="97"/>
      <c r="AN168" s="97"/>
      <c r="AO168" s="97"/>
      <c r="AP168" s="97"/>
      <c r="AQ168" s="97"/>
      <c r="AR168" s="97"/>
      <c r="AS168" s="97"/>
      <c r="AT168" s="97"/>
      <c r="AU168" s="97"/>
      <c r="AV168" s="97"/>
      <c r="AW168" s="97"/>
      <c r="AX168" s="97"/>
      <c r="AY168" s="97"/>
      <c r="AZ168" s="97"/>
      <c r="BA168" s="97"/>
      <c r="BB168" s="97"/>
      <c r="BC168" s="97"/>
      <c r="BD168" s="97"/>
      <c r="BE168" s="97"/>
      <c r="BF168" s="97"/>
      <c r="BG168" s="97"/>
      <c r="BH168" s="97"/>
      <c r="BI168" s="97"/>
      <c r="BJ168" s="97"/>
      <c r="BK168" s="97"/>
      <c r="BL168" s="97"/>
      <c r="BM168" s="97"/>
      <c r="BN168" s="97"/>
      <c r="BO168" s="97"/>
      <c r="BP168" s="97"/>
      <c r="BQ168" s="97"/>
      <c r="BR168" s="97"/>
      <c r="BS168" s="97"/>
      <c r="BT168" s="97"/>
      <c r="BU168" s="97"/>
      <c r="BV168" s="97"/>
      <c r="BW168" s="97"/>
      <c r="BX168" s="97"/>
      <c r="BY168" s="97"/>
      <c r="BZ168" s="97"/>
      <c r="CA168" s="97"/>
      <c r="CB168" s="97"/>
      <c r="CC168" s="97"/>
      <c r="CD168" s="97"/>
      <c r="CE168" s="97"/>
      <c r="CF168" s="97"/>
      <c r="CG168" s="97"/>
      <c r="CH168" s="97"/>
      <c r="CI168" s="97"/>
      <c r="CJ168" s="97"/>
      <c r="CK168" s="97"/>
      <c r="CL168" s="97"/>
      <c r="CM168" s="97"/>
      <c r="CN168" s="97"/>
      <c r="CO168" s="97"/>
      <c r="CP168" s="97"/>
      <c r="CQ168" s="97"/>
      <c r="CR168" s="97"/>
      <c r="CS168" s="97"/>
      <c r="CT168" s="97"/>
      <c r="CU168" s="97"/>
      <c r="CV168" s="97"/>
      <c r="CW168" s="97"/>
      <c r="CX168" s="97"/>
      <c r="CY168" s="97"/>
      <c r="CZ168" s="97"/>
      <c r="DA168" s="97"/>
      <c r="DB168" s="97"/>
      <c r="DC168" s="97"/>
      <c r="DD168" s="97"/>
      <c r="DE168" s="97"/>
      <c r="DF168" s="97"/>
      <c r="DG168" s="97"/>
      <c r="DH168" s="97"/>
      <c r="DI168" s="97"/>
      <c r="DJ168" s="97"/>
      <c r="DK168" s="97"/>
      <c r="DL168" s="97"/>
      <c r="DM168" s="97"/>
      <c r="DN168" s="97"/>
      <c r="DO168" s="97"/>
      <c r="DP168" s="97"/>
      <c r="DQ168" s="97"/>
      <c r="DR168" s="97"/>
      <c r="DS168" s="97"/>
      <c r="DT168" s="97"/>
      <c r="DU168" s="97"/>
      <c r="DV168" s="97"/>
      <c r="DW168" s="97"/>
      <c r="DX168" s="97"/>
      <c r="DY168" s="97"/>
      <c r="DZ168" s="97"/>
      <c r="EA168" s="97"/>
      <c r="EB168" s="97"/>
      <c r="EC168" s="97"/>
      <c r="ED168" s="97"/>
      <c r="EE168" s="97"/>
      <c r="EF168" s="97"/>
      <c r="EG168" s="17"/>
      <c r="EH168" s="97"/>
      <c r="EI168" s="97"/>
      <c r="EJ168" s="97"/>
      <c r="EK168" s="97"/>
      <c r="EL168" s="97"/>
      <c r="EM168" s="97"/>
      <c r="EN168" s="97"/>
      <c r="EO168" s="97"/>
      <c r="EP168" s="97"/>
      <c r="EQ168" s="97"/>
      <c r="ER168" s="97"/>
      <c r="ES168" s="97"/>
      <c r="ET168" s="97"/>
      <c r="EU168" s="97"/>
      <c r="EV168" s="97"/>
      <c r="EW168" s="97"/>
      <c r="EX168" s="97"/>
      <c r="EY168" s="97"/>
      <c r="EZ168" s="97"/>
      <c r="FA168" s="97"/>
      <c r="FB168" s="97"/>
      <c r="FC168" s="97"/>
      <c r="FD168" s="97"/>
      <c r="FE168" s="97"/>
      <c r="FF168" s="97"/>
      <c r="FG168" s="97"/>
      <c r="FH168" s="97"/>
      <c r="FI168" s="97"/>
      <c r="FJ168" s="97"/>
      <c r="FK168" s="17"/>
      <c r="FL168" s="97"/>
      <c r="FM168" s="97"/>
      <c r="FN168" s="97"/>
      <c r="FO168" s="97"/>
      <c r="FP168" s="97"/>
      <c r="FQ168" s="97"/>
      <c r="FR168" s="97"/>
      <c r="FS168" s="97"/>
      <c r="FT168" s="5"/>
      <c r="FU168" s="5"/>
      <c r="FV168" s="5"/>
      <c r="FW168" s="5"/>
      <c r="FX168" s="5"/>
      <c r="FY168" s="5"/>
      <c r="FZ168" s="5"/>
      <c r="GA168" s="5"/>
    </row>
    <row r="169" spans="1:183" ht="16.5" hidden="1" customHeight="1" x14ac:dyDescent="0.25">
      <c r="A169" s="5"/>
      <c r="B169" s="24"/>
      <c r="C169" s="24"/>
      <c r="D169" s="24"/>
      <c r="E169" s="5"/>
      <c r="F169" s="17" t="s">
        <v>332</v>
      </c>
      <c r="G169" s="17"/>
      <c r="H169" s="17"/>
      <c r="I169" s="17"/>
      <c r="J169" s="17"/>
      <c r="K169" s="17"/>
      <c r="L169" s="17"/>
      <c r="M169" s="17"/>
      <c r="N169" s="17"/>
      <c r="O169" s="17">
        <f t="shared" ref="O169:CM169" si="459">$G$169*O60</f>
        <v>0</v>
      </c>
      <c r="P169" s="17">
        <f t="shared" si="459"/>
        <v>0</v>
      </c>
      <c r="Q169" s="17">
        <f t="shared" si="459"/>
        <v>0</v>
      </c>
      <c r="R169" s="17">
        <f t="shared" si="459"/>
        <v>0</v>
      </c>
      <c r="S169" s="17">
        <f t="shared" si="459"/>
        <v>0</v>
      </c>
      <c r="T169" s="17">
        <f t="shared" si="459"/>
        <v>0</v>
      </c>
      <c r="U169" s="17">
        <f t="shared" si="459"/>
        <v>0</v>
      </c>
      <c r="V169" s="17">
        <f t="shared" si="459"/>
        <v>0</v>
      </c>
      <c r="W169" s="17">
        <f t="shared" si="459"/>
        <v>0</v>
      </c>
      <c r="X169" s="17">
        <f t="shared" si="459"/>
        <v>0</v>
      </c>
      <c r="Y169" s="17">
        <f t="shared" si="459"/>
        <v>0</v>
      </c>
      <c r="Z169" s="17">
        <f t="shared" si="459"/>
        <v>0</v>
      </c>
      <c r="AA169" s="17">
        <f t="shared" si="459"/>
        <v>0</v>
      </c>
      <c r="AB169" s="17">
        <f t="shared" si="459"/>
        <v>0</v>
      </c>
      <c r="AC169" s="17">
        <f t="shared" si="459"/>
        <v>0</v>
      </c>
      <c r="AD169" s="17">
        <f t="shared" si="459"/>
        <v>0</v>
      </c>
      <c r="AE169" s="17">
        <f t="shared" si="459"/>
        <v>0</v>
      </c>
      <c r="AF169" s="17">
        <f t="shared" si="459"/>
        <v>0</v>
      </c>
      <c r="AG169" s="17">
        <f t="shared" si="459"/>
        <v>0</v>
      </c>
      <c r="AH169" s="17">
        <f t="shared" si="459"/>
        <v>0</v>
      </c>
      <c r="AI169" s="17">
        <f t="shared" si="459"/>
        <v>0</v>
      </c>
      <c r="AJ169" s="17">
        <f t="shared" si="459"/>
        <v>0</v>
      </c>
      <c r="AK169" s="17">
        <f t="shared" si="459"/>
        <v>0</v>
      </c>
      <c r="AL169" s="17">
        <f t="shared" si="459"/>
        <v>0</v>
      </c>
      <c r="AM169" s="17">
        <f t="shared" si="459"/>
        <v>0</v>
      </c>
      <c r="AN169" s="17">
        <f t="shared" si="459"/>
        <v>0</v>
      </c>
      <c r="AO169" s="17">
        <f t="shared" si="459"/>
        <v>0</v>
      </c>
      <c r="AP169" s="17">
        <f t="shared" si="459"/>
        <v>0</v>
      </c>
      <c r="AQ169" s="17">
        <f t="shared" si="459"/>
        <v>0</v>
      </c>
      <c r="AR169" s="17">
        <f t="shared" si="459"/>
        <v>0</v>
      </c>
      <c r="AS169" s="17">
        <f t="shared" si="459"/>
        <v>0</v>
      </c>
      <c r="AT169" s="17">
        <f t="shared" si="459"/>
        <v>0</v>
      </c>
      <c r="AU169" s="17">
        <f t="shared" si="459"/>
        <v>0</v>
      </c>
      <c r="AV169" s="17">
        <f t="shared" si="459"/>
        <v>0</v>
      </c>
      <c r="AW169" s="17">
        <f t="shared" si="459"/>
        <v>0</v>
      </c>
      <c r="AX169" s="17">
        <f t="shared" si="459"/>
        <v>0</v>
      </c>
      <c r="AY169" s="17">
        <f t="shared" si="459"/>
        <v>0</v>
      </c>
      <c r="AZ169" s="17">
        <f t="shared" si="459"/>
        <v>0</v>
      </c>
      <c r="BA169" s="17">
        <f t="shared" si="459"/>
        <v>0</v>
      </c>
      <c r="BB169" s="17">
        <f t="shared" si="459"/>
        <v>0</v>
      </c>
      <c r="BC169" s="17">
        <f t="shared" si="459"/>
        <v>0</v>
      </c>
      <c r="BD169" s="17">
        <f t="shared" si="459"/>
        <v>0</v>
      </c>
      <c r="BE169" s="17">
        <f t="shared" si="459"/>
        <v>0</v>
      </c>
      <c r="BF169" s="17">
        <f t="shared" si="459"/>
        <v>0</v>
      </c>
      <c r="BG169" s="17">
        <f t="shared" si="459"/>
        <v>0</v>
      </c>
      <c r="BH169" s="17">
        <f t="shared" si="459"/>
        <v>0</v>
      </c>
      <c r="BI169" s="17">
        <f t="shared" si="459"/>
        <v>0</v>
      </c>
      <c r="BJ169" s="17">
        <f t="shared" si="459"/>
        <v>0</v>
      </c>
      <c r="BK169" s="17">
        <f t="shared" si="459"/>
        <v>0</v>
      </c>
      <c r="BL169" s="17">
        <f t="shared" si="459"/>
        <v>0</v>
      </c>
      <c r="BM169" s="17">
        <f t="shared" si="459"/>
        <v>0</v>
      </c>
      <c r="BN169" s="17">
        <f t="shared" si="459"/>
        <v>0</v>
      </c>
      <c r="BO169" s="17">
        <f t="shared" si="459"/>
        <v>0</v>
      </c>
      <c r="BP169" s="17">
        <f t="shared" si="459"/>
        <v>0</v>
      </c>
      <c r="BQ169" s="17">
        <f t="shared" si="459"/>
        <v>0</v>
      </c>
      <c r="BR169" s="17">
        <f t="shared" si="459"/>
        <v>0</v>
      </c>
      <c r="BS169" s="17">
        <f t="shared" si="459"/>
        <v>0</v>
      </c>
      <c r="BT169" s="17">
        <f t="shared" si="459"/>
        <v>0</v>
      </c>
      <c r="BU169" s="17">
        <f t="shared" si="459"/>
        <v>0</v>
      </c>
      <c r="BV169" s="17">
        <f t="shared" si="459"/>
        <v>0</v>
      </c>
      <c r="BW169" s="17">
        <f t="shared" si="459"/>
        <v>0</v>
      </c>
      <c r="BX169" s="17">
        <f t="shared" si="459"/>
        <v>0</v>
      </c>
      <c r="BY169" s="17">
        <f t="shared" si="459"/>
        <v>0</v>
      </c>
      <c r="BZ169" s="17">
        <f t="shared" si="459"/>
        <v>0</v>
      </c>
      <c r="CA169" s="17">
        <f t="shared" si="459"/>
        <v>0</v>
      </c>
      <c r="CB169" s="17">
        <f t="shared" si="459"/>
        <v>0</v>
      </c>
      <c r="CC169" s="17">
        <f t="shared" si="459"/>
        <v>0</v>
      </c>
      <c r="CD169" s="17">
        <f t="shared" si="459"/>
        <v>0</v>
      </c>
      <c r="CE169" s="17">
        <f t="shared" si="459"/>
        <v>0</v>
      </c>
      <c r="CF169" s="17">
        <f t="shared" si="459"/>
        <v>0</v>
      </c>
      <c r="CG169" s="17">
        <f t="shared" si="459"/>
        <v>0</v>
      </c>
      <c r="CH169" s="17">
        <f t="shared" si="459"/>
        <v>0</v>
      </c>
      <c r="CI169" s="17">
        <f t="shared" si="459"/>
        <v>0</v>
      </c>
      <c r="CJ169" s="17">
        <f t="shared" si="459"/>
        <v>0</v>
      </c>
      <c r="CK169" s="17">
        <f t="shared" si="459"/>
        <v>0</v>
      </c>
      <c r="CL169" s="17">
        <f t="shared" si="459"/>
        <v>0</v>
      </c>
      <c r="CM169" s="17">
        <f t="shared" si="459"/>
        <v>0</v>
      </c>
      <c r="CN169" s="17">
        <f t="shared" ref="CN169:DC169" si="460">$G$169*4</f>
        <v>0</v>
      </c>
      <c r="CO169" s="17">
        <f t="shared" si="460"/>
        <v>0</v>
      </c>
      <c r="CP169" s="17">
        <f t="shared" si="460"/>
        <v>0</v>
      </c>
      <c r="CQ169" s="17">
        <f t="shared" si="460"/>
        <v>0</v>
      </c>
      <c r="CR169" s="17">
        <f t="shared" si="460"/>
        <v>0</v>
      </c>
      <c r="CS169" s="17">
        <f t="shared" si="460"/>
        <v>0</v>
      </c>
      <c r="CT169" s="17">
        <f t="shared" si="460"/>
        <v>0</v>
      </c>
      <c r="CU169" s="17">
        <f t="shared" si="460"/>
        <v>0</v>
      </c>
      <c r="CV169" s="17">
        <f t="shared" si="460"/>
        <v>0</v>
      </c>
      <c r="CW169" s="17">
        <f t="shared" si="460"/>
        <v>0</v>
      </c>
      <c r="CX169" s="17">
        <f t="shared" si="460"/>
        <v>0</v>
      </c>
      <c r="CY169" s="17">
        <f t="shared" si="460"/>
        <v>0</v>
      </c>
      <c r="CZ169" s="17">
        <f t="shared" si="460"/>
        <v>0</v>
      </c>
      <c r="DA169" s="17">
        <f t="shared" si="460"/>
        <v>0</v>
      </c>
      <c r="DB169" s="17">
        <f t="shared" si="460"/>
        <v>0</v>
      </c>
      <c r="DC169" s="17">
        <f t="shared" si="460"/>
        <v>0</v>
      </c>
      <c r="DD169" s="17">
        <f t="shared" ref="DD169:DO169" si="461">$G$169*3</f>
        <v>0</v>
      </c>
      <c r="DE169" s="17">
        <f t="shared" si="461"/>
        <v>0</v>
      </c>
      <c r="DF169" s="17">
        <f t="shared" si="461"/>
        <v>0</v>
      </c>
      <c r="DG169" s="17">
        <f t="shared" si="461"/>
        <v>0</v>
      </c>
      <c r="DH169" s="17">
        <f t="shared" si="461"/>
        <v>0</v>
      </c>
      <c r="DI169" s="17">
        <f t="shared" si="461"/>
        <v>0</v>
      </c>
      <c r="DJ169" s="17">
        <f t="shared" si="461"/>
        <v>0</v>
      </c>
      <c r="DK169" s="17">
        <f t="shared" si="461"/>
        <v>0</v>
      </c>
      <c r="DL169" s="17">
        <f t="shared" si="461"/>
        <v>0</v>
      </c>
      <c r="DM169" s="17">
        <f t="shared" si="461"/>
        <v>0</v>
      </c>
      <c r="DN169" s="17">
        <f t="shared" si="461"/>
        <v>0</v>
      </c>
      <c r="DO169" s="17">
        <f t="shared" si="461"/>
        <v>0</v>
      </c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96">
        <f>SUM(O169:FR169)</f>
        <v>0</v>
      </c>
      <c r="FT169" s="5"/>
      <c r="FU169" s="5"/>
      <c r="FV169" s="5"/>
      <c r="FW169" s="5"/>
      <c r="FX169" s="5"/>
      <c r="FY169" s="5"/>
      <c r="FZ169" s="5"/>
      <c r="GA169" s="5"/>
    </row>
    <row r="170" spans="1:183" ht="16.5" customHeight="1" x14ac:dyDescent="0.25">
      <c r="A170" s="5"/>
      <c r="B170" s="24"/>
      <c r="C170" s="24"/>
      <c r="D170" s="2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</row>
    <row r="171" spans="1:183" ht="16.5" customHeight="1" x14ac:dyDescent="0.25">
      <c r="A171" s="5"/>
      <c r="B171" s="24"/>
      <c r="C171" s="24"/>
      <c r="D171" s="24"/>
      <c r="E171" s="5"/>
      <c r="F171" s="96" t="s">
        <v>163</v>
      </c>
      <c r="G171" s="17"/>
      <c r="H171" s="17"/>
      <c r="I171" s="17"/>
      <c r="J171" s="17"/>
      <c r="K171" s="17"/>
      <c r="L171" s="17"/>
      <c r="M171" s="17"/>
      <c r="N171" s="17"/>
      <c r="O171" s="102" t="s">
        <v>377</v>
      </c>
      <c r="P171" s="102" t="s">
        <v>377</v>
      </c>
      <c r="Q171" s="102" t="s">
        <v>377</v>
      </c>
      <c r="R171" s="102" t="s">
        <v>377</v>
      </c>
      <c r="S171" s="102" t="s">
        <v>377</v>
      </c>
      <c r="T171" s="102" t="s">
        <v>377</v>
      </c>
      <c r="U171" s="102" t="s">
        <v>377</v>
      </c>
      <c r="V171" s="102" t="s">
        <v>377</v>
      </c>
      <c r="W171" s="102" t="s">
        <v>377</v>
      </c>
      <c r="X171" s="102" t="s">
        <v>377</v>
      </c>
      <c r="Y171" s="102" t="s">
        <v>377</v>
      </c>
      <c r="Z171" s="102" t="s">
        <v>377</v>
      </c>
      <c r="AA171" s="102" t="s">
        <v>377</v>
      </c>
      <c r="AB171" s="102" t="s">
        <v>377</v>
      </c>
      <c r="AC171" s="102" t="s">
        <v>377</v>
      </c>
      <c r="AD171" s="102" t="s">
        <v>377</v>
      </c>
      <c r="AE171" s="102" t="s">
        <v>377</v>
      </c>
      <c r="AF171" s="102" t="s">
        <v>377</v>
      </c>
      <c r="AG171" s="102" t="s">
        <v>377</v>
      </c>
      <c r="AH171" s="102" t="s">
        <v>377</v>
      </c>
      <c r="AI171" s="102" t="s">
        <v>377</v>
      </c>
      <c r="AJ171" s="102" t="s">
        <v>377</v>
      </c>
      <c r="AK171" s="102" t="s">
        <v>377</v>
      </c>
      <c r="AL171" s="102" t="s">
        <v>377</v>
      </c>
      <c r="AM171" s="102" t="s">
        <v>377</v>
      </c>
      <c r="AN171" s="102" t="s">
        <v>377</v>
      </c>
      <c r="AO171" s="102" t="s">
        <v>377</v>
      </c>
      <c r="AP171" s="102" t="s">
        <v>377</v>
      </c>
      <c r="AQ171" s="102" t="s">
        <v>377</v>
      </c>
      <c r="AR171" s="102" t="s">
        <v>377</v>
      </c>
      <c r="AS171" s="102" t="s">
        <v>377</v>
      </c>
      <c r="AT171" s="102" t="s">
        <v>377</v>
      </c>
      <c r="AU171" s="102" t="s">
        <v>377</v>
      </c>
      <c r="AV171" s="102" t="s">
        <v>377</v>
      </c>
      <c r="AW171" s="102" t="s">
        <v>377</v>
      </c>
      <c r="AX171" s="102" t="s">
        <v>377</v>
      </c>
      <c r="AY171" s="102" t="s">
        <v>377</v>
      </c>
      <c r="AZ171" s="102" t="s">
        <v>377</v>
      </c>
      <c r="BA171" s="102" t="s">
        <v>377</v>
      </c>
      <c r="BB171" s="102" t="s">
        <v>377</v>
      </c>
      <c r="BC171" s="102" t="s">
        <v>377</v>
      </c>
      <c r="BD171" s="102" t="s">
        <v>377</v>
      </c>
      <c r="BE171" s="102" t="s">
        <v>377</v>
      </c>
      <c r="BF171" s="102" t="s">
        <v>377</v>
      </c>
      <c r="BG171" s="102" t="s">
        <v>377</v>
      </c>
      <c r="BH171" s="102" t="s">
        <v>377</v>
      </c>
      <c r="BI171" s="102" t="s">
        <v>377</v>
      </c>
      <c r="BJ171" s="102" t="s">
        <v>377</v>
      </c>
      <c r="BK171" s="102" t="s">
        <v>377</v>
      </c>
      <c r="BL171" s="102" t="s">
        <v>377</v>
      </c>
      <c r="BM171" s="102" t="s">
        <v>377</v>
      </c>
      <c r="BN171" s="102" t="s">
        <v>377</v>
      </c>
      <c r="BO171" s="102" t="s">
        <v>377</v>
      </c>
      <c r="BP171" s="102" t="s">
        <v>377</v>
      </c>
      <c r="BQ171" s="102" t="s">
        <v>377</v>
      </c>
      <c r="BR171" s="102" t="s">
        <v>377</v>
      </c>
      <c r="BS171" s="102" t="s">
        <v>377</v>
      </c>
      <c r="BT171" s="102" t="s">
        <v>377</v>
      </c>
      <c r="BU171" s="102" t="s">
        <v>377</v>
      </c>
      <c r="BV171" s="102" t="s">
        <v>377</v>
      </c>
      <c r="BW171" s="102" t="s">
        <v>377</v>
      </c>
      <c r="BX171" s="102" t="s">
        <v>377</v>
      </c>
      <c r="BY171" s="102" t="s">
        <v>377</v>
      </c>
      <c r="BZ171" s="102" t="s">
        <v>377</v>
      </c>
      <c r="CA171" s="102" t="s">
        <v>377</v>
      </c>
      <c r="CB171" s="102" t="s">
        <v>377</v>
      </c>
      <c r="CC171" s="102" t="s">
        <v>377</v>
      </c>
      <c r="CD171" s="102" t="s">
        <v>377</v>
      </c>
      <c r="CE171" s="102" t="s">
        <v>377</v>
      </c>
      <c r="CF171" s="102" t="s">
        <v>377</v>
      </c>
      <c r="CG171" s="102" t="s">
        <v>377</v>
      </c>
      <c r="CH171" s="102" t="s">
        <v>377</v>
      </c>
      <c r="CI171" s="102" t="s">
        <v>377</v>
      </c>
      <c r="CJ171" s="102" t="s">
        <v>377</v>
      </c>
      <c r="CK171" s="102" t="s">
        <v>377</v>
      </c>
      <c r="CL171" s="102" t="s">
        <v>377</v>
      </c>
      <c r="CM171" s="102" t="s">
        <v>377</v>
      </c>
      <c r="CN171" s="102" t="s">
        <v>377</v>
      </c>
      <c r="CO171" s="102" t="s">
        <v>377</v>
      </c>
      <c r="CP171" s="102" t="s">
        <v>377</v>
      </c>
      <c r="CQ171" s="102" t="s">
        <v>377</v>
      </c>
      <c r="CR171" s="102" t="s">
        <v>377</v>
      </c>
      <c r="CS171" s="102" t="s">
        <v>377</v>
      </c>
      <c r="CT171" s="102" t="s">
        <v>377</v>
      </c>
      <c r="CU171" s="102" t="s">
        <v>377</v>
      </c>
      <c r="CV171" s="102" t="s">
        <v>377</v>
      </c>
      <c r="CW171" s="102" t="s">
        <v>377</v>
      </c>
      <c r="CX171" s="102" t="s">
        <v>377</v>
      </c>
      <c r="CY171" s="102" t="s">
        <v>377</v>
      </c>
      <c r="CZ171" s="102" t="s">
        <v>377</v>
      </c>
      <c r="DA171" s="102" t="s">
        <v>377</v>
      </c>
      <c r="DB171" s="102" t="s">
        <v>377</v>
      </c>
      <c r="DC171" s="102" t="s">
        <v>377</v>
      </c>
      <c r="DD171" s="102" t="s">
        <v>377</v>
      </c>
      <c r="DE171" s="102" t="s">
        <v>377</v>
      </c>
      <c r="DF171" s="102" t="s">
        <v>377</v>
      </c>
      <c r="DG171" s="102" t="s">
        <v>377</v>
      </c>
      <c r="DH171" s="102" t="s">
        <v>377</v>
      </c>
      <c r="DI171" s="102" t="s">
        <v>377</v>
      </c>
      <c r="DJ171" s="102" t="s">
        <v>377</v>
      </c>
      <c r="DK171" s="102" t="s">
        <v>377</v>
      </c>
      <c r="DL171" s="102" t="s">
        <v>377</v>
      </c>
      <c r="DM171" s="102" t="s">
        <v>377</v>
      </c>
      <c r="DN171" s="102" t="s">
        <v>377</v>
      </c>
      <c r="DO171" s="102" t="s">
        <v>377</v>
      </c>
      <c r="DP171" s="102" t="s">
        <v>377</v>
      </c>
      <c r="DQ171" s="102" t="s">
        <v>377</v>
      </c>
      <c r="DR171" s="102" t="s">
        <v>377</v>
      </c>
      <c r="DS171" s="102" t="s">
        <v>377</v>
      </c>
      <c r="DT171" s="102" t="s">
        <v>377</v>
      </c>
      <c r="DU171" s="102" t="s">
        <v>377</v>
      </c>
      <c r="DV171" s="102" t="s">
        <v>377</v>
      </c>
      <c r="DW171" s="102" t="s">
        <v>377</v>
      </c>
      <c r="DX171" s="102" t="s">
        <v>377</v>
      </c>
      <c r="DY171" s="102" t="s">
        <v>377</v>
      </c>
      <c r="DZ171" s="102" t="s">
        <v>377</v>
      </c>
      <c r="EA171" s="102" t="s">
        <v>377</v>
      </c>
      <c r="EB171" s="102" t="s">
        <v>377</v>
      </c>
      <c r="EC171" s="102" t="s">
        <v>377</v>
      </c>
      <c r="ED171" s="102" t="s">
        <v>377</v>
      </c>
      <c r="EE171" s="102" t="s">
        <v>377</v>
      </c>
      <c r="EF171" s="102" t="s">
        <v>377</v>
      </c>
      <c r="EG171" s="102" t="s">
        <v>377</v>
      </c>
      <c r="EH171" s="102" t="s">
        <v>377</v>
      </c>
      <c r="EI171" s="102" t="s">
        <v>377</v>
      </c>
      <c r="EJ171" s="102" t="s">
        <v>377</v>
      </c>
      <c r="EK171" s="102" t="s">
        <v>377</v>
      </c>
      <c r="EL171" s="102" t="s">
        <v>377</v>
      </c>
      <c r="EM171" s="102" t="s">
        <v>377</v>
      </c>
      <c r="EN171" s="102" t="s">
        <v>377</v>
      </c>
      <c r="EO171" s="102" t="s">
        <v>377</v>
      </c>
      <c r="EP171" s="102" t="s">
        <v>377</v>
      </c>
      <c r="EQ171" s="102" t="s">
        <v>377</v>
      </c>
      <c r="ER171" s="102" t="s">
        <v>377</v>
      </c>
      <c r="ES171" s="102" t="s">
        <v>377</v>
      </c>
      <c r="ET171" s="102" t="s">
        <v>377</v>
      </c>
      <c r="EU171" s="102" t="s">
        <v>377</v>
      </c>
      <c r="EV171" s="102" t="s">
        <v>377</v>
      </c>
      <c r="EW171" s="102" t="s">
        <v>377</v>
      </c>
      <c r="EX171" s="102" t="s">
        <v>377</v>
      </c>
      <c r="EY171" s="102" t="s">
        <v>377</v>
      </c>
      <c r="EZ171" s="102" t="s">
        <v>377</v>
      </c>
      <c r="FA171" s="102" t="s">
        <v>377</v>
      </c>
      <c r="FB171" s="102" t="s">
        <v>377</v>
      </c>
      <c r="FC171" s="102" t="s">
        <v>377</v>
      </c>
      <c r="FD171" s="102" t="s">
        <v>377</v>
      </c>
      <c r="FE171" s="102" t="s">
        <v>377</v>
      </c>
      <c r="FF171" s="102" t="s">
        <v>377</v>
      </c>
      <c r="FG171" s="102" t="s">
        <v>377</v>
      </c>
      <c r="FH171" s="102" t="s">
        <v>377</v>
      </c>
      <c r="FI171" s="102" t="s">
        <v>377</v>
      </c>
      <c r="FJ171" s="102" t="s">
        <v>377</v>
      </c>
      <c r="FK171" s="102" t="s">
        <v>377</v>
      </c>
      <c r="FL171" s="102" t="s">
        <v>377</v>
      </c>
      <c r="FM171" s="102" t="s">
        <v>377</v>
      </c>
      <c r="FN171" s="102" t="s">
        <v>377</v>
      </c>
      <c r="FO171" s="102" t="s">
        <v>377</v>
      </c>
      <c r="FP171" s="102" t="s">
        <v>377</v>
      </c>
      <c r="FQ171" s="102" t="s">
        <v>377</v>
      </c>
      <c r="FR171" s="17"/>
      <c r="FS171" s="17"/>
      <c r="FT171" s="5"/>
      <c r="FU171" s="5"/>
      <c r="FV171" s="5"/>
      <c r="FW171" s="5"/>
      <c r="FX171" s="5"/>
      <c r="FY171" s="5"/>
      <c r="FZ171" s="5"/>
      <c r="GA171" s="5"/>
    </row>
    <row r="172" spans="1:183" ht="16.5" customHeight="1" x14ac:dyDescent="0.25">
      <c r="A172" s="5"/>
      <c r="B172" s="24"/>
      <c r="C172" s="24"/>
      <c r="D172" s="24"/>
      <c r="E172" s="5"/>
      <c r="F172" s="17" t="s">
        <v>333</v>
      </c>
      <c r="G172" s="99"/>
      <c r="H172" s="17"/>
      <c r="I172" s="17"/>
      <c r="J172" s="17"/>
      <c r="K172" s="17"/>
      <c r="L172" s="17"/>
      <c r="M172" s="17"/>
      <c r="N172" s="17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>
        <f>G172</f>
        <v>0</v>
      </c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>
        <f>G172</f>
        <v>0</v>
      </c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>
        <f>G172</f>
        <v>0</v>
      </c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>
        <f>G172</f>
        <v>0</v>
      </c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>
        <f>G172</f>
        <v>0</v>
      </c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91">
        <f t="shared" ref="FS172:FS173" si="462">SUM(O172:FQ172)</f>
        <v>0</v>
      </c>
      <c r="FT172" s="5"/>
      <c r="FU172" s="5"/>
      <c r="FV172" s="5"/>
      <c r="FW172" s="5"/>
      <c r="FX172" s="5"/>
      <c r="FY172" s="5"/>
      <c r="FZ172" s="5"/>
      <c r="GA172" s="5"/>
    </row>
    <row r="173" spans="1:183" ht="16.5" customHeight="1" x14ac:dyDescent="0.25">
      <c r="A173" s="5"/>
      <c r="B173" s="24"/>
      <c r="C173" s="24"/>
      <c r="D173" s="24"/>
      <c r="E173" s="5"/>
      <c r="F173" s="17" t="s">
        <v>334</v>
      </c>
      <c r="G173" s="17"/>
      <c r="H173" s="17"/>
      <c r="I173" s="17"/>
      <c r="J173" s="17"/>
      <c r="K173" s="17"/>
      <c r="L173" s="17"/>
      <c r="M173" s="17"/>
      <c r="N173" s="17"/>
      <c r="O173" s="49">
        <f t="shared" ref="O173:FQ173" si="463">O160</f>
        <v>0</v>
      </c>
      <c r="P173" s="49">
        <f t="shared" si="463"/>
        <v>0</v>
      </c>
      <c r="Q173" s="49">
        <f t="shared" si="463"/>
        <v>0</v>
      </c>
      <c r="R173" s="49">
        <f t="shared" si="463"/>
        <v>7.41</v>
      </c>
      <c r="S173" s="49">
        <f t="shared" si="463"/>
        <v>7.41</v>
      </c>
      <c r="T173" s="49">
        <f t="shared" si="463"/>
        <v>8.16</v>
      </c>
      <c r="U173" s="49">
        <f t="shared" si="463"/>
        <v>8.16</v>
      </c>
      <c r="V173" s="49">
        <f t="shared" si="463"/>
        <v>7.91</v>
      </c>
      <c r="W173" s="49">
        <f t="shared" si="463"/>
        <v>7.91</v>
      </c>
      <c r="X173" s="49">
        <f t="shared" si="463"/>
        <v>7.74</v>
      </c>
      <c r="Y173" s="49">
        <f t="shared" si="463"/>
        <v>7.74</v>
      </c>
      <c r="Z173" s="49">
        <f t="shared" si="463"/>
        <v>7.74</v>
      </c>
      <c r="AA173" s="49">
        <f t="shared" si="463"/>
        <v>7.74</v>
      </c>
      <c r="AB173" s="49">
        <f t="shared" si="463"/>
        <v>7.74</v>
      </c>
      <c r="AC173" s="49">
        <f t="shared" si="463"/>
        <v>7.74</v>
      </c>
      <c r="AD173" s="49">
        <f t="shared" si="463"/>
        <v>2</v>
      </c>
      <c r="AE173" s="49">
        <f t="shared" si="463"/>
        <v>2</v>
      </c>
      <c r="AF173" s="49">
        <f t="shared" si="463"/>
        <v>1</v>
      </c>
      <c r="AG173" s="49">
        <f t="shared" si="463"/>
        <v>1</v>
      </c>
      <c r="AH173" s="49">
        <f t="shared" si="463"/>
        <v>1</v>
      </c>
      <c r="AI173" s="49">
        <f t="shared" si="463"/>
        <v>1</v>
      </c>
      <c r="AJ173" s="49">
        <f t="shared" si="463"/>
        <v>1</v>
      </c>
      <c r="AK173" s="49">
        <f t="shared" si="463"/>
        <v>1</v>
      </c>
      <c r="AL173" s="49">
        <f t="shared" si="463"/>
        <v>1</v>
      </c>
      <c r="AM173" s="49">
        <f t="shared" si="463"/>
        <v>1</v>
      </c>
      <c r="AN173" s="49">
        <f t="shared" si="463"/>
        <v>1</v>
      </c>
      <c r="AO173" s="49">
        <f t="shared" si="463"/>
        <v>1</v>
      </c>
      <c r="AP173" s="49">
        <f t="shared" si="463"/>
        <v>0</v>
      </c>
      <c r="AQ173" s="49">
        <f t="shared" si="463"/>
        <v>0</v>
      </c>
      <c r="AR173" s="49">
        <f t="shared" si="463"/>
        <v>0</v>
      </c>
      <c r="AS173" s="49">
        <f t="shared" si="463"/>
        <v>0</v>
      </c>
      <c r="AT173" s="49">
        <f t="shared" si="463"/>
        <v>0</v>
      </c>
      <c r="AU173" s="49">
        <f t="shared" si="463"/>
        <v>0</v>
      </c>
      <c r="AV173" s="49">
        <f t="shared" si="463"/>
        <v>0</v>
      </c>
      <c r="AW173" s="49">
        <f t="shared" si="463"/>
        <v>0</v>
      </c>
      <c r="AX173" s="49">
        <f t="shared" si="463"/>
        <v>0</v>
      </c>
      <c r="AY173" s="49">
        <f t="shared" si="463"/>
        <v>0</v>
      </c>
      <c r="AZ173" s="49">
        <f t="shared" si="463"/>
        <v>0</v>
      </c>
      <c r="BA173" s="49">
        <f t="shared" si="463"/>
        <v>0</v>
      </c>
      <c r="BB173" s="49">
        <f t="shared" si="463"/>
        <v>0</v>
      </c>
      <c r="BC173" s="49">
        <f t="shared" si="463"/>
        <v>0</v>
      </c>
      <c r="BD173" s="49">
        <f t="shared" si="463"/>
        <v>0</v>
      </c>
      <c r="BE173" s="49">
        <f t="shared" si="463"/>
        <v>0</v>
      </c>
      <c r="BF173" s="49">
        <f t="shared" si="463"/>
        <v>0</v>
      </c>
      <c r="BG173" s="49">
        <f t="shared" si="463"/>
        <v>0</v>
      </c>
      <c r="BH173" s="49">
        <f t="shared" si="463"/>
        <v>0</v>
      </c>
      <c r="BI173" s="49">
        <f t="shared" si="463"/>
        <v>0</v>
      </c>
      <c r="BJ173" s="49">
        <f t="shared" si="463"/>
        <v>0</v>
      </c>
      <c r="BK173" s="49">
        <f t="shared" si="463"/>
        <v>0</v>
      </c>
      <c r="BL173" s="49">
        <f t="shared" si="463"/>
        <v>0</v>
      </c>
      <c r="BM173" s="49">
        <f t="shared" si="463"/>
        <v>0</v>
      </c>
      <c r="BN173" s="49">
        <f t="shared" si="463"/>
        <v>0</v>
      </c>
      <c r="BO173" s="49">
        <f t="shared" si="463"/>
        <v>0</v>
      </c>
      <c r="BP173" s="49">
        <f t="shared" si="463"/>
        <v>0</v>
      </c>
      <c r="BQ173" s="49">
        <f t="shared" si="463"/>
        <v>0</v>
      </c>
      <c r="BR173" s="49">
        <f t="shared" si="463"/>
        <v>0</v>
      </c>
      <c r="BS173" s="49">
        <f t="shared" si="463"/>
        <v>0</v>
      </c>
      <c r="BT173" s="49">
        <f t="shared" si="463"/>
        <v>0</v>
      </c>
      <c r="BU173" s="49">
        <f t="shared" si="463"/>
        <v>0</v>
      </c>
      <c r="BV173" s="49">
        <f t="shared" si="463"/>
        <v>0</v>
      </c>
      <c r="BW173" s="49">
        <f t="shared" si="463"/>
        <v>0</v>
      </c>
      <c r="BX173" s="49">
        <f t="shared" si="463"/>
        <v>0</v>
      </c>
      <c r="BY173" s="49">
        <f t="shared" si="463"/>
        <v>0</v>
      </c>
      <c r="BZ173" s="49">
        <f t="shared" si="463"/>
        <v>0</v>
      </c>
      <c r="CA173" s="49">
        <f t="shared" si="463"/>
        <v>0</v>
      </c>
      <c r="CB173" s="49">
        <f t="shared" si="463"/>
        <v>0</v>
      </c>
      <c r="CC173" s="49">
        <f t="shared" si="463"/>
        <v>0</v>
      </c>
      <c r="CD173" s="49">
        <f t="shared" si="463"/>
        <v>0</v>
      </c>
      <c r="CE173" s="49">
        <f t="shared" si="463"/>
        <v>0</v>
      </c>
      <c r="CF173" s="49">
        <f t="shared" si="463"/>
        <v>0</v>
      </c>
      <c r="CG173" s="49">
        <f t="shared" si="463"/>
        <v>0</v>
      </c>
      <c r="CH173" s="49">
        <f t="shared" si="463"/>
        <v>0</v>
      </c>
      <c r="CI173" s="49">
        <f t="shared" si="463"/>
        <v>0</v>
      </c>
      <c r="CJ173" s="49">
        <f t="shared" si="463"/>
        <v>0</v>
      </c>
      <c r="CK173" s="49">
        <f t="shared" si="463"/>
        <v>0</v>
      </c>
      <c r="CL173" s="49">
        <f t="shared" si="463"/>
        <v>0</v>
      </c>
      <c r="CM173" s="49">
        <f t="shared" si="463"/>
        <v>0</v>
      </c>
      <c r="CN173" s="49">
        <f t="shared" si="463"/>
        <v>0</v>
      </c>
      <c r="CO173" s="49">
        <f t="shared" si="463"/>
        <v>0</v>
      </c>
      <c r="CP173" s="49">
        <f t="shared" si="463"/>
        <v>0</v>
      </c>
      <c r="CQ173" s="49">
        <f t="shared" si="463"/>
        <v>0</v>
      </c>
      <c r="CR173" s="49">
        <f t="shared" si="463"/>
        <v>0</v>
      </c>
      <c r="CS173" s="49">
        <f t="shared" si="463"/>
        <v>0</v>
      </c>
      <c r="CT173" s="49">
        <f t="shared" si="463"/>
        <v>0</v>
      </c>
      <c r="CU173" s="49">
        <f t="shared" si="463"/>
        <v>0</v>
      </c>
      <c r="CV173" s="49">
        <f t="shared" si="463"/>
        <v>0</v>
      </c>
      <c r="CW173" s="49">
        <f t="shared" si="463"/>
        <v>0</v>
      </c>
      <c r="CX173" s="49">
        <f t="shared" si="463"/>
        <v>0</v>
      </c>
      <c r="CY173" s="49">
        <f t="shared" si="463"/>
        <v>0</v>
      </c>
      <c r="CZ173" s="49">
        <f t="shared" si="463"/>
        <v>0</v>
      </c>
      <c r="DA173" s="49">
        <f t="shared" si="463"/>
        <v>0</v>
      </c>
      <c r="DB173" s="49">
        <f t="shared" si="463"/>
        <v>0</v>
      </c>
      <c r="DC173" s="49">
        <f t="shared" si="463"/>
        <v>0</v>
      </c>
      <c r="DD173" s="49">
        <f t="shared" si="463"/>
        <v>0</v>
      </c>
      <c r="DE173" s="49">
        <f t="shared" si="463"/>
        <v>0</v>
      </c>
      <c r="DF173" s="49">
        <f t="shared" si="463"/>
        <v>0</v>
      </c>
      <c r="DG173" s="49">
        <f t="shared" si="463"/>
        <v>0</v>
      </c>
      <c r="DH173" s="49">
        <f t="shared" si="463"/>
        <v>0</v>
      </c>
      <c r="DI173" s="49">
        <f t="shared" si="463"/>
        <v>0</v>
      </c>
      <c r="DJ173" s="49">
        <f t="shared" si="463"/>
        <v>0</v>
      </c>
      <c r="DK173" s="49">
        <f t="shared" si="463"/>
        <v>0</v>
      </c>
      <c r="DL173" s="49">
        <f t="shared" si="463"/>
        <v>0</v>
      </c>
      <c r="DM173" s="49">
        <f t="shared" si="463"/>
        <v>0</v>
      </c>
      <c r="DN173" s="49">
        <f t="shared" si="463"/>
        <v>0</v>
      </c>
      <c r="DO173" s="49">
        <f t="shared" si="463"/>
        <v>0</v>
      </c>
      <c r="DP173" s="49">
        <f t="shared" si="463"/>
        <v>0</v>
      </c>
      <c r="DQ173" s="49">
        <f t="shared" si="463"/>
        <v>0</v>
      </c>
      <c r="DR173" s="49">
        <f t="shared" si="463"/>
        <v>0</v>
      </c>
      <c r="DS173" s="49">
        <f t="shared" si="463"/>
        <v>0</v>
      </c>
      <c r="DT173" s="49">
        <f t="shared" si="463"/>
        <v>0</v>
      </c>
      <c r="DU173" s="49">
        <f t="shared" si="463"/>
        <v>0</v>
      </c>
      <c r="DV173" s="49">
        <f t="shared" si="463"/>
        <v>0</v>
      </c>
      <c r="DW173" s="49">
        <f t="shared" si="463"/>
        <v>0</v>
      </c>
      <c r="DX173" s="49">
        <f t="shared" si="463"/>
        <v>0</v>
      </c>
      <c r="DY173" s="49">
        <f t="shared" si="463"/>
        <v>0</v>
      </c>
      <c r="DZ173" s="49">
        <f t="shared" si="463"/>
        <v>0</v>
      </c>
      <c r="EA173" s="49">
        <f t="shared" si="463"/>
        <v>0</v>
      </c>
      <c r="EB173" s="49">
        <f t="shared" si="463"/>
        <v>0</v>
      </c>
      <c r="EC173" s="49">
        <f t="shared" si="463"/>
        <v>0</v>
      </c>
      <c r="ED173" s="49">
        <f t="shared" si="463"/>
        <v>0</v>
      </c>
      <c r="EE173" s="49">
        <f t="shared" si="463"/>
        <v>0</v>
      </c>
      <c r="EF173" s="49">
        <f t="shared" si="463"/>
        <v>0</v>
      </c>
      <c r="EG173" s="49">
        <f t="shared" si="463"/>
        <v>0</v>
      </c>
      <c r="EH173" s="49">
        <f t="shared" si="463"/>
        <v>0</v>
      </c>
      <c r="EI173" s="49">
        <f t="shared" si="463"/>
        <v>0</v>
      </c>
      <c r="EJ173" s="49">
        <f t="shared" si="463"/>
        <v>0</v>
      </c>
      <c r="EK173" s="49">
        <f t="shared" si="463"/>
        <v>0</v>
      </c>
      <c r="EL173" s="49">
        <f t="shared" si="463"/>
        <v>0</v>
      </c>
      <c r="EM173" s="49">
        <f t="shared" si="463"/>
        <v>0</v>
      </c>
      <c r="EN173" s="49">
        <f t="shared" si="463"/>
        <v>0</v>
      </c>
      <c r="EO173" s="49">
        <f t="shared" si="463"/>
        <v>0</v>
      </c>
      <c r="EP173" s="49">
        <f t="shared" si="463"/>
        <v>0</v>
      </c>
      <c r="EQ173" s="49">
        <f t="shared" si="463"/>
        <v>0</v>
      </c>
      <c r="ER173" s="49">
        <f t="shared" si="463"/>
        <v>0</v>
      </c>
      <c r="ES173" s="49">
        <f t="shared" si="463"/>
        <v>0</v>
      </c>
      <c r="ET173" s="49">
        <f t="shared" si="463"/>
        <v>0</v>
      </c>
      <c r="EU173" s="49">
        <f t="shared" si="463"/>
        <v>0</v>
      </c>
      <c r="EV173" s="49">
        <f t="shared" si="463"/>
        <v>0</v>
      </c>
      <c r="EW173" s="49">
        <f t="shared" si="463"/>
        <v>0</v>
      </c>
      <c r="EX173" s="49">
        <f t="shared" si="463"/>
        <v>0</v>
      </c>
      <c r="EY173" s="49">
        <f t="shared" si="463"/>
        <v>0</v>
      </c>
      <c r="EZ173" s="49">
        <f t="shared" si="463"/>
        <v>0</v>
      </c>
      <c r="FA173" s="49">
        <f t="shared" si="463"/>
        <v>0</v>
      </c>
      <c r="FB173" s="49">
        <f t="shared" si="463"/>
        <v>0</v>
      </c>
      <c r="FC173" s="49">
        <f t="shared" si="463"/>
        <v>0</v>
      </c>
      <c r="FD173" s="49">
        <f t="shared" si="463"/>
        <v>0</v>
      </c>
      <c r="FE173" s="49">
        <f t="shared" si="463"/>
        <v>0</v>
      </c>
      <c r="FF173" s="49">
        <f t="shared" si="463"/>
        <v>0</v>
      </c>
      <c r="FG173" s="49">
        <f t="shared" si="463"/>
        <v>0</v>
      </c>
      <c r="FH173" s="49">
        <f t="shared" si="463"/>
        <v>0</v>
      </c>
      <c r="FI173" s="49">
        <f t="shared" si="463"/>
        <v>0</v>
      </c>
      <c r="FJ173" s="49">
        <f t="shared" si="463"/>
        <v>0</v>
      </c>
      <c r="FK173" s="49">
        <f t="shared" si="463"/>
        <v>0</v>
      </c>
      <c r="FL173" s="49">
        <f t="shared" si="463"/>
        <v>0</v>
      </c>
      <c r="FM173" s="49">
        <f t="shared" si="463"/>
        <v>0</v>
      </c>
      <c r="FN173" s="49">
        <f t="shared" si="463"/>
        <v>0</v>
      </c>
      <c r="FO173" s="49">
        <f t="shared" si="463"/>
        <v>0</v>
      </c>
      <c r="FP173" s="49">
        <f t="shared" si="463"/>
        <v>0</v>
      </c>
      <c r="FQ173" s="49">
        <f t="shared" si="463"/>
        <v>0</v>
      </c>
      <c r="FR173" s="17"/>
      <c r="FS173" s="91">
        <f t="shared" si="462"/>
        <v>107.39999999999998</v>
      </c>
      <c r="FT173" s="5"/>
      <c r="FU173" s="5"/>
      <c r="FV173" s="5"/>
      <c r="FW173" s="5"/>
      <c r="FX173" s="5"/>
      <c r="FY173" s="5"/>
      <c r="FZ173" s="5"/>
      <c r="GA173" s="5"/>
    </row>
    <row r="174" spans="1:183" ht="16.5" customHeight="1" x14ac:dyDescent="0.25">
      <c r="A174" s="5"/>
      <c r="B174" s="24"/>
      <c r="C174" s="24"/>
      <c r="D174" s="2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106">
        <f t="shared" ref="O174:FS174" si="464">SUM(O172:O173)</f>
        <v>0</v>
      </c>
      <c r="P174" s="106">
        <f t="shared" si="464"/>
        <v>0</v>
      </c>
      <c r="Q174" s="106">
        <f t="shared" si="464"/>
        <v>0</v>
      </c>
      <c r="R174" s="106">
        <f t="shared" si="464"/>
        <v>7.41</v>
      </c>
      <c r="S174" s="106">
        <f t="shared" si="464"/>
        <v>7.41</v>
      </c>
      <c r="T174" s="106">
        <f t="shared" si="464"/>
        <v>8.16</v>
      </c>
      <c r="U174" s="106">
        <f t="shared" si="464"/>
        <v>8.16</v>
      </c>
      <c r="V174" s="106">
        <f t="shared" si="464"/>
        <v>7.91</v>
      </c>
      <c r="W174" s="106">
        <f t="shared" si="464"/>
        <v>7.91</v>
      </c>
      <c r="X174" s="106">
        <f t="shared" si="464"/>
        <v>7.74</v>
      </c>
      <c r="Y174" s="106">
        <f t="shared" si="464"/>
        <v>7.74</v>
      </c>
      <c r="Z174" s="106">
        <f t="shared" si="464"/>
        <v>7.74</v>
      </c>
      <c r="AA174" s="106">
        <f t="shared" si="464"/>
        <v>7.74</v>
      </c>
      <c r="AB174" s="106">
        <f t="shared" si="464"/>
        <v>7.74</v>
      </c>
      <c r="AC174" s="106">
        <f t="shared" si="464"/>
        <v>7.74</v>
      </c>
      <c r="AD174" s="106">
        <f t="shared" si="464"/>
        <v>2</v>
      </c>
      <c r="AE174" s="106">
        <f t="shared" si="464"/>
        <v>2</v>
      </c>
      <c r="AF174" s="106">
        <f t="shared" si="464"/>
        <v>1</v>
      </c>
      <c r="AG174" s="106">
        <f t="shared" si="464"/>
        <v>1</v>
      </c>
      <c r="AH174" s="106">
        <f t="shared" si="464"/>
        <v>1</v>
      </c>
      <c r="AI174" s="106">
        <f t="shared" si="464"/>
        <v>1</v>
      </c>
      <c r="AJ174" s="106">
        <f t="shared" si="464"/>
        <v>1</v>
      </c>
      <c r="AK174" s="106">
        <f t="shared" si="464"/>
        <v>1</v>
      </c>
      <c r="AL174" s="106">
        <f t="shared" si="464"/>
        <v>1</v>
      </c>
      <c r="AM174" s="106">
        <f t="shared" si="464"/>
        <v>1</v>
      </c>
      <c r="AN174" s="106">
        <f t="shared" si="464"/>
        <v>1</v>
      </c>
      <c r="AO174" s="106">
        <f t="shared" si="464"/>
        <v>1</v>
      </c>
      <c r="AP174" s="106">
        <f t="shared" si="464"/>
        <v>0</v>
      </c>
      <c r="AQ174" s="106">
        <f t="shared" si="464"/>
        <v>0</v>
      </c>
      <c r="AR174" s="106">
        <f t="shared" si="464"/>
        <v>0</v>
      </c>
      <c r="AS174" s="106">
        <f t="shared" si="464"/>
        <v>0</v>
      </c>
      <c r="AT174" s="106">
        <f t="shared" si="464"/>
        <v>0</v>
      </c>
      <c r="AU174" s="106">
        <f t="shared" si="464"/>
        <v>0</v>
      </c>
      <c r="AV174" s="106">
        <f t="shared" si="464"/>
        <v>0</v>
      </c>
      <c r="AW174" s="106">
        <f t="shared" si="464"/>
        <v>0</v>
      </c>
      <c r="AX174" s="106">
        <f t="shared" si="464"/>
        <v>0</v>
      </c>
      <c r="AY174" s="106">
        <f t="shared" si="464"/>
        <v>0</v>
      </c>
      <c r="AZ174" s="106">
        <f t="shared" si="464"/>
        <v>0</v>
      </c>
      <c r="BA174" s="106">
        <f t="shared" si="464"/>
        <v>0</v>
      </c>
      <c r="BB174" s="106">
        <f t="shared" si="464"/>
        <v>0</v>
      </c>
      <c r="BC174" s="106">
        <f t="shared" si="464"/>
        <v>0</v>
      </c>
      <c r="BD174" s="106">
        <f t="shared" si="464"/>
        <v>0</v>
      </c>
      <c r="BE174" s="106">
        <f t="shared" si="464"/>
        <v>0</v>
      </c>
      <c r="BF174" s="106">
        <f t="shared" si="464"/>
        <v>0</v>
      </c>
      <c r="BG174" s="106">
        <f t="shared" si="464"/>
        <v>0</v>
      </c>
      <c r="BH174" s="106">
        <f t="shared" si="464"/>
        <v>0</v>
      </c>
      <c r="BI174" s="106">
        <f t="shared" si="464"/>
        <v>0</v>
      </c>
      <c r="BJ174" s="106">
        <f t="shared" si="464"/>
        <v>0</v>
      </c>
      <c r="BK174" s="106">
        <f t="shared" si="464"/>
        <v>0</v>
      </c>
      <c r="BL174" s="106">
        <f t="shared" si="464"/>
        <v>0</v>
      </c>
      <c r="BM174" s="106">
        <f t="shared" si="464"/>
        <v>0</v>
      </c>
      <c r="BN174" s="106">
        <f t="shared" si="464"/>
        <v>0</v>
      </c>
      <c r="BO174" s="106">
        <f t="shared" si="464"/>
        <v>0</v>
      </c>
      <c r="BP174" s="106">
        <f t="shared" si="464"/>
        <v>0</v>
      </c>
      <c r="BQ174" s="106">
        <f t="shared" si="464"/>
        <v>0</v>
      </c>
      <c r="BR174" s="106">
        <f t="shared" si="464"/>
        <v>0</v>
      </c>
      <c r="BS174" s="106">
        <f t="shared" si="464"/>
        <v>0</v>
      </c>
      <c r="BT174" s="106">
        <f t="shared" si="464"/>
        <v>0</v>
      </c>
      <c r="BU174" s="106">
        <f t="shared" si="464"/>
        <v>0</v>
      </c>
      <c r="BV174" s="106">
        <f t="shared" si="464"/>
        <v>0</v>
      </c>
      <c r="BW174" s="106">
        <f t="shared" si="464"/>
        <v>0</v>
      </c>
      <c r="BX174" s="106">
        <f t="shared" si="464"/>
        <v>0</v>
      </c>
      <c r="BY174" s="106">
        <f t="shared" si="464"/>
        <v>0</v>
      </c>
      <c r="BZ174" s="106">
        <f t="shared" si="464"/>
        <v>0</v>
      </c>
      <c r="CA174" s="106">
        <f t="shared" si="464"/>
        <v>0</v>
      </c>
      <c r="CB174" s="106">
        <f t="shared" si="464"/>
        <v>0</v>
      </c>
      <c r="CC174" s="106">
        <f t="shared" si="464"/>
        <v>0</v>
      </c>
      <c r="CD174" s="106">
        <f t="shared" si="464"/>
        <v>0</v>
      </c>
      <c r="CE174" s="106">
        <f t="shared" si="464"/>
        <v>0</v>
      </c>
      <c r="CF174" s="106">
        <f t="shared" si="464"/>
        <v>0</v>
      </c>
      <c r="CG174" s="106">
        <f t="shared" si="464"/>
        <v>0</v>
      </c>
      <c r="CH174" s="106">
        <f t="shared" si="464"/>
        <v>0</v>
      </c>
      <c r="CI174" s="106">
        <f t="shared" si="464"/>
        <v>0</v>
      </c>
      <c r="CJ174" s="106">
        <f t="shared" si="464"/>
        <v>0</v>
      </c>
      <c r="CK174" s="106">
        <f t="shared" si="464"/>
        <v>0</v>
      </c>
      <c r="CL174" s="106">
        <f t="shared" si="464"/>
        <v>0</v>
      </c>
      <c r="CM174" s="106">
        <f t="shared" si="464"/>
        <v>0</v>
      </c>
      <c r="CN174" s="106">
        <f t="shared" si="464"/>
        <v>0</v>
      </c>
      <c r="CO174" s="106">
        <f t="shared" si="464"/>
        <v>0</v>
      </c>
      <c r="CP174" s="106">
        <f t="shared" si="464"/>
        <v>0</v>
      </c>
      <c r="CQ174" s="106">
        <f t="shared" si="464"/>
        <v>0</v>
      </c>
      <c r="CR174" s="106">
        <f t="shared" si="464"/>
        <v>0</v>
      </c>
      <c r="CS174" s="106">
        <f t="shared" si="464"/>
        <v>0</v>
      </c>
      <c r="CT174" s="106">
        <f t="shared" si="464"/>
        <v>0</v>
      </c>
      <c r="CU174" s="106">
        <f t="shared" si="464"/>
        <v>0</v>
      </c>
      <c r="CV174" s="106">
        <f t="shared" si="464"/>
        <v>0</v>
      </c>
      <c r="CW174" s="106">
        <f t="shared" si="464"/>
        <v>0</v>
      </c>
      <c r="CX174" s="106">
        <f t="shared" si="464"/>
        <v>0</v>
      </c>
      <c r="CY174" s="106">
        <f t="shared" si="464"/>
        <v>0</v>
      </c>
      <c r="CZ174" s="106">
        <f t="shared" si="464"/>
        <v>0</v>
      </c>
      <c r="DA174" s="106">
        <f t="shared" si="464"/>
        <v>0</v>
      </c>
      <c r="DB174" s="106">
        <f t="shared" si="464"/>
        <v>0</v>
      </c>
      <c r="DC174" s="106">
        <f t="shared" si="464"/>
        <v>0</v>
      </c>
      <c r="DD174" s="106">
        <f t="shared" si="464"/>
        <v>0</v>
      </c>
      <c r="DE174" s="106">
        <f t="shared" si="464"/>
        <v>0</v>
      </c>
      <c r="DF174" s="106">
        <f t="shared" si="464"/>
        <v>0</v>
      </c>
      <c r="DG174" s="106">
        <f t="shared" si="464"/>
        <v>0</v>
      </c>
      <c r="DH174" s="106">
        <f t="shared" si="464"/>
        <v>0</v>
      </c>
      <c r="DI174" s="106">
        <f t="shared" si="464"/>
        <v>0</v>
      </c>
      <c r="DJ174" s="106">
        <f t="shared" si="464"/>
        <v>0</v>
      </c>
      <c r="DK174" s="106">
        <f t="shared" si="464"/>
        <v>0</v>
      </c>
      <c r="DL174" s="106">
        <f t="shared" si="464"/>
        <v>0</v>
      </c>
      <c r="DM174" s="106">
        <f t="shared" si="464"/>
        <v>0</v>
      </c>
      <c r="DN174" s="106">
        <f t="shared" si="464"/>
        <v>0</v>
      </c>
      <c r="DO174" s="106">
        <f t="shared" si="464"/>
        <v>0</v>
      </c>
      <c r="DP174" s="106">
        <f t="shared" si="464"/>
        <v>0</v>
      </c>
      <c r="DQ174" s="106">
        <f t="shared" si="464"/>
        <v>0</v>
      </c>
      <c r="DR174" s="106">
        <f t="shared" si="464"/>
        <v>0</v>
      </c>
      <c r="DS174" s="106">
        <f t="shared" si="464"/>
        <v>0</v>
      </c>
      <c r="DT174" s="106">
        <f t="shared" si="464"/>
        <v>0</v>
      </c>
      <c r="DU174" s="106">
        <f t="shared" si="464"/>
        <v>0</v>
      </c>
      <c r="DV174" s="106">
        <f t="shared" si="464"/>
        <v>0</v>
      </c>
      <c r="DW174" s="106">
        <f t="shared" si="464"/>
        <v>0</v>
      </c>
      <c r="DX174" s="106">
        <f t="shared" si="464"/>
        <v>0</v>
      </c>
      <c r="DY174" s="106">
        <f t="shared" si="464"/>
        <v>0</v>
      </c>
      <c r="DZ174" s="106">
        <f t="shared" si="464"/>
        <v>0</v>
      </c>
      <c r="EA174" s="106">
        <f t="shared" si="464"/>
        <v>0</v>
      </c>
      <c r="EB174" s="106">
        <f t="shared" si="464"/>
        <v>0</v>
      </c>
      <c r="EC174" s="106">
        <f t="shared" si="464"/>
        <v>0</v>
      </c>
      <c r="ED174" s="106">
        <f t="shared" si="464"/>
        <v>0</v>
      </c>
      <c r="EE174" s="106">
        <f t="shared" si="464"/>
        <v>0</v>
      </c>
      <c r="EF174" s="106">
        <f t="shared" si="464"/>
        <v>0</v>
      </c>
      <c r="EG174" s="21">
        <f t="shared" si="464"/>
        <v>0</v>
      </c>
      <c r="EH174" s="106">
        <f t="shared" si="464"/>
        <v>0</v>
      </c>
      <c r="EI174" s="106">
        <f t="shared" si="464"/>
        <v>0</v>
      </c>
      <c r="EJ174" s="106">
        <f t="shared" si="464"/>
        <v>0</v>
      </c>
      <c r="EK174" s="106">
        <f t="shared" si="464"/>
        <v>0</v>
      </c>
      <c r="EL174" s="106">
        <f t="shared" si="464"/>
        <v>0</v>
      </c>
      <c r="EM174" s="106">
        <f t="shared" si="464"/>
        <v>0</v>
      </c>
      <c r="EN174" s="106">
        <f t="shared" si="464"/>
        <v>0</v>
      </c>
      <c r="EO174" s="106">
        <f t="shared" si="464"/>
        <v>0</v>
      </c>
      <c r="EP174" s="106">
        <f t="shared" si="464"/>
        <v>0</v>
      </c>
      <c r="EQ174" s="106">
        <f t="shared" si="464"/>
        <v>0</v>
      </c>
      <c r="ER174" s="106">
        <f t="shared" si="464"/>
        <v>0</v>
      </c>
      <c r="ES174" s="106">
        <f t="shared" si="464"/>
        <v>0</v>
      </c>
      <c r="ET174" s="106">
        <f t="shared" si="464"/>
        <v>0</v>
      </c>
      <c r="EU174" s="106">
        <f t="shared" si="464"/>
        <v>0</v>
      </c>
      <c r="EV174" s="106">
        <f t="shared" si="464"/>
        <v>0</v>
      </c>
      <c r="EW174" s="106">
        <f t="shared" si="464"/>
        <v>0</v>
      </c>
      <c r="EX174" s="106">
        <f t="shared" si="464"/>
        <v>0</v>
      </c>
      <c r="EY174" s="106">
        <f t="shared" si="464"/>
        <v>0</v>
      </c>
      <c r="EZ174" s="106">
        <f t="shared" si="464"/>
        <v>0</v>
      </c>
      <c r="FA174" s="106">
        <f t="shared" si="464"/>
        <v>0</v>
      </c>
      <c r="FB174" s="106">
        <f t="shared" si="464"/>
        <v>0</v>
      </c>
      <c r="FC174" s="106">
        <f t="shared" si="464"/>
        <v>0</v>
      </c>
      <c r="FD174" s="106">
        <f t="shared" si="464"/>
        <v>0</v>
      </c>
      <c r="FE174" s="106">
        <f t="shared" si="464"/>
        <v>0</v>
      </c>
      <c r="FF174" s="106">
        <f t="shared" si="464"/>
        <v>0</v>
      </c>
      <c r="FG174" s="106">
        <f t="shared" si="464"/>
        <v>0</v>
      </c>
      <c r="FH174" s="106">
        <f t="shared" si="464"/>
        <v>0</v>
      </c>
      <c r="FI174" s="106">
        <f t="shared" si="464"/>
        <v>0</v>
      </c>
      <c r="FJ174" s="106">
        <f t="shared" si="464"/>
        <v>0</v>
      </c>
      <c r="FK174" s="21">
        <f t="shared" si="464"/>
        <v>0</v>
      </c>
      <c r="FL174" s="106">
        <f t="shared" si="464"/>
        <v>0</v>
      </c>
      <c r="FM174" s="106">
        <f t="shared" si="464"/>
        <v>0</v>
      </c>
      <c r="FN174" s="106">
        <f t="shared" si="464"/>
        <v>0</v>
      </c>
      <c r="FO174" s="106">
        <f t="shared" si="464"/>
        <v>0</v>
      </c>
      <c r="FP174" s="106">
        <f t="shared" si="464"/>
        <v>0</v>
      </c>
      <c r="FQ174" s="106">
        <f t="shared" si="464"/>
        <v>0</v>
      </c>
      <c r="FR174" s="106">
        <f t="shared" si="464"/>
        <v>0</v>
      </c>
      <c r="FS174" s="106">
        <f t="shared" si="464"/>
        <v>107.39999999999998</v>
      </c>
      <c r="FT174" s="5"/>
      <c r="FU174" s="5"/>
      <c r="FV174" s="5"/>
      <c r="FW174" s="5"/>
      <c r="FX174" s="5"/>
      <c r="FY174" s="5"/>
      <c r="FZ174" s="5"/>
      <c r="GA174" s="5"/>
    </row>
    <row r="175" spans="1:183" ht="16.5" hidden="1" customHeight="1" x14ac:dyDescent="0.25">
      <c r="A175" s="5"/>
      <c r="B175" s="24"/>
      <c r="C175" s="24"/>
      <c r="D175" s="24"/>
      <c r="E175" s="5"/>
      <c r="F175" s="98" t="s">
        <v>175</v>
      </c>
      <c r="G175" s="5"/>
      <c r="H175" s="5"/>
      <c r="I175" s="5"/>
      <c r="J175" s="5"/>
      <c r="K175" s="5"/>
      <c r="L175" s="5"/>
      <c r="M175" s="5"/>
      <c r="N175" s="5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</row>
    <row r="176" spans="1:183" ht="16.5" hidden="1" customHeight="1" x14ac:dyDescent="0.25">
      <c r="A176" s="5"/>
      <c r="B176" s="24"/>
      <c r="C176" s="24"/>
      <c r="D176" s="24"/>
      <c r="E176" s="5"/>
      <c r="F176" s="5" t="s">
        <v>335</v>
      </c>
      <c r="G176" s="5">
        <v>52000</v>
      </c>
      <c r="H176" s="5"/>
      <c r="I176" s="5"/>
      <c r="J176" s="5"/>
      <c r="K176" s="5"/>
      <c r="L176" s="5"/>
      <c r="M176" s="5"/>
      <c r="N176" s="5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22" t="e">
        <f>FS166+FS162+FS157+FS134</f>
        <v>#REF!</v>
      </c>
      <c r="FT176" s="5"/>
      <c r="FU176" s="5"/>
      <c r="FV176" s="5"/>
      <c r="FW176" s="5"/>
      <c r="FX176" s="5"/>
      <c r="FY176" s="5"/>
      <c r="FZ176" s="5"/>
      <c r="GA176" s="5"/>
    </row>
    <row r="177" spans="1:183" ht="16.5" hidden="1" customHeight="1" x14ac:dyDescent="0.25">
      <c r="A177" s="5"/>
      <c r="B177" s="24"/>
      <c r="C177" s="24"/>
      <c r="D177" s="24"/>
      <c r="E177" s="5"/>
      <c r="F177" s="5" t="s">
        <v>336</v>
      </c>
      <c r="G177" s="26">
        <v>0.05</v>
      </c>
      <c r="H177" s="5"/>
      <c r="I177" s="5"/>
      <c r="J177" s="5"/>
      <c r="K177" s="5"/>
      <c r="L177" s="5"/>
      <c r="M177" s="5"/>
      <c r="N177" s="5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</row>
    <row r="178" spans="1:183" ht="16.5" hidden="1" customHeight="1" x14ac:dyDescent="0.25">
      <c r="A178" s="5"/>
      <c r="B178" s="24"/>
      <c r="C178" s="24"/>
      <c r="D178" s="24"/>
      <c r="E178" s="5"/>
      <c r="F178" s="5" t="s">
        <v>337</v>
      </c>
      <c r="G178" s="5">
        <f>G176*(100%-G177)</f>
        <v>49400</v>
      </c>
      <c r="H178" s="5"/>
      <c r="I178" s="5"/>
      <c r="J178" s="5"/>
      <c r="K178" s="5"/>
      <c r="L178" s="5"/>
      <c r="M178" s="5"/>
      <c r="N178" s="5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</row>
    <row r="179" spans="1:183" ht="16.5" hidden="1" customHeight="1" x14ac:dyDescent="0.25">
      <c r="A179" s="5"/>
      <c r="B179" s="24"/>
      <c r="C179" s="24"/>
      <c r="D179" s="24"/>
      <c r="E179" s="5"/>
      <c r="F179" s="5" t="s">
        <v>338</v>
      </c>
      <c r="G179" s="5">
        <v>36</v>
      </c>
      <c r="H179" s="5"/>
      <c r="I179" s="5"/>
      <c r="J179" s="5"/>
      <c r="K179" s="5"/>
      <c r="L179" s="5"/>
      <c r="M179" s="5"/>
      <c r="N179" s="5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</row>
    <row r="180" spans="1:183" ht="16.5" hidden="1" customHeight="1" x14ac:dyDescent="0.25">
      <c r="A180" s="5"/>
      <c r="B180" s="24"/>
      <c r="C180" s="24"/>
      <c r="D180" s="24"/>
      <c r="E180" s="5"/>
      <c r="F180" s="5" t="s">
        <v>339</v>
      </c>
      <c r="G180" s="6">
        <f>G178/G179</f>
        <v>1372.2222222222222</v>
      </c>
      <c r="H180" s="5"/>
      <c r="I180" s="5"/>
      <c r="J180" s="5"/>
      <c r="K180" s="5"/>
      <c r="L180" s="5"/>
      <c r="M180" s="5"/>
      <c r="N180" s="5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107"/>
      <c r="FT180" s="5"/>
      <c r="FU180" s="5"/>
      <c r="FV180" s="5"/>
      <c r="FW180" s="5"/>
      <c r="FX180" s="5"/>
      <c r="FY180" s="5"/>
      <c r="FZ180" s="5"/>
      <c r="GA180" s="5"/>
    </row>
    <row r="181" spans="1:183" ht="16.5" hidden="1" customHeight="1" x14ac:dyDescent="0.25">
      <c r="A181" s="5"/>
      <c r="B181" s="24"/>
      <c r="C181" s="24"/>
      <c r="D181" s="2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</row>
    <row r="182" spans="1:183" ht="16.5" hidden="1" customHeight="1" x14ac:dyDescent="0.25">
      <c r="A182" s="5"/>
      <c r="B182" s="24"/>
      <c r="C182" s="24"/>
      <c r="D182" s="2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</row>
    <row r="183" spans="1:183" ht="16.5" hidden="1" customHeight="1" x14ac:dyDescent="0.25">
      <c r="A183" s="5"/>
      <c r="B183" s="24"/>
      <c r="C183" s="24"/>
      <c r="D183" s="24"/>
      <c r="E183" s="5"/>
      <c r="F183" s="19" t="s">
        <v>340</v>
      </c>
      <c r="G183" s="5"/>
      <c r="H183" s="5"/>
      <c r="I183" s="5"/>
      <c r="J183" s="5"/>
      <c r="K183" s="5"/>
      <c r="L183" s="5"/>
      <c r="M183" s="5"/>
      <c r="N183" s="5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/>
      <c r="AH183" s="108"/>
      <c r="AI183" s="108"/>
      <c r="AJ183" s="108"/>
      <c r="AK183" s="108"/>
      <c r="AL183" s="108"/>
      <c r="AM183" s="108"/>
      <c r="AN183" s="108"/>
      <c r="AO183" s="108"/>
      <c r="AP183" s="108"/>
      <c r="AQ183" s="108"/>
      <c r="AR183" s="108"/>
      <c r="AS183" s="108"/>
      <c r="AT183" s="108"/>
      <c r="AU183" s="108"/>
      <c r="AV183" s="108"/>
      <c r="AW183" s="108"/>
      <c r="AX183" s="108"/>
      <c r="AY183" s="108"/>
      <c r="AZ183" s="108"/>
      <c r="BA183" s="108"/>
      <c r="BB183" s="108"/>
      <c r="BC183" s="108"/>
      <c r="BD183" s="108"/>
      <c r="BE183" s="108"/>
      <c r="BF183" s="108"/>
      <c r="BG183" s="108"/>
      <c r="BH183" s="108"/>
      <c r="BI183" s="108"/>
      <c r="BJ183" s="108"/>
      <c r="BK183" s="108"/>
      <c r="BL183" s="108"/>
      <c r="BM183" s="108"/>
      <c r="BN183" s="108"/>
      <c r="BO183" s="108"/>
      <c r="BP183" s="108"/>
      <c r="BQ183" s="108"/>
      <c r="BR183" s="108"/>
      <c r="BS183" s="108"/>
      <c r="BT183" s="108"/>
      <c r="BU183" s="108"/>
      <c r="BV183" s="108"/>
      <c r="BW183" s="108"/>
      <c r="BX183" s="108"/>
      <c r="BY183" s="108"/>
      <c r="BZ183" s="108"/>
      <c r="CA183" s="108"/>
      <c r="CB183" s="108"/>
      <c r="CC183" s="108"/>
      <c r="CD183" s="108"/>
      <c r="CE183" s="108"/>
      <c r="CF183" s="108"/>
      <c r="CG183" s="108"/>
      <c r="CH183" s="108"/>
      <c r="CI183" s="108"/>
      <c r="CJ183" s="108"/>
      <c r="CK183" s="108"/>
      <c r="CL183" s="108"/>
      <c r="CM183" s="108"/>
      <c r="CN183" s="108"/>
      <c r="CO183" s="108"/>
      <c r="CP183" s="108"/>
      <c r="CQ183" s="108"/>
      <c r="CR183" s="108"/>
      <c r="CS183" s="108"/>
      <c r="CT183" s="108"/>
      <c r="CU183" s="108"/>
      <c r="CV183" s="108"/>
      <c r="CW183" s="108"/>
      <c r="CX183" s="108"/>
      <c r="CY183" s="108"/>
      <c r="CZ183" s="108"/>
      <c r="DA183" s="108"/>
      <c r="DB183" s="108"/>
      <c r="DC183" s="108"/>
      <c r="DD183" s="108"/>
      <c r="DE183" s="108"/>
      <c r="DF183" s="108"/>
      <c r="DG183" s="108"/>
      <c r="DH183" s="108"/>
      <c r="DI183" s="108"/>
      <c r="DJ183" s="108"/>
      <c r="DK183" s="108"/>
      <c r="DL183" s="108"/>
      <c r="DM183" s="108"/>
      <c r="DN183" s="108"/>
      <c r="DO183" s="108"/>
      <c r="DP183" s="108"/>
      <c r="DQ183" s="108"/>
      <c r="DR183" s="108"/>
      <c r="DS183" s="108"/>
      <c r="DT183" s="108"/>
      <c r="DU183" s="108"/>
      <c r="DV183" s="108"/>
      <c r="DW183" s="108"/>
      <c r="DX183" s="108"/>
      <c r="DY183" s="108"/>
      <c r="DZ183" s="108"/>
      <c r="EA183" s="108"/>
      <c r="EB183" s="108"/>
      <c r="EC183" s="108"/>
      <c r="ED183" s="108"/>
      <c r="EE183" s="108"/>
      <c r="EF183" s="108"/>
      <c r="EG183" s="17"/>
      <c r="EH183" s="108"/>
      <c r="EI183" s="108"/>
      <c r="EJ183" s="108"/>
      <c r="EK183" s="108"/>
      <c r="EL183" s="108"/>
      <c r="EM183" s="108"/>
      <c r="EN183" s="108"/>
      <c r="EO183" s="108"/>
      <c r="EP183" s="108"/>
      <c r="EQ183" s="108"/>
      <c r="ER183" s="108"/>
      <c r="ES183" s="108"/>
      <c r="ET183" s="108"/>
      <c r="EU183" s="108"/>
      <c r="EV183" s="108"/>
      <c r="EW183" s="108"/>
      <c r="EX183" s="108"/>
      <c r="EY183" s="108"/>
      <c r="EZ183" s="108"/>
      <c r="FA183" s="108"/>
      <c r="FB183" s="108"/>
      <c r="FC183" s="108"/>
      <c r="FD183" s="108"/>
      <c r="FE183" s="108"/>
      <c r="FF183" s="108"/>
      <c r="FG183" s="108"/>
      <c r="FH183" s="108"/>
      <c r="FI183" s="108"/>
      <c r="FJ183" s="108"/>
      <c r="FK183" s="17"/>
      <c r="FL183" s="108"/>
      <c r="FM183" s="108"/>
      <c r="FN183" s="108"/>
      <c r="FO183" s="108"/>
      <c r="FP183" s="108"/>
      <c r="FQ183" s="108"/>
      <c r="FR183" s="108"/>
      <c r="FS183" s="91" t="e">
        <f>FS173+FS172+FS169+FS166+FS162+FS157+FS180+FR134</f>
        <v>#REF!</v>
      </c>
      <c r="FT183" s="5"/>
      <c r="FU183" s="5"/>
      <c r="FV183" s="5"/>
      <c r="FW183" s="5"/>
      <c r="FX183" s="5"/>
      <c r="FY183" s="5"/>
      <c r="FZ183" s="5"/>
      <c r="GA183" s="5"/>
    </row>
    <row r="184" spans="1:183" ht="16.5" customHeight="1" x14ac:dyDescent="0.25">
      <c r="A184" s="5"/>
      <c r="B184" s="24"/>
      <c r="C184" s="24"/>
      <c r="D184" s="24"/>
      <c r="E184" s="5"/>
      <c r="F184" s="97" t="s">
        <v>328</v>
      </c>
      <c r="G184" s="44">
        <v>150</v>
      </c>
      <c r="H184" s="5"/>
      <c r="I184" s="5"/>
      <c r="J184" s="5"/>
      <c r="K184" s="5"/>
      <c r="L184" s="5"/>
      <c r="M184" s="5"/>
      <c r="N184" s="5"/>
      <c r="O184" s="101">
        <f t="shared" ref="O184:FQ184" si="465">IF(O171="Y",$G$184*O173,0)</f>
        <v>0</v>
      </c>
      <c r="P184" s="101">
        <f t="shared" si="465"/>
        <v>0</v>
      </c>
      <c r="Q184" s="101">
        <f t="shared" si="465"/>
        <v>0</v>
      </c>
      <c r="R184" s="101">
        <f t="shared" si="465"/>
        <v>0</v>
      </c>
      <c r="S184" s="101">
        <f t="shared" si="465"/>
        <v>0</v>
      </c>
      <c r="T184" s="101">
        <f t="shared" si="465"/>
        <v>0</v>
      </c>
      <c r="U184" s="101">
        <f t="shared" si="465"/>
        <v>0</v>
      </c>
      <c r="V184" s="101">
        <f t="shared" si="465"/>
        <v>0</v>
      </c>
      <c r="W184" s="101">
        <f t="shared" si="465"/>
        <v>0</v>
      </c>
      <c r="X184" s="101">
        <f t="shared" si="465"/>
        <v>0</v>
      </c>
      <c r="Y184" s="101">
        <f t="shared" si="465"/>
        <v>0</v>
      </c>
      <c r="Z184" s="101">
        <f t="shared" si="465"/>
        <v>0</v>
      </c>
      <c r="AA184" s="101">
        <f t="shared" si="465"/>
        <v>0</v>
      </c>
      <c r="AB184" s="101">
        <f t="shared" si="465"/>
        <v>0</v>
      </c>
      <c r="AC184" s="101">
        <f t="shared" si="465"/>
        <v>0</v>
      </c>
      <c r="AD184" s="101">
        <f t="shared" si="465"/>
        <v>0</v>
      </c>
      <c r="AE184" s="101">
        <f t="shared" si="465"/>
        <v>0</v>
      </c>
      <c r="AF184" s="101">
        <f t="shared" si="465"/>
        <v>0</v>
      </c>
      <c r="AG184" s="101">
        <f t="shared" si="465"/>
        <v>0</v>
      </c>
      <c r="AH184" s="101">
        <f t="shared" si="465"/>
        <v>0</v>
      </c>
      <c r="AI184" s="101">
        <f t="shared" si="465"/>
        <v>0</v>
      </c>
      <c r="AJ184" s="101">
        <f t="shared" si="465"/>
        <v>0</v>
      </c>
      <c r="AK184" s="101">
        <f t="shared" si="465"/>
        <v>0</v>
      </c>
      <c r="AL184" s="101">
        <f t="shared" si="465"/>
        <v>0</v>
      </c>
      <c r="AM184" s="101">
        <f t="shared" si="465"/>
        <v>0</v>
      </c>
      <c r="AN184" s="101">
        <f t="shared" si="465"/>
        <v>0</v>
      </c>
      <c r="AO184" s="101">
        <f t="shared" si="465"/>
        <v>0</v>
      </c>
      <c r="AP184" s="101">
        <f t="shared" si="465"/>
        <v>0</v>
      </c>
      <c r="AQ184" s="101">
        <f t="shared" si="465"/>
        <v>0</v>
      </c>
      <c r="AR184" s="101">
        <f t="shared" si="465"/>
        <v>0</v>
      </c>
      <c r="AS184" s="101">
        <f t="shared" si="465"/>
        <v>0</v>
      </c>
      <c r="AT184" s="101">
        <f t="shared" si="465"/>
        <v>0</v>
      </c>
      <c r="AU184" s="101">
        <f t="shared" si="465"/>
        <v>0</v>
      </c>
      <c r="AV184" s="101">
        <f t="shared" si="465"/>
        <v>0</v>
      </c>
      <c r="AW184" s="101">
        <f t="shared" si="465"/>
        <v>0</v>
      </c>
      <c r="AX184" s="101">
        <f t="shared" si="465"/>
        <v>0</v>
      </c>
      <c r="AY184" s="101">
        <f t="shared" si="465"/>
        <v>0</v>
      </c>
      <c r="AZ184" s="101">
        <f t="shared" si="465"/>
        <v>0</v>
      </c>
      <c r="BA184" s="101">
        <f t="shared" si="465"/>
        <v>0</v>
      </c>
      <c r="BB184" s="101">
        <f t="shared" si="465"/>
        <v>0</v>
      </c>
      <c r="BC184" s="101">
        <f t="shared" si="465"/>
        <v>0</v>
      </c>
      <c r="BD184" s="101">
        <f t="shared" si="465"/>
        <v>0</v>
      </c>
      <c r="BE184" s="101">
        <f t="shared" si="465"/>
        <v>0</v>
      </c>
      <c r="BF184" s="101">
        <f t="shared" si="465"/>
        <v>0</v>
      </c>
      <c r="BG184" s="101">
        <f t="shared" si="465"/>
        <v>0</v>
      </c>
      <c r="BH184" s="101">
        <f t="shared" si="465"/>
        <v>0</v>
      </c>
      <c r="BI184" s="101">
        <f t="shared" si="465"/>
        <v>0</v>
      </c>
      <c r="BJ184" s="101">
        <f t="shared" si="465"/>
        <v>0</v>
      </c>
      <c r="BK184" s="101">
        <f t="shared" si="465"/>
        <v>0</v>
      </c>
      <c r="BL184" s="101">
        <f t="shared" si="465"/>
        <v>0</v>
      </c>
      <c r="BM184" s="101">
        <f t="shared" si="465"/>
        <v>0</v>
      </c>
      <c r="BN184" s="101">
        <f t="shared" si="465"/>
        <v>0</v>
      </c>
      <c r="BO184" s="101">
        <f t="shared" si="465"/>
        <v>0</v>
      </c>
      <c r="BP184" s="101">
        <f t="shared" si="465"/>
        <v>0</v>
      </c>
      <c r="BQ184" s="101">
        <f t="shared" si="465"/>
        <v>0</v>
      </c>
      <c r="BR184" s="101">
        <f t="shared" si="465"/>
        <v>0</v>
      </c>
      <c r="BS184" s="101">
        <f t="shared" si="465"/>
        <v>0</v>
      </c>
      <c r="BT184" s="101">
        <f t="shared" si="465"/>
        <v>0</v>
      </c>
      <c r="BU184" s="101">
        <f t="shared" si="465"/>
        <v>0</v>
      </c>
      <c r="BV184" s="101">
        <f t="shared" si="465"/>
        <v>0</v>
      </c>
      <c r="BW184" s="101">
        <f t="shared" si="465"/>
        <v>0</v>
      </c>
      <c r="BX184" s="101">
        <f t="shared" si="465"/>
        <v>0</v>
      </c>
      <c r="BY184" s="101">
        <f t="shared" si="465"/>
        <v>0</v>
      </c>
      <c r="BZ184" s="101">
        <f t="shared" si="465"/>
        <v>0</v>
      </c>
      <c r="CA184" s="101">
        <f t="shared" si="465"/>
        <v>0</v>
      </c>
      <c r="CB184" s="101">
        <f t="shared" si="465"/>
        <v>0</v>
      </c>
      <c r="CC184" s="101">
        <f t="shared" si="465"/>
        <v>0</v>
      </c>
      <c r="CD184" s="101">
        <f t="shared" si="465"/>
        <v>0</v>
      </c>
      <c r="CE184" s="101">
        <f t="shared" si="465"/>
        <v>0</v>
      </c>
      <c r="CF184" s="101">
        <f t="shared" si="465"/>
        <v>0</v>
      </c>
      <c r="CG184" s="101">
        <f t="shared" si="465"/>
        <v>0</v>
      </c>
      <c r="CH184" s="101">
        <f t="shared" si="465"/>
        <v>0</v>
      </c>
      <c r="CI184" s="101">
        <f t="shared" si="465"/>
        <v>0</v>
      </c>
      <c r="CJ184" s="101">
        <f t="shared" si="465"/>
        <v>0</v>
      </c>
      <c r="CK184" s="101">
        <f t="shared" si="465"/>
        <v>0</v>
      </c>
      <c r="CL184" s="101">
        <f t="shared" si="465"/>
        <v>0</v>
      </c>
      <c r="CM184" s="101">
        <f t="shared" si="465"/>
        <v>0</v>
      </c>
      <c r="CN184" s="101">
        <f t="shared" si="465"/>
        <v>0</v>
      </c>
      <c r="CO184" s="101">
        <f t="shared" si="465"/>
        <v>0</v>
      </c>
      <c r="CP184" s="101">
        <f t="shared" si="465"/>
        <v>0</v>
      </c>
      <c r="CQ184" s="101">
        <f t="shared" si="465"/>
        <v>0</v>
      </c>
      <c r="CR184" s="101">
        <f t="shared" si="465"/>
        <v>0</v>
      </c>
      <c r="CS184" s="101">
        <f t="shared" si="465"/>
        <v>0</v>
      </c>
      <c r="CT184" s="101">
        <f t="shared" si="465"/>
        <v>0</v>
      </c>
      <c r="CU184" s="101">
        <f t="shared" si="465"/>
        <v>0</v>
      </c>
      <c r="CV184" s="101">
        <f t="shared" si="465"/>
        <v>0</v>
      </c>
      <c r="CW184" s="101">
        <f t="shared" si="465"/>
        <v>0</v>
      </c>
      <c r="CX184" s="101">
        <f t="shared" si="465"/>
        <v>0</v>
      </c>
      <c r="CY184" s="101">
        <f t="shared" si="465"/>
        <v>0</v>
      </c>
      <c r="CZ184" s="101">
        <f t="shared" si="465"/>
        <v>0</v>
      </c>
      <c r="DA184" s="101">
        <f t="shared" si="465"/>
        <v>0</v>
      </c>
      <c r="DB184" s="101">
        <f t="shared" si="465"/>
        <v>0</v>
      </c>
      <c r="DC184" s="101">
        <f t="shared" si="465"/>
        <v>0</v>
      </c>
      <c r="DD184" s="101">
        <f t="shared" si="465"/>
        <v>0</v>
      </c>
      <c r="DE184" s="101">
        <f t="shared" si="465"/>
        <v>0</v>
      </c>
      <c r="DF184" s="101">
        <f t="shared" si="465"/>
        <v>0</v>
      </c>
      <c r="DG184" s="101">
        <f t="shared" si="465"/>
        <v>0</v>
      </c>
      <c r="DH184" s="101">
        <f t="shared" si="465"/>
        <v>0</v>
      </c>
      <c r="DI184" s="101">
        <f t="shared" si="465"/>
        <v>0</v>
      </c>
      <c r="DJ184" s="101">
        <f t="shared" si="465"/>
        <v>0</v>
      </c>
      <c r="DK184" s="101">
        <f t="shared" si="465"/>
        <v>0</v>
      </c>
      <c r="DL184" s="101">
        <f t="shared" si="465"/>
        <v>0</v>
      </c>
      <c r="DM184" s="101">
        <f t="shared" si="465"/>
        <v>0</v>
      </c>
      <c r="DN184" s="101">
        <f t="shared" si="465"/>
        <v>0</v>
      </c>
      <c r="DO184" s="101">
        <f t="shared" si="465"/>
        <v>0</v>
      </c>
      <c r="DP184" s="101">
        <f t="shared" si="465"/>
        <v>0</v>
      </c>
      <c r="DQ184" s="101">
        <f t="shared" si="465"/>
        <v>0</v>
      </c>
      <c r="DR184" s="101">
        <f t="shared" si="465"/>
        <v>0</v>
      </c>
      <c r="DS184" s="101">
        <f t="shared" si="465"/>
        <v>0</v>
      </c>
      <c r="DT184" s="101">
        <f t="shared" si="465"/>
        <v>0</v>
      </c>
      <c r="DU184" s="101">
        <f t="shared" si="465"/>
        <v>0</v>
      </c>
      <c r="DV184" s="101">
        <f t="shared" si="465"/>
        <v>0</v>
      </c>
      <c r="DW184" s="101">
        <f t="shared" si="465"/>
        <v>0</v>
      </c>
      <c r="DX184" s="101">
        <f t="shared" si="465"/>
        <v>0</v>
      </c>
      <c r="DY184" s="101">
        <f t="shared" si="465"/>
        <v>0</v>
      </c>
      <c r="DZ184" s="101">
        <f t="shared" si="465"/>
        <v>0</v>
      </c>
      <c r="EA184" s="101">
        <f t="shared" si="465"/>
        <v>0</v>
      </c>
      <c r="EB184" s="101">
        <f t="shared" si="465"/>
        <v>0</v>
      </c>
      <c r="EC184" s="101">
        <f t="shared" si="465"/>
        <v>0</v>
      </c>
      <c r="ED184" s="101">
        <f t="shared" si="465"/>
        <v>0</v>
      </c>
      <c r="EE184" s="101">
        <f t="shared" si="465"/>
        <v>0</v>
      </c>
      <c r="EF184" s="101">
        <f t="shared" si="465"/>
        <v>0</v>
      </c>
      <c r="EG184" s="101">
        <f t="shared" si="465"/>
        <v>0</v>
      </c>
      <c r="EH184" s="101">
        <f t="shared" si="465"/>
        <v>0</v>
      </c>
      <c r="EI184" s="101">
        <f t="shared" si="465"/>
        <v>0</v>
      </c>
      <c r="EJ184" s="101">
        <f t="shared" si="465"/>
        <v>0</v>
      </c>
      <c r="EK184" s="101">
        <f t="shared" si="465"/>
        <v>0</v>
      </c>
      <c r="EL184" s="101">
        <f t="shared" si="465"/>
        <v>0</v>
      </c>
      <c r="EM184" s="101">
        <f t="shared" si="465"/>
        <v>0</v>
      </c>
      <c r="EN184" s="101">
        <f t="shared" si="465"/>
        <v>0</v>
      </c>
      <c r="EO184" s="101">
        <f t="shared" si="465"/>
        <v>0</v>
      </c>
      <c r="EP184" s="101">
        <f t="shared" si="465"/>
        <v>0</v>
      </c>
      <c r="EQ184" s="101">
        <f t="shared" si="465"/>
        <v>0</v>
      </c>
      <c r="ER184" s="101">
        <f t="shared" si="465"/>
        <v>0</v>
      </c>
      <c r="ES184" s="101">
        <f t="shared" si="465"/>
        <v>0</v>
      </c>
      <c r="ET184" s="101">
        <f t="shared" si="465"/>
        <v>0</v>
      </c>
      <c r="EU184" s="101">
        <f t="shared" si="465"/>
        <v>0</v>
      </c>
      <c r="EV184" s="101">
        <f t="shared" si="465"/>
        <v>0</v>
      </c>
      <c r="EW184" s="101">
        <f t="shared" si="465"/>
        <v>0</v>
      </c>
      <c r="EX184" s="101">
        <f t="shared" si="465"/>
        <v>0</v>
      </c>
      <c r="EY184" s="101">
        <f t="shared" si="465"/>
        <v>0</v>
      </c>
      <c r="EZ184" s="101">
        <f t="shared" si="465"/>
        <v>0</v>
      </c>
      <c r="FA184" s="101">
        <f t="shared" si="465"/>
        <v>0</v>
      </c>
      <c r="FB184" s="101">
        <f t="shared" si="465"/>
        <v>0</v>
      </c>
      <c r="FC184" s="101">
        <f t="shared" si="465"/>
        <v>0</v>
      </c>
      <c r="FD184" s="101">
        <f t="shared" si="465"/>
        <v>0</v>
      </c>
      <c r="FE184" s="101">
        <f t="shared" si="465"/>
        <v>0</v>
      </c>
      <c r="FF184" s="101">
        <f t="shared" si="465"/>
        <v>0</v>
      </c>
      <c r="FG184" s="101">
        <f t="shared" si="465"/>
        <v>0</v>
      </c>
      <c r="FH184" s="101">
        <f t="shared" si="465"/>
        <v>0</v>
      </c>
      <c r="FI184" s="101">
        <f t="shared" si="465"/>
        <v>0</v>
      </c>
      <c r="FJ184" s="101">
        <f t="shared" si="465"/>
        <v>0</v>
      </c>
      <c r="FK184" s="101">
        <f t="shared" si="465"/>
        <v>0</v>
      </c>
      <c r="FL184" s="101">
        <f t="shared" si="465"/>
        <v>0</v>
      </c>
      <c r="FM184" s="101">
        <f t="shared" si="465"/>
        <v>0</v>
      </c>
      <c r="FN184" s="101">
        <f t="shared" si="465"/>
        <v>0</v>
      </c>
      <c r="FO184" s="101">
        <f t="shared" si="465"/>
        <v>0</v>
      </c>
      <c r="FP184" s="101">
        <f t="shared" si="465"/>
        <v>0</v>
      </c>
      <c r="FQ184" s="101">
        <f t="shared" si="465"/>
        <v>0</v>
      </c>
      <c r="FR184" s="101">
        <f t="shared" ref="FR184:FR186" si="466">SUM(O184:FQ184)</f>
        <v>0</v>
      </c>
      <c r="FS184" s="104">
        <f t="shared" ref="FS184:FS186" si="467">FR184</f>
        <v>0</v>
      </c>
      <c r="FT184" s="5"/>
      <c r="FU184" s="5"/>
      <c r="FV184" s="5"/>
      <c r="FW184" s="5"/>
      <c r="FX184" s="5"/>
      <c r="FY184" s="5"/>
      <c r="FZ184" s="5"/>
      <c r="GA184" s="5"/>
    </row>
    <row r="185" spans="1:183" ht="16.5" customHeight="1" x14ac:dyDescent="0.25">
      <c r="A185" s="5"/>
      <c r="B185" s="24"/>
      <c r="C185" s="24"/>
      <c r="D185" s="24"/>
      <c r="E185" s="5"/>
      <c r="F185" s="5" t="s">
        <v>26</v>
      </c>
      <c r="G185" s="5"/>
      <c r="H185" s="5"/>
      <c r="I185" s="5"/>
      <c r="J185" s="5"/>
      <c r="K185" s="5"/>
      <c r="L185" s="5"/>
      <c r="M185" s="5"/>
      <c r="N185" s="5"/>
      <c r="O185" s="5">
        <f t="shared" ref="O185:BK185" si="468">$G$185*1</f>
        <v>0</v>
      </c>
      <c r="P185" s="5">
        <f t="shared" si="468"/>
        <v>0</v>
      </c>
      <c r="Q185" s="5">
        <f t="shared" si="468"/>
        <v>0</v>
      </c>
      <c r="R185" s="5">
        <f t="shared" si="468"/>
        <v>0</v>
      </c>
      <c r="S185" s="5">
        <f t="shared" si="468"/>
        <v>0</v>
      </c>
      <c r="T185" s="5">
        <f t="shared" si="468"/>
        <v>0</v>
      </c>
      <c r="U185" s="5">
        <f t="shared" si="468"/>
        <v>0</v>
      </c>
      <c r="V185" s="5">
        <f t="shared" si="468"/>
        <v>0</v>
      </c>
      <c r="W185" s="5">
        <f t="shared" si="468"/>
        <v>0</v>
      </c>
      <c r="X185" s="5">
        <f t="shared" si="468"/>
        <v>0</v>
      </c>
      <c r="Y185" s="5">
        <f t="shared" si="468"/>
        <v>0</v>
      </c>
      <c r="Z185" s="5">
        <f t="shared" si="468"/>
        <v>0</v>
      </c>
      <c r="AA185" s="5">
        <f t="shared" si="468"/>
        <v>0</v>
      </c>
      <c r="AB185" s="5">
        <f t="shared" si="468"/>
        <v>0</v>
      </c>
      <c r="AC185" s="5">
        <f t="shared" si="468"/>
        <v>0</v>
      </c>
      <c r="AD185" s="5">
        <f t="shared" si="468"/>
        <v>0</v>
      </c>
      <c r="AE185" s="5">
        <f t="shared" si="468"/>
        <v>0</v>
      </c>
      <c r="AF185" s="5">
        <f t="shared" si="468"/>
        <v>0</v>
      </c>
      <c r="AG185" s="5">
        <f t="shared" si="468"/>
        <v>0</v>
      </c>
      <c r="AH185" s="5">
        <f t="shared" si="468"/>
        <v>0</v>
      </c>
      <c r="AI185" s="5">
        <f t="shared" si="468"/>
        <v>0</v>
      </c>
      <c r="AJ185" s="5">
        <f t="shared" si="468"/>
        <v>0</v>
      </c>
      <c r="AK185" s="5">
        <f t="shared" si="468"/>
        <v>0</v>
      </c>
      <c r="AL185" s="5">
        <f t="shared" si="468"/>
        <v>0</v>
      </c>
      <c r="AM185" s="5">
        <f t="shared" si="468"/>
        <v>0</v>
      </c>
      <c r="AN185" s="5">
        <f t="shared" si="468"/>
        <v>0</v>
      </c>
      <c r="AO185" s="5">
        <f t="shared" si="468"/>
        <v>0</v>
      </c>
      <c r="AP185" s="5">
        <f t="shared" si="468"/>
        <v>0</v>
      </c>
      <c r="AQ185" s="5">
        <f t="shared" si="468"/>
        <v>0</v>
      </c>
      <c r="AR185" s="5">
        <f t="shared" si="468"/>
        <v>0</v>
      </c>
      <c r="AS185" s="5">
        <f t="shared" si="468"/>
        <v>0</v>
      </c>
      <c r="AT185" s="5">
        <f t="shared" si="468"/>
        <v>0</v>
      </c>
      <c r="AU185" s="5">
        <f t="shared" si="468"/>
        <v>0</v>
      </c>
      <c r="AV185" s="5">
        <f t="shared" si="468"/>
        <v>0</v>
      </c>
      <c r="AW185" s="5">
        <f t="shared" si="468"/>
        <v>0</v>
      </c>
      <c r="AX185" s="5">
        <f t="shared" si="468"/>
        <v>0</v>
      </c>
      <c r="AY185" s="5">
        <f t="shared" si="468"/>
        <v>0</v>
      </c>
      <c r="AZ185" s="5">
        <f t="shared" si="468"/>
        <v>0</v>
      </c>
      <c r="BA185" s="5">
        <f t="shared" si="468"/>
        <v>0</v>
      </c>
      <c r="BB185" s="5">
        <f t="shared" si="468"/>
        <v>0</v>
      </c>
      <c r="BC185" s="5">
        <f t="shared" si="468"/>
        <v>0</v>
      </c>
      <c r="BD185" s="5">
        <f t="shared" si="468"/>
        <v>0</v>
      </c>
      <c r="BE185" s="5">
        <f t="shared" si="468"/>
        <v>0</v>
      </c>
      <c r="BF185" s="5">
        <f t="shared" si="468"/>
        <v>0</v>
      </c>
      <c r="BG185" s="5">
        <f t="shared" si="468"/>
        <v>0</v>
      </c>
      <c r="BH185" s="5">
        <f t="shared" si="468"/>
        <v>0</v>
      </c>
      <c r="BI185" s="5">
        <f t="shared" si="468"/>
        <v>0</v>
      </c>
      <c r="BJ185" s="5">
        <f t="shared" si="468"/>
        <v>0</v>
      </c>
      <c r="BK185" s="5">
        <f t="shared" si="468"/>
        <v>0</v>
      </c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101">
        <f t="shared" si="466"/>
        <v>0</v>
      </c>
      <c r="FS185" s="104">
        <f t="shared" si="467"/>
        <v>0</v>
      </c>
      <c r="FT185" s="21"/>
      <c r="FU185" s="5"/>
      <c r="FV185" s="5"/>
      <c r="FW185" s="5"/>
      <c r="FX185" s="5"/>
      <c r="FY185" s="5"/>
      <c r="FZ185" s="5"/>
      <c r="GA185" s="5"/>
    </row>
    <row r="186" spans="1:183" ht="16.5" customHeight="1" x14ac:dyDescent="0.25">
      <c r="A186" s="5"/>
      <c r="B186" s="24"/>
      <c r="C186" s="24"/>
      <c r="D186" s="2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22">
        <f t="shared" ref="O186:FQ186" si="469">O185+O184</f>
        <v>0</v>
      </c>
      <c r="P186" s="22">
        <f t="shared" si="469"/>
        <v>0</v>
      </c>
      <c r="Q186" s="22">
        <f t="shared" si="469"/>
        <v>0</v>
      </c>
      <c r="R186" s="22">
        <f t="shared" si="469"/>
        <v>0</v>
      </c>
      <c r="S186" s="22">
        <f t="shared" si="469"/>
        <v>0</v>
      </c>
      <c r="T186" s="22">
        <f t="shared" si="469"/>
        <v>0</v>
      </c>
      <c r="U186" s="22">
        <f t="shared" si="469"/>
        <v>0</v>
      </c>
      <c r="V186" s="22">
        <f t="shared" si="469"/>
        <v>0</v>
      </c>
      <c r="W186" s="22">
        <f t="shared" si="469"/>
        <v>0</v>
      </c>
      <c r="X186" s="22">
        <f t="shared" si="469"/>
        <v>0</v>
      </c>
      <c r="Y186" s="22">
        <f t="shared" si="469"/>
        <v>0</v>
      </c>
      <c r="Z186" s="22">
        <f t="shared" si="469"/>
        <v>0</v>
      </c>
      <c r="AA186" s="22">
        <f t="shared" si="469"/>
        <v>0</v>
      </c>
      <c r="AB186" s="22">
        <f t="shared" si="469"/>
        <v>0</v>
      </c>
      <c r="AC186" s="22">
        <f t="shared" si="469"/>
        <v>0</v>
      </c>
      <c r="AD186" s="22">
        <f t="shared" si="469"/>
        <v>0</v>
      </c>
      <c r="AE186" s="22">
        <f t="shared" si="469"/>
        <v>0</v>
      </c>
      <c r="AF186" s="22">
        <f t="shared" si="469"/>
        <v>0</v>
      </c>
      <c r="AG186" s="22">
        <f t="shared" si="469"/>
        <v>0</v>
      </c>
      <c r="AH186" s="22">
        <f t="shared" si="469"/>
        <v>0</v>
      </c>
      <c r="AI186" s="22">
        <f t="shared" si="469"/>
        <v>0</v>
      </c>
      <c r="AJ186" s="22">
        <f t="shared" si="469"/>
        <v>0</v>
      </c>
      <c r="AK186" s="22">
        <f t="shared" si="469"/>
        <v>0</v>
      </c>
      <c r="AL186" s="22">
        <f t="shared" si="469"/>
        <v>0</v>
      </c>
      <c r="AM186" s="22">
        <f t="shared" si="469"/>
        <v>0</v>
      </c>
      <c r="AN186" s="22">
        <f t="shared" si="469"/>
        <v>0</v>
      </c>
      <c r="AO186" s="22">
        <f t="shared" si="469"/>
        <v>0</v>
      </c>
      <c r="AP186" s="22">
        <f t="shared" si="469"/>
        <v>0</v>
      </c>
      <c r="AQ186" s="22">
        <f t="shared" si="469"/>
        <v>0</v>
      </c>
      <c r="AR186" s="22">
        <f t="shared" si="469"/>
        <v>0</v>
      </c>
      <c r="AS186" s="22">
        <f t="shared" si="469"/>
        <v>0</v>
      </c>
      <c r="AT186" s="22">
        <f t="shared" si="469"/>
        <v>0</v>
      </c>
      <c r="AU186" s="22">
        <f t="shared" si="469"/>
        <v>0</v>
      </c>
      <c r="AV186" s="22">
        <f t="shared" si="469"/>
        <v>0</v>
      </c>
      <c r="AW186" s="22">
        <f t="shared" si="469"/>
        <v>0</v>
      </c>
      <c r="AX186" s="22">
        <f t="shared" si="469"/>
        <v>0</v>
      </c>
      <c r="AY186" s="22">
        <f t="shared" si="469"/>
        <v>0</v>
      </c>
      <c r="AZ186" s="22">
        <f t="shared" si="469"/>
        <v>0</v>
      </c>
      <c r="BA186" s="22">
        <f t="shared" si="469"/>
        <v>0</v>
      </c>
      <c r="BB186" s="22">
        <f t="shared" si="469"/>
        <v>0</v>
      </c>
      <c r="BC186" s="22">
        <f t="shared" si="469"/>
        <v>0</v>
      </c>
      <c r="BD186" s="22">
        <f t="shared" si="469"/>
        <v>0</v>
      </c>
      <c r="BE186" s="22">
        <f t="shared" si="469"/>
        <v>0</v>
      </c>
      <c r="BF186" s="22">
        <f t="shared" si="469"/>
        <v>0</v>
      </c>
      <c r="BG186" s="22">
        <f t="shared" si="469"/>
        <v>0</v>
      </c>
      <c r="BH186" s="22">
        <f t="shared" si="469"/>
        <v>0</v>
      </c>
      <c r="BI186" s="22">
        <f t="shared" si="469"/>
        <v>0</v>
      </c>
      <c r="BJ186" s="22">
        <f t="shared" si="469"/>
        <v>0</v>
      </c>
      <c r="BK186" s="22">
        <f t="shared" si="469"/>
        <v>0</v>
      </c>
      <c r="BL186" s="22">
        <f t="shared" si="469"/>
        <v>0</v>
      </c>
      <c r="BM186" s="22">
        <f t="shared" si="469"/>
        <v>0</v>
      </c>
      <c r="BN186" s="22">
        <f t="shared" si="469"/>
        <v>0</v>
      </c>
      <c r="BO186" s="22">
        <f t="shared" si="469"/>
        <v>0</v>
      </c>
      <c r="BP186" s="22">
        <f t="shared" si="469"/>
        <v>0</v>
      </c>
      <c r="BQ186" s="22">
        <f t="shared" si="469"/>
        <v>0</v>
      </c>
      <c r="BR186" s="22">
        <f t="shared" si="469"/>
        <v>0</v>
      </c>
      <c r="BS186" s="22">
        <f t="shared" si="469"/>
        <v>0</v>
      </c>
      <c r="BT186" s="22">
        <f t="shared" si="469"/>
        <v>0</v>
      </c>
      <c r="BU186" s="22">
        <f t="shared" si="469"/>
        <v>0</v>
      </c>
      <c r="BV186" s="22">
        <f t="shared" si="469"/>
        <v>0</v>
      </c>
      <c r="BW186" s="22">
        <f t="shared" si="469"/>
        <v>0</v>
      </c>
      <c r="BX186" s="22">
        <f t="shared" si="469"/>
        <v>0</v>
      </c>
      <c r="BY186" s="22">
        <f t="shared" si="469"/>
        <v>0</v>
      </c>
      <c r="BZ186" s="22">
        <f t="shared" si="469"/>
        <v>0</v>
      </c>
      <c r="CA186" s="22">
        <f t="shared" si="469"/>
        <v>0</v>
      </c>
      <c r="CB186" s="22">
        <f t="shared" si="469"/>
        <v>0</v>
      </c>
      <c r="CC186" s="22">
        <f t="shared" si="469"/>
        <v>0</v>
      </c>
      <c r="CD186" s="22">
        <f t="shared" si="469"/>
        <v>0</v>
      </c>
      <c r="CE186" s="22">
        <f t="shared" si="469"/>
        <v>0</v>
      </c>
      <c r="CF186" s="22">
        <f t="shared" si="469"/>
        <v>0</v>
      </c>
      <c r="CG186" s="22">
        <f t="shared" si="469"/>
        <v>0</v>
      </c>
      <c r="CH186" s="22">
        <f t="shared" si="469"/>
        <v>0</v>
      </c>
      <c r="CI186" s="22">
        <f t="shared" si="469"/>
        <v>0</v>
      </c>
      <c r="CJ186" s="22">
        <f t="shared" si="469"/>
        <v>0</v>
      </c>
      <c r="CK186" s="22">
        <f t="shared" si="469"/>
        <v>0</v>
      </c>
      <c r="CL186" s="22">
        <f t="shared" si="469"/>
        <v>0</v>
      </c>
      <c r="CM186" s="22">
        <f t="shared" si="469"/>
        <v>0</v>
      </c>
      <c r="CN186" s="22">
        <f t="shared" si="469"/>
        <v>0</v>
      </c>
      <c r="CO186" s="22">
        <f t="shared" si="469"/>
        <v>0</v>
      </c>
      <c r="CP186" s="22">
        <f t="shared" si="469"/>
        <v>0</v>
      </c>
      <c r="CQ186" s="22">
        <f t="shared" si="469"/>
        <v>0</v>
      </c>
      <c r="CR186" s="22">
        <f t="shared" si="469"/>
        <v>0</v>
      </c>
      <c r="CS186" s="22">
        <f t="shared" si="469"/>
        <v>0</v>
      </c>
      <c r="CT186" s="22">
        <f t="shared" si="469"/>
        <v>0</v>
      </c>
      <c r="CU186" s="22">
        <f t="shared" si="469"/>
        <v>0</v>
      </c>
      <c r="CV186" s="22">
        <f t="shared" si="469"/>
        <v>0</v>
      </c>
      <c r="CW186" s="22">
        <f t="shared" si="469"/>
        <v>0</v>
      </c>
      <c r="CX186" s="22">
        <f t="shared" si="469"/>
        <v>0</v>
      </c>
      <c r="CY186" s="22">
        <f t="shared" si="469"/>
        <v>0</v>
      </c>
      <c r="CZ186" s="22">
        <f t="shared" si="469"/>
        <v>0</v>
      </c>
      <c r="DA186" s="22">
        <f t="shared" si="469"/>
        <v>0</v>
      </c>
      <c r="DB186" s="22">
        <f t="shared" si="469"/>
        <v>0</v>
      </c>
      <c r="DC186" s="22">
        <f t="shared" si="469"/>
        <v>0</v>
      </c>
      <c r="DD186" s="22">
        <f t="shared" si="469"/>
        <v>0</v>
      </c>
      <c r="DE186" s="22">
        <f t="shared" si="469"/>
        <v>0</v>
      </c>
      <c r="DF186" s="22">
        <f t="shared" si="469"/>
        <v>0</v>
      </c>
      <c r="DG186" s="22">
        <f t="shared" si="469"/>
        <v>0</v>
      </c>
      <c r="DH186" s="22">
        <f t="shared" si="469"/>
        <v>0</v>
      </c>
      <c r="DI186" s="22">
        <f t="shared" si="469"/>
        <v>0</v>
      </c>
      <c r="DJ186" s="22">
        <f t="shared" si="469"/>
        <v>0</v>
      </c>
      <c r="DK186" s="22">
        <f t="shared" si="469"/>
        <v>0</v>
      </c>
      <c r="DL186" s="22">
        <f t="shared" si="469"/>
        <v>0</v>
      </c>
      <c r="DM186" s="22">
        <f t="shared" si="469"/>
        <v>0</v>
      </c>
      <c r="DN186" s="22">
        <f t="shared" si="469"/>
        <v>0</v>
      </c>
      <c r="DO186" s="22">
        <f t="shared" si="469"/>
        <v>0</v>
      </c>
      <c r="DP186" s="22">
        <f t="shared" si="469"/>
        <v>0</v>
      </c>
      <c r="DQ186" s="22">
        <f t="shared" si="469"/>
        <v>0</v>
      </c>
      <c r="DR186" s="22">
        <f t="shared" si="469"/>
        <v>0</v>
      </c>
      <c r="DS186" s="22">
        <f t="shared" si="469"/>
        <v>0</v>
      </c>
      <c r="DT186" s="22">
        <f t="shared" si="469"/>
        <v>0</v>
      </c>
      <c r="DU186" s="22">
        <f t="shared" si="469"/>
        <v>0</v>
      </c>
      <c r="DV186" s="22">
        <f t="shared" si="469"/>
        <v>0</v>
      </c>
      <c r="DW186" s="22">
        <f t="shared" si="469"/>
        <v>0</v>
      </c>
      <c r="DX186" s="22">
        <f t="shared" si="469"/>
        <v>0</v>
      </c>
      <c r="DY186" s="22">
        <f t="shared" si="469"/>
        <v>0</v>
      </c>
      <c r="DZ186" s="22">
        <f t="shared" si="469"/>
        <v>0</v>
      </c>
      <c r="EA186" s="22">
        <f t="shared" si="469"/>
        <v>0</v>
      </c>
      <c r="EB186" s="22">
        <f t="shared" si="469"/>
        <v>0</v>
      </c>
      <c r="EC186" s="22">
        <f t="shared" si="469"/>
        <v>0</v>
      </c>
      <c r="ED186" s="22">
        <f t="shared" si="469"/>
        <v>0</v>
      </c>
      <c r="EE186" s="22">
        <f t="shared" si="469"/>
        <v>0</v>
      </c>
      <c r="EF186" s="22">
        <f t="shared" si="469"/>
        <v>0</v>
      </c>
      <c r="EG186" s="22">
        <f t="shared" si="469"/>
        <v>0</v>
      </c>
      <c r="EH186" s="22">
        <f t="shared" si="469"/>
        <v>0</v>
      </c>
      <c r="EI186" s="22">
        <f t="shared" si="469"/>
        <v>0</v>
      </c>
      <c r="EJ186" s="22">
        <f t="shared" si="469"/>
        <v>0</v>
      </c>
      <c r="EK186" s="22">
        <f t="shared" si="469"/>
        <v>0</v>
      </c>
      <c r="EL186" s="22">
        <f t="shared" si="469"/>
        <v>0</v>
      </c>
      <c r="EM186" s="22">
        <f t="shared" si="469"/>
        <v>0</v>
      </c>
      <c r="EN186" s="22">
        <f t="shared" si="469"/>
        <v>0</v>
      </c>
      <c r="EO186" s="22">
        <f t="shared" si="469"/>
        <v>0</v>
      </c>
      <c r="EP186" s="22">
        <f t="shared" si="469"/>
        <v>0</v>
      </c>
      <c r="EQ186" s="22">
        <f t="shared" si="469"/>
        <v>0</v>
      </c>
      <c r="ER186" s="22">
        <f t="shared" si="469"/>
        <v>0</v>
      </c>
      <c r="ES186" s="22">
        <f t="shared" si="469"/>
        <v>0</v>
      </c>
      <c r="ET186" s="22">
        <f t="shared" si="469"/>
        <v>0</v>
      </c>
      <c r="EU186" s="22">
        <f t="shared" si="469"/>
        <v>0</v>
      </c>
      <c r="EV186" s="22">
        <f t="shared" si="469"/>
        <v>0</v>
      </c>
      <c r="EW186" s="22">
        <f t="shared" si="469"/>
        <v>0</v>
      </c>
      <c r="EX186" s="22">
        <f t="shared" si="469"/>
        <v>0</v>
      </c>
      <c r="EY186" s="22">
        <f t="shared" si="469"/>
        <v>0</v>
      </c>
      <c r="EZ186" s="22">
        <f t="shared" si="469"/>
        <v>0</v>
      </c>
      <c r="FA186" s="22">
        <f t="shared" si="469"/>
        <v>0</v>
      </c>
      <c r="FB186" s="22">
        <f t="shared" si="469"/>
        <v>0</v>
      </c>
      <c r="FC186" s="22">
        <f t="shared" si="469"/>
        <v>0</v>
      </c>
      <c r="FD186" s="22">
        <f t="shared" si="469"/>
        <v>0</v>
      </c>
      <c r="FE186" s="22">
        <f t="shared" si="469"/>
        <v>0</v>
      </c>
      <c r="FF186" s="22">
        <f t="shared" si="469"/>
        <v>0</v>
      </c>
      <c r="FG186" s="22">
        <f t="shared" si="469"/>
        <v>0</v>
      </c>
      <c r="FH186" s="22">
        <f t="shared" si="469"/>
        <v>0</v>
      </c>
      <c r="FI186" s="22">
        <f t="shared" si="469"/>
        <v>0</v>
      </c>
      <c r="FJ186" s="22">
        <f t="shared" si="469"/>
        <v>0</v>
      </c>
      <c r="FK186" s="22">
        <f t="shared" si="469"/>
        <v>0</v>
      </c>
      <c r="FL186" s="22">
        <f t="shared" si="469"/>
        <v>0</v>
      </c>
      <c r="FM186" s="22">
        <f t="shared" si="469"/>
        <v>0</v>
      </c>
      <c r="FN186" s="22">
        <f t="shared" si="469"/>
        <v>0</v>
      </c>
      <c r="FO186" s="22">
        <f t="shared" si="469"/>
        <v>0</v>
      </c>
      <c r="FP186" s="22">
        <f t="shared" si="469"/>
        <v>0</v>
      </c>
      <c r="FQ186" s="22">
        <f t="shared" si="469"/>
        <v>0</v>
      </c>
      <c r="FR186" s="101">
        <f t="shared" si="466"/>
        <v>0</v>
      </c>
      <c r="FS186" s="104">
        <f t="shared" si="467"/>
        <v>0</v>
      </c>
      <c r="FT186" s="5"/>
      <c r="FU186" s="5"/>
      <c r="FV186" s="5"/>
      <c r="FW186" s="5"/>
      <c r="FX186" s="5"/>
      <c r="FY186" s="5"/>
      <c r="FZ186" s="5"/>
      <c r="GA186" s="5"/>
    </row>
    <row r="187" spans="1:183" ht="16.5" customHeight="1" x14ac:dyDescent="0.25">
      <c r="A187" s="19"/>
      <c r="B187" s="74"/>
      <c r="C187" s="74"/>
      <c r="D187" s="74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  <c r="EA187" s="19"/>
      <c r="EB187" s="19"/>
      <c r="EC187" s="19"/>
      <c r="ED187" s="19"/>
      <c r="EE187" s="19"/>
      <c r="EF187" s="19"/>
      <c r="EG187" s="19"/>
      <c r="EH187" s="19"/>
      <c r="EI187" s="19"/>
      <c r="EJ187" s="19"/>
      <c r="EK187" s="19"/>
      <c r="EL187" s="19"/>
      <c r="EM187" s="19"/>
      <c r="EN187" s="19"/>
      <c r="EO187" s="19"/>
      <c r="EP187" s="19"/>
      <c r="EQ187" s="19"/>
      <c r="ER187" s="19"/>
      <c r="ES187" s="19"/>
      <c r="ET187" s="19"/>
      <c r="EU187" s="19"/>
      <c r="EV187" s="19"/>
      <c r="EW187" s="19"/>
      <c r="EX187" s="19"/>
      <c r="EY187" s="19"/>
      <c r="EZ187" s="19"/>
      <c r="FA187" s="19"/>
      <c r="FB187" s="19"/>
      <c r="FC187" s="19"/>
      <c r="FD187" s="19"/>
      <c r="FE187" s="19"/>
      <c r="FF187" s="19"/>
      <c r="FG187" s="19"/>
      <c r="FH187" s="19"/>
      <c r="FI187" s="19"/>
      <c r="FJ187" s="19"/>
      <c r="FK187" s="19"/>
      <c r="FL187" s="19"/>
      <c r="FM187" s="19"/>
      <c r="FN187" s="19"/>
      <c r="FO187" s="19"/>
      <c r="FP187" s="19"/>
      <c r="FQ187" s="19"/>
      <c r="FR187" s="19"/>
      <c r="FS187" s="19"/>
      <c r="FT187" s="19"/>
      <c r="FU187" s="19"/>
      <c r="FV187" s="19"/>
      <c r="FW187" s="19"/>
      <c r="FX187" s="19"/>
      <c r="FY187" s="19"/>
      <c r="FZ187" s="19"/>
      <c r="GA187" s="19"/>
    </row>
    <row r="188" spans="1:183" ht="16.5" customHeight="1" x14ac:dyDescent="0.25">
      <c r="A188" s="5"/>
      <c r="B188" s="24"/>
      <c r="C188" s="24"/>
      <c r="D188" s="2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</row>
    <row r="189" spans="1:183" ht="16.5" customHeight="1" x14ac:dyDescent="0.25">
      <c r="A189" s="5"/>
      <c r="B189" s="24"/>
      <c r="C189" s="24"/>
      <c r="D189" s="2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</row>
    <row r="190" spans="1:183" ht="16.5" customHeight="1" x14ac:dyDescent="0.25">
      <c r="A190" s="5"/>
      <c r="B190" s="24"/>
      <c r="C190" s="24"/>
      <c r="D190" s="2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</row>
    <row r="191" spans="1:183" ht="16.5" customHeight="1" x14ac:dyDescent="0.25">
      <c r="A191" s="5"/>
      <c r="B191" s="24"/>
      <c r="C191" s="24"/>
      <c r="D191" s="2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</row>
    <row r="192" spans="1:183" ht="16.5" customHeight="1" x14ac:dyDescent="0.25">
      <c r="A192" s="5"/>
      <c r="B192" s="24"/>
      <c r="C192" s="24"/>
      <c r="D192" s="2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</row>
    <row r="193" spans="1:183" ht="16.5" customHeight="1" x14ac:dyDescent="0.25">
      <c r="A193" s="5"/>
      <c r="B193" s="24"/>
      <c r="C193" s="24" t="s">
        <v>183</v>
      </c>
      <c r="D193" s="24"/>
      <c r="E193" s="5"/>
      <c r="F193" s="109" t="s">
        <v>341</v>
      </c>
      <c r="G193" s="5"/>
      <c r="H193" s="5"/>
      <c r="I193" s="5"/>
      <c r="J193" s="5"/>
      <c r="K193" s="5"/>
      <c r="L193" s="5"/>
      <c r="M193" s="5"/>
      <c r="N193" s="5"/>
      <c r="O193" s="23">
        <f t="shared" ref="O193:FQ193" si="470">SUMIF($C$14:$C$59,$C193,O$14:O$59)</f>
        <v>0</v>
      </c>
      <c r="P193" s="23">
        <f t="shared" si="470"/>
        <v>0</v>
      </c>
      <c r="Q193" s="23">
        <f t="shared" si="470"/>
        <v>0</v>
      </c>
      <c r="R193" s="23">
        <f t="shared" si="470"/>
        <v>0</v>
      </c>
      <c r="S193" s="23">
        <f t="shared" si="470"/>
        <v>0</v>
      </c>
      <c r="T193" s="23">
        <f t="shared" si="470"/>
        <v>0</v>
      </c>
      <c r="U193" s="23">
        <f t="shared" si="470"/>
        <v>0</v>
      </c>
      <c r="V193" s="23">
        <f t="shared" si="470"/>
        <v>0</v>
      </c>
      <c r="W193" s="23">
        <f t="shared" si="470"/>
        <v>0</v>
      </c>
      <c r="X193" s="23">
        <f t="shared" si="470"/>
        <v>0</v>
      </c>
      <c r="Y193" s="23">
        <f t="shared" si="470"/>
        <v>0</v>
      </c>
      <c r="Z193" s="23">
        <f t="shared" si="470"/>
        <v>0</v>
      </c>
      <c r="AA193" s="23">
        <f t="shared" si="470"/>
        <v>0</v>
      </c>
      <c r="AB193" s="23">
        <f t="shared" si="470"/>
        <v>0</v>
      </c>
      <c r="AC193" s="23">
        <f t="shared" si="470"/>
        <v>0</v>
      </c>
      <c r="AD193" s="23">
        <f t="shared" si="470"/>
        <v>0</v>
      </c>
      <c r="AE193" s="23">
        <f t="shared" si="470"/>
        <v>0</v>
      </c>
      <c r="AF193" s="23">
        <f t="shared" si="470"/>
        <v>0</v>
      </c>
      <c r="AG193" s="23">
        <f t="shared" si="470"/>
        <v>0</v>
      </c>
      <c r="AH193" s="23">
        <f t="shared" si="470"/>
        <v>0</v>
      </c>
      <c r="AI193" s="23">
        <f t="shared" si="470"/>
        <v>0</v>
      </c>
      <c r="AJ193" s="23">
        <f t="shared" si="470"/>
        <v>0</v>
      </c>
      <c r="AK193" s="23">
        <f t="shared" si="470"/>
        <v>0</v>
      </c>
      <c r="AL193" s="23">
        <f t="shared" si="470"/>
        <v>0</v>
      </c>
      <c r="AM193" s="23">
        <f t="shared" si="470"/>
        <v>0</v>
      </c>
      <c r="AN193" s="23">
        <f t="shared" si="470"/>
        <v>0</v>
      </c>
      <c r="AO193" s="23">
        <f t="shared" si="470"/>
        <v>0</v>
      </c>
      <c r="AP193" s="23">
        <f t="shared" si="470"/>
        <v>0</v>
      </c>
      <c r="AQ193" s="23">
        <f t="shared" si="470"/>
        <v>0</v>
      </c>
      <c r="AR193" s="23">
        <f t="shared" si="470"/>
        <v>0</v>
      </c>
      <c r="AS193" s="23">
        <f t="shared" si="470"/>
        <v>0</v>
      </c>
      <c r="AT193" s="23">
        <f t="shared" si="470"/>
        <v>0</v>
      </c>
      <c r="AU193" s="23">
        <f t="shared" si="470"/>
        <v>0</v>
      </c>
      <c r="AV193" s="23">
        <f t="shared" si="470"/>
        <v>0</v>
      </c>
      <c r="AW193" s="23">
        <f t="shared" si="470"/>
        <v>0</v>
      </c>
      <c r="AX193" s="23">
        <f t="shared" si="470"/>
        <v>0</v>
      </c>
      <c r="AY193" s="23">
        <f t="shared" si="470"/>
        <v>0</v>
      </c>
      <c r="AZ193" s="23">
        <f t="shared" si="470"/>
        <v>0</v>
      </c>
      <c r="BA193" s="23">
        <f t="shared" si="470"/>
        <v>0</v>
      </c>
      <c r="BB193" s="23">
        <f t="shared" si="470"/>
        <v>0</v>
      </c>
      <c r="BC193" s="23">
        <f t="shared" si="470"/>
        <v>0</v>
      </c>
      <c r="BD193" s="23">
        <f t="shared" si="470"/>
        <v>0</v>
      </c>
      <c r="BE193" s="23">
        <f t="shared" si="470"/>
        <v>0</v>
      </c>
      <c r="BF193" s="23">
        <f t="shared" si="470"/>
        <v>0</v>
      </c>
      <c r="BG193" s="23">
        <f t="shared" si="470"/>
        <v>0</v>
      </c>
      <c r="BH193" s="23">
        <f t="shared" si="470"/>
        <v>0</v>
      </c>
      <c r="BI193" s="23">
        <f t="shared" si="470"/>
        <v>0</v>
      </c>
      <c r="BJ193" s="23">
        <f t="shared" si="470"/>
        <v>0</v>
      </c>
      <c r="BK193" s="23">
        <f t="shared" si="470"/>
        <v>0</v>
      </c>
      <c r="BL193" s="23">
        <f t="shared" si="470"/>
        <v>0</v>
      </c>
      <c r="BM193" s="23">
        <f t="shared" si="470"/>
        <v>0</v>
      </c>
      <c r="BN193" s="23">
        <f t="shared" si="470"/>
        <v>0</v>
      </c>
      <c r="BO193" s="23">
        <f t="shared" si="470"/>
        <v>0</v>
      </c>
      <c r="BP193" s="23">
        <f t="shared" si="470"/>
        <v>0</v>
      </c>
      <c r="BQ193" s="23">
        <f t="shared" si="470"/>
        <v>0</v>
      </c>
      <c r="BR193" s="23">
        <f t="shared" si="470"/>
        <v>0</v>
      </c>
      <c r="BS193" s="23">
        <f t="shared" si="470"/>
        <v>0</v>
      </c>
      <c r="BT193" s="23">
        <f t="shared" si="470"/>
        <v>0</v>
      </c>
      <c r="BU193" s="23">
        <f t="shared" si="470"/>
        <v>0</v>
      </c>
      <c r="BV193" s="23">
        <f t="shared" si="470"/>
        <v>0</v>
      </c>
      <c r="BW193" s="23">
        <f t="shared" si="470"/>
        <v>0</v>
      </c>
      <c r="BX193" s="23">
        <f t="shared" si="470"/>
        <v>0</v>
      </c>
      <c r="BY193" s="23">
        <f t="shared" si="470"/>
        <v>0</v>
      </c>
      <c r="BZ193" s="23">
        <f t="shared" si="470"/>
        <v>0</v>
      </c>
      <c r="CA193" s="23">
        <f t="shared" si="470"/>
        <v>0</v>
      </c>
      <c r="CB193" s="23">
        <f t="shared" si="470"/>
        <v>0</v>
      </c>
      <c r="CC193" s="23">
        <f t="shared" si="470"/>
        <v>0</v>
      </c>
      <c r="CD193" s="23">
        <f t="shared" si="470"/>
        <v>0</v>
      </c>
      <c r="CE193" s="23">
        <f t="shared" si="470"/>
        <v>0</v>
      </c>
      <c r="CF193" s="23">
        <f t="shared" si="470"/>
        <v>0</v>
      </c>
      <c r="CG193" s="23">
        <f t="shared" si="470"/>
        <v>0</v>
      </c>
      <c r="CH193" s="23">
        <f t="shared" si="470"/>
        <v>0</v>
      </c>
      <c r="CI193" s="23">
        <f t="shared" si="470"/>
        <v>0</v>
      </c>
      <c r="CJ193" s="23">
        <f t="shared" si="470"/>
        <v>0</v>
      </c>
      <c r="CK193" s="23">
        <f t="shared" si="470"/>
        <v>0</v>
      </c>
      <c r="CL193" s="23">
        <f t="shared" si="470"/>
        <v>0</v>
      </c>
      <c r="CM193" s="23">
        <f t="shared" si="470"/>
        <v>0</v>
      </c>
      <c r="CN193" s="23">
        <f t="shared" si="470"/>
        <v>0</v>
      </c>
      <c r="CO193" s="23">
        <f t="shared" si="470"/>
        <v>0</v>
      </c>
      <c r="CP193" s="23">
        <f t="shared" si="470"/>
        <v>0</v>
      </c>
      <c r="CQ193" s="23">
        <f t="shared" si="470"/>
        <v>0</v>
      </c>
      <c r="CR193" s="23">
        <f t="shared" si="470"/>
        <v>0</v>
      </c>
      <c r="CS193" s="23">
        <f t="shared" si="470"/>
        <v>0</v>
      </c>
      <c r="CT193" s="23">
        <f t="shared" si="470"/>
        <v>0</v>
      </c>
      <c r="CU193" s="23">
        <f t="shared" si="470"/>
        <v>0</v>
      </c>
      <c r="CV193" s="23">
        <f t="shared" si="470"/>
        <v>0</v>
      </c>
      <c r="CW193" s="23">
        <f t="shared" si="470"/>
        <v>0</v>
      </c>
      <c r="CX193" s="23">
        <f t="shared" si="470"/>
        <v>0</v>
      </c>
      <c r="CY193" s="23">
        <f t="shared" si="470"/>
        <v>0</v>
      </c>
      <c r="CZ193" s="23">
        <f t="shared" si="470"/>
        <v>0</v>
      </c>
      <c r="DA193" s="23">
        <f t="shared" si="470"/>
        <v>0</v>
      </c>
      <c r="DB193" s="23">
        <f t="shared" si="470"/>
        <v>0</v>
      </c>
      <c r="DC193" s="23">
        <f t="shared" si="470"/>
        <v>0</v>
      </c>
      <c r="DD193" s="23">
        <f t="shared" si="470"/>
        <v>0</v>
      </c>
      <c r="DE193" s="23">
        <f t="shared" si="470"/>
        <v>0</v>
      </c>
      <c r="DF193" s="23">
        <f t="shared" si="470"/>
        <v>0</v>
      </c>
      <c r="DG193" s="23">
        <f t="shared" si="470"/>
        <v>0</v>
      </c>
      <c r="DH193" s="23">
        <f t="shared" si="470"/>
        <v>0</v>
      </c>
      <c r="DI193" s="23">
        <f t="shared" si="470"/>
        <v>0</v>
      </c>
      <c r="DJ193" s="23">
        <f t="shared" si="470"/>
        <v>0</v>
      </c>
      <c r="DK193" s="23">
        <f t="shared" si="470"/>
        <v>0</v>
      </c>
      <c r="DL193" s="23">
        <f t="shared" si="470"/>
        <v>0</v>
      </c>
      <c r="DM193" s="23">
        <f t="shared" si="470"/>
        <v>0</v>
      </c>
      <c r="DN193" s="23">
        <f t="shared" si="470"/>
        <v>0</v>
      </c>
      <c r="DO193" s="23">
        <f t="shared" si="470"/>
        <v>0</v>
      </c>
      <c r="DP193" s="23">
        <f t="shared" si="470"/>
        <v>0</v>
      </c>
      <c r="DQ193" s="23">
        <f t="shared" si="470"/>
        <v>0</v>
      </c>
      <c r="DR193" s="23">
        <f t="shared" si="470"/>
        <v>0</v>
      </c>
      <c r="DS193" s="23">
        <f t="shared" si="470"/>
        <v>0</v>
      </c>
      <c r="DT193" s="23">
        <f t="shared" si="470"/>
        <v>0</v>
      </c>
      <c r="DU193" s="23">
        <f t="shared" si="470"/>
        <v>0</v>
      </c>
      <c r="DV193" s="23">
        <f t="shared" si="470"/>
        <v>0</v>
      </c>
      <c r="DW193" s="23">
        <f t="shared" si="470"/>
        <v>0</v>
      </c>
      <c r="DX193" s="23">
        <f t="shared" si="470"/>
        <v>0</v>
      </c>
      <c r="DY193" s="23">
        <f t="shared" si="470"/>
        <v>0</v>
      </c>
      <c r="DZ193" s="23">
        <f t="shared" si="470"/>
        <v>0</v>
      </c>
      <c r="EA193" s="23">
        <f t="shared" si="470"/>
        <v>0</v>
      </c>
      <c r="EB193" s="23">
        <f t="shared" si="470"/>
        <v>0</v>
      </c>
      <c r="EC193" s="23">
        <f t="shared" si="470"/>
        <v>0</v>
      </c>
      <c r="ED193" s="23">
        <f t="shared" si="470"/>
        <v>0</v>
      </c>
      <c r="EE193" s="23">
        <f t="shared" si="470"/>
        <v>0</v>
      </c>
      <c r="EF193" s="23">
        <f t="shared" si="470"/>
        <v>0</v>
      </c>
      <c r="EG193" s="23">
        <f t="shared" si="470"/>
        <v>0</v>
      </c>
      <c r="EH193" s="23">
        <f t="shared" si="470"/>
        <v>0</v>
      </c>
      <c r="EI193" s="23">
        <f t="shared" si="470"/>
        <v>0</v>
      </c>
      <c r="EJ193" s="23">
        <f t="shared" si="470"/>
        <v>0</v>
      </c>
      <c r="EK193" s="23">
        <f t="shared" si="470"/>
        <v>0</v>
      </c>
      <c r="EL193" s="23">
        <f t="shared" si="470"/>
        <v>0</v>
      </c>
      <c r="EM193" s="23">
        <f t="shared" si="470"/>
        <v>0</v>
      </c>
      <c r="EN193" s="23">
        <f t="shared" si="470"/>
        <v>0</v>
      </c>
      <c r="EO193" s="23">
        <f t="shared" si="470"/>
        <v>0</v>
      </c>
      <c r="EP193" s="23">
        <f t="shared" si="470"/>
        <v>0</v>
      </c>
      <c r="EQ193" s="23">
        <f t="shared" si="470"/>
        <v>0</v>
      </c>
      <c r="ER193" s="23">
        <f t="shared" si="470"/>
        <v>0</v>
      </c>
      <c r="ES193" s="23">
        <f t="shared" si="470"/>
        <v>0</v>
      </c>
      <c r="ET193" s="23">
        <f t="shared" si="470"/>
        <v>0</v>
      </c>
      <c r="EU193" s="23">
        <f t="shared" si="470"/>
        <v>0</v>
      </c>
      <c r="EV193" s="23">
        <f t="shared" si="470"/>
        <v>0</v>
      </c>
      <c r="EW193" s="23">
        <f t="shared" si="470"/>
        <v>0</v>
      </c>
      <c r="EX193" s="23">
        <f t="shared" si="470"/>
        <v>0</v>
      </c>
      <c r="EY193" s="23">
        <f t="shared" si="470"/>
        <v>0</v>
      </c>
      <c r="EZ193" s="23">
        <f t="shared" si="470"/>
        <v>0</v>
      </c>
      <c r="FA193" s="23">
        <f t="shared" si="470"/>
        <v>0</v>
      </c>
      <c r="FB193" s="23">
        <f t="shared" si="470"/>
        <v>0</v>
      </c>
      <c r="FC193" s="23">
        <f t="shared" si="470"/>
        <v>0</v>
      </c>
      <c r="FD193" s="23">
        <f t="shared" si="470"/>
        <v>0</v>
      </c>
      <c r="FE193" s="23">
        <f t="shared" si="470"/>
        <v>0</v>
      </c>
      <c r="FF193" s="23">
        <f t="shared" si="470"/>
        <v>0</v>
      </c>
      <c r="FG193" s="23">
        <f t="shared" si="470"/>
        <v>0</v>
      </c>
      <c r="FH193" s="23">
        <f t="shared" si="470"/>
        <v>0</v>
      </c>
      <c r="FI193" s="23">
        <f t="shared" si="470"/>
        <v>0</v>
      </c>
      <c r="FJ193" s="23">
        <f t="shared" si="470"/>
        <v>0</v>
      </c>
      <c r="FK193" s="23">
        <f t="shared" si="470"/>
        <v>0</v>
      </c>
      <c r="FL193" s="23">
        <f t="shared" si="470"/>
        <v>0</v>
      </c>
      <c r="FM193" s="23">
        <f t="shared" si="470"/>
        <v>0</v>
      </c>
      <c r="FN193" s="23">
        <f t="shared" si="470"/>
        <v>0</v>
      </c>
      <c r="FO193" s="23">
        <f t="shared" si="470"/>
        <v>0</v>
      </c>
      <c r="FP193" s="23">
        <f t="shared" si="470"/>
        <v>0</v>
      </c>
      <c r="FQ193" s="23">
        <f t="shared" si="470"/>
        <v>0</v>
      </c>
      <c r="FR193" s="5"/>
      <c r="FS193" s="5"/>
      <c r="FT193" s="5"/>
      <c r="FU193" s="5"/>
      <c r="FV193" s="5"/>
      <c r="FW193" s="5"/>
      <c r="FX193" s="5"/>
      <c r="FY193" s="5"/>
      <c r="FZ193" s="5"/>
      <c r="GA193" s="5"/>
    </row>
    <row r="194" spans="1:183" ht="16.5" customHeight="1" x14ac:dyDescent="0.25">
      <c r="A194" s="5"/>
      <c r="B194" s="24"/>
      <c r="C194" s="24" t="s">
        <v>180</v>
      </c>
      <c r="D194" s="24"/>
      <c r="E194" s="5"/>
      <c r="F194" s="109" t="s">
        <v>342</v>
      </c>
      <c r="G194" s="5"/>
      <c r="H194" s="5"/>
      <c r="I194" s="5"/>
      <c r="J194" s="5"/>
      <c r="K194" s="5"/>
      <c r="L194" s="5"/>
      <c r="M194" s="5"/>
      <c r="N194" s="5"/>
      <c r="O194" s="23">
        <f t="shared" ref="O194:FQ194" si="471">SUMIF($C$14:$C$59,$C194,O$14:O$59)</f>
        <v>0</v>
      </c>
      <c r="P194" s="23">
        <f t="shared" si="471"/>
        <v>0</v>
      </c>
      <c r="Q194" s="23">
        <f t="shared" si="471"/>
        <v>0</v>
      </c>
      <c r="R194" s="23">
        <f t="shared" si="471"/>
        <v>0</v>
      </c>
      <c r="S194" s="23">
        <f t="shared" si="471"/>
        <v>0</v>
      </c>
      <c r="T194" s="23">
        <f t="shared" si="471"/>
        <v>0</v>
      </c>
      <c r="U194" s="23">
        <f t="shared" si="471"/>
        <v>0</v>
      </c>
      <c r="V194" s="23">
        <f t="shared" si="471"/>
        <v>0</v>
      </c>
      <c r="W194" s="23">
        <f t="shared" si="471"/>
        <v>0</v>
      </c>
      <c r="X194" s="23">
        <f t="shared" si="471"/>
        <v>0</v>
      </c>
      <c r="Y194" s="23">
        <f t="shared" si="471"/>
        <v>0</v>
      </c>
      <c r="Z194" s="23">
        <f t="shared" si="471"/>
        <v>0</v>
      </c>
      <c r="AA194" s="23">
        <f t="shared" si="471"/>
        <v>0</v>
      </c>
      <c r="AB194" s="23">
        <f t="shared" si="471"/>
        <v>0</v>
      </c>
      <c r="AC194" s="23">
        <f t="shared" si="471"/>
        <v>0</v>
      </c>
      <c r="AD194" s="23">
        <f t="shared" si="471"/>
        <v>0</v>
      </c>
      <c r="AE194" s="23">
        <f t="shared" si="471"/>
        <v>0</v>
      </c>
      <c r="AF194" s="23">
        <f t="shared" si="471"/>
        <v>0</v>
      </c>
      <c r="AG194" s="23">
        <f t="shared" si="471"/>
        <v>0</v>
      </c>
      <c r="AH194" s="23">
        <f t="shared" si="471"/>
        <v>0</v>
      </c>
      <c r="AI194" s="23">
        <f t="shared" si="471"/>
        <v>0</v>
      </c>
      <c r="AJ194" s="23">
        <f t="shared" si="471"/>
        <v>0</v>
      </c>
      <c r="AK194" s="23">
        <f t="shared" si="471"/>
        <v>0</v>
      </c>
      <c r="AL194" s="23">
        <f t="shared" si="471"/>
        <v>0</v>
      </c>
      <c r="AM194" s="23">
        <f t="shared" si="471"/>
        <v>0</v>
      </c>
      <c r="AN194" s="23">
        <f t="shared" si="471"/>
        <v>0</v>
      </c>
      <c r="AO194" s="23">
        <f t="shared" si="471"/>
        <v>0</v>
      </c>
      <c r="AP194" s="23">
        <f t="shared" si="471"/>
        <v>0</v>
      </c>
      <c r="AQ194" s="23">
        <f t="shared" si="471"/>
        <v>0</v>
      </c>
      <c r="AR194" s="23">
        <f t="shared" si="471"/>
        <v>0</v>
      </c>
      <c r="AS194" s="23">
        <f t="shared" si="471"/>
        <v>0</v>
      </c>
      <c r="AT194" s="23">
        <f t="shared" si="471"/>
        <v>0</v>
      </c>
      <c r="AU194" s="23">
        <f t="shared" si="471"/>
        <v>0</v>
      </c>
      <c r="AV194" s="23">
        <f t="shared" si="471"/>
        <v>0</v>
      </c>
      <c r="AW194" s="23">
        <f t="shared" si="471"/>
        <v>0</v>
      </c>
      <c r="AX194" s="23">
        <f t="shared" si="471"/>
        <v>0</v>
      </c>
      <c r="AY194" s="23">
        <f t="shared" si="471"/>
        <v>0</v>
      </c>
      <c r="AZ194" s="23">
        <f t="shared" si="471"/>
        <v>0</v>
      </c>
      <c r="BA194" s="23">
        <f t="shared" si="471"/>
        <v>0</v>
      </c>
      <c r="BB194" s="23">
        <f t="shared" si="471"/>
        <v>0</v>
      </c>
      <c r="BC194" s="23">
        <f t="shared" si="471"/>
        <v>0</v>
      </c>
      <c r="BD194" s="23">
        <f t="shared" si="471"/>
        <v>0</v>
      </c>
      <c r="BE194" s="23">
        <f t="shared" si="471"/>
        <v>0</v>
      </c>
      <c r="BF194" s="23">
        <f t="shared" si="471"/>
        <v>0</v>
      </c>
      <c r="BG194" s="23">
        <f t="shared" si="471"/>
        <v>0</v>
      </c>
      <c r="BH194" s="23">
        <f t="shared" si="471"/>
        <v>0</v>
      </c>
      <c r="BI194" s="23">
        <f t="shared" si="471"/>
        <v>0</v>
      </c>
      <c r="BJ194" s="23">
        <f t="shared" si="471"/>
        <v>0</v>
      </c>
      <c r="BK194" s="23">
        <f t="shared" si="471"/>
        <v>0</v>
      </c>
      <c r="BL194" s="23">
        <f t="shared" si="471"/>
        <v>0</v>
      </c>
      <c r="BM194" s="23">
        <f t="shared" si="471"/>
        <v>0</v>
      </c>
      <c r="BN194" s="23">
        <f t="shared" si="471"/>
        <v>0</v>
      </c>
      <c r="BO194" s="23">
        <f t="shared" si="471"/>
        <v>0</v>
      </c>
      <c r="BP194" s="23">
        <f t="shared" si="471"/>
        <v>0</v>
      </c>
      <c r="BQ194" s="23">
        <f t="shared" si="471"/>
        <v>0</v>
      </c>
      <c r="BR194" s="23">
        <f t="shared" si="471"/>
        <v>0</v>
      </c>
      <c r="BS194" s="23">
        <f t="shared" si="471"/>
        <v>0</v>
      </c>
      <c r="BT194" s="23">
        <f t="shared" si="471"/>
        <v>0</v>
      </c>
      <c r="BU194" s="23">
        <f t="shared" si="471"/>
        <v>0</v>
      </c>
      <c r="BV194" s="23">
        <f t="shared" si="471"/>
        <v>0</v>
      </c>
      <c r="BW194" s="23">
        <f t="shared" si="471"/>
        <v>0</v>
      </c>
      <c r="BX194" s="23">
        <f t="shared" si="471"/>
        <v>0</v>
      </c>
      <c r="BY194" s="23">
        <f t="shared" si="471"/>
        <v>0</v>
      </c>
      <c r="BZ194" s="23">
        <f t="shared" si="471"/>
        <v>0</v>
      </c>
      <c r="CA194" s="23">
        <f t="shared" si="471"/>
        <v>0</v>
      </c>
      <c r="CB194" s="23">
        <f t="shared" si="471"/>
        <v>0</v>
      </c>
      <c r="CC194" s="23">
        <f t="shared" si="471"/>
        <v>0</v>
      </c>
      <c r="CD194" s="23">
        <f t="shared" si="471"/>
        <v>0</v>
      </c>
      <c r="CE194" s="23">
        <f t="shared" si="471"/>
        <v>0</v>
      </c>
      <c r="CF194" s="23">
        <f t="shared" si="471"/>
        <v>0</v>
      </c>
      <c r="CG194" s="23">
        <f t="shared" si="471"/>
        <v>0</v>
      </c>
      <c r="CH194" s="23">
        <f t="shared" si="471"/>
        <v>0</v>
      </c>
      <c r="CI194" s="23">
        <f t="shared" si="471"/>
        <v>0</v>
      </c>
      <c r="CJ194" s="23">
        <f t="shared" si="471"/>
        <v>0</v>
      </c>
      <c r="CK194" s="23">
        <f t="shared" si="471"/>
        <v>0</v>
      </c>
      <c r="CL194" s="23">
        <f t="shared" si="471"/>
        <v>0</v>
      </c>
      <c r="CM194" s="23">
        <f t="shared" si="471"/>
        <v>0</v>
      </c>
      <c r="CN194" s="23">
        <f t="shared" si="471"/>
        <v>0</v>
      </c>
      <c r="CO194" s="23">
        <f t="shared" si="471"/>
        <v>0</v>
      </c>
      <c r="CP194" s="23">
        <f t="shared" si="471"/>
        <v>0</v>
      </c>
      <c r="CQ194" s="23">
        <f t="shared" si="471"/>
        <v>0</v>
      </c>
      <c r="CR194" s="23">
        <f t="shared" si="471"/>
        <v>0</v>
      </c>
      <c r="CS194" s="23">
        <f t="shared" si="471"/>
        <v>0</v>
      </c>
      <c r="CT194" s="23">
        <f t="shared" si="471"/>
        <v>0</v>
      </c>
      <c r="CU194" s="23">
        <f t="shared" si="471"/>
        <v>0</v>
      </c>
      <c r="CV194" s="23">
        <f t="shared" si="471"/>
        <v>0</v>
      </c>
      <c r="CW194" s="23">
        <f t="shared" si="471"/>
        <v>0</v>
      </c>
      <c r="CX194" s="23">
        <f t="shared" si="471"/>
        <v>0</v>
      </c>
      <c r="CY194" s="23">
        <f t="shared" si="471"/>
        <v>0</v>
      </c>
      <c r="CZ194" s="23">
        <f t="shared" si="471"/>
        <v>0</v>
      </c>
      <c r="DA194" s="23">
        <f t="shared" si="471"/>
        <v>0</v>
      </c>
      <c r="DB194" s="23">
        <f t="shared" si="471"/>
        <v>0</v>
      </c>
      <c r="DC194" s="23">
        <f t="shared" si="471"/>
        <v>0</v>
      </c>
      <c r="DD194" s="23">
        <f t="shared" si="471"/>
        <v>0</v>
      </c>
      <c r="DE194" s="23">
        <f t="shared" si="471"/>
        <v>0</v>
      </c>
      <c r="DF194" s="23">
        <f t="shared" si="471"/>
        <v>0</v>
      </c>
      <c r="DG194" s="23">
        <f t="shared" si="471"/>
        <v>0</v>
      </c>
      <c r="DH194" s="23">
        <f t="shared" si="471"/>
        <v>0</v>
      </c>
      <c r="DI194" s="23">
        <f t="shared" si="471"/>
        <v>0</v>
      </c>
      <c r="DJ194" s="23">
        <f t="shared" si="471"/>
        <v>0</v>
      </c>
      <c r="DK194" s="23">
        <f t="shared" si="471"/>
        <v>0</v>
      </c>
      <c r="DL194" s="23">
        <f t="shared" si="471"/>
        <v>0</v>
      </c>
      <c r="DM194" s="23">
        <f t="shared" si="471"/>
        <v>0</v>
      </c>
      <c r="DN194" s="23">
        <f t="shared" si="471"/>
        <v>0</v>
      </c>
      <c r="DO194" s="23">
        <f t="shared" si="471"/>
        <v>0</v>
      </c>
      <c r="DP194" s="23">
        <f t="shared" si="471"/>
        <v>0</v>
      </c>
      <c r="DQ194" s="23">
        <f t="shared" si="471"/>
        <v>0</v>
      </c>
      <c r="DR194" s="23">
        <f t="shared" si="471"/>
        <v>0</v>
      </c>
      <c r="DS194" s="23">
        <f t="shared" si="471"/>
        <v>0</v>
      </c>
      <c r="DT194" s="23">
        <f t="shared" si="471"/>
        <v>0</v>
      </c>
      <c r="DU194" s="23">
        <f t="shared" si="471"/>
        <v>0</v>
      </c>
      <c r="DV194" s="23">
        <f t="shared" si="471"/>
        <v>0</v>
      </c>
      <c r="DW194" s="23">
        <f t="shared" si="471"/>
        <v>0</v>
      </c>
      <c r="DX194" s="23">
        <f t="shared" si="471"/>
        <v>0</v>
      </c>
      <c r="DY194" s="23">
        <f t="shared" si="471"/>
        <v>0</v>
      </c>
      <c r="DZ194" s="23">
        <f t="shared" si="471"/>
        <v>0</v>
      </c>
      <c r="EA194" s="23">
        <f t="shared" si="471"/>
        <v>0</v>
      </c>
      <c r="EB194" s="23">
        <f t="shared" si="471"/>
        <v>0</v>
      </c>
      <c r="EC194" s="23">
        <f t="shared" si="471"/>
        <v>0</v>
      </c>
      <c r="ED194" s="23">
        <f t="shared" si="471"/>
        <v>0</v>
      </c>
      <c r="EE194" s="23">
        <f t="shared" si="471"/>
        <v>0</v>
      </c>
      <c r="EF194" s="23">
        <f t="shared" si="471"/>
        <v>0</v>
      </c>
      <c r="EG194" s="23">
        <f t="shared" si="471"/>
        <v>0</v>
      </c>
      <c r="EH194" s="23">
        <f t="shared" si="471"/>
        <v>0</v>
      </c>
      <c r="EI194" s="23">
        <f t="shared" si="471"/>
        <v>0</v>
      </c>
      <c r="EJ194" s="23">
        <f t="shared" si="471"/>
        <v>0</v>
      </c>
      <c r="EK194" s="23">
        <f t="shared" si="471"/>
        <v>0</v>
      </c>
      <c r="EL194" s="23">
        <f t="shared" si="471"/>
        <v>0</v>
      </c>
      <c r="EM194" s="23">
        <f t="shared" si="471"/>
        <v>0</v>
      </c>
      <c r="EN194" s="23">
        <f t="shared" si="471"/>
        <v>0</v>
      </c>
      <c r="EO194" s="23">
        <f t="shared" si="471"/>
        <v>0</v>
      </c>
      <c r="EP194" s="23">
        <f t="shared" si="471"/>
        <v>0</v>
      </c>
      <c r="EQ194" s="23">
        <f t="shared" si="471"/>
        <v>0</v>
      </c>
      <c r="ER194" s="23">
        <f t="shared" si="471"/>
        <v>0</v>
      </c>
      <c r="ES194" s="23">
        <f t="shared" si="471"/>
        <v>0</v>
      </c>
      <c r="ET194" s="23">
        <f t="shared" si="471"/>
        <v>0</v>
      </c>
      <c r="EU194" s="23">
        <f t="shared" si="471"/>
        <v>0</v>
      </c>
      <c r="EV194" s="23">
        <f t="shared" si="471"/>
        <v>0</v>
      </c>
      <c r="EW194" s="23">
        <f t="shared" si="471"/>
        <v>0</v>
      </c>
      <c r="EX194" s="23">
        <f t="shared" si="471"/>
        <v>0</v>
      </c>
      <c r="EY194" s="23">
        <f t="shared" si="471"/>
        <v>0</v>
      </c>
      <c r="EZ194" s="23">
        <f t="shared" si="471"/>
        <v>0</v>
      </c>
      <c r="FA194" s="23">
        <f t="shared" si="471"/>
        <v>0</v>
      </c>
      <c r="FB194" s="23">
        <f t="shared" si="471"/>
        <v>0</v>
      </c>
      <c r="FC194" s="23">
        <f t="shared" si="471"/>
        <v>0</v>
      </c>
      <c r="FD194" s="23">
        <f t="shared" si="471"/>
        <v>0</v>
      </c>
      <c r="FE194" s="23">
        <f t="shared" si="471"/>
        <v>0</v>
      </c>
      <c r="FF194" s="23">
        <f t="shared" si="471"/>
        <v>0</v>
      </c>
      <c r="FG194" s="23">
        <f t="shared" si="471"/>
        <v>0</v>
      </c>
      <c r="FH194" s="23">
        <f t="shared" si="471"/>
        <v>0</v>
      </c>
      <c r="FI194" s="23">
        <f t="shared" si="471"/>
        <v>0</v>
      </c>
      <c r="FJ194" s="23">
        <f t="shared" si="471"/>
        <v>0</v>
      </c>
      <c r="FK194" s="23">
        <f t="shared" si="471"/>
        <v>0</v>
      </c>
      <c r="FL194" s="23">
        <f t="shared" si="471"/>
        <v>0</v>
      </c>
      <c r="FM194" s="23">
        <f t="shared" si="471"/>
        <v>0</v>
      </c>
      <c r="FN194" s="23">
        <f t="shared" si="471"/>
        <v>0</v>
      </c>
      <c r="FO194" s="23">
        <f t="shared" si="471"/>
        <v>0</v>
      </c>
      <c r="FP194" s="23">
        <f t="shared" si="471"/>
        <v>0</v>
      </c>
      <c r="FQ194" s="23">
        <f t="shared" si="471"/>
        <v>0</v>
      </c>
      <c r="FR194" s="5"/>
      <c r="FS194" s="5"/>
      <c r="FT194" s="5"/>
      <c r="FU194" s="5"/>
      <c r="FV194" s="5"/>
      <c r="FW194" s="5"/>
      <c r="FX194" s="5"/>
      <c r="FY194" s="5"/>
      <c r="FZ194" s="5"/>
      <c r="GA194" s="5"/>
    </row>
    <row r="195" spans="1:183" ht="16.5" customHeight="1" x14ac:dyDescent="0.25">
      <c r="A195" s="5"/>
      <c r="B195" s="24"/>
      <c r="C195" s="24" t="s">
        <v>179</v>
      </c>
      <c r="D195" s="24"/>
      <c r="E195" s="5"/>
      <c r="F195" s="109" t="s">
        <v>343</v>
      </c>
      <c r="G195" s="5"/>
      <c r="H195" s="5"/>
      <c r="I195" s="5"/>
      <c r="J195" s="5"/>
      <c r="K195" s="5"/>
      <c r="L195" s="5"/>
      <c r="M195" s="5"/>
      <c r="N195" s="5"/>
      <c r="O195" s="23">
        <f t="shared" ref="O195:FQ195" si="472">SUMIF($C$14:$C$59,$C195,O$14:O$59)</f>
        <v>0</v>
      </c>
      <c r="P195" s="23">
        <f t="shared" si="472"/>
        <v>0</v>
      </c>
      <c r="Q195" s="23">
        <f t="shared" si="472"/>
        <v>0</v>
      </c>
      <c r="R195" s="23">
        <f t="shared" si="472"/>
        <v>7.41</v>
      </c>
      <c r="S195" s="23">
        <f t="shared" si="472"/>
        <v>7.41</v>
      </c>
      <c r="T195" s="23">
        <f t="shared" si="472"/>
        <v>8.16</v>
      </c>
      <c r="U195" s="23">
        <f t="shared" si="472"/>
        <v>8.16</v>
      </c>
      <c r="V195" s="23">
        <f t="shared" si="472"/>
        <v>7.91</v>
      </c>
      <c r="W195" s="23">
        <f t="shared" si="472"/>
        <v>7.91</v>
      </c>
      <c r="X195" s="23">
        <f t="shared" si="472"/>
        <v>7.74</v>
      </c>
      <c r="Y195" s="23">
        <f t="shared" si="472"/>
        <v>7.74</v>
      </c>
      <c r="Z195" s="23">
        <f t="shared" si="472"/>
        <v>7.74</v>
      </c>
      <c r="AA195" s="23">
        <f t="shared" si="472"/>
        <v>7.74</v>
      </c>
      <c r="AB195" s="23">
        <f t="shared" si="472"/>
        <v>7.74</v>
      </c>
      <c r="AC195" s="23">
        <f t="shared" si="472"/>
        <v>7.74</v>
      </c>
      <c r="AD195" s="23">
        <f t="shared" si="472"/>
        <v>2</v>
      </c>
      <c r="AE195" s="23">
        <f t="shared" si="472"/>
        <v>2</v>
      </c>
      <c r="AF195" s="23">
        <f t="shared" si="472"/>
        <v>1</v>
      </c>
      <c r="AG195" s="23">
        <f t="shared" si="472"/>
        <v>1</v>
      </c>
      <c r="AH195" s="23">
        <f t="shared" si="472"/>
        <v>1</v>
      </c>
      <c r="AI195" s="23">
        <f t="shared" si="472"/>
        <v>1</v>
      </c>
      <c r="AJ195" s="23">
        <f t="shared" si="472"/>
        <v>1</v>
      </c>
      <c r="AK195" s="23">
        <f t="shared" si="472"/>
        <v>1</v>
      </c>
      <c r="AL195" s="23">
        <f t="shared" si="472"/>
        <v>1</v>
      </c>
      <c r="AM195" s="23">
        <f t="shared" si="472"/>
        <v>1</v>
      </c>
      <c r="AN195" s="23">
        <f t="shared" si="472"/>
        <v>1</v>
      </c>
      <c r="AO195" s="23">
        <f t="shared" si="472"/>
        <v>1</v>
      </c>
      <c r="AP195" s="23">
        <f t="shared" si="472"/>
        <v>0</v>
      </c>
      <c r="AQ195" s="23">
        <f t="shared" si="472"/>
        <v>0</v>
      </c>
      <c r="AR195" s="23">
        <f t="shared" si="472"/>
        <v>0</v>
      </c>
      <c r="AS195" s="23">
        <f t="shared" si="472"/>
        <v>0</v>
      </c>
      <c r="AT195" s="23">
        <f t="shared" si="472"/>
        <v>0</v>
      </c>
      <c r="AU195" s="23">
        <f t="shared" si="472"/>
        <v>0</v>
      </c>
      <c r="AV195" s="23">
        <f t="shared" si="472"/>
        <v>0</v>
      </c>
      <c r="AW195" s="23">
        <f t="shared" si="472"/>
        <v>0</v>
      </c>
      <c r="AX195" s="23">
        <f t="shared" si="472"/>
        <v>0</v>
      </c>
      <c r="AY195" s="23">
        <f t="shared" si="472"/>
        <v>0</v>
      </c>
      <c r="AZ195" s="23">
        <f t="shared" si="472"/>
        <v>0</v>
      </c>
      <c r="BA195" s="23">
        <f t="shared" si="472"/>
        <v>0</v>
      </c>
      <c r="BB195" s="23">
        <f t="shared" si="472"/>
        <v>0</v>
      </c>
      <c r="BC195" s="23">
        <f t="shared" si="472"/>
        <v>0</v>
      </c>
      <c r="BD195" s="23">
        <f t="shared" si="472"/>
        <v>0</v>
      </c>
      <c r="BE195" s="23">
        <f t="shared" si="472"/>
        <v>0</v>
      </c>
      <c r="BF195" s="23">
        <f t="shared" si="472"/>
        <v>0</v>
      </c>
      <c r="BG195" s="23">
        <f t="shared" si="472"/>
        <v>0</v>
      </c>
      <c r="BH195" s="23">
        <f t="shared" si="472"/>
        <v>0</v>
      </c>
      <c r="BI195" s="23">
        <f t="shared" si="472"/>
        <v>0</v>
      </c>
      <c r="BJ195" s="23">
        <f t="shared" si="472"/>
        <v>0</v>
      </c>
      <c r="BK195" s="23">
        <f t="shared" si="472"/>
        <v>0</v>
      </c>
      <c r="BL195" s="23">
        <f t="shared" si="472"/>
        <v>0</v>
      </c>
      <c r="BM195" s="23">
        <f t="shared" si="472"/>
        <v>0</v>
      </c>
      <c r="BN195" s="23">
        <f t="shared" si="472"/>
        <v>0</v>
      </c>
      <c r="BO195" s="23">
        <f t="shared" si="472"/>
        <v>0</v>
      </c>
      <c r="BP195" s="23">
        <f t="shared" si="472"/>
        <v>0</v>
      </c>
      <c r="BQ195" s="23">
        <f t="shared" si="472"/>
        <v>0</v>
      </c>
      <c r="BR195" s="23">
        <f t="shared" si="472"/>
        <v>0</v>
      </c>
      <c r="BS195" s="23">
        <f t="shared" si="472"/>
        <v>0</v>
      </c>
      <c r="BT195" s="23">
        <f t="shared" si="472"/>
        <v>0</v>
      </c>
      <c r="BU195" s="23">
        <f t="shared" si="472"/>
        <v>0</v>
      </c>
      <c r="BV195" s="23">
        <f t="shared" si="472"/>
        <v>0</v>
      </c>
      <c r="BW195" s="23">
        <f t="shared" si="472"/>
        <v>0</v>
      </c>
      <c r="BX195" s="23">
        <f t="shared" si="472"/>
        <v>0</v>
      </c>
      <c r="BY195" s="23">
        <f t="shared" si="472"/>
        <v>0</v>
      </c>
      <c r="BZ195" s="23">
        <f t="shared" si="472"/>
        <v>0</v>
      </c>
      <c r="CA195" s="23">
        <f t="shared" si="472"/>
        <v>0</v>
      </c>
      <c r="CB195" s="23">
        <f t="shared" si="472"/>
        <v>0</v>
      </c>
      <c r="CC195" s="23">
        <f t="shared" si="472"/>
        <v>0</v>
      </c>
      <c r="CD195" s="23">
        <f t="shared" si="472"/>
        <v>0</v>
      </c>
      <c r="CE195" s="23">
        <f t="shared" si="472"/>
        <v>0</v>
      </c>
      <c r="CF195" s="23">
        <f t="shared" si="472"/>
        <v>0</v>
      </c>
      <c r="CG195" s="23">
        <f t="shared" si="472"/>
        <v>0</v>
      </c>
      <c r="CH195" s="23">
        <f t="shared" si="472"/>
        <v>0</v>
      </c>
      <c r="CI195" s="23">
        <f t="shared" si="472"/>
        <v>0</v>
      </c>
      <c r="CJ195" s="23">
        <f t="shared" si="472"/>
        <v>0</v>
      </c>
      <c r="CK195" s="23">
        <f t="shared" si="472"/>
        <v>0</v>
      </c>
      <c r="CL195" s="23">
        <f t="shared" si="472"/>
        <v>0</v>
      </c>
      <c r="CM195" s="23">
        <f t="shared" si="472"/>
        <v>0</v>
      </c>
      <c r="CN195" s="23">
        <f t="shared" si="472"/>
        <v>0</v>
      </c>
      <c r="CO195" s="23">
        <f t="shared" si="472"/>
        <v>0</v>
      </c>
      <c r="CP195" s="23">
        <f t="shared" si="472"/>
        <v>0</v>
      </c>
      <c r="CQ195" s="23">
        <f t="shared" si="472"/>
        <v>0</v>
      </c>
      <c r="CR195" s="23">
        <f t="shared" si="472"/>
        <v>0</v>
      </c>
      <c r="CS195" s="23">
        <f t="shared" si="472"/>
        <v>0</v>
      </c>
      <c r="CT195" s="23">
        <f t="shared" si="472"/>
        <v>0</v>
      </c>
      <c r="CU195" s="23">
        <f t="shared" si="472"/>
        <v>0</v>
      </c>
      <c r="CV195" s="23">
        <f t="shared" si="472"/>
        <v>0</v>
      </c>
      <c r="CW195" s="23">
        <f t="shared" si="472"/>
        <v>0</v>
      </c>
      <c r="CX195" s="23">
        <f t="shared" si="472"/>
        <v>0</v>
      </c>
      <c r="CY195" s="23">
        <f t="shared" si="472"/>
        <v>0</v>
      </c>
      <c r="CZ195" s="23">
        <f t="shared" si="472"/>
        <v>0</v>
      </c>
      <c r="DA195" s="23">
        <f t="shared" si="472"/>
        <v>0</v>
      </c>
      <c r="DB195" s="23">
        <f t="shared" si="472"/>
        <v>0</v>
      </c>
      <c r="DC195" s="23">
        <f t="shared" si="472"/>
        <v>0</v>
      </c>
      <c r="DD195" s="23">
        <f t="shared" si="472"/>
        <v>0</v>
      </c>
      <c r="DE195" s="23">
        <f t="shared" si="472"/>
        <v>0</v>
      </c>
      <c r="DF195" s="23">
        <f t="shared" si="472"/>
        <v>0</v>
      </c>
      <c r="DG195" s="23">
        <f t="shared" si="472"/>
        <v>0</v>
      </c>
      <c r="DH195" s="23">
        <f t="shared" si="472"/>
        <v>0</v>
      </c>
      <c r="DI195" s="23">
        <f t="shared" si="472"/>
        <v>0</v>
      </c>
      <c r="DJ195" s="23">
        <f t="shared" si="472"/>
        <v>0</v>
      </c>
      <c r="DK195" s="23">
        <f t="shared" si="472"/>
        <v>0</v>
      </c>
      <c r="DL195" s="23">
        <f t="shared" si="472"/>
        <v>0</v>
      </c>
      <c r="DM195" s="23">
        <f t="shared" si="472"/>
        <v>0</v>
      </c>
      <c r="DN195" s="23">
        <f t="shared" si="472"/>
        <v>0</v>
      </c>
      <c r="DO195" s="23">
        <f t="shared" si="472"/>
        <v>0</v>
      </c>
      <c r="DP195" s="23">
        <f t="shared" si="472"/>
        <v>0</v>
      </c>
      <c r="DQ195" s="23">
        <f t="shared" si="472"/>
        <v>0</v>
      </c>
      <c r="DR195" s="23">
        <f t="shared" si="472"/>
        <v>0</v>
      </c>
      <c r="DS195" s="23">
        <f t="shared" si="472"/>
        <v>0</v>
      </c>
      <c r="DT195" s="23">
        <f t="shared" si="472"/>
        <v>0</v>
      </c>
      <c r="DU195" s="23">
        <f t="shared" si="472"/>
        <v>0</v>
      </c>
      <c r="DV195" s="23">
        <f t="shared" si="472"/>
        <v>0</v>
      </c>
      <c r="DW195" s="23">
        <f t="shared" si="472"/>
        <v>0</v>
      </c>
      <c r="DX195" s="23">
        <f t="shared" si="472"/>
        <v>0</v>
      </c>
      <c r="DY195" s="23">
        <f t="shared" si="472"/>
        <v>0</v>
      </c>
      <c r="DZ195" s="23">
        <f t="shared" si="472"/>
        <v>0</v>
      </c>
      <c r="EA195" s="23">
        <f t="shared" si="472"/>
        <v>0</v>
      </c>
      <c r="EB195" s="23">
        <f t="shared" si="472"/>
        <v>0</v>
      </c>
      <c r="EC195" s="23">
        <f t="shared" si="472"/>
        <v>0</v>
      </c>
      <c r="ED195" s="23">
        <f t="shared" si="472"/>
        <v>0</v>
      </c>
      <c r="EE195" s="23">
        <f t="shared" si="472"/>
        <v>0</v>
      </c>
      <c r="EF195" s="23">
        <f t="shared" si="472"/>
        <v>0</v>
      </c>
      <c r="EG195" s="23">
        <f t="shared" si="472"/>
        <v>0</v>
      </c>
      <c r="EH195" s="23">
        <f t="shared" si="472"/>
        <v>0</v>
      </c>
      <c r="EI195" s="23">
        <f t="shared" si="472"/>
        <v>0</v>
      </c>
      <c r="EJ195" s="23">
        <f t="shared" si="472"/>
        <v>0</v>
      </c>
      <c r="EK195" s="23">
        <f t="shared" si="472"/>
        <v>0</v>
      </c>
      <c r="EL195" s="23">
        <f t="shared" si="472"/>
        <v>0</v>
      </c>
      <c r="EM195" s="23">
        <f t="shared" si="472"/>
        <v>0</v>
      </c>
      <c r="EN195" s="23">
        <f t="shared" si="472"/>
        <v>0</v>
      </c>
      <c r="EO195" s="23">
        <f t="shared" si="472"/>
        <v>0</v>
      </c>
      <c r="EP195" s="23">
        <f t="shared" si="472"/>
        <v>0</v>
      </c>
      <c r="EQ195" s="23">
        <f t="shared" si="472"/>
        <v>0</v>
      </c>
      <c r="ER195" s="23">
        <f t="shared" si="472"/>
        <v>0</v>
      </c>
      <c r="ES195" s="23">
        <f t="shared" si="472"/>
        <v>0</v>
      </c>
      <c r="ET195" s="23">
        <f t="shared" si="472"/>
        <v>0</v>
      </c>
      <c r="EU195" s="23">
        <f t="shared" si="472"/>
        <v>0</v>
      </c>
      <c r="EV195" s="23">
        <f t="shared" si="472"/>
        <v>0</v>
      </c>
      <c r="EW195" s="23">
        <f t="shared" si="472"/>
        <v>0</v>
      </c>
      <c r="EX195" s="23">
        <f t="shared" si="472"/>
        <v>0</v>
      </c>
      <c r="EY195" s="23">
        <f t="shared" si="472"/>
        <v>0</v>
      </c>
      <c r="EZ195" s="23">
        <f t="shared" si="472"/>
        <v>0</v>
      </c>
      <c r="FA195" s="23">
        <f t="shared" si="472"/>
        <v>0</v>
      </c>
      <c r="FB195" s="23">
        <f t="shared" si="472"/>
        <v>0</v>
      </c>
      <c r="FC195" s="23">
        <f t="shared" si="472"/>
        <v>0</v>
      </c>
      <c r="FD195" s="23">
        <f t="shared" si="472"/>
        <v>0</v>
      </c>
      <c r="FE195" s="23">
        <f t="shared" si="472"/>
        <v>0</v>
      </c>
      <c r="FF195" s="23">
        <f t="shared" si="472"/>
        <v>0</v>
      </c>
      <c r="FG195" s="23">
        <f t="shared" si="472"/>
        <v>0</v>
      </c>
      <c r="FH195" s="23">
        <f t="shared" si="472"/>
        <v>0</v>
      </c>
      <c r="FI195" s="23">
        <f t="shared" si="472"/>
        <v>0</v>
      </c>
      <c r="FJ195" s="23">
        <f t="shared" si="472"/>
        <v>0</v>
      </c>
      <c r="FK195" s="23">
        <f t="shared" si="472"/>
        <v>0</v>
      </c>
      <c r="FL195" s="23">
        <f t="shared" si="472"/>
        <v>0</v>
      </c>
      <c r="FM195" s="23">
        <f t="shared" si="472"/>
        <v>0</v>
      </c>
      <c r="FN195" s="23">
        <f t="shared" si="472"/>
        <v>0</v>
      </c>
      <c r="FO195" s="23">
        <f t="shared" si="472"/>
        <v>0</v>
      </c>
      <c r="FP195" s="23">
        <f t="shared" si="472"/>
        <v>0</v>
      </c>
      <c r="FQ195" s="23">
        <f t="shared" si="472"/>
        <v>0</v>
      </c>
      <c r="FR195" s="5"/>
      <c r="FS195" s="5"/>
      <c r="FT195" s="5"/>
      <c r="FU195" s="5"/>
      <c r="FV195" s="5"/>
      <c r="FW195" s="5"/>
      <c r="FX195" s="5"/>
      <c r="FY195" s="5"/>
      <c r="FZ195" s="5"/>
      <c r="GA195" s="5"/>
    </row>
    <row r="196" spans="1:183" ht="16.5" customHeight="1" x14ac:dyDescent="0.25">
      <c r="A196" s="19"/>
      <c r="B196" s="74"/>
      <c r="C196" s="74"/>
      <c r="D196" s="74"/>
      <c r="E196" s="19"/>
      <c r="F196" s="19" t="s">
        <v>344</v>
      </c>
      <c r="G196" s="19"/>
      <c r="H196" s="19"/>
      <c r="I196" s="19"/>
      <c r="J196" s="19"/>
      <c r="K196" s="19"/>
      <c r="L196" s="19"/>
      <c r="M196" s="19"/>
      <c r="N196" s="19"/>
      <c r="O196" s="107">
        <f t="shared" ref="O196:FQ196" si="473">SUM(O193:O195)</f>
        <v>0</v>
      </c>
      <c r="P196" s="107">
        <f t="shared" si="473"/>
        <v>0</v>
      </c>
      <c r="Q196" s="107">
        <f t="shared" si="473"/>
        <v>0</v>
      </c>
      <c r="R196" s="107">
        <f t="shared" si="473"/>
        <v>7.41</v>
      </c>
      <c r="S196" s="107">
        <f t="shared" si="473"/>
        <v>7.41</v>
      </c>
      <c r="T196" s="107">
        <f t="shared" si="473"/>
        <v>8.16</v>
      </c>
      <c r="U196" s="107">
        <f t="shared" si="473"/>
        <v>8.16</v>
      </c>
      <c r="V196" s="107">
        <f t="shared" si="473"/>
        <v>7.91</v>
      </c>
      <c r="W196" s="107">
        <f t="shared" si="473"/>
        <v>7.91</v>
      </c>
      <c r="X196" s="107">
        <f t="shared" si="473"/>
        <v>7.74</v>
      </c>
      <c r="Y196" s="107">
        <f t="shared" si="473"/>
        <v>7.74</v>
      </c>
      <c r="Z196" s="107">
        <f t="shared" si="473"/>
        <v>7.74</v>
      </c>
      <c r="AA196" s="107">
        <f t="shared" si="473"/>
        <v>7.74</v>
      </c>
      <c r="AB196" s="107">
        <f t="shared" si="473"/>
        <v>7.74</v>
      </c>
      <c r="AC196" s="107">
        <f t="shared" si="473"/>
        <v>7.74</v>
      </c>
      <c r="AD196" s="107">
        <f t="shared" si="473"/>
        <v>2</v>
      </c>
      <c r="AE196" s="107">
        <f t="shared" si="473"/>
        <v>2</v>
      </c>
      <c r="AF196" s="107">
        <f t="shared" si="473"/>
        <v>1</v>
      </c>
      <c r="AG196" s="107">
        <f t="shared" si="473"/>
        <v>1</v>
      </c>
      <c r="AH196" s="107">
        <f t="shared" si="473"/>
        <v>1</v>
      </c>
      <c r="AI196" s="107">
        <f t="shared" si="473"/>
        <v>1</v>
      </c>
      <c r="AJ196" s="107">
        <f t="shared" si="473"/>
        <v>1</v>
      </c>
      <c r="AK196" s="107">
        <f t="shared" si="473"/>
        <v>1</v>
      </c>
      <c r="AL196" s="107">
        <f t="shared" si="473"/>
        <v>1</v>
      </c>
      <c r="AM196" s="107">
        <f t="shared" si="473"/>
        <v>1</v>
      </c>
      <c r="AN196" s="107">
        <f t="shared" si="473"/>
        <v>1</v>
      </c>
      <c r="AO196" s="107">
        <f t="shared" si="473"/>
        <v>1</v>
      </c>
      <c r="AP196" s="107">
        <f t="shared" si="473"/>
        <v>0</v>
      </c>
      <c r="AQ196" s="107">
        <f t="shared" si="473"/>
        <v>0</v>
      </c>
      <c r="AR196" s="107">
        <f t="shared" si="473"/>
        <v>0</v>
      </c>
      <c r="AS196" s="107">
        <f t="shared" si="473"/>
        <v>0</v>
      </c>
      <c r="AT196" s="107">
        <f t="shared" si="473"/>
        <v>0</v>
      </c>
      <c r="AU196" s="107">
        <f t="shared" si="473"/>
        <v>0</v>
      </c>
      <c r="AV196" s="107">
        <f t="shared" si="473"/>
        <v>0</v>
      </c>
      <c r="AW196" s="107">
        <f t="shared" si="473"/>
        <v>0</v>
      </c>
      <c r="AX196" s="107">
        <f t="shared" si="473"/>
        <v>0</v>
      </c>
      <c r="AY196" s="107">
        <f t="shared" si="473"/>
        <v>0</v>
      </c>
      <c r="AZ196" s="107">
        <f t="shared" si="473"/>
        <v>0</v>
      </c>
      <c r="BA196" s="107">
        <f t="shared" si="473"/>
        <v>0</v>
      </c>
      <c r="BB196" s="107">
        <f t="shared" si="473"/>
        <v>0</v>
      </c>
      <c r="BC196" s="107">
        <f t="shared" si="473"/>
        <v>0</v>
      </c>
      <c r="BD196" s="107">
        <f t="shared" si="473"/>
        <v>0</v>
      </c>
      <c r="BE196" s="107">
        <f t="shared" si="473"/>
        <v>0</v>
      </c>
      <c r="BF196" s="107">
        <f t="shared" si="473"/>
        <v>0</v>
      </c>
      <c r="BG196" s="107">
        <f t="shared" si="473"/>
        <v>0</v>
      </c>
      <c r="BH196" s="107">
        <f t="shared" si="473"/>
        <v>0</v>
      </c>
      <c r="BI196" s="107">
        <f t="shared" si="473"/>
        <v>0</v>
      </c>
      <c r="BJ196" s="107">
        <f t="shared" si="473"/>
        <v>0</v>
      </c>
      <c r="BK196" s="107">
        <f t="shared" si="473"/>
        <v>0</v>
      </c>
      <c r="BL196" s="107">
        <f t="shared" si="473"/>
        <v>0</v>
      </c>
      <c r="BM196" s="107">
        <f t="shared" si="473"/>
        <v>0</v>
      </c>
      <c r="BN196" s="107">
        <f t="shared" si="473"/>
        <v>0</v>
      </c>
      <c r="BO196" s="107">
        <f t="shared" si="473"/>
        <v>0</v>
      </c>
      <c r="BP196" s="107">
        <f t="shared" si="473"/>
        <v>0</v>
      </c>
      <c r="BQ196" s="107">
        <f t="shared" si="473"/>
        <v>0</v>
      </c>
      <c r="BR196" s="107">
        <f t="shared" si="473"/>
        <v>0</v>
      </c>
      <c r="BS196" s="107">
        <f t="shared" si="473"/>
        <v>0</v>
      </c>
      <c r="BT196" s="107">
        <f t="shared" si="473"/>
        <v>0</v>
      </c>
      <c r="BU196" s="107">
        <f t="shared" si="473"/>
        <v>0</v>
      </c>
      <c r="BV196" s="107">
        <f t="shared" si="473"/>
        <v>0</v>
      </c>
      <c r="BW196" s="107">
        <f t="shared" si="473"/>
        <v>0</v>
      </c>
      <c r="BX196" s="107">
        <f t="shared" si="473"/>
        <v>0</v>
      </c>
      <c r="BY196" s="107">
        <f t="shared" si="473"/>
        <v>0</v>
      </c>
      <c r="BZ196" s="107">
        <f t="shared" si="473"/>
        <v>0</v>
      </c>
      <c r="CA196" s="107">
        <f t="shared" si="473"/>
        <v>0</v>
      </c>
      <c r="CB196" s="107">
        <f t="shared" si="473"/>
        <v>0</v>
      </c>
      <c r="CC196" s="107">
        <f t="shared" si="473"/>
        <v>0</v>
      </c>
      <c r="CD196" s="107">
        <f t="shared" si="473"/>
        <v>0</v>
      </c>
      <c r="CE196" s="107">
        <f t="shared" si="473"/>
        <v>0</v>
      </c>
      <c r="CF196" s="107">
        <f t="shared" si="473"/>
        <v>0</v>
      </c>
      <c r="CG196" s="107">
        <f t="shared" si="473"/>
        <v>0</v>
      </c>
      <c r="CH196" s="107">
        <f t="shared" si="473"/>
        <v>0</v>
      </c>
      <c r="CI196" s="107">
        <f t="shared" si="473"/>
        <v>0</v>
      </c>
      <c r="CJ196" s="107">
        <f t="shared" si="473"/>
        <v>0</v>
      </c>
      <c r="CK196" s="107">
        <f t="shared" si="473"/>
        <v>0</v>
      </c>
      <c r="CL196" s="107">
        <f t="shared" si="473"/>
        <v>0</v>
      </c>
      <c r="CM196" s="107">
        <f t="shared" si="473"/>
        <v>0</v>
      </c>
      <c r="CN196" s="107">
        <f t="shared" si="473"/>
        <v>0</v>
      </c>
      <c r="CO196" s="107">
        <f t="shared" si="473"/>
        <v>0</v>
      </c>
      <c r="CP196" s="107">
        <f t="shared" si="473"/>
        <v>0</v>
      </c>
      <c r="CQ196" s="107">
        <f t="shared" si="473"/>
        <v>0</v>
      </c>
      <c r="CR196" s="107">
        <f t="shared" si="473"/>
        <v>0</v>
      </c>
      <c r="CS196" s="107">
        <f t="shared" si="473"/>
        <v>0</v>
      </c>
      <c r="CT196" s="107">
        <f t="shared" si="473"/>
        <v>0</v>
      </c>
      <c r="CU196" s="107">
        <f t="shared" si="473"/>
        <v>0</v>
      </c>
      <c r="CV196" s="107">
        <f t="shared" si="473"/>
        <v>0</v>
      </c>
      <c r="CW196" s="107">
        <f t="shared" si="473"/>
        <v>0</v>
      </c>
      <c r="CX196" s="107">
        <f t="shared" si="473"/>
        <v>0</v>
      </c>
      <c r="CY196" s="107">
        <f t="shared" si="473"/>
        <v>0</v>
      </c>
      <c r="CZ196" s="107">
        <f t="shared" si="473"/>
        <v>0</v>
      </c>
      <c r="DA196" s="107">
        <f t="shared" si="473"/>
        <v>0</v>
      </c>
      <c r="DB196" s="107">
        <f t="shared" si="473"/>
        <v>0</v>
      </c>
      <c r="DC196" s="107">
        <f t="shared" si="473"/>
        <v>0</v>
      </c>
      <c r="DD196" s="107">
        <f t="shared" si="473"/>
        <v>0</v>
      </c>
      <c r="DE196" s="107">
        <f t="shared" si="473"/>
        <v>0</v>
      </c>
      <c r="DF196" s="107">
        <f t="shared" si="473"/>
        <v>0</v>
      </c>
      <c r="DG196" s="107">
        <f t="shared" si="473"/>
        <v>0</v>
      </c>
      <c r="DH196" s="107">
        <f t="shared" si="473"/>
        <v>0</v>
      </c>
      <c r="DI196" s="107">
        <f t="shared" si="473"/>
        <v>0</v>
      </c>
      <c r="DJ196" s="107">
        <f t="shared" si="473"/>
        <v>0</v>
      </c>
      <c r="DK196" s="107">
        <f t="shared" si="473"/>
        <v>0</v>
      </c>
      <c r="DL196" s="107">
        <f t="shared" si="473"/>
        <v>0</v>
      </c>
      <c r="DM196" s="107">
        <f t="shared" si="473"/>
        <v>0</v>
      </c>
      <c r="DN196" s="107">
        <f t="shared" si="473"/>
        <v>0</v>
      </c>
      <c r="DO196" s="107">
        <f t="shared" si="473"/>
        <v>0</v>
      </c>
      <c r="DP196" s="107">
        <f t="shared" si="473"/>
        <v>0</v>
      </c>
      <c r="DQ196" s="107">
        <f t="shared" si="473"/>
        <v>0</v>
      </c>
      <c r="DR196" s="107">
        <f t="shared" si="473"/>
        <v>0</v>
      </c>
      <c r="DS196" s="107">
        <f t="shared" si="473"/>
        <v>0</v>
      </c>
      <c r="DT196" s="107">
        <f t="shared" si="473"/>
        <v>0</v>
      </c>
      <c r="DU196" s="107">
        <f t="shared" si="473"/>
        <v>0</v>
      </c>
      <c r="DV196" s="107">
        <f t="shared" si="473"/>
        <v>0</v>
      </c>
      <c r="DW196" s="107">
        <f t="shared" si="473"/>
        <v>0</v>
      </c>
      <c r="DX196" s="107">
        <f t="shared" si="473"/>
        <v>0</v>
      </c>
      <c r="DY196" s="107">
        <f t="shared" si="473"/>
        <v>0</v>
      </c>
      <c r="DZ196" s="107">
        <f t="shared" si="473"/>
        <v>0</v>
      </c>
      <c r="EA196" s="107">
        <f t="shared" si="473"/>
        <v>0</v>
      </c>
      <c r="EB196" s="107">
        <f t="shared" si="473"/>
        <v>0</v>
      </c>
      <c r="EC196" s="107">
        <f t="shared" si="473"/>
        <v>0</v>
      </c>
      <c r="ED196" s="107">
        <f t="shared" si="473"/>
        <v>0</v>
      </c>
      <c r="EE196" s="107">
        <f t="shared" si="473"/>
        <v>0</v>
      </c>
      <c r="EF196" s="107">
        <f t="shared" si="473"/>
        <v>0</v>
      </c>
      <c r="EG196" s="107">
        <f t="shared" si="473"/>
        <v>0</v>
      </c>
      <c r="EH196" s="107">
        <f t="shared" si="473"/>
        <v>0</v>
      </c>
      <c r="EI196" s="107">
        <f t="shared" si="473"/>
        <v>0</v>
      </c>
      <c r="EJ196" s="107">
        <f t="shared" si="473"/>
        <v>0</v>
      </c>
      <c r="EK196" s="107">
        <f t="shared" si="473"/>
        <v>0</v>
      </c>
      <c r="EL196" s="107">
        <f t="shared" si="473"/>
        <v>0</v>
      </c>
      <c r="EM196" s="107">
        <f t="shared" si="473"/>
        <v>0</v>
      </c>
      <c r="EN196" s="107">
        <f t="shared" si="473"/>
        <v>0</v>
      </c>
      <c r="EO196" s="107">
        <f t="shared" si="473"/>
        <v>0</v>
      </c>
      <c r="EP196" s="107">
        <f t="shared" si="473"/>
        <v>0</v>
      </c>
      <c r="EQ196" s="107">
        <f t="shared" si="473"/>
        <v>0</v>
      </c>
      <c r="ER196" s="107">
        <f t="shared" si="473"/>
        <v>0</v>
      </c>
      <c r="ES196" s="107">
        <f t="shared" si="473"/>
        <v>0</v>
      </c>
      <c r="ET196" s="107">
        <f t="shared" si="473"/>
        <v>0</v>
      </c>
      <c r="EU196" s="107">
        <f t="shared" si="473"/>
        <v>0</v>
      </c>
      <c r="EV196" s="107">
        <f t="shared" si="473"/>
        <v>0</v>
      </c>
      <c r="EW196" s="107">
        <f t="shared" si="473"/>
        <v>0</v>
      </c>
      <c r="EX196" s="107">
        <f t="shared" si="473"/>
        <v>0</v>
      </c>
      <c r="EY196" s="107">
        <f t="shared" si="473"/>
        <v>0</v>
      </c>
      <c r="EZ196" s="107">
        <f t="shared" si="473"/>
        <v>0</v>
      </c>
      <c r="FA196" s="107">
        <f t="shared" si="473"/>
        <v>0</v>
      </c>
      <c r="FB196" s="107">
        <f t="shared" si="473"/>
        <v>0</v>
      </c>
      <c r="FC196" s="107">
        <f t="shared" si="473"/>
        <v>0</v>
      </c>
      <c r="FD196" s="107">
        <f t="shared" si="473"/>
        <v>0</v>
      </c>
      <c r="FE196" s="107">
        <f t="shared" si="473"/>
        <v>0</v>
      </c>
      <c r="FF196" s="107">
        <f t="shared" si="473"/>
        <v>0</v>
      </c>
      <c r="FG196" s="107">
        <f t="shared" si="473"/>
        <v>0</v>
      </c>
      <c r="FH196" s="107">
        <f t="shared" si="473"/>
        <v>0</v>
      </c>
      <c r="FI196" s="107">
        <f t="shared" si="473"/>
        <v>0</v>
      </c>
      <c r="FJ196" s="107">
        <f t="shared" si="473"/>
        <v>0</v>
      </c>
      <c r="FK196" s="107">
        <f t="shared" si="473"/>
        <v>0</v>
      </c>
      <c r="FL196" s="107">
        <f t="shared" si="473"/>
        <v>0</v>
      </c>
      <c r="FM196" s="107">
        <f t="shared" si="473"/>
        <v>0</v>
      </c>
      <c r="FN196" s="107">
        <f t="shared" si="473"/>
        <v>0</v>
      </c>
      <c r="FO196" s="107">
        <f t="shared" si="473"/>
        <v>0</v>
      </c>
      <c r="FP196" s="107">
        <f t="shared" si="473"/>
        <v>0</v>
      </c>
      <c r="FQ196" s="107">
        <f t="shared" si="473"/>
        <v>0</v>
      </c>
      <c r="FR196" s="19"/>
      <c r="FS196" s="19"/>
      <c r="FT196" s="19"/>
      <c r="FU196" s="19"/>
      <c r="FV196" s="19"/>
      <c r="FW196" s="19"/>
      <c r="FX196" s="19"/>
      <c r="FY196" s="19"/>
      <c r="FZ196" s="19"/>
      <c r="GA196" s="19"/>
    </row>
    <row r="197" spans="1:183" ht="16.5" customHeight="1" x14ac:dyDescent="0.25">
      <c r="A197" s="5"/>
      <c r="B197" s="24"/>
      <c r="C197" s="24"/>
      <c r="D197" s="2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  <c r="BN197" s="51"/>
      <c r="BO197" s="51"/>
      <c r="BP197" s="51"/>
      <c r="BQ197" s="51"/>
      <c r="BR197" s="51"/>
      <c r="BS197" s="51"/>
      <c r="BT197" s="51"/>
      <c r="BU197" s="51"/>
      <c r="BV197" s="51"/>
      <c r="BW197" s="51"/>
      <c r="BX197" s="51"/>
      <c r="BY197" s="51"/>
      <c r="BZ197" s="51"/>
      <c r="CA197" s="51"/>
      <c r="CB197" s="51"/>
      <c r="CC197" s="51"/>
      <c r="CD197" s="51"/>
      <c r="CE197" s="51"/>
      <c r="CF197" s="51"/>
      <c r="CG197" s="51"/>
      <c r="CH197" s="51"/>
      <c r="CI197" s="51"/>
      <c r="CJ197" s="51"/>
      <c r="CK197" s="51"/>
      <c r="CL197" s="51"/>
      <c r="CM197" s="51"/>
      <c r="CN197" s="51"/>
      <c r="CO197" s="51"/>
      <c r="CP197" s="51"/>
      <c r="CQ197" s="51"/>
      <c r="CR197" s="51"/>
      <c r="CS197" s="51"/>
      <c r="CT197" s="51"/>
      <c r="CU197" s="51"/>
      <c r="CV197" s="51"/>
      <c r="CW197" s="51"/>
      <c r="CX197" s="51"/>
      <c r="CY197" s="51"/>
      <c r="CZ197" s="51"/>
      <c r="DA197" s="51"/>
      <c r="DB197" s="51"/>
      <c r="DC197" s="51"/>
      <c r="DD197" s="51"/>
      <c r="DE197" s="51"/>
      <c r="DF197" s="51"/>
      <c r="DG197" s="51"/>
      <c r="DH197" s="51"/>
      <c r="DI197" s="51"/>
      <c r="DJ197" s="51"/>
      <c r="DK197" s="51"/>
      <c r="DL197" s="51"/>
      <c r="DM197" s="51"/>
      <c r="DN197" s="51"/>
      <c r="DO197" s="51"/>
      <c r="DP197" s="51"/>
      <c r="DQ197" s="51"/>
      <c r="DR197" s="51"/>
      <c r="DS197" s="51"/>
      <c r="DT197" s="51"/>
      <c r="DU197" s="51"/>
      <c r="DV197" s="51"/>
      <c r="DW197" s="51"/>
      <c r="DX197" s="51"/>
      <c r="DY197" s="51"/>
      <c r="DZ197" s="51"/>
      <c r="EA197" s="51"/>
      <c r="EB197" s="51"/>
      <c r="EC197" s="51"/>
      <c r="ED197" s="51"/>
      <c r="EE197" s="51"/>
      <c r="EF197" s="51"/>
      <c r="EG197" s="51"/>
      <c r="EH197" s="51"/>
      <c r="EI197" s="51"/>
      <c r="EJ197" s="51"/>
      <c r="EK197" s="51"/>
      <c r="EL197" s="51"/>
      <c r="EM197" s="51"/>
      <c r="EN197" s="51"/>
      <c r="EO197" s="51"/>
      <c r="EP197" s="51"/>
      <c r="EQ197" s="51"/>
      <c r="ER197" s="51"/>
      <c r="ES197" s="51"/>
      <c r="ET197" s="51"/>
      <c r="EU197" s="51"/>
      <c r="EV197" s="51"/>
      <c r="EW197" s="51"/>
      <c r="EX197" s="51"/>
      <c r="EY197" s="51"/>
      <c r="EZ197" s="51"/>
      <c r="FA197" s="51"/>
      <c r="FB197" s="51"/>
      <c r="FC197" s="51"/>
      <c r="FD197" s="51"/>
      <c r="FE197" s="51"/>
      <c r="FF197" s="51"/>
      <c r="FG197" s="51"/>
      <c r="FH197" s="51"/>
      <c r="FI197" s="51"/>
      <c r="FJ197" s="51"/>
      <c r="FK197" s="51"/>
      <c r="FL197" s="51"/>
      <c r="FM197" s="51"/>
      <c r="FN197" s="51"/>
      <c r="FO197" s="51"/>
      <c r="FP197" s="51"/>
      <c r="FQ197" s="51"/>
      <c r="FR197" s="5"/>
      <c r="FS197" s="5"/>
      <c r="FT197" s="5"/>
      <c r="FU197" s="5"/>
      <c r="FV197" s="5"/>
      <c r="FW197" s="5"/>
      <c r="FX197" s="5"/>
      <c r="FY197" s="5"/>
      <c r="FZ197" s="5"/>
      <c r="GA197" s="5"/>
    </row>
  </sheetData>
  <mergeCells count="475">
    <mergeCell ref="FD11:FE11"/>
    <mergeCell ref="FD12:FE12"/>
    <mergeCell ref="FB12:FC12"/>
    <mergeCell ref="EX12:EY12"/>
    <mergeCell ref="EZ12:FA12"/>
    <mergeCell ref="FZ12:GA12"/>
    <mergeCell ref="FB10:FC10"/>
    <mergeCell ref="FD10:FE10"/>
    <mergeCell ref="EX10:EY10"/>
    <mergeCell ref="EZ10:FA10"/>
    <mergeCell ref="EZ11:FA11"/>
    <mergeCell ref="EX11:EY11"/>
    <mergeCell ref="FB11:FC11"/>
    <mergeCell ref="FN10:FO10"/>
    <mergeCell ref="FJ10:FK10"/>
    <mergeCell ref="FL10:FM10"/>
    <mergeCell ref="FP11:FQ11"/>
    <mergeCell ref="FN11:FO11"/>
    <mergeCell ref="FP10:FQ10"/>
    <mergeCell ref="FH11:FI11"/>
    <mergeCell ref="FJ12:FK12"/>
    <mergeCell ref="FH12:FI12"/>
    <mergeCell ref="FP12:FQ12"/>
    <mergeCell ref="FN12:FO12"/>
    <mergeCell ref="EF12:EG12"/>
    <mergeCell ref="EF10:EG10"/>
    <mergeCell ref="EJ12:EK12"/>
    <mergeCell ref="EH12:EI12"/>
    <mergeCell ref="EV12:EW12"/>
    <mergeCell ref="ET12:EU12"/>
    <mergeCell ref="EP12:EQ12"/>
    <mergeCell ref="ER12:ES12"/>
    <mergeCell ref="EL11:EM11"/>
    <mergeCell ref="EN11:EO11"/>
    <mergeCell ref="EL12:EM12"/>
    <mergeCell ref="EN12:EO12"/>
    <mergeCell ref="ER10:ES10"/>
    <mergeCell ref="ET10:EU10"/>
    <mergeCell ref="ET11:EU11"/>
    <mergeCell ref="EV11:EW11"/>
    <mergeCell ref="ER11:ES11"/>
    <mergeCell ref="EV10:EW10"/>
    <mergeCell ref="EH11:EI11"/>
    <mergeCell ref="EH10:EI10"/>
    <mergeCell ref="EJ11:EK11"/>
    <mergeCell ref="EJ10:EK10"/>
    <mergeCell ref="EL10:EM10"/>
    <mergeCell ref="EP10:EQ10"/>
    <mergeCell ref="EP11:EQ11"/>
    <mergeCell ref="EN10:EO10"/>
    <mergeCell ref="EF11:EG11"/>
    <mergeCell ref="ED11:EE11"/>
    <mergeCell ref="DT10:DU10"/>
    <mergeCell ref="DX10:DY10"/>
    <mergeCell ref="DP10:DQ10"/>
    <mergeCell ref="DR10:DS10"/>
    <mergeCell ref="ED10:EE10"/>
    <mergeCell ref="DZ10:EA10"/>
    <mergeCell ref="DV10:DW10"/>
    <mergeCell ref="DP12:DQ12"/>
    <mergeCell ref="ED12:EE12"/>
    <mergeCell ref="DZ12:EA12"/>
    <mergeCell ref="EB12:EC12"/>
    <mergeCell ref="CX11:CY11"/>
    <mergeCell ref="DH12:DI12"/>
    <mergeCell ref="CX12:CY12"/>
    <mergeCell ref="CZ12:DA12"/>
    <mergeCell ref="CP12:CQ12"/>
    <mergeCell ref="CR12:CS12"/>
    <mergeCell ref="DV11:DW11"/>
    <mergeCell ref="DV12:DW12"/>
    <mergeCell ref="CD10:CE10"/>
    <mergeCell ref="CF10:CG10"/>
    <mergeCell ref="BX10:BY10"/>
    <mergeCell ref="BZ10:CA10"/>
    <mergeCell ref="CL10:CM10"/>
    <mergeCell ref="CB12:CC12"/>
    <mergeCell ref="BZ12:CA12"/>
    <mergeCell ref="CL11:CM11"/>
    <mergeCell ref="CH11:CI11"/>
    <mergeCell ref="CJ11:CK11"/>
    <mergeCell ref="CF12:CG12"/>
    <mergeCell ref="CF11:CG11"/>
    <mergeCell ref="CH12:CI12"/>
    <mergeCell ref="CD11:CE11"/>
    <mergeCell ref="CD12:CE12"/>
    <mergeCell ref="CJ12:CK12"/>
    <mergeCell ref="CL12:CM12"/>
    <mergeCell ref="CZ10:DA10"/>
    <mergeCell ref="DR12:DS12"/>
    <mergeCell ref="DT12:DU12"/>
    <mergeCell ref="EB10:EC10"/>
    <mergeCell ref="DT11:DU11"/>
    <mergeCell ref="DR11:DS11"/>
    <mergeCell ref="CJ10:CK10"/>
    <mergeCell ref="CH10:CI10"/>
    <mergeCell ref="DL10:DM10"/>
    <mergeCell ref="DJ10:DK10"/>
    <mergeCell ref="DH10:DI10"/>
    <mergeCell ref="DN10:DO10"/>
    <mergeCell ref="CR10:CS10"/>
    <mergeCell ref="CP10:CQ10"/>
    <mergeCell ref="DN11:DO11"/>
    <mergeCell ref="DL11:DM11"/>
    <mergeCell ref="DX11:DY11"/>
    <mergeCell ref="DP11:DQ11"/>
    <mergeCell ref="DB10:DC10"/>
    <mergeCell ref="DF12:DG12"/>
    <mergeCell ref="DF11:DG11"/>
    <mergeCell ref="DJ11:DK11"/>
    <mergeCell ref="DH11:DI11"/>
    <mergeCell ref="CV11:CW11"/>
    <mergeCell ref="DD10:DE10"/>
    <mergeCell ref="DF10:DG10"/>
    <mergeCell ref="DX12:DY12"/>
    <mergeCell ref="DJ12:DK12"/>
    <mergeCell ref="DL12:DM12"/>
    <mergeCell ref="DN12:DO12"/>
    <mergeCell ref="DZ11:EA11"/>
    <mergeCell ref="EB11:EC11"/>
    <mergeCell ref="CN11:CO11"/>
    <mergeCell ref="CT11:CU11"/>
    <mergeCell ref="CV12:CW12"/>
    <mergeCell ref="CT12:CU12"/>
    <mergeCell ref="CP11:CQ11"/>
    <mergeCell ref="CR11:CS11"/>
    <mergeCell ref="DB12:DC12"/>
    <mergeCell ref="DD12:DE12"/>
    <mergeCell ref="CZ11:DA11"/>
    <mergeCell ref="DD11:DE11"/>
    <mergeCell ref="DB11:DC11"/>
    <mergeCell ref="CN12:CO12"/>
    <mergeCell ref="CN10:CO10"/>
    <mergeCell ref="CX10:CY10"/>
    <mergeCell ref="CT10:CU10"/>
    <mergeCell ref="CV10:CW10"/>
    <mergeCell ref="BP76:BQ76"/>
    <mergeCell ref="CB76:CC76"/>
    <mergeCell ref="BR10:BS10"/>
    <mergeCell ref="BP10:BQ10"/>
    <mergeCell ref="BP12:BQ12"/>
    <mergeCell ref="BT12:BU12"/>
    <mergeCell ref="BV12:BW12"/>
    <mergeCell ref="BX75:BY75"/>
    <mergeCell ref="BR12:BS12"/>
    <mergeCell ref="BV10:BW10"/>
    <mergeCell ref="BT10:BU10"/>
    <mergeCell ref="BZ76:CA76"/>
    <mergeCell ref="BZ75:CA75"/>
    <mergeCell ref="CB74:CC74"/>
    <mergeCell ref="BT74:BU74"/>
    <mergeCell ref="BR74:BS74"/>
    <mergeCell ref="BR75:BS75"/>
    <mergeCell ref="BT75:BU75"/>
    <mergeCell ref="CB10:CC10"/>
    <mergeCell ref="CB11:CC11"/>
    <mergeCell ref="BZ11:CA11"/>
    <mergeCell ref="BX12:BY12"/>
    <mergeCell ref="BX11:BY11"/>
    <mergeCell ref="BX74:BY74"/>
    <mergeCell ref="BD76:BE76"/>
    <mergeCell ref="BB76:BC76"/>
    <mergeCell ref="BN74:BO74"/>
    <mergeCell ref="BL74:BM74"/>
    <mergeCell ref="BJ76:BK76"/>
    <mergeCell ref="BH76:BI76"/>
    <mergeCell ref="BF76:BG76"/>
    <mergeCell ref="BN76:BO76"/>
    <mergeCell ref="BH75:BI75"/>
    <mergeCell ref="BL76:BM76"/>
    <mergeCell ref="BD74:BE74"/>
    <mergeCell ref="BB74:BC74"/>
    <mergeCell ref="EF76:EG76"/>
    <mergeCell ref="EL75:EM75"/>
    <mergeCell ref="ED75:EE75"/>
    <mergeCell ref="EP74:EQ74"/>
    <mergeCell ref="ER74:ES74"/>
    <mergeCell ref="EN75:EO75"/>
    <mergeCell ref="EJ75:EK75"/>
    <mergeCell ref="EN76:EO76"/>
    <mergeCell ref="ER75:ES75"/>
    <mergeCell ref="EP75:EQ75"/>
    <mergeCell ref="BL12:BM12"/>
    <mergeCell ref="BJ12:BK12"/>
    <mergeCell ref="BB12:BC12"/>
    <mergeCell ref="BD12:BE12"/>
    <mergeCell ref="BF11:BG11"/>
    <mergeCell ref="BD11:BE11"/>
    <mergeCell ref="AZ11:BA11"/>
    <mergeCell ref="AZ12:BA12"/>
    <mergeCell ref="AX12:AY12"/>
    <mergeCell ref="AX11:AY11"/>
    <mergeCell ref="BN12:BO12"/>
    <mergeCell ref="BH12:BI12"/>
    <mergeCell ref="BF12:BG12"/>
    <mergeCell ref="ED76:EE76"/>
    <mergeCell ref="DX75:DY75"/>
    <mergeCell ref="DZ75:EA75"/>
    <mergeCell ref="EB75:EC75"/>
    <mergeCell ref="DX74:DY74"/>
    <mergeCell ref="DZ74:EA74"/>
    <mergeCell ref="DR74:DS74"/>
    <mergeCell ref="DF74:DG74"/>
    <mergeCell ref="DH74:DI74"/>
    <mergeCell ref="CH74:CI74"/>
    <mergeCell ref="CD74:CE74"/>
    <mergeCell ref="BF74:BG74"/>
    <mergeCell ref="DT75:DU75"/>
    <mergeCell ref="DV76:DW76"/>
    <mergeCell ref="DT76:DU76"/>
    <mergeCell ref="DX76:DY76"/>
    <mergeCell ref="DV75:DW75"/>
    <mergeCell ref="DN74:DO74"/>
    <mergeCell ref="DP74:DQ74"/>
    <mergeCell ref="DT74:DU74"/>
    <mergeCell ref="DV74:DW74"/>
    <mergeCell ref="AP75:AQ75"/>
    <mergeCell ref="AR75:AS75"/>
    <mergeCell ref="AV76:AW76"/>
    <mergeCell ref="AT76:AU76"/>
    <mergeCell ref="AX76:AY76"/>
    <mergeCell ref="AZ76:BA76"/>
    <mergeCell ref="EB76:EC76"/>
    <mergeCell ref="DZ76:EA76"/>
    <mergeCell ref="DJ76:DK76"/>
    <mergeCell ref="DD75:DE75"/>
    <mergeCell ref="DL76:DM76"/>
    <mergeCell ref="CV76:CW76"/>
    <mergeCell ref="CX76:CY76"/>
    <mergeCell ref="CF76:CG76"/>
    <mergeCell ref="CH76:CI76"/>
    <mergeCell ref="CD76:CE76"/>
    <mergeCell ref="BB75:BC75"/>
    <mergeCell ref="AZ75:BA75"/>
    <mergeCell ref="CR76:CS76"/>
    <mergeCell ref="CT76:CU76"/>
    <mergeCell ref="CZ76:DA76"/>
    <mergeCell ref="CL76:CM76"/>
    <mergeCell ref="CN76:CO76"/>
    <mergeCell ref="CP76:CQ76"/>
    <mergeCell ref="AV11:AW11"/>
    <mergeCell ref="AV12:AW12"/>
    <mergeCell ref="AT12:AU12"/>
    <mergeCell ref="AH11:AI11"/>
    <mergeCell ref="AN11:AO11"/>
    <mergeCell ref="AP11:AQ11"/>
    <mergeCell ref="AR11:AS11"/>
    <mergeCell ref="AR12:AS12"/>
    <mergeCell ref="AP12:AQ12"/>
    <mergeCell ref="AN74:AO74"/>
    <mergeCell ref="AL74:AM74"/>
    <mergeCell ref="BL10:BM10"/>
    <mergeCell ref="BN10:BO10"/>
    <mergeCell ref="BD10:BE10"/>
    <mergeCell ref="AZ10:BA10"/>
    <mergeCell ref="BB10:BC10"/>
    <mergeCell ref="BL11:BM11"/>
    <mergeCell ref="BN11:BO11"/>
    <mergeCell ref="BH10:BI10"/>
    <mergeCell ref="BJ10:BK10"/>
    <mergeCell ref="BB11:BC11"/>
    <mergeCell ref="AN12:AO12"/>
    <mergeCell ref="AL12:AM12"/>
    <mergeCell ref="AL11:AM11"/>
    <mergeCell ref="AX10:AY10"/>
    <mergeCell ref="AV10:AW10"/>
    <mergeCell ref="AL10:AM10"/>
    <mergeCell ref="AN10:AO10"/>
    <mergeCell ref="AZ74:BA74"/>
    <mergeCell ref="AP10:AQ10"/>
    <mergeCell ref="AR10:AS10"/>
    <mergeCell ref="AT10:AU10"/>
    <mergeCell ref="AT11:AU11"/>
    <mergeCell ref="DL74:DM74"/>
    <mergeCell ref="DJ74:DK74"/>
    <mergeCell ref="DD74:DE74"/>
    <mergeCell ref="AV74:AW74"/>
    <mergeCell ref="AT74:AU74"/>
    <mergeCell ref="AX74:AY74"/>
    <mergeCell ref="CJ74:CK74"/>
    <mergeCell ref="AF74:AG74"/>
    <mergeCell ref="CZ74:DA74"/>
    <mergeCell ref="DB74:DC74"/>
    <mergeCell ref="AR74:AS74"/>
    <mergeCell ref="AP74:AQ74"/>
    <mergeCell ref="BJ74:BK74"/>
    <mergeCell ref="BP74:BQ74"/>
    <mergeCell ref="BH74:BI74"/>
    <mergeCell ref="CP74:CQ74"/>
    <mergeCell ref="CX74:CY74"/>
    <mergeCell ref="CT74:CU74"/>
    <mergeCell ref="CV74:CW74"/>
    <mergeCell ref="CR74:CS74"/>
    <mergeCell ref="CF74:CG74"/>
    <mergeCell ref="CN74:CO74"/>
    <mergeCell ref="BZ74:CA74"/>
    <mergeCell ref="BV74:BW74"/>
    <mergeCell ref="AD10:AE10"/>
    <mergeCell ref="AB74:AC74"/>
    <mergeCell ref="AJ74:AK74"/>
    <mergeCell ref="AB75:AC75"/>
    <mergeCell ref="AF10:AG10"/>
    <mergeCell ref="AD75:AE75"/>
    <mergeCell ref="AJ75:AK75"/>
    <mergeCell ref="AJ10:AK10"/>
    <mergeCell ref="AH10:AI10"/>
    <mergeCell ref="AD11:AE11"/>
    <mergeCell ref="AF12:AG12"/>
    <mergeCell ref="AJ12:AK12"/>
    <mergeCell ref="AJ11:AK11"/>
    <mergeCell ref="AH12:AI12"/>
    <mergeCell ref="AF11:AG11"/>
    <mergeCell ref="X11:Y11"/>
    <mergeCell ref="V11:W11"/>
    <mergeCell ref="AB11:AC11"/>
    <mergeCell ref="X10:Y10"/>
    <mergeCell ref="P10:Q10"/>
    <mergeCell ref="T10:U10"/>
    <mergeCell ref="V10:W10"/>
    <mergeCell ref="T11:U11"/>
    <mergeCell ref="R10:S10"/>
    <mergeCell ref="P11:Q11"/>
    <mergeCell ref="R11:S11"/>
    <mergeCell ref="Z11:AA11"/>
    <mergeCell ref="Z10:AA10"/>
    <mergeCell ref="AB10:AC10"/>
    <mergeCell ref="T76:U76"/>
    <mergeCell ref="R76:S76"/>
    <mergeCell ref="AJ76:AK76"/>
    <mergeCell ref="AH76:AI76"/>
    <mergeCell ref="AF76:AG76"/>
    <mergeCell ref="AD76:AE76"/>
    <mergeCell ref="AB76:AC76"/>
    <mergeCell ref="AB12:AC12"/>
    <mergeCell ref="AD12:AE12"/>
    <mergeCell ref="AD74:AE74"/>
    <mergeCell ref="AH74:AI74"/>
    <mergeCell ref="AH75:AI75"/>
    <mergeCell ref="CF75:CG75"/>
    <mergeCell ref="CD75:CE75"/>
    <mergeCell ref="BT76:BU76"/>
    <mergeCell ref="BR76:BS76"/>
    <mergeCell ref="DR75:DS75"/>
    <mergeCell ref="DR76:DS76"/>
    <mergeCell ref="DP76:DQ76"/>
    <mergeCell ref="DN76:DO76"/>
    <mergeCell ref="DP75:DQ75"/>
    <mergeCell ref="BX76:BY76"/>
    <mergeCell ref="BV76:BW76"/>
    <mergeCell ref="DN75:DO75"/>
    <mergeCell ref="DL75:DM75"/>
    <mergeCell ref="CJ76:CK76"/>
    <mergeCell ref="CL75:CM75"/>
    <mergeCell ref="CN75:CO75"/>
    <mergeCell ref="CL74:CM74"/>
    <mergeCell ref="FH76:FI76"/>
    <mergeCell ref="FD76:FE76"/>
    <mergeCell ref="FF76:FG76"/>
    <mergeCell ref="FH75:FI75"/>
    <mergeCell ref="FJ75:FK75"/>
    <mergeCell ref="FL75:FM75"/>
    <mergeCell ref="FF75:FG75"/>
    <mergeCell ref="EJ76:EK76"/>
    <mergeCell ref="EH76:EI76"/>
    <mergeCell ref="ET76:EU76"/>
    <mergeCell ref="EP76:EQ76"/>
    <mergeCell ref="FJ76:FK76"/>
    <mergeCell ref="FL76:FM76"/>
    <mergeCell ref="ER76:ES76"/>
    <mergeCell ref="FB76:FC76"/>
    <mergeCell ref="EV76:EW76"/>
    <mergeCell ref="EZ76:FA76"/>
    <mergeCell ref="EX76:EY76"/>
    <mergeCell ref="FB75:FC75"/>
    <mergeCell ref="EX75:EY75"/>
    <mergeCell ref="EZ75:FA75"/>
    <mergeCell ref="FD75:FE75"/>
    <mergeCell ref="EV75:EW75"/>
    <mergeCell ref="ET75:EU75"/>
    <mergeCell ref="EZ74:FA74"/>
    <mergeCell ref="EX74:EY74"/>
    <mergeCell ref="FB74:FC74"/>
    <mergeCell ref="EV74:EW74"/>
    <mergeCell ref="FD74:FE74"/>
    <mergeCell ref="EH74:EI74"/>
    <mergeCell ref="ED74:EE74"/>
    <mergeCell ref="EH75:EI75"/>
    <mergeCell ref="EF75:EG75"/>
    <mergeCell ref="EL74:EM74"/>
    <mergeCell ref="EJ74:EK74"/>
    <mergeCell ref="ET74:EU74"/>
    <mergeCell ref="EN74:EO74"/>
    <mergeCell ref="EF74:EG74"/>
    <mergeCell ref="EB74:EC74"/>
    <mergeCell ref="T75:U75"/>
    <mergeCell ref="T74:U74"/>
    <mergeCell ref="T12:U12"/>
    <mergeCell ref="V76:W76"/>
    <mergeCell ref="V75:W75"/>
    <mergeCell ref="V74:W74"/>
    <mergeCell ref="P12:Q12"/>
    <mergeCell ref="R12:S12"/>
    <mergeCell ref="V12:W12"/>
    <mergeCell ref="P75:Q75"/>
    <mergeCell ref="P74:Q74"/>
    <mergeCell ref="P76:Q76"/>
    <mergeCell ref="R75:S75"/>
    <mergeCell ref="R74:S74"/>
    <mergeCell ref="Z12:AA12"/>
    <mergeCell ref="Z74:AA74"/>
    <mergeCell ref="Z75:AA75"/>
    <mergeCell ref="Z76:AA76"/>
    <mergeCell ref="X76:Y76"/>
    <mergeCell ref="X75:Y75"/>
    <mergeCell ref="X74:Y74"/>
    <mergeCell ref="X12:Y12"/>
    <mergeCell ref="AN75:AO75"/>
    <mergeCell ref="FF11:FG11"/>
    <mergeCell ref="FF12:FG12"/>
    <mergeCell ref="FH74:FI74"/>
    <mergeCell ref="FJ74:FK74"/>
    <mergeCell ref="FL74:FM74"/>
    <mergeCell ref="FN74:FO74"/>
    <mergeCell ref="FP74:FQ74"/>
    <mergeCell ref="FF74:FG74"/>
    <mergeCell ref="FN75:FO75"/>
    <mergeCell ref="FP75:FQ75"/>
    <mergeCell ref="FN76:FO76"/>
    <mergeCell ref="FP76:FQ76"/>
    <mergeCell ref="FJ11:FK11"/>
    <mergeCell ref="FL11:FM11"/>
    <mergeCell ref="FF10:FG10"/>
    <mergeCell ref="FH10:FI10"/>
    <mergeCell ref="FL12:FM12"/>
    <mergeCell ref="BH11:BI11"/>
    <mergeCell ref="BF10:BG10"/>
    <mergeCell ref="BV11:BW11"/>
    <mergeCell ref="BT11:BU11"/>
    <mergeCell ref="BP11:BQ11"/>
    <mergeCell ref="BR11:BS11"/>
    <mergeCell ref="BJ11:BK11"/>
    <mergeCell ref="BF75:BG75"/>
    <mergeCell ref="BJ75:BK75"/>
    <mergeCell ref="CB75:CC75"/>
    <mergeCell ref="BP75:BQ75"/>
    <mergeCell ref="BL75:BM75"/>
    <mergeCell ref="BN75:BO75"/>
    <mergeCell ref="BV75:BW75"/>
    <mergeCell ref="CP75:CQ75"/>
    <mergeCell ref="CR75:CS75"/>
    <mergeCell ref="CV75:CW75"/>
    <mergeCell ref="AL75:AM75"/>
    <mergeCell ref="AR76:AS76"/>
    <mergeCell ref="AP76:AQ76"/>
    <mergeCell ref="AN76:AO76"/>
    <mergeCell ref="AL76:AM76"/>
    <mergeCell ref="EL76:EM76"/>
    <mergeCell ref="AF75:AG75"/>
    <mergeCell ref="CX75:CY75"/>
    <mergeCell ref="DB76:DC76"/>
    <mergeCell ref="DD76:DE76"/>
    <mergeCell ref="CZ75:DA75"/>
    <mergeCell ref="DB75:DC75"/>
    <mergeCell ref="DH75:DI75"/>
    <mergeCell ref="DF75:DG75"/>
    <mergeCell ref="DJ75:DK75"/>
    <mergeCell ref="DF76:DG76"/>
    <mergeCell ref="DH76:DI76"/>
    <mergeCell ref="AT75:AU75"/>
    <mergeCell ref="BD75:BE75"/>
    <mergeCell ref="CT75:CU75"/>
    <mergeCell ref="AX75:AY75"/>
    <mergeCell ref="AV75:AW75"/>
    <mergeCell ref="CJ75:CK75"/>
    <mergeCell ref="CH75:CI75"/>
  </mergeCells>
  <conditionalFormatting sqref="FX193:FX197 FX1:FX59 FX61:FX191">
    <cfRule type="cellIs" dxfId="0" priority="1" operator="lessThan">
      <formula>0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21"/>
  <sheetViews>
    <sheetView workbookViewId="0">
      <selection activeCell="A4" sqref="A4"/>
    </sheetView>
  </sheetViews>
  <sheetFormatPr defaultColWidth="12.5703125" defaultRowHeight="15" customHeight="1" x14ac:dyDescent="0.25"/>
  <cols>
    <col min="1" max="1" width="17.5703125" bestFit="1" customWidth="1"/>
    <col min="2" max="2" width="13.5703125" bestFit="1" customWidth="1"/>
    <col min="3" max="8" width="9.5703125" bestFit="1" customWidth="1"/>
    <col min="9" max="9" width="12.42578125" bestFit="1" customWidth="1"/>
    <col min="10" max="19" width="6.5703125" customWidth="1"/>
    <col min="20" max="26" width="11" customWidth="1"/>
  </cols>
  <sheetData>
    <row r="1" spans="1:19" ht="16.5" customHeight="1" x14ac:dyDescent="0.3">
      <c r="A1" s="62" t="s">
        <v>207</v>
      </c>
      <c r="B1" s="63" t="s">
        <v>208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ht="16.5" customHeight="1" x14ac:dyDescent="0.3">
      <c r="A2" s="62"/>
      <c r="B2" s="64"/>
      <c r="C2" s="64">
        <v>1.1000000000000001</v>
      </c>
      <c r="D2" s="64">
        <f>C2^2</f>
        <v>1.2100000000000002</v>
      </c>
      <c r="E2" s="64">
        <f>C2^3</f>
        <v>1.3310000000000004</v>
      </c>
      <c r="F2" s="64">
        <f>C2^4</f>
        <v>1.4641000000000004</v>
      </c>
      <c r="G2" s="64">
        <f>C2^5</f>
        <v>1.6105100000000006</v>
      </c>
      <c r="H2" s="64">
        <f>C2^6</f>
        <v>1.7715610000000008</v>
      </c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</row>
    <row r="3" spans="1:19" ht="16.5" customHeight="1" x14ac:dyDescent="0.3">
      <c r="A3" s="162" t="s">
        <v>209</v>
      </c>
      <c r="B3" s="65" t="s">
        <v>210</v>
      </c>
      <c r="C3" s="65" t="s">
        <v>211</v>
      </c>
      <c r="D3" s="65" t="s">
        <v>212</v>
      </c>
      <c r="E3" s="65" t="s">
        <v>213</v>
      </c>
      <c r="F3" s="65" t="s">
        <v>214</v>
      </c>
      <c r="G3" s="65" t="s">
        <v>215</v>
      </c>
      <c r="H3" s="65" t="s">
        <v>216</v>
      </c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</row>
    <row r="4" spans="1:19" ht="16.5" customHeight="1" x14ac:dyDescent="0.3">
      <c r="A4" s="164" t="s">
        <v>217</v>
      </c>
      <c r="B4" s="161"/>
      <c r="C4" s="66"/>
      <c r="D4" s="66"/>
      <c r="E4" s="66"/>
      <c r="F4" s="66"/>
      <c r="G4" s="66"/>
      <c r="H4" s="66"/>
      <c r="I4" s="67"/>
      <c r="J4" s="63"/>
      <c r="K4" s="63"/>
      <c r="L4" s="63"/>
      <c r="M4" s="63"/>
      <c r="N4" s="63"/>
      <c r="O4" s="63"/>
      <c r="P4" s="63"/>
      <c r="Q4" s="63"/>
      <c r="R4" s="63"/>
      <c r="S4" s="63"/>
    </row>
    <row r="5" spans="1:19" ht="16.5" customHeight="1" x14ac:dyDescent="0.3">
      <c r="A5" s="164" t="s">
        <v>218</v>
      </c>
      <c r="B5" s="161"/>
      <c r="C5" s="66"/>
      <c r="D5" s="66"/>
      <c r="E5" s="66"/>
      <c r="F5" s="66"/>
      <c r="G5" s="66"/>
      <c r="H5" s="66"/>
      <c r="I5" s="67"/>
      <c r="J5" s="63"/>
      <c r="K5" s="63"/>
      <c r="L5" s="63"/>
      <c r="M5" s="63"/>
      <c r="N5" s="63"/>
      <c r="O5" s="63"/>
      <c r="P5" s="63"/>
      <c r="Q5" s="63"/>
      <c r="R5" s="63"/>
      <c r="S5" s="63"/>
    </row>
    <row r="6" spans="1:19" ht="16.5" customHeight="1" x14ac:dyDescent="0.3">
      <c r="A6" s="164" t="s">
        <v>219</v>
      </c>
      <c r="B6" s="161"/>
      <c r="C6" s="66"/>
      <c r="D6" s="66"/>
      <c r="E6" s="66"/>
      <c r="F6" s="66"/>
      <c r="G6" s="66"/>
      <c r="H6" s="66"/>
      <c r="I6" s="67"/>
      <c r="J6" s="63"/>
      <c r="K6" s="63"/>
      <c r="L6" s="63"/>
      <c r="M6" s="63"/>
      <c r="N6" s="63"/>
      <c r="O6" s="63"/>
      <c r="P6" s="63"/>
      <c r="Q6" s="63"/>
      <c r="R6" s="63"/>
      <c r="S6" s="63"/>
    </row>
    <row r="7" spans="1:19" ht="16.5" customHeight="1" x14ac:dyDescent="0.3">
      <c r="A7" s="164" t="s">
        <v>220</v>
      </c>
      <c r="B7" s="161"/>
      <c r="C7" s="66"/>
      <c r="D7" s="66"/>
      <c r="E7" s="66"/>
      <c r="F7" s="66"/>
      <c r="G7" s="66"/>
      <c r="H7" s="66"/>
      <c r="I7" s="67"/>
      <c r="J7" s="63"/>
      <c r="K7" s="63"/>
      <c r="L7" s="63"/>
      <c r="M7" s="63"/>
      <c r="N7" s="63"/>
      <c r="O7" s="63"/>
      <c r="P7" s="63"/>
      <c r="Q7" s="63"/>
      <c r="R7" s="63"/>
      <c r="S7" s="63"/>
    </row>
    <row r="8" spans="1:19" ht="16.5" customHeight="1" x14ac:dyDescent="0.3">
      <c r="A8" s="164" t="s">
        <v>221</v>
      </c>
      <c r="B8" s="161"/>
      <c r="C8" s="66"/>
      <c r="D8" s="66"/>
      <c r="E8" s="66"/>
      <c r="F8" s="66"/>
      <c r="G8" s="66"/>
      <c r="H8" s="66"/>
      <c r="I8" s="67"/>
      <c r="J8" s="63"/>
      <c r="K8" s="63"/>
      <c r="L8" s="63"/>
      <c r="M8" s="63"/>
      <c r="N8" s="63"/>
      <c r="O8" s="63"/>
      <c r="P8" s="63"/>
      <c r="Q8" s="63"/>
      <c r="R8" s="63"/>
      <c r="S8" s="63"/>
    </row>
    <row r="9" spans="1:19" ht="16.5" customHeight="1" x14ac:dyDescent="0.3">
      <c r="A9" s="164" t="s">
        <v>222</v>
      </c>
      <c r="B9" s="161"/>
      <c r="C9" s="66"/>
      <c r="D9" s="66"/>
      <c r="E9" s="66"/>
      <c r="F9" s="66"/>
      <c r="G9" s="66"/>
      <c r="H9" s="66"/>
      <c r="I9" s="67"/>
      <c r="J9" s="63"/>
      <c r="K9" s="63"/>
      <c r="L9" s="63"/>
      <c r="M9" s="63"/>
      <c r="N9" s="63"/>
      <c r="O9" s="63"/>
      <c r="P9" s="63"/>
      <c r="Q9" s="63"/>
      <c r="R9" s="63"/>
      <c r="S9" s="63"/>
    </row>
    <row r="10" spans="1:19" ht="16.5" customHeight="1" x14ac:dyDescent="0.3">
      <c r="A10" s="164" t="s">
        <v>223</v>
      </c>
      <c r="B10" s="161"/>
      <c r="C10" s="66"/>
      <c r="D10" s="66"/>
      <c r="E10" s="66"/>
      <c r="F10" s="66"/>
      <c r="G10" s="66"/>
      <c r="H10" s="66"/>
      <c r="I10" s="67"/>
      <c r="J10" s="63"/>
      <c r="K10" s="63"/>
      <c r="L10" s="63"/>
      <c r="M10" s="63"/>
      <c r="N10" s="63"/>
      <c r="O10" s="63"/>
      <c r="P10" s="63"/>
      <c r="Q10" s="63"/>
      <c r="R10" s="63"/>
      <c r="S10" s="63"/>
    </row>
    <row r="11" spans="1:19" ht="16.5" customHeight="1" x14ac:dyDescent="0.3">
      <c r="A11" s="164" t="s">
        <v>224</v>
      </c>
      <c r="B11" s="161"/>
      <c r="C11" s="66"/>
      <c r="D11" s="66"/>
      <c r="E11" s="66"/>
      <c r="F11" s="66"/>
      <c r="G11" s="66"/>
      <c r="H11" s="66"/>
      <c r="I11" s="67"/>
      <c r="J11" s="63"/>
      <c r="K11" s="63"/>
      <c r="L11" s="63"/>
      <c r="M11" s="63"/>
      <c r="N11" s="63"/>
      <c r="O11" s="63"/>
      <c r="P11" s="63"/>
      <c r="Q11" s="63"/>
      <c r="R11" s="63"/>
      <c r="S11" s="63"/>
    </row>
    <row r="12" spans="1:19" ht="16.5" customHeight="1" x14ac:dyDescent="0.3">
      <c r="A12" s="164" t="s">
        <v>225</v>
      </c>
      <c r="B12" s="161"/>
      <c r="C12" s="66"/>
      <c r="D12" s="66"/>
      <c r="E12" s="66"/>
      <c r="F12" s="66"/>
      <c r="G12" s="66"/>
      <c r="H12" s="66"/>
      <c r="I12" s="67"/>
      <c r="J12" s="63"/>
      <c r="K12" s="63"/>
      <c r="L12" s="63"/>
      <c r="M12" s="63"/>
      <c r="N12" s="63"/>
      <c r="O12" s="63"/>
      <c r="P12" s="63"/>
      <c r="Q12" s="63"/>
      <c r="R12" s="63"/>
      <c r="S12" s="63"/>
    </row>
    <row r="13" spans="1:19" ht="16.5" customHeight="1" x14ac:dyDescent="0.3">
      <c r="A13" s="165" t="s">
        <v>150</v>
      </c>
      <c r="B13" s="161"/>
      <c r="C13" s="66"/>
      <c r="D13" s="66"/>
      <c r="E13" s="66"/>
      <c r="F13" s="66"/>
      <c r="G13" s="66"/>
      <c r="H13" s="66"/>
      <c r="I13" s="67"/>
      <c r="J13" s="63"/>
      <c r="K13" s="63"/>
      <c r="L13" s="63"/>
      <c r="M13" s="63"/>
      <c r="N13" s="63"/>
      <c r="O13" s="63"/>
      <c r="P13" s="63"/>
      <c r="Q13" s="63"/>
      <c r="R13" s="63"/>
      <c r="S13" s="63"/>
    </row>
    <row r="14" spans="1:19" ht="16.5" customHeight="1" x14ac:dyDescent="0.3">
      <c r="A14" s="163" t="s">
        <v>151</v>
      </c>
      <c r="B14" s="66"/>
      <c r="C14" s="66"/>
      <c r="D14" s="66"/>
      <c r="E14" s="66"/>
      <c r="F14" s="66"/>
      <c r="G14" s="66"/>
      <c r="H14" s="66"/>
      <c r="I14" s="67"/>
      <c r="J14" s="63"/>
      <c r="K14" s="63"/>
      <c r="L14" s="63"/>
      <c r="M14" s="63"/>
      <c r="N14" s="63"/>
      <c r="O14" s="63"/>
      <c r="P14" s="63"/>
      <c r="Q14" s="63"/>
      <c r="R14" s="63"/>
      <c r="S14" s="63"/>
    </row>
    <row r="15" spans="1:19" ht="16.5" customHeight="1" x14ac:dyDescent="0.3">
      <c r="A15" s="68" t="s">
        <v>152</v>
      </c>
      <c r="B15" s="66"/>
      <c r="C15" s="66"/>
      <c r="D15" s="66"/>
      <c r="E15" s="66"/>
      <c r="F15" s="66"/>
      <c r="G15" s="66"/>
      <c r="H15" s="66"/>
      <c r="I15" s="67"/>
      <c r="J15" s="63"/>
      <c r="K15" s="63"/>
      <c r="L15" s="63"/>
      <c r="M15" s="63"/>
      <c r="N15" s="63"/>
      <c r="O15" s="63"/>
      <c r="P15" s="63"/>
      <c r="Q15" s="63"/>
      <c r="R15" s="63"/>
      <c r="S15" s="63"/>
    </row>
    <row r="16" spans="1:19" ht="16.5" customHeight="1" x14ac:dyDescent="0.3">
      <c r="A16" s="68" t="s">
        <v>153</v>
      </c>
      <c r="B16" s="66"/>
      <c r="C16" s="66"/>
      <c r="D16" s="66"/>
      <c r="E16" s="66"/>
      <c r="F16" s="66"/>
      <c r="G16" s="66"/>
      <c r="H16" s="66"/>
      <c r="I16" s="67"/>
      <c r="J16" s="63"/>
      <c r="K16" s="63"/>
      <c r="L16" s="63"/>
      <c r="M16" s="63"/>
      <c r="N16" s="63"/>
      <c r="O16" s="63"/>
      <c r="P16" s="63"/>
      <c r="Q16" s="63"/>
      <c r="R16" s="63"/>
      <c r="S16" s="63"/>
    </row>
    <row r="17" spans="1:19" ht="16.5" customHeight="1" x14ac:dyDescent="0.3">
      <c r="A17" s="68" t="s">
        <v>154</v>
      </c>
      <c r="B17" s="66"/>
      <c r="C17" s="66"/>
      <c r="D17" s="66"/>
      <c r="E17" s="66"/>
      <c r="F17" s="66"/>
      <c r="G17" s="66"/>
      <c r="H17" s="66"/>
      <c r="I17" s="67"/>
      <c r="J17" s="63"/>
      <c r="K17" s="63"/>
      <c r="L17" s="63"/>
      <c r="M17" s="63"/>
      <c r="N17" s="63"/>
      <c r="O17" s="63"/>
      <c r="P17" s="63"/>
      <c r="Q17" s="63"/>
      <c r="R17" s="63"/>
      <c r="S17" s="63"/>
    </row>
    <row r="18" spans="1:19" ht="16.5" customHeight="1" x14ac:dyDescent="0.3">
      <c r="A18" s="68" t="s">
        <v>155</v>
      </c>
      <c r="B18" s="66"/>
      <c r="C18" s="66"/>
      <c r="D18" s="66"/>
      <c r="E18" s="66"/>
      <c r="F18" s="66"/>
      <c r="G18" s="66"/>
      <c r="H18" s="66"/>
      <c r="I18" s="67"/>
      <c r="J18" s="63"/>
      <c r="K18" s="63"/>
      <c r="L18" s="63"/>
      <c r="M18" s="63"/>
      <c r="N18" s="63"/>
      <c r="O18" s="63"/>
      <c r="P18" s="63"/>
      <c r="Q18" s="63"/>
      <c r="R18" s="63"/>
      <c r="S18" s="63"/>
    </row>
    <row r="19" spans="1:19" ht="16.5" customHeight="1" x14ac:dyDescent="0.3">
      <c r="A19" s="68" t="s">
        <v>156</v>
      </c>
      <c r="B19" s="66"/>
      <c r="C19" s="66"/>
      <c r="D19" s="66"/>
      <c r="E19" s="66"/>
      <c r="F19" s="66"/>
      <c r="G19" s="66"/>
      <c r="H19" s="66"/>
      <c r="I19" s="67"/>
      <c r="J19" s="63"/>
      <c r="K19" s="63"/>
      <c r="L19" s="63"/>
      <c r="M19" s="63"/>
      <c r="N19" s="63"/>
      <c r="O19" s="63"/>
      <c r="P19" s="63"/>
      <c r="Q19" s="63"/>
      <c r="R19" s="63"/>
      <c r="S19" s="63"/>
    </row>
    <row r="20" spans="1:19" ht="16.5" customHeight="1" x14ac:dyDescent="0.3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</row>
    <row r="21" spans="1:19" ht="16.5" customHeight="1" x14ac:dyDescent="0.3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R153"/>
  <sheetViews>
    <sheetView zoomScale="72" zoomScaleNormal="72" workbookViewId="0">
      <pane xSplit="5" ySplit="3" topLeftCell="AT48" activePane="bottomRight" state="frozen"/>
      <selection pane="topRight" activeCell="F1" sqref="F1"/>
      <selection pane="bottomLeft" activeCell="A4" sqref="A4"/>
      <selection pane="bottomRight" activeCell="CM52" sqref="CM52"/>
    </sheetView>
  </sheetViews>
  <sheetFormatPr defaultColWidth="12.5703125" defaultRowHeight="15" customHeight="1" x14ac:dyDescent="0.25"/>
  <cols>
    <col min="1" max="1" width="14.85546875" bestFit="1" customWidth="1"/>
    <col min="2" max="2" width="15.140625" bestFit="1" customWidth="1"/>
    <col min="3" max="3" width="12.28515625" bestFit="1" customWidth="1"/>
    <col min="4" max="4" width="10" customWidth="1"/>
    <col min="5" max="5" width="58.140625" customWidth="1"/>
    <col min="6" max="6" width="10.28515625" customWidth="1"/>
    <col min="7" max="7" width="10" customWidth="1"/>
    <col min="8" max="15" width="10.28515625" customWidth="1"/>
    <col min="16" max="16" width="11" customWidth="1"/>
    <col min="17" max="17" width="10.7109375" customWidth="1"/>
    <col min="18" max="25" width="11" customWidth="1"/>
    <col min="26" max="26" width="11.42578125" customWidth="1"/>
    <col min="27" max="27" width="11" customWidth="1"/>
    <col min="28" max="36" width="11.42578125" customWidth="1"/>
    <col min="37" max="37" width="11" customWidth="1"/>
    <col min="38" max="46" width="11.42578125" customWidth="1"/>
    <col min="47" max="47" width="11" customWidth="1"/>
    <col min="48" max="53" width="11.42578125" customWidth="1"/>
    <col min="54" max="56" width="11.42578125" hidden="1" customWidth="1"/>
    <col min="57" max="57" width="11" hidden="1" customWidth="1"/>
    <col min="58" max="66" width="11.42578125" hidden="1" customWidth="1"/>
    <col min="67" max="67" width="11" hidden="1" customWidth="1"/>
    <col min="68" max="76" width="11.42578125" hidden="1" customWidth="1"/>
    <col min="77" max="77" width="11" hidden="1" customWidth="1"/>
    <col min="78" max="90" width="11.42578125" hidden="1" customWidth="1"/>
    <col min="91" max="91" width="12.42578125" customWidth="1"/>
    <col min="92" max="92" width="13.140625" hidden="1" customWidth="1"/>
    <col min="93" max="93" width="10.85546875" hidden="1" customWidth="1"/>
    <col min="94" max="94" width="12.5703125" hidden="1" customWidth="1"/>
    <col min="95" max="95" width="9.7109375" hidden="1" customWidth="1"/>
    <col min="96" max="96" width="13" hidden="1" customWidth="1"/>
  </cols>
  <sheetData>
    <row r="1" spans="1:96" ht="16.5" customHeight="1" x14ac:dyDescent="0.25">
      <c r="A1" s="5"/>
      <c r="B1" s="5"/>
      <c r="C1" s="5"/>
      <c r="D1" s="5"/>
      <c r="E1" s="5"/>
      <c r="F1" s="110">
        <v>44834</v>
      </c>
      <c r="G1" s="110">
        <v>44835</v>
      </c>
      <c r="H1" s="110">
        <v>44866</v>
      </c>
      <c r="I1" s="110">
        <v>44896</v>
      </c>
      <c r="J1" s="110">
        <v>44928</v>
      </c>
      <c r="K1" s="110">
        <v>44959</v>
      </c>
      <c r="L1" s="110">
        <v>44986</v>
      </c>
      <c r="M1" s="110">
        <v>45017</v>
      </c>
      <c r="N1" s="110">
        <v>45047</v>
      </c>
      <c r="O1" s="110">
        <v>45084</v>
      </c>
      <c r="P1" s="110">
        <v>45115</v>
      </c>
      <c r="Q1" s="110">
        <v>45147</v>
      </c>
      <c r="R1" s="110">
        <v>45170</v>
      </c>
      <c r="S1" s="110">
        <v>45210</v>
      </c>
      <c r="T1" s="110">
        <v>45242</v>
      </c>
      <c r="U1" s="110">
        <v>45273</v>
      </c>
      <c r="V1" s="110">
        <v>45305</v>
      </c>
      <c r="W1" s="110">
        <v>45337</v>
      </c>
      <c r="X1" s="110">
        <v>45367</v>
      </c>
      <c r="Y1" s="110">
        <v>45399</v>
      </c>
      <c r="Z1" s="110">
        <v>45430</v>
      </c>
      <c r="AA1" s="110">
        <v>45462</v>
      </c>
      <c r="AB1" s="110">
        <v>45493</v>
      </c>
      <c r="AC1" s="110">
        <v>45525</v>
      </c>
      <c r="AD1" s="110">
        <v>45557</v>
      </c>
      <c r="AE1" s="110">
        <v>45588</v>
      </c>
      <c r="AF1" s="110">
        <v>45620</v>
      </c>
      <c r="AG1" s="110">
        <v>45651</v>
      </c>
      <c r="AH1" s="110">
        <v>45683</v>
      </c>
      <c r="AI1" s="110">
        <v>45715</v>
      </c>
      <c r="AJ1" s="110">
        <v>45744</v>
      </c>
      <c r="AK1" s="110">
        <v>45776</v>
      </c>
      <c r="AL1" s="110">
        <v>45807</v>
      </c>
      <c r="AM1" s="110">
        <v>45838</v>
      </c>
      <c r="AN1" s="110">
        <v>45839</v>
      </c>
      <c r="AO1" s="110">
        <v>45871</v>
      </c>
      <c r="AP1" s="110">
        <v>45903</v>
      </c>
      <c r="AQ1" s="110">
        <v>45934</v>
      </c>
      <c r="AR1" s="110">
        <v>45966</v>
      </c>
      <c r="AS1" s="110">
        <v>45997</v>
      </c>
      <c r="AT1" s="110">
        <v>46029</v>
      </c>
      <c r="AU1" s="110">
        <v>46061</v>
      </c>
      <c r="AV1" s="110">
        <v>46090</v>
      </c>
      <c r="AW1" s="110">
        <v>46121</v>
      </c>
      <c r="AX1" s="110">
        <v>46153</v>
      </c>
      <c r="AY1" s="110">
        <v>46185</v>
      </c>
      <c r="AZ1" s="110">
        <v>46216</v>
      </c>
      <c r="BA1" s="110">
        <v>46248</v>
      </c>
      <c r="BB1" s="110">
        <v>44880</v>
      </c>
      <c r="BC1" s="110">
        <v>44881</v>
      </c>
      <c r="BD1" s="110">
        <v>44882</v>
      </c>
      <c r="BE1" s="110">
        <v>44883</v>
      </c>
      <c r="BF1" s="110">
        <v>44884</v>
      </c>
      <c r="BG1" s="110">
        <v>44885</v>
      </c>
      <c r="BH1" s="110">
        <v>44886</v>
      </c>
      <c r="BI1" s="110">
        <v>44887</v>
      </c>
      <c r="BJ1" s="110">
        <v>44888</v>
      </c>
      <c r="BK1" s="110">
        <v>44889</v>
      </c>
      <c r="BL1" s="110">
        <v>44890</v>
      </c>
      <c r="BM1" s="110">
        <v>44891</v>
      </c>
      <c r="BN1" s="110">
        <v>44892</v>
      </c>
      <c r="BO1" s="110">
        <v>44893</v>
      </c>
      <c r="BP1" s="110">
        <v>44894</v>
      </c>
      <c r="BQ1" s="110">
        <v>44895</v>
      </c>
      <c r="BR1" s="110">
        <v>44896</v>
      </c>
      <c r="BS1" s="110">
        <v>44897</v>
      </c>
      <c r="BT1" s="110">
        <v>44898</v>
      </c>
      <c r="BU1" s="110">
        <v>44899</v>
      </c>
      <c r="BV1" s="110">
        <v>44900</v>
      </c>
      <c r="BW1" s="110">
        <v>44901</v>
      </c>
      <c r="BX1" s="110">
        <v>44902</v>
      </c>
      <c r="BY1" s="110">
        <v>44903</v>
      </c>
      <c r="BZ1" s="110">
        <v>44904</v>
      </c>
      <c r="CA1" s="110">
        <v>44905</v>
      </c>
      <c r="CB1" s="110">
        <v>44906</v>
      </c>
      <c r="CC1" s="110">
        <v>44907</v>
      </c>
      <c r="CD1" s="110">
        <v>44908</v>
      </c>
      <c r="CE1" s="110">
        <v>44909</v>
      </c>
      <c r="CF1" s="110">
        <v>44910</v>
      </c>
      <c r="CG1" s="110">
        <v>44911</v>
      </c>
      <c r="CH1" s="110">
        <v>44912</v>
      </c>
      <c r="CI1" s="110">
        <v>44913</v>
      </c>
      <c r="CJ1" s="110">
        <v>44914</v>
      </c>
      <c r="CK1" s="110">
        <v>44915</v>
      </c>
      <c r="CL1" s="110">
        <v>44916</v>
      </c>
      <c r="CM1" s="5"/>
      <c r="CN1" s="5"/>
      <c r="CO1" s="5"/>
      <c r="CP1" s="5"/>
      <c r="CQ1" s="5"/>
      <c r="CR1" s="5"/>
    </row>
    <row r="2" spans="1:96" ht="16.5" customHeight="1" x14ac:dyDescent="0.25">
      <c r="A2" s="74"/>
      <c r="B2" s="74"/>
      <c r="C2" s="74"/>
      <c r="D2" s="74"/>
      <c r="E2" s="74"/>
      <c r="F2" s="74" t="s">
        <v>15</v>
      </c>
      <c r="G2" s="74" t="s">
        <v>15</v>
      </c>
      <c r="H2" s="74" t="s">
        <v>15</v>
      </c>
      <c r="I2" s="74" t="s">
        <v>15</v>
      </c>
      <c r="J2" s="74" t="s">
        <v>15</v>
      </c>
      <c r="K2" s="74" t="s">
        <v>15</v>
      </c>
      <c r="L2" s="74" t="s">
        <v>15</v>
      </c>
      <c r="M2" s="74" t="s">
        <v>15</v>
      </c>
      <c r="N2" s="74" t="s">
        <v>15</v>
      </c>
      <c r="O2" s="74" t="s">
        <v>15</v>
      </c>
      <c r="P2" s="74" t="s">
        <v>15</v>
      </c>
      <c r="Q2" s="74" t="s">
        <v>15</v>
      </c>
      <c r="R2" s="74" t="s">
        <v>17</v>
      </c>
      <c r="S2" s="74" t="s">
        <v>17</v>
      </c>
      <c r="T2" s="74" t="s">
        <v>17</v>
      </c>
      <c r="U2" s="74" t="s">
        <v>17</v>
      </c>
      <c r="V2" s="74" t="s">
        <v>17</v>
      </c>
      <c r="W2" s="74" t="s">
        <v>17</v>
      </c>
      <c r="X2" s="74" t="s">
        <v>17</v>
      </c>
      <c r="Y2" s="74" t="s">
        <v>17</v>
      </c>
      <c r="Z2" s="74" t="s">
        <v>17</v>
      </c>
      <c r="AA2" s="74" t="s">
        <v>17</v>
      </c>
      <c r="AB2" s="74" t="s">
        <v>17</v>
      </c>
      <c r="AC2" s="74" t="s">
        <v>17</v>
      </c>
      <c r="AD2" s="74" t="s">
        <v>18</v>
      </c>
      <c r="AE2" s="74" t="s">
        <v>18</v>
      </c>
      <c r="AF2" s="74" t="s">
        <v>18</v>
      </c>
      <c r="AG2" s="74" t="s">
        <v>18</v>
      </c>
      <c r="AH2" s="74" t="s">
        <v>18</v>
      </c>
      <c r="AI2" s="74" t="s">
        <v>18</v>
      </c>
      <c r="AJ2" s="74" t="s">
        <v>18</v>
      </c>
      <c r="AK2" s="74" t="s">
        <v>18</v>
      </c>
      <c r="AL2" s="74" t="s">
        <v>18</v>
      </c>
      <c r="AM2" s="74" t="s">
        <v>18</v>
      </c>
      <c r="AN2" s="74" t="s">
        <v>18</v>
      </c>
      <c r="AO2" s="74" t="s">
        <v>18</v>
      </c>
      <c r="AP2" s="74" t="s">
        <v>19</v>
      </c>
      <c r="AQ2" s="74" t="s">
        <v>19</v>
      </c>
      <c r="AR2" s="74" t="s">
        <v>19</v>
      </c>
      <c r="AS2" s="74" t="s">
        <v>19</v>
      </c>
      <c r="AT2" s="74" t="s">
        <v>19</v>
      </c>
      <c r="AU2" s="74" t="s">
        <v>19</v>
      </c>
      <c r="AV2" s="74" t="s">
        <v>19</v>
      </c>
      <c r="AW2" s="74" t="s">
        <v>19</v>
      </c>
      <c r="AX2" s="74" t="s">
        <v>19</v>
      </c>
      <c r="AY2" s="74" t="s">
        <v>19</v>
      </c>
      <c r="AZ2" s="74" t="s">
        <v>19</v>
      </c>
      <c r="BA2" s="74" t="s">
        <v>19</v>
      </c>
      <c r="BB2" s="74" t="s">
        <v>19</v>
      </c>
      <c r="BC2" s="74" t="s">
        <v>20</v>
      </c>
      <c r="BD2" s="74" t="s">
        <v>20</v>
      </c>
      <c r="BE2" s="74" t="s">
        <v>20</v>
      </c>
      <c r="BF2" s="74" t="s">
        <v>20</v>
      </c>
      <c r="BG2" s="74" t="s">
        <v>20</v>
      </c>
      <c r="BH2" s="74" t="s">
        <v>20</v>
      </c>
      <c r="BI2" s="74" t="s">
        <v>20</v>
      </c>
      <c r="BJ2" s="74" t="s">
        <v>20</v>
      </c>
      <c r="BK2" s="74" t="s">
        <v>20</v>
      </c>
      <c r="BL2" s="74" t="s">
        <v>20</v>
      </c>
      <c r="BM2" s="74" t="s">
        <v>20</v>
      </c>
      <c r="BN2" s="74" t="s">
        <v>20</v>
      </c>
      <c r="BO2" s="74" t="s">
        <v>21</v>
      </c>
      <c r="BP2" s="74" t="s">
        <v>21</v>
      </c>
      <c r="BQ2" s="74" t="s">
        <v>21</v>
      </c>
      <c r="BR2" s="74" t="s">
        <v>21</v>
      </c>
      <c r="BS2" s="74" t="s">
        <v>21</v>
      </c>
      <c r="BT2" s="74" t="s">
        <v>21</v>
      </c>
      <c r="BU2" s="74" t="s">
        <v>21</v>
      </c>
      <c r="BV2" s="74" t="s">
        <v>21</v>
      </c>
      <c r="BW2" s="74" t="s">
        <v>21</v>
      </c>
      <c r="BX2" s="74" t="s">
        <v>21</v>
      </c>
      <c r="BY2" s="74" t="s">
        <v>21</v>
      </c>
      <c r="BZ2" s="74" t="s">
        <v>21</v>
      </c>
      <c r="CA2" s="74" t="s">
        <v>22</v>
      </c>
      <c r="CB2" s="74" t="s">
        <v>22</v>
      </c>
      <c r="CC2" s="74" t="s">
        <v>22</v>
      </c>
      <c r="CD2" s="74" t="s">
        <v>22</v>
      </c>
      <c r="CE2" s="74" t="s">
        <v>22</v>
      </c>
      <c r="CF2" s="74" t="s">
        <v>22</v>
      </c>
      <c r="CG2" s="74" t="s">
        <v>22</v>
      </c>
      <c r="CH2" s="74" t="s">
        <v>22</v>
      </c>
      <c r="CI2" s="74" t="s">
        <v>22</v>
      </c>
      <c r="CJ2" s="74" t="s">
        <v>22</v>
      </c>
      <c r="CK2" s="74" t="s">
        <v>22</v>
      </c>
      <c r="CL2" s="74" t="s">
        <v>22</v>
      </c>
      <c r="CM2" s="74"/>
      <c r="CN2" s="74"/>
      <c r="CO2" s="74"/>
      <c r="CP2" s="74"/>
      <c r="CQ2" s="74"/>
      <c r="CR2" s="74"/>
    </row>
    <row r="3" spans="1:96" ht="16.5" customHeight="1" x14ac:dyDescent="0.25">
      <c r="A3" s="37"/>
      <c r="B3" s="37"/>
      <c r="C3" s="111"/>
      <c r="D3" s="37" t="s">
        <v>345</v>
      </c>
      <c r="E3" s="37" t="s">
        <v>346</v>
      </c>
      <c r="F3" s="112" t="s">
        <v>24</v>
      </c>
      <c r="G3" s="112" t="s">
        <v>25</v>
      </c>
      <c r="H3" s="112" t="s">
        <v>27</v>
      </c>
      <c r="I3" s="112" t="s">
        <v>28</v>
      </c>
      <c r="J3" s="112" t="s">
        <v>29</v>
      </c>
      <c r="K3" s="112" t="s">
        <v>30</v>
      </c>
      <c r="L3" s="112" t="s">
        <v>31</v>
      </c>
      <c r="M3" s="112" t="s">
        <v>32</v>
      </c>
      <c r="N3" s="112" t="s">
        <v>33</v>
      </c>
      <c r="O3" s="112" t="s">
        <v>34</v>
      </c>
      <c r="P3" s="112" t="s">
        <v>35</v>
      </c>
      <c r="Q3" s="112" t="s">
        <v>36</v>
      </c>
      <c r="R3" s="112" t="s">
        <v>37</v>
      </c>
      <c r="S3" s="112" t="s">
        <v>38</v>
      </c>
      <c r="T3" s="112" t="s">
        <v>39</v>
      </c>
      <c r="U3" s="112" t="s">
        <v>40</v>
      </c>
      <c r="V3" s="112" t="s">
        <v>41</v>
      </c>
      <c r="W3" s="112" t="s">
        <v>42</v>
      </c>
      <c r="X3" s="112" t="s">
        <v>43</v>
      </c>
      <c r="Y3" s="112" t="s">
        <v>44</v>
      </c>
      <c r="Z3" s="112" t="s">
        <v>45</v>
      </c>
      <c r="AA3" s="112" t="s">
        <v>46</v>
      </c>
      <c r="AB3" s="112" t="s">
        <v>47</v>
      </c>
      <c r="AC3" s="112" t="s">
        <v>48</v>
      </c>
      <c r="AD3" s="112" t="s">
        <v>49</v>
      </c>
      <c r="AE3" s="112" t="s">
        <v>50</v>
      </c>
      <c r="AF3" s="112" t="s">
        <v>51</v>
      </c>
      <c r="AG3" s="112" t="s">
        <v>52</v>
      </c>
      <c r="AH3" s="112" t="s">
        <v>53</v>
      </c>
      <c r="AI3" s="112" t="s">
        <v>54</v>
      </c>
      <c r="AJ3" s="112" t="s">
        <v>56</v>
      </c>
      <c r="AK3" s="112" t="s">
        <v>57</v>
      </c>
      <c r="AL3" s="112" t="s">
        <v>58</v>
      </c>
      <c r="AM3" s="112" t="s">
        <v>59</v>
      </c>
      <c r="AN3" s="112" t="s">
        <v>60</v>
      </c>
      <c r="AO3" s="112" t="s">
        <v>61</v>
      </c>
      <c r="AP3" s="112" t="s">
        <v>62</v>
      </c>
      <c r="AQ3" s="112" t="s">
        <v>63</v>
      </c>
      <c r="AR3" s="112" t="s">
        <v>64</v>
      </c>
      <c r="AS3" s="112" t="s">
        <v>65</v>
      </c>
      <c r="AT3" s="112" t="s">
        <v>66</v>
      </c>
      <c r="AU3" s="112" t="s">
        <v>67</v>
      </c>
      <c r="AV3" s="112" t="s">
        <v>68</v>
      </c>
      <c r="AW3" s="112" t="s">
        <v>69</v>
      </c>
      <c r="AX3" s="112" t="s">
        <v>70</v>
      </c>
      <c r="AY3" s="112" t="s">
        <v>71</v>
      </c>
      <c r="AZ3" s="112" t="s">
        <v>72</v>
      </c>
      <c r="BA3" s="112" t="s">
        <v>73</v>
      </c>
      <c r="BB3" s="112" t="s">
        <v>73</v>
      </c>
      <c r="BC3" s="112" t="s">
        <v>74</v>
      </c>
      <c r="BD3" s="112" t="s">
        <v>75</v>
      </c>
      <c r="BE3" s="112" t="s">
        <v>76</v>
      </c>
      <c r="BF3" s="112" t="s">
        <v>77</v>
      </c>
      <c r="BG3" s="112" t="s">
        <v>78</v>
      </c>
      <c r="BH3" s="112" t="s">
        <v>79</v>
      </c>
      <c r="BI3" s="112" t="s">
        <v>80</v>
      </c>
      <c r="BJ3" s="112" t="s">
        <v>81</v>
      </c>
      <c r="BK3" s="112" t="s">
        <v>82</v>
      </c>
      <c r="BL3" s="112" t="s">
        <v>83</v>
      </c>
      <c r="BM3" s="112" t="s">
        <v>84</v>
      </c>
      <c r="BN3" s="112" t="s">
        <v>85</v>
      </c>
      <c r="BO3" s="112" t="s">
        <v>86</v>
      </c>
      <c r="BP3" s="112" t="s">
        <v>87</v>
      </c>
      <c r="BQ3" s="112" t="s">
        <v>88</v>
      </c>
      <c r="BR3" s="112" t="s">
        <v>89</v>
      </c>
      <c r="BS3" s="112" t="s">
        <v>90</v>
      </c>
      <c r="BT3" s="112" t="s">
        <v>91</v>
      </c>
      <c r="BU3" s="112" t="s">
        <v>92</v>
      </c>
      <c r="BV3" s="112" t="s">
        <v>93</v>
      </c>
      <c r="BW3" s="112" t="s">
        <v>94</v>
      </c>
      <c r="BX3" s="112" t="s">
        <v>95</v>
      </c>
      <c r="BY3" s="112" t="s">
        <v>96</v>
      </c>
      <c r="BZ3" s="112" t="s">
        <v>97</v>
      </c>
      <c r="CA3" s="112" t="s">
        <v>98</v>
      </c>
      <c r="CB3" s="112" t="s">
        <v>99</v>
      </c>
      <c r="CC3" s="112" t="s">
        <v>100</v>
      </c>
      <c r="CD3" s="112" t="s">
        <v>101</v>
      </c>
      <c r="CE3" s="112" t="s">
        <v>102</v>
      </c>
      <c r="CF3" s="112" t="s">
        <v>103</v>
      </c>
      <c r="CG3" s="112" t="s">
        <v>104</v>
      </c>
      <c r="CH3" s="112" t="s">
        <v>105</v>
      </c>
      <c r="CI3" s="112" t="s">
        <v>106</v>
      </c>
      <c r="CJ3" s="112" t="s">
        <v>107</v>
      </c>
      <c r="CK3" s="112" t="s">
        <v>108</v>
      </c>
      <c r="CL3" s="112" t="s">
        <v>109</v>
      </c>
      <c r="CM3" s="36" t="s">
        <v>14</v>
      </c>
      <c r="CN3" s="113" t="s">
        <v>347</v>
      </c>
      <c r="CO3" s="113" t="s">
        <v>348</v>
      </c>
      <c r="CP3" s="74" t="s">
        <v>349</v>
      </c>
      <c r="CQ3" s="74" t="s">
        <v>14</v>
      </c>
      <c r="CR3" s="113" t="s">
        <v>350</v>
      </c>
    </row>
    <row r="4" spans="1:96" ht="16.5" customHeight="1" x14ac:dyDescent="0.25">
      <c r="A4" s="24" t="s">
        <v>178</v>
      </c>
      <c r="B4" s="114"/>
      <c r="C4" s="11"/>
      <c r="D4" s="114">
        <v>1</v>
      </c>
      <c r="E4" s="14" t="s">
        <v>351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115">
        <f t="shared" ref="CM4:CM50" si="0">SUM(F4:CG4)</f>
        <v>0</v>
      </c>
      <c r="CN4" s="22" t="s">
        <v>352</v>
      </c>
      <c r="CO4" s="22">
        <v>8000</v>
      </c>
      <c r="CP4" s="22">
        <v>500</v>
      </c>
      <c r="CQ4" s="22">
        <f t="shared" ref="CQ4:CQ49" si="1">CO4+CP4</f>
        <v>8500</v>
      </c>
      <c r="CR4" s="22">
        <f t="shared" ref="CR4:CR41" si="2">CM4*CQ4</f>
        <v>0</v>
      </c>
    </row>
    <row r="5" spans="1:96" ht="16.5" customHeight="1" x14ac:dyDescent="0.25">
      <c r="A5" s="24" t="s">
        <v>178</v>
      </c>
      <c r="B5" s="114"/>
      <c r="C5" s="11"/>
      <c r="D5" s="114">
        <f t="shared" ref="D5:D49" si="3">D4+1</f>
        <v>2</v>
      </c>
      <c r="E5" s="16" t="s">
        <v>353</v>
      </c>
      <c r="F5" s="49"/>
      <c r="G5" s="49"/>
      <c r="H5" s="49">
        <v>1</v>
      </c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>
        <v>1</v>
      </c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>
        <v>1</v>
      </c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>
        <v>1</v>
      </c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115">
        <f t="shared" si="0"/>
        <v>4</v>
      </c>
      <c r="CN5" s="22" t="s">
        <v>354</v>
      </c>
      <c r="CO5" s="22">
        <v>3600</v>
      </c>
      <c r="CP5" s="22">
        <v>500</v>
      </c>
      <c r="CQ5" s="22">
        <f t="shared" si="1"/>
        <v>4100</v>
      </c>
      <c r="CR5" s="22">
        <f t="shared" si="2"/>
        <v>16400</v>
      </c>
    </row>
    <row r="6" spans="1:96" ht="16.5" customHeight="1" x14ac:dyDescent="0.25">
      <c r="A6" s="24" t="s">
        <v>178</v>
      </c>
      <c r="B6" s="114"/>
      <c r="C6" s="11"/>
      <c r="D6" s="114">
        <f t="shared" si="3"/>
        <v>3</v>
      </c>
      <c r="E6" s="16" t="s">
        <v>404</v>
      </c>
      <c r="F6" s="49">
        <v>1</v>
      </c>
      <c r="G6" s="49">
        <v>1</v>
      </c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>
        <v>1</v>
      </c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>
        <v>1</v>
      </c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>
        <v>1</v>
      </c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115">
        <f t="shared" si="0"/>
        <v>5</v>
      </c>
      <c r="CN6" s="22" t="s">
        <v>354</v>
      </c>
      <c r="CO6" s="22">
        <v>3600</v>
      </c>
      <c r="CP6" s="22">
        <v>500</v>
      </c>
      <c r="CQ6" s="22">
        <f t="shared" si="1"/>
        <v>4100</v>
      </c>
      <c r="CR6" s="22">
        <f t="shared" si="2"/>
        <v>20500</v>
      </c>
    </row>
    <row r="7" spans="1:96" ht="16.5" customHeight="1" x14ac:dyDescent="0.25">
      <c r="A7" s="78" t="s">
        <v>178</v>
      </c>
      <c r="B7" s="114"/>
      <c r="C7" s="11"/>
      <c r="D7" s="114">
        <f t="shared" si="3"/>
        <v>4</v>
      </c>
      <c r="E7" s="16" t="s">
        <v>405</v>
      </c>
      <c r="F7" s="49">
        <v>1</v>
      </c>
      <c r="G7" s="49">
        <v>1</v>
      </c>
      <c r="H7" s="49"/>
      <c r="I7" s="49"/>
      <c r="K7" s="49"/>
      <c r="L7" s="49"/>
      <c r="M7" s="49"/>
      <c r="N7" s="49"/>
      <c r="O7" s="49"/>
      <c r="P7" s="49"/>
      <c r="Q7" s="49"/>
      <c r="R7" s="49"/>
      <c r="S7" s="49"/>
      <c r="T7" s="49">
        <v>1</v>
      </c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>
        <v>1</v>
      </c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>
        <v>1</v>
      </c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115">
        <f t="shared" si="0"/>
        <v>5</v>
      </c>
      <c r="CN7" s="22" t="s">
        <v>354</v>
      </c>
      <c r="CO7" s="22">
        <v>3600</v>
      </c>
      <c r="CP7" s="22">
        <v>500</v>
      </c>
      <c r="CQ7" s="22">
        <f t="shared" si="1"/>
        <v>4100</v>
      </c>
      <c r="CR7" s="22">
        <f t="shared" si="2"/>
        <v>20500</v>
      </c>
    </row>
    <row r="8" spans="1:96" ht="16.5" customHeight="1" x14ac:dyDescent="0.25">
      <c r="A8" s="24" t="s">
        <v>178</v>
      </c>
      <c r="B8" s="114"/>
      <c r="C8" s="11"/>
      <c r="D8" s="114">
        <f t="shared" si="3"/>
        <v>5</v>
      </c>
      <c r="E8" s="16" t="s">
        <v>406</v>
      </c>
      <c r="F8" s="49">
        <v>1</v>
      </c>
      <c r="G8" s="49">
        <v>1</v>
      </c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>
        <v>1</v>
      </c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>
        <v>1</v>
      </c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>
        <v>1</v>
      </c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115">
        <f t="shared" si="0"/>
        <v>5</v>
      </c>
      <c r="CN8" s="22" t="s">
        <v>354</v>
      </c>
      <c r="CO8" s="22">
        <v>3600</v>
      </c>
      <c r="CP8" s="22">
        <v>500</v>
      </c>
      <c r="CQ8" s="22">
        <f t="shared" si="1"/>
        <v>4100</v>
      </c>
      <c r="CR8" s="22">
        <f t="shared" si="2"/>
        <v>20500</v>
      </c>
    </row>
    <row r="9" spans="1:96" ht="16.5" customHeight="1" x14ac:dyDescent="0.25">
      <c r="A9" s="24" t="s">
        <v>178</v>
      </c>
      <c r="B9" s="114"/>
      <c r="C9" s="11"/>
      <c r="D9" s="114">
        <f t="shared" si="3"/>
        <v>6</v>
      </c>
      <c r="E9" s="16" t="s">
        <v>407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115">
        <f t="shared" si="0"/>
        <v>0</v>
      </c>
      <c r="CN9" s="22" t="s">
        <v>354</v>
      </c>
      <c r="CO9" s="22">
        <v>3600</v>
      </c>
      <c r="CP9" s="22">
        <v>500</v>
      </c>
      <c r="CQ9" s="22">
        <f t="shared" si="1"/>
        <v>4100</v>
      </c>
      <c r="CR9" s="22">
        <f t="shared" si="2"/>
        <v>0</v>
      </c>
    </row>
    <row r="10" spans="1:96" ht="16.5" customHeight="1" x14ac:dyDescent="0.25">
      <c r="A10" s="24" t="s">
        <v>178</v>
      </c>
      <c r="B10" s="114"/>
      <c r="C10" s="11"/>
      <c r="D10" s="114">
        <f t="shared" si="3"/>
        <v>7</v>
      </c>
      <c r="E10" s="16" t="s">
        <v>408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115">
        <f t="shared" si="0"/>
        <v>0</v>
      </c>
      <c r="CN10" s="22" t="s">
        <v>354</v>
      </c>
      <c r="CO10" s="22">
        <v>3600</v>
      </c>
      <c r="CP10" s="22">
        <v>500</v>
      </c>
      <c r="CQ10" s="22">
        <f t="shared" si="1"/>
        <v>4100</v>
      </c>
      <c r="CR10" s="22">
        <f t="shared" si="2"/>
        <v>0</v>
      </c>
    </row>
    <row r="11" spans="1:96" ht="16.5" customHeight="1" x14ac:dyDescent="0.25">
      <c r="A11" s="24" t="s">
        <v>178</v>
      </c>
      <c r="B11" s="114"/>
      <c r="C11" s="11"/>
      <c r="D11" s="114">
        <f t="shared" si="3"/>
        <v>8</v>
      </c>
      <c r="E11" s="16" t="s">
        <v>409</v>
      </c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115">
        <f t="shared" si="0"/>
        <v>0</v>
      </c>
      <c r="CN11" s="22" t="s">
        <v>354</v>
      </c>
      <c r="CO11" s="22">
        <v>3600</v>
      </c>
      <c r="CP11" s="22">
        <v>500</v>
      </c>
      <c r="CQ11" s="22">
        <f t="shared" si="1"/>
        <v>4100</v>
      </c>
      <c r="CR11" s="22">
        <f t="shared" si="2"/>
        <v>0</v>
      </c>
    </row>
    <row r="12" spans="1:96" ht="16.5" customHeight="1" x14ac:dyDescent="0.25">
      <c r="A12" s="24" t="s">
        <v>178</v>
      </c>
      <c r="B12" s="114"/>
      <c r="C12" s="11"/>
      <c r="D12" s="114">
        <f t="shared" si="3"/>
        <v>9</v>
      </c>
      <c r="E12" s="17" t="s">
        <v>226</v>
      </c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115">
        <f t="shared" si="0"/>
        <v>0</v>
      </c>
      <c r="CN12" s="22" t="s">
        <v>354</v>
      </c>
      <c r="CO12" s="22">
        <v>3600</v>
      </c>
      <c r="CP12" s="22">
        <v>500</v>
      </c>
      <c r="CQ12" s="22">
        <f t="shared" si="1"/>
        <v>4100</v>
      </c>
      <c r="CR12" s="22">
        <f t="shared" si="2"/>
        <v>0</v>
      </c>
    </row>
    <row r="13" spans="1:96" ht="16.5" customHeight="1" x14ac:dyDescent="0.25">
      <c r="A13" s="24" t="s">
        <v>178</v>
      </c>
      <c r="B13" s="114"/>
      <c r="C13" s="11"/>
      <c r="D13" s="114">
        <f t="shared" si="3"/>
        <v>10</v>
      </c>
      <c r="E13" s="17" t="s">
        <v>355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115">
        <f t="shared" si="0"/>
        <v>0</v>
      </c>
      <c r="CN13" s="22" t="s">
        <v>354</v>
      </c>
      <c r="CO13" s="22">
        <v>3600</v>
      </c>
      <c r="CP13" s="22">
        <v>500</v>
      </c>
      <c r="CQ13" s="22">
        <f t="shared" si="1"/>
        <v>4100</v>
      </c>
      <c r="CR13" s="22">
        <f t="shared" si="2"/>
        <v>0</v>
      </c>
    </row>
    <row r="14" spans="1:96" ht="16.5" customHeight="1" x14ac:dyDescent="0.25">
      <c r="A14" s="24" t="s">
        <v>178</v>
      </c>
      <c r="B14" s="114"/>
      <c r="C14" s="11"/>
      <c r="D14" s="114">
        <f t="shared" si="3"/>
        <v>11</v>
      </c>
      <c r="E14" s="17" t="s">
        <v>55</v>
      </c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115">
        <f t="shared" si="0"/>
        <v>0</v>
      </c>
      <c r="CN14" s="22" t="s">
        <v>354</v>
      </c>
      <c r="CO14" s="22">
        <v>3600</v>
      </c>
      <c r="CP14" s="22">
        <v>500</v>
      </c>
      <c r="CQ14" s="22">
        <f t="shared" si="1"/>
        <v>4100</v>
      </c>
      <c r="CR14" s="22">
        <f t="shared" si="2"/>
        <v>0</v>
      </c>
    </row>
    <row r="15" spans="1:96" ht="16.5" customHeight="1" x14ac:dyDescent="0.25">
      <c r="A15" s="24" t="s">
        <v>178</v>
      </c>
      <c r="B15" s="114"/>
      <c r="C15" s="11"/>
      <c r="D15" s="114">
        <f t="shared" si="3"/>
        <v>12</v>
      </c>
      <c r="E15" s="17" t="s">
        <v>356</v>
      </c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115">
        <f t="shared" si="0"/>
        <v>0</v>
      </c>
      <c r="CN15" s="22" t="s">
        <v>354</v>
      </c>
      <c r="CO15" s="22">
        <v>3600</v>
      </c>
      <c r="CP15" s="22">
        <v>500</v>
      </c>
      <c r="CQ15" s="22">
        <f t="shared" si="1"/>
        <v>4100</v>
      </c>
      <c r="CR15" s="22">
        <f t="shared" si="2"/>
        <v>0</v>
      </c>
    </row>
    <row r="16" spans="1:96" ht="16.5" customHeight="1" x14ac:dyDescent="0.25">
      <c r="A16" s="25" t="s">
        <v>178</v>
      </c>
      <c r="B16" s="114"/>
      <c r="C16" s="11"/>
      <c r="D16" s="114">
        <f t="shared" si="3"/>
        <v>13</v>
      </c>
      <c r="E16" s="17" t="s">
        <v>357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115">
        <f t="shared" si="0"/>
        <v>0</v>
      </c>
      <c r="CN16" s="22" t="s">
        <v>354</v>
      </c>
      <c r="CO16" s="22">
        <v>3600</v>
      </c>
      <c r="CP16" s="22">
        <v>500</v>
      </c>
      <c r="CQ16" s="22">
        <f t="shared" si="1"/>
        <v>4100</v>
      </c>
      <c r="CR16" s="22">
        <f t="shared" si="2"/>
        <v>0</v>
      </c>
    </row>
    <row r="17" spans="1:96" ht="33" x14ac:dyDescent="0.25">
      <c r="A17" s="24" t="s">
        <v>178</v>
      </c>
      <c r="B17" s="114"/>
      <c r="C17" s="11"/>
      <c r="D17" s="114">
        <f t="shared" si="3"/>
        <v>14</v>
      </c>
      <c r="E17" s="16" t="s">
        <v>358</v>
      </c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115">
        <f t="shared" si="0"/>
        <v>0</v>
      </c>
      <c r="CN17" s="22" t="s">
        <v>354</v>
      </c>
      <c r="CO17" s="22">
        <v>3600</v>
      </c>
      <c r="CP17" s="22">
        <v>500</v>
      </c>
      <c r="CQ17" s="22">
        <f t="shared" si="1"/>
        <v>4100</v>
      </c>
      <c r="CR17" s="22">
        <f t="shared" si="2"/>
        <v>0</v>
      </c>
    </row>
    <row r="18" spans="1:96" ht="16.5" customHeight="1" x14ac:dyDescent="0.25">
      <c r="A18" s="25" t="s">
        <v>178</v>
      </c>
      <c r="B18" s="114"/>
      <c r="C18" s="11"/>
      <c r="D18" s="114">
        <f t="shared" si="3"/>
        <v>15</v>
      </c>
      <c r="E18" s="17" t="s">
        <v>217</v>
      </c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115">
        <f t="shared" si="0"/>
        <v>0</v>
      </c>
      <c r="CN18" s="22" t="s">
        <v>354</v>
      </c>
      <c r="CO18" s="22">
        <v>3600</v>
      </c>
      <c r="CP18" s="22">
        <v>500</v>
      </c>
      <c r="CQ18" s="22">
        <f t="shared" si="1"/>
        <v>4100</v>
      </c>
      <c r="CR18" s="22">
        <f t="shared" si="2"/>
        <v>0</v>
      </c>
    </row>
    <row r="19" spans="1:96" ht="16.5" customHeight="1" x14ac:dyDescent="0.25">
      <c r="A19" s="24" t="s">
        <v>178</v>
      </c>
      <c r="B19" s="114"/>
      <c r="C19" s="11"/>
      <c r="D19" s="114">
        <f t="shared" si="3"/>
        <v>16</v>
      </c>
      <c r="E19" s="17" t="s">
        <v>121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115">
        <f t="shared" si="0"/>
        <v>0</v>
      </c>
      <c r="CN19" s="22" t="s">
        <v>354</v>
      </c>
      <c r="CO19" s="22">
        <v>3600</v>
      </c>
      <c r="CP19" s="22">
        <v>500</v>
      </c>
      <c r="CQ19" s="22">
        <f t="shared" si="1"/>
        <v>4100</v>
      </c>
      <c r="CR19" s="22">
        <f t="shared" si="2"/>
        <v>0</v>
      </c>
    </row>
    <row r="20" spans="1:96" ht="16.5" customHeight="1" x14ac:dyDescent="0.25">
      <c r="A20" s="24" t="s">
        <v>178</v>
      </c>
      <c r="B20" s="114"/>
      <c r="C20" s="11"/>
      <c r="D20" s="114">
        <f t="shared" si="3"/>
        <v>17</v>
      </c>
      <c r="E20" s="17" t="s">
        <v>359</v>
      </c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115">
        <f t="shared" si="0"/>
        <v>0</v>
      </c>
      <c r="CN20" s="22" t="s">
        <v>354</v>
      </c>
      <c r="CO20" s="22">
        <v>3600</v>
      </c>
      <c r="CP20" s="22">
        <v>500</v>
      </c>
      <c r="CQ20" s="22">
        <f t="shared" si="1"/>
        <v>4100</v>
      </c>
      <c r="CR20" s="22">
        <f t="shared" si="2"/>
        <v>0</v>
      </c>
    </row>
    <row r="21" spans="1:96" ht="16.5" customHeight="1" x14ac:dyDescent="0.25">
      <c r="A21" s="24" t="s">
        <v>178</v>
      </c>
      <c r="B21" s="114"/>
      <c r="C21" s="11"/>
      <c r="D21" s="114">
        <f t="shared" si="3"/>
        <v>18</v>
      </c>
      <c r="E21" s="16" t="s">
        <v>360</v>
      </c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115">
        <f t="shared" si="0"/>
        <v>0</v>
      </c>
      <c r="CN21" s="22" t="s">
        <v>354</v>
      </c>
      <c r="CO21" s="22">
        <v>3600</v>
      </c>
      <c r="CP21" s="22">
        <v>500</v>
      </c>
      <c r="CQ21" s="22">
        <f t="shared" si="1"/>
        <v>4100</v>
      </c>
      <c r="CR21" s="22">
        <f t="shared" si="2"/>
        <v>0</v>
      </c>
    </row>
    <row r="22" spans="1:96" ht="16.5" customHeight="1" x14ac:dyDescent="0.25">
      <c r="A22" s="24" t="s">
        <v>178</v>
      </c>
      <c r="B22" s="114"/>
      <c r="C22" s="11"/>
      <c r="D22" s="114">
        <f t="shared" si="3"/>
        <v>19</v>
      </c>
      <c r="E22" s="17" t="s">
        <v>361</v>
      </c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115">
        <f t="shared" si="0"/>
        <v>0</v>
      </c>
      <c r="CN22" s="22" t="s">
        <v>354</v>
      </c>
      <c r="CO22" s="22">
        <v>3600</v>
      </c>
      <c r="CP22" s="22">
        <v>500</v>
      </c>
      <c r="CQ22" s="22">
        <f t="shared" si="1"/>
        <v>4100</v>
      </c>
      <c r="CR22" s="22">
        <f t="shared" si="2"/>
        <v>0</v>
      </c>
    </row>
    <row r="23" spans="1:96" ht="16.5" customHeight="1" x14ac:dyDescent="0.25">
      <c r="A23" s="24" t="s">
        <v>186</v>
      </c>
      <c r="B23" s="114"/>
      <c r="C23" s="11"/>
      <c r="D23" s="114">
        <f t="shared" si="3"/>
        <v>20</v>
      </c>
      <c r="E23" s="17" t="s">
        <v>362</v>
      </c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115">
        <f t="shared" si="0"/>
        <v>0</v>
      </c>
      <c r="CN23" s="22" t="s">
        <v>354</v>
      </c>
      <c r="CO23" s="22">
        <v>3600</v>
      </c>
      <c r="CP23" s="22">
        <v>500</v>
      </c>
      <c r="CQ23" s="22">
        <f t="shared" si="1"/>
        <v>4100</v>
      </c>
      <c r="CR23" s="22">
        <f t="shared" si="2"/>
        <v>0</v>
      </c>
    </row>
    <row r="24" spans="1:96" ht="16.5" customHeight="1" x14ac:dyDescent="0.25">
      <c r="A24" s="25" t="s">
        <v>186</v>
      </c>
      <c r="B24" s="114"/>
      <c r="C24" s="11"/>
      <c r="D24" s="114">
        <f t="shared" si="3"/>
        <v>21</v>
      </c>
      <c r="E24" s="16" t="s">
        <v>363</v>
      </c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115">
        <f t="shared" si="0"/>
        <v>0</v>
      </c>
      <c r="CN24" s="22" t="s">
        <v>352</v>
      </c>
      <c r="CO24" s="22">
        <v>8000</v>
      </c>
      <c r="CP24" s="22">
        <v>500</v>
      </c>
      <c r="CQ24" s="22">
        <f t="shared" si="1"/>
        <v>8500</v>
      </c>
      <c r="CR24" s="22">
        <f t="shared" si="2"/>
        <v>0</v>
      </c>
    </row>
    <row r="25" spans="1:96" ht="16.5" customHeight="1" x14ac:dyDescent="0.25">
      <c r="A25" s="24" t="s">
        <v>186</v>
      </c>
      <c r="B25" s="114"/>
      <c r="C25" s="11"/>
      <c r="D25" s="114">
        <f t="shared" si="3"/>
        <v>22</v>
      </c>
      <c r="E25" s="17" t="s">
        <v>364</v>
      </c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115">
        <f t="shared" si="0"/>
        <v>0</v>
      </c>
      <c r="CN25" s="22" t="s">
        <v>354</v>
      </c>
      <c r="CO25" s="22">
        <v>3600</v>
      </c>
      <c r="CP25" s="22">
        <v>500</v>
      </c>
      <c r="CQ25" s="22">
        <f t="shared" si="1"/>
        <v>4100</v>
      </c>
      <c r="CR25" s="22">
        <f t="shared" si="2"/>
        <v>0</v>
      </c>
    </row>
    <row r="26" spans="1:96" ht="16.5" customHeight="1" x14ac:dyDescent="0.25">
      <c r="A26" s="24" t="s">
        <v>186</v>
      </c>
      <c r="B26" s="114"/>
      <c r="C26" s="11"/>
      <c r="D26" s="114">
        <f t="shared" si="3"/>
        <v>23</v>
      </c>
      <c r="E26" s="17" t="s">
        <v>365</v>
      </c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115">
        <f t="shared" si="0"/>
        <v>0</v>
      </c>
      <c r="CN26" s="22" t="s">
        <v>354</v>
      </c>
      <c r="CO26" s="22">
        <v>3600</v>
      </c>
      <c r="CP26" s="22">
        <v>500</v>
      </c>
      <c r="CQ26" s="22">
        <f t="shared" si="1"/>
        <v>4100</v>
      </c>
      <c r="CR26" s="22">
        <f t="shared" si="2"/>
        <v>0</v>
      </c>
    </row>
    <row r="27" spans="1:96" ht="16.5" customHeight="1" x14ac:dyDescent="0.25">
      <c r="A27" s="24" t="s">
        <v>178</v>
      </c>
      <c r="B27" s="114"/>
      <c r="C27" s="11"/>
      <c r="D27" s="114">
        <f t="shared" si="3"/>
        <v>24</v>
      </c>
      <c r="E27" s="17" t="s">
        <v>366</v>
      </c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115">
        <f t="shared" si="0"/>
        <v>0</v>
      </c>
      <c r="CN27" s="22" t="s">
        <v>354</v>
      </c>
      <c r="CO27" s="22">
        <v>3600</v>
      </c>
      <c r="CP27" s="22">
        <v>500</v>
      </c>
      <c r="CQ27" s="22">
        <f t="shared" si="1"/>
        <v>4100</v>
      </c>
      <c r="CR27" s="22">
        <f t="shared" si="2"/>
        <v>0</v>
      </c>
    </row>
    <row r="28" spans="1:96" ht="16.5" customHeight="1" x14ac:dyDescent="0.25">
      <c r="A28" s="24" t="s">
        <v>186</v>
      </c>
      <c r="B28" s="114"/>
      <c r="C28" s="11"/>
      <c r="D28" s="114">
        <f t="shared" si="3"/>
        <v>25</v>
      </c>
      <c r="E28" s="17" t="s">
        <v>367</v>
      </c>
      <c r="F28" s="102"/>
      <c r="G28" s="102"/>
      <c r="H28" s="102"/>
      <c r="I28" s="102"/>
      <c r="J28" s="102"/>
      <c r="K28" s="49"/>
      <c r="L28" s="102"/>
      <c r="M28" s="102"/>
      <c r="N28" s="102"/>
      <c r="O28" s="102"/>
      <c r="P28" s="49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9"/>
      <c r="AB28" s="49"/>
      <c r="AC28" s="49"/>
      <c r="AD28" s="49"/>
      <c r="AE28" s="49"/>
      <c r="AF28" s="102"/>
      <c r="AG28" s="49"/>
      <c r="AH28" s="49"/>
      <c r="AI28" s="49"/>
      <c r="AJ28" s="49"/>
      <c r="AK28" s="49"/>
      <c r="AL28" s="102"/>
      <c r="AM28" s="49"/>
      <c r="AN28" s="49"/>
      <c r="AO28" s="49"/>
      <c r="AP28" s="49"/>
      <c r="AQ28" s="49"/>
      <c r="AR28" s="102"/>
      <c r="AS28" s="49"/>
      <c r="AT28" s="49"/>
      <c r="AU28" s="49"/>
      <c r="AV28" s="49"/>
      <c r="AW28" s="49"/>
      <c r="AX28" s="102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27"/>
      <c r="CH28" s="27"/>
      <c r="CI28" s="27"/>
      <c r="CJ28" s="27"/>
      <c r="CK28" s="27"/>
      <c r="CL28" s="27"/>
      <c r="CM28" s="115">
        <f t="shared" si="0"/>
        <v>0</v>
      </c>
      <c r="CN28" s="22" t="s">
        <v>352</v>
      </c>
      <c r="CO28" s="22">
        <v>8000</v>
      </c>
      <c r="CP28" s="22">
        <v>500</v>
      </c>
      <c r="CQ28" s="22">
        <f t="shared" si="1"/>
        <v>8500</v>
      </c>
      <c r="CR28" s="22">
        <f t="shared" si="2"/>
        <v>0</v>
      </c>
    </row>
    <row r="29" spans="1:96" ht="16.5" customHeight="1" x14ac:dyDescent="0.25">
      <c r="A29" s="24" t="s">
        <v>186</v>
      </c>
      <c r="B29" s="114"/>
      <c r="C29" s="116"/>
      <c r="D29" s="114">
        <f t="shared" si="3"/>
        <v>26</v>
      </c>
      <c r="E29" s="17" t="s">
        <v>368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2"/>
      <c r="BL29" s="102"/>
      <c r="BM29" s="102"/>
      <c r="BN29" s="102"/>
      <c r="BO29" s="102"/>
      <c r="BP29" s="102"/>
      <c r="BQ29" s="102"/>
      <c r="BR29" s="102"/>
      <c r="BS29" s="102"/>
      <c r="BT29" s="102"/>
      <c r="BU29" s="102"/>
      <c r="BV29" s="102"/>
      <c r="BW29" s="102"/>
      <c r="BX29" s="102"/>
      <c r="BY29" s="102"/>
      <c r="BZ29" s="102"/>
      <c r="CA29" s="102"/>
      <c r="CB29" s="102"/>
      <c r="CC29" s="102"/>
      <c r="CD29" s="102"/>
      <c r="CE29" s="102"/>
      <c r="CF29" s="102"/>
      <c r="CG29" s="102"/>
      <c r="CH29" s="102"/>
      <c r="CI29" s="102"/>
      <c r="CJ29" s="102"/>
      <c r="CK29" s="102"/>
      <c r="CL29" s="102"/>
      <c r="CM29" s="115">
        <f t="shared" si="0"/>
        <v>0</v>
      </c>
      <c r="CN29" s="22" t="s">
        <v>352</v>
      </c>
      <c r="CO29" s="22">
        <v>8000</v>
      </c>
      <c r="CP29" s="22">
        <v>500</v>
      </c>
      <c r="CQ29" s="22">
        <f t="shared" si="1"/>
        <v>8500</v>
      </c>
      <c r="CR29" s="22">
        <f t="shared" si="2"/>
        <v>0</v>
      </c>
    </row>
    <row r="30" spans="1:96" ht="16.5" customHeight="1" x14ac:dyDescent="0.25">
      <c r="A30" s="24" t="s">
        <v>186</v>
      </c>
      <c r="B30" s="114"/>
      <c r="C30" s="116"/>
      <c r="D30" s="114">
        <f t="shared" si="3"/>
        <v>27</v>
      </c>
      <c r="E30" s="16" t="s">
        <v>122</v>
      </c>
      <c r="F30" s="102">
        <v>1</v>
      </c>
      <c r="G30" s="102">
        <v>1</v>
      </c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>
        <v>1</v>
      </c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49"/>
      <c r="AF30" s="102">
        <v>1</v>
      </c>
      <c r="AG30" s="49"/>
      <c r="AH30" s="49"/>
      <c r="AI30" s="49"/>
      <c r="AJ30" s="49"/>
      <c r="AK30" s="49"/>
      <c r="AL30" s="102"/>
      <c r="AM30" s="49"/>
      <c r="AN30" s="49"/>
      <c r="AO30" s="49"/>
      <c r="AP30" s="49"/>
      <c r="AQ30" s="49"/>
      <c r="AR30" s="102">
        <v>1</v>
      </c>
      <c r="AS30" s="49"/>
      <c r="AT30" s="49"/>
      <c r="AU30" s="49"/>
      <c r="AV30" s="49"/>
      <c r="AW30" s="49"/>
      <c r="AX30" s="102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115">
        <f t="shared" si="0"/>
        <v>5</v>
      </c>
      <c r="CN30" s="22" t="s">
        <v>352</v>
      </c>
      <c r="CO30" s="22">
        <v>8000</v>
      </c>
      <c r="CP30" s="22">
        <v>500</v>
      </c>
      <c r="CQ30" s="22">
        <f t="shared" si="1"/>
        <v>8500</v>
      </c>
      <c r="CR30" s="22">
        <f t="shared" si="2"/>
        <v>42500</v>
      </c>
    </row>
    <row r="31" spans="1:96" ht="16.5" customHeight="1" x14ac:dyDescent="0.25">
      <c r="A31" s="24" t="s">
        <v>186</v>
      </c>
      <c r="B31" s="114"/>
      <c r="C31" s="116"/>
      <c r="D31" s="114">
        <f t="shared" si="3"/>
        <v>28</v>
      </c>
      <c r="E31" s="16" t="s">
        <v>369</v>
      </c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2"/>
      <c r="BL31" s="102"/>
      <c r="BM31" s="102"/>
      <c r="BN31" s="102"/>
      <c r="BO31" s="102"/>
      <c r="BP31" s="102"/>
      <c r="BQ31" s="102"/>
      <c r="BR31" s="102"/>
      <c r="BS31" s="102"/>
      <c r="BT31" s="102"/>
      <c r="BU31" s="102"/>
      <c r="BV31" s="102"/>
      <c r="BW31" s="102"/>
      <c r="BX31" s="102"/>
      <c r="BY31" s="102"/>
      <c r="BZ31" s="102"/>
      <c r="CA31" s="102"/>
      <c r="CB31" s="102"/>
      <c r="CC31" s="102"/>
      <c r="CD31" s="102"/>
      <c r="CE31" s="102"/>
      <c r="CF31" s="102"/>
      <c r="CG31" s="102"/>
      <c r="CH31" s="102"/>
      <c r="CI31" s="102"/>
      <c r="CJ31" s="102"/>
      <c r="CK31" s="102"/>
      <c r="CL31" s="102"/>
      <c r="CM31" s="115">
        <f t="shared" si="0"/>
        <v>0</v>
      </c>
      <c r="CN31" s="22" t="s">
        <v>354</v>
      </c>
      <c r="CO31" s="22">
        <v>3600</v>
      </c>
      <c r="CP31" s="22">
        <v>500</v>
      </c>
      <c r="CQ31" s="22">
        <f t="shared" si="1"/>
        <v>4100</v>
      </c>
      <c r="CR31" s="22">
        <f t="shared" si="2"/>
        <v>0</v>
      </c>
    </row>
    <row r="32" spans="1:96" ht="16.5" customHeight="1" x14ac:dyDescent="0.25">
      <c r="A32" s="24" t="s">
        <v>178</v>
      </c>
      <c r="B32" s="114"/>
      <c r="C32" s="116"/>
      <c r="D32" s="114">
        <f t="shared" si="3"/>
        <v>29</v>
      </c>
      <c r="E32" s="16" t="s">
        <v>370</v>
      </c>
      <c r="F32" s="102"/>
      <c r="G32" s="102"/>
      <c r="H32" s="102"/>
      <c r="I32" s="102"/>
      <c r="J32" s="102"/>
      <c r="K32" s="102"/>
      <c r="L32" s="102"/>
      <c r="M32" s="102"/>
      <c r="N32" s="102"/>
      <c r="O32" s="49"/>
      <c r="P32" s="49"/>
      <c r="Q32" s="49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2"/>
      <c r="BL32" s="102"/>
      <c r="BM32" s="102"/>
      <c r="BN32" s="102"/>
      <c r="BO32" s="102"/>
      <c r="BP32" s="102"/>
      <c r="BQ32" s="102"/>
      <c r="BR32" s="102"/>
      <c r="BS32" s="102"/>
      <c r="BT32" s="102"/>
      <c r="BU32" s="102"/>
      <c r="BV32" s="102"/>
      <c r="BW32" s="102"/>
      <c r="BX32" s="102"/>
      <c r="BY32" s="102"/>
      <c r="BZ32" s="102"/>
      <c r="CA32" s="102"/>
      <c r="CB32" s="102"/>
      <c r="CC32" s="102"/>
      <c r="CD32" s="102"/>
      <c r="CE32" s="102"/>
      <c r="CF32" s="102"/>
      <c r="CG32" s="102"/>
      <c r="CH32" s="102"/>
      <c r="CI32" s="102"/>
      <c r="CJ32" s="102"/>
      <c r="CK32" s="102"/>
      <c r="CL32" s="102"/>
      <c r="CM32" s="115">
        <f t="shared" si="0"/>
        <v>0</v>
      </c>
      <c r="CN32" s="22" t="s">
        <v>352</v>
      </c>
      <c r="CO32" s="22">
        <v>8000</v>
      </c>
      <c r="CP32" s="22">
        <v>500</v>
      </c>
      <c r="CQ32" s="22">
        <f t="shared" si="1"/>
        <v>8500</v>
      </c>
      <c r="CR32" s="22">
        <f t="shared" si="2"/>
        <v>0</v>
      </c>
    </row>
    <row r="33" spans="1:96" ht="16.5" customHeight="1" x14ac:dyDescent="0.25">
      <c r="A33" s="25" t="s">
        <v>178</v>
      </c>
      <c r="B33" s="114"/>
      <c r="C33" s="117"/>
      <c r="D33" s="114">
        <f t="shared" si="3"/>
        <v>30</v>
      </c>
      <c r="E33" s="16" t="s">
        <v>371</v>
      </c>
      <c r="F33" s="49"/>
      <c r="G33" s="49"/>
      <c r="H33" s="49"/>
      <c r="I33" s="102"/>
      <c r="J33" s="102"/>
      <c r="K33" s="102"/>
      <c r="L33" s="102"/>
      <c r="M33" s="49"/>
      <c r="N33" s="102"/>
      <c r="O33" s="102"/>
      <c r="P33" s="102"/>
      <c r="Q33" s="102"/>
      <c r="R33" s="49"/>
      <c r="S33" s="49"/>
      <c r="T33" s="49"/>
      <c r="U33" s="49"/>
      <c r="V33" s="49"/>
      <c r="W33" s="49"/>
      <c r="X33" s="102"/>
      <c r="Y33" s="49"/>
      <c r="Z33" s="49"/>
      <c r="AA33" s="49"/>
      <c r="AB33" s="102"/>
      <c r="AC33" s="49"/>
      <c r="AD33" s="49"/>
      <c r="AE33" s="102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27"/>
      <c r="CH33" s="27"/>
      <c r="CI33" s="27"/>
      <c r="CJ33" s="27"/>
      <c r="CK33" s="27"/>
      <c r="CL33" s="27"/>
      <c r="CM33" s="115">
        <f t="shared" si="0"/>
        <v>0</v>
      </c>
      <c r="CN33" s="22" t="s">
        <v>354</v>
      </c>
      <c r="CO33" s="22">
        <v>3600</v>
      </c>
      <c r="CP33" s="22">
        <v>500</v>
      </c>
      <c r="CQ33" s="22">
        <f t="shared" si="1"/>
        <v>4100</v>
      </c>
      <c r="CR33" s="22">
        <f t="shared" si="2"/>
        <v>0</v>
      </c>
    </row>
    <row r="34" spans="1:96" ht="16.5" customHeight="1" x14ac:dyDescent="0.25">
      <c r="A34" s="24" t="s">
        <v>178</v>
      </c>
      <c r="B34" s="114"/>
      <c r="C34" s="11"/>
      <c r="D34" s="114">
        <f t="shared" si="3"/>
        <v>31</v>
      </c>
      <c r="E34" s="17" t="s">
        <v>372</v>
      </c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102"/>
      <c r="T34" s="49"/>
      <c r="U34" s="102"/>
      <c r="V34" s="49"/>
      <c r="W34" s="102"/>
      <c r="X34" s="102"/>
      <c r="Y34" s="102"/>
      <c r="Z34" s="49"/>
      <c r="AA34" s="49"/>
      <c r="AB34" s="102"/>
      <c r="AC34" s="102"/>
      <c r="AD34" s="49"/>
      <c r="AE34" s="102"/>
      <c r="AF34" s="49"/>
      <c r="AG34" s="102"/>
      <c r="AH34" s="49"/>
      <c r="AI34" s="102"/>
      <c r="AJ34" s="102"/>
      <c r="AK34" s="102"/>
      <c r="AL34" s="49"/>
      <c r="AM34" s="102"/>
      <c r="AN34" s="102"/>
      <c r="AO34" s="102"/>
      <c r="AP34" s="49"/>
      <c r="AQ34" s="102"/>
      <c r="AR34" s="49"/>
      <c r="AS34" s="102"/>
      <c r="AT34" s="49"/>
      <c r="AU34" s="102"/>
      <c r="AV34" s="102"/>
      <c r="AW34" s="102"/>
      <c r="AX34" s="49"/>
      <c r="AY34" s="102"/>
      <c r="AZ34" s="102"/>
      <c r="BA34" s="102"/>
      <c r="BB34" s="49"/>
      <c r="BC34" s="102"/>
      <c r="BD34" s="102"/>
      <c r="BE34" s="102"/>
      <c r="BF34" s="49"/>
      <c r="BG34" s="102"/>
      <c r="BH34" s="102"/>
      <c r="BI34" s="102"/>
      <c r="BJ34" s="49"/>
      <c r="BK34" s="102"/>
      <c r="BL34" s="102"/>
      <c r="BM34" s="102"/>
      <c r="BN34" s="49"/>
      <c r="BO34" s="102"/>
      <c r="BP34" s="102"/>
      <c r="BQ34" s="102"/>
      <c r="BR34" s="49"/>
      <c r="BS34" s="102"/>
      <c r="BT34" s="102"/>
      <c r="BU34" s="102"/>
      <c r="BV34" s="49"/>
      <c r="BW34" s="102"/>
      <c r="BX34" s="102"/>
      <c r="BY34" s="102"/>
      <c r="BZ34" s="49"/>
      <c r="CA34" s="102"/>
      <c r="CB34" s="102"/>
      <c r="CC34" s="102"/>
      <c r="CD34" s="49"/>
      <c r="CE34" s="102"/>
      <c r="CF34" s="102"/>
      <c r="CG34" s="49"/>
      <c r="CH34" s="49"/>
      <c r="CI34" s="49"/>
      <c r="CJ34" s="49"/>
      <c r="CK34" s="49"/>
      <c r="CL34" s="49"/>
      <c r="CM34" s="115">
        <f t="shared" si="0"/>
        <v>0</v>
      </c>
      <c r="CN34" s="22" t="s">
        <v>354</v>
      </c>
      <c r="CO34" s="22">
        <v>3600</v>
      </c>
      <c r="CP34" s="22">
        <v>500</v>
      </c>
      <c r="CQ34" s="22">
        <f t="shared" si="1"/>
        <v>4100</v>
      </c>
      <c r="CR34" s="22">
        <f t="shared" si="2"/>
        <v>0</v>
      </c>
    </row>
    <row r="35" spans="1:96" ht="16.5" customHeight="1" x14ac:dyDescent="0.25">
      <c r="A35" s="83" t="s">
        <v>186</v>
      </c>
      <c r="B35" s="114"/>
      <c r="C35" s="11"/>
      <c r="D35" s="114">
        <f t="shared" si="3"/>
        <v>32</v>
      </c>
      <c r="E35" s="17" t="s">
        <v>372</v>
      </c>
      <c r="F35" s="102"/>
      <c r="G35" s="102"/>
      <c r="H35" s="102"/>
      <c r="I35" s="102"/>
      <c r="J35" s="102"/>
      <c r="K35" s="49"/>
      <c r="L35" s="102"/>
      <c r="M35" s="102"/>
      <c r="N35" s="102"/>
      <c r="O35" s="49"/>
      <c r="P35" s="102"/>
      <c r="Q35" s="102"/>
      <c r="R35" s="102"/>
      <c r="S35" s="49"/>
      <c r="T35" s="102"/>
      <c r="U35" s="102"/>
      <c r="V35" s="102"/>
      <c r="W35" s="49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2"/>
      <c r="CB35" s="102"/>
      <c r="CC35" s="102"/>
      <c r="CD35" s="102"/>
      <c r="CE35" s="102"/>
      <c r="CF35" s="102"/>
      <c r="CG35" s="102"/>
      <c r="CH35" s="102"/>
      <c r="CI35" s="102"/>
      <c r="CJ35" s="102"/>
      <c r="CK35" s="102"/>
      <c r="CL35" s="102"/>
      <c r="CM35" s="115">
        <f t="shared" si="0"/>
        <v>0</v>
      </c>
      <c r="CN35" s="22" t="s">
        <v>354</v>
      </c>
      <c r="CO35" s="22">
        <v>3600</v>
      </c>
      <c r="CP35" s="22">
        <v>500</v>
      </c>
      <c r="CQ35" s="22">
        <f t="shared" si="1"/>
        <v>4100</v>
      </c>
      <c r="CR35" s="22">
        <f t="shared" si="2"/>
        <v>0</v>
      </c>
    </row>
    <row r="36" spans="1:96" ht="16.5" customHeight="1" x14ac:dyDescent="0.25">
      <c r="A36" s="83" t="s">
        <v>186</v>
      </c>
      <c r="B36" s="114"/>
      <c r="C36" s="11"/>
      <c r="D36" s="114">
        <f t="shared" si="3"/>
        <v>33</v>
      </c>
      <c r="E36" s="17"/>
      <c r="F36" s="49"/>
      <c r="G36" s="49"/>
      <c r="H36" s="102"/>
      <c r="I36" s="102"/>
      <c r="J36" s="102"/>
      <c r="K36" s="49"/>
      <c r="L36" s="102"/>
      <c r="M36" s="49"/>
      <c r="N36" s="102"/>
      <c r="O36" s="49"/>
      <c r="P36" s="102"/>
      <c r="Q36" s="102"/>
      <c r="R36" s="102"/>
      <c r="S36" s="49"/>
      <c r="T36" s="49"/>
      <c r="U36" s="102"/>
      <c r="V36" s="102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27"/>
      <c r="CH36" s="27"/>
      <c r="CI36" s="27"/>
      <c r="CJ36" s="27"/>
      <c r="CK36" s="27"/>
      <c r="CL36" s="27"/>
      <c r="CM36" s="115">
        <f t="shared" si="0"/>
        <v>0</v>
      </c>
      <c r="CN36" s="22" t="s">
        <v>354</v>
      </c>
      <c r="CO36" s="22">
        <v>3600</v>
      </c>
      <c r="CP36" s="22">
        <v>500</v>
      </c>
      <c r="CQ36" s="22">
        <f t="shared" si="1"/>
        <v>4100</v>
      </c>
      <c r="CR36" s="22">
        <f t="shared" si="2"/>
        <v>0</v>
      </c>
    </row>
    <row r="37" spans="1:96" ht="16.5" customHeight="1" x14ac:dyDescent="0.25">
      <c r="A37" s="24" t="s">
        <v>186</v>
      </c>
      <c r="B37" s="114"/>
      <c r="C37" s="11"/>
      <c r="D37" s="114">
        <f t="shared" si="3"/>
        <v>34</v>
      </c>
      <c r="E37" s="17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115">
        <f t="shared" si="0"/>
        <v>0</v>
      </c>
      <c r="CN37" s="22" t="s">
        <v>354</v>
      </c>
      <c r="CO37" s="22">
        <v>3600</v>
      </c>
      <c r="CP37" s="22">
        <v>500</v>
      </c>
      <c r="CQ37" s="22">
        <f t="shared" si="1"/>
        <v>4100</v>
      </c>
      <c r="CR37" s="22">
        <f t="shared" si="2"/>
        <v>0</v>
      </c>
    </row>
    <row r="38" spans="1:96" ht="16.5" customHeight="1" x14ac:dyDescent="0.25">
      <c r="A38" s="24" t="s">
        <v>186</v>
      </c>
      <c r="B38" s="114"/>
      <c r="C38" s="117"/>
      <c r="D38" s="114">
        <f t="shared" si="3"/>
        <v>35</v>
      </c>
      <c r="E38" s="17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102"/>
      <c r="R38" s="49"/>
      <c r="S38" s="49"/>
      <c r="T38" s="49"/>
      <c r="U38" s="102"/>
      <c r="V38" s="49"/>
      <c r="W38" s="49"/>
      <c r="X38" s="49"/>
      <c r="Y38" s="102"/>
      <c r="Z38" s="49"/>
      <c r="AA38" s="49"/>
      <c r="AB38" s="49"/>
      <c r="AC38" s="102"/>
      <c r="AD38" s="49"/>
      <c r="AE38" s="49"/>
      <c r="AF38" s="49"/>
      <c r="AG38" s="102"/>
      <c r="AH38" s="49"/>
      <c r="AI38" s="49"/>
      <c r="AJ38" s="49"/>
      <c r="AK38" s="102"/>
      <c r="AL38" s="49"/>
      <c r="AM38" s="49"/>
      <c r="AN38" s="49"/>
      <c r="AO38" s="102"/>
      <c r="AP38" s="49"/>
      <c r="AQ38" s="49"/>
      <c r="AR38" s="49"/>
      <c r="AS38" s="102"/>
      <c r="AT38" s="49"/>
      <c r="AU38" s="49"/>
      <c r="AV38" s="49"/>
      <c r="AW38" s="102"/>
      <c r="AX38" s="49"/>
      <c r="AY38" s="49"/>
      <c r="AZ38" s="49"/>
      <c r="BA38" s="102"/>
      <c r="BB38" s="49"/>
      <c r="BC38" s="102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115">
        <f t="shared" si="0"/>
        <v>0</v>
      </c>
      <c r="CN38" s="22" t="s">
        <v>354</v>
      </c>
      <c r="CO38" s="22">
        <v>3600</v>
      </c>
      <c r="CP38" s="22">
        <v>500</v>
      </c>
      <c r="CQ38" s="22">
        <f t="shared" si="1"/>
        <v>4100</v>
      </c>
      <c r="CR38" s="22">
        <f t="shared" si="2"/>
        <v>0</v>
      </c>
    </row>
    <row r="39" spans="1:96" ht="16.5" customHeight="1" x14ac:dyDescent="0.25">
      <c r="A39" s="83" t="s">
        <v>186</v>
      </c>
      <c r="B39" s="114"/>
      <c r="C39" s="117"/>
      <c r="D39" s="114">
        <f t="shared" si="3"/>
        <v>36</v>
      </c>
      <c r="E39" s="17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115">
        <f t="shared" si="0"/>
        <v>0</v>
      </c>
      <c r="CN39" s="22" t="s">
        <v>354</v>
      </c>
      <c r="CO39" s="22">
        <v>3600</v>
      </c>
      <c r="CP39" s="22">
        <v>500</v>
      </c>
      <c r="CQ39" s="22">
        <f t="shared" si="1"/>
        <v>4100</v>
      </c>
      <c r="CR39" s="22">
        <f t="shared" si="2"/>
        <v>0</v>
      </c>
    </row>
    <row r="40" spans="1:96" ht="16.5" customHeight="1" x14ac:dyDescent="0.25">
      <c r="A40" s="83" t="s">
        <v>186</v>
      </c>
      <c r="B40" s="114"/>
      <c r="C40" s="11"/>
      <c r="D40" s="114">
        <f t="shared" si="3"/>
        <v>37</v>
      </c>
      <c r="E40" s="17"/>
      <c r="F40" s="49"/>
      <c r="G40" s="49"/>
      <c r="H40" s="49"/>
      <c r="I40" s="102"/>
      <c r="J40" s="102"/>
      <c r="K40" s="102"/>
      <c r="L40" s="102"/>
      <c r="M40" s="102"/>
      <c r="N40" s="102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115">
        <f t="shared" si="0"/>
        <v>0</v>
      </c>
      <c r="CN40" s="22" t="s">
        <v>352</v>
      </c>
      <c r="CO40" s="22">
        <v>8000</v>
      </c>
      <c r="CP40" s="22">
        <v>500</v>
      </c>
      <c r="CQ40" s="22">
        <f t="shared" si="1"/>
        <v>8500</v>
      </c>
      <c r="CR40" s="22">
        <f t="shared" si="2"/>
        <v>0</v>
      </c>
    </row>
    <row r="41" spans="1:96" ht="16.5" customHeight="1" x14ac:dyDescent="0.25">
      <c r="A41" s="24" t="s">
        <v>179</v>
      </c>
      <c r="B41" s="114"/>
      <c r="C41" s="11"/>
      <c r="D41" s="114">
        <f t="shared" si="3"/>
        <v>38</v>
      </c>
      <c r="E41" s="17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27"/>
      <c r="CH41" s="27"/>
      <c r="CI41" s="27"/>
      <c r="CJ41" s="27"/>
      <c r="CK41" s="27"/>
      <c r="CL41" s="27"/>
      <c r="CM41" s="115">
        <f t="shared" si="0"/>
        <v>0</v>
      </c>
      <c r="CN41" s="22" t="s">
        <v>352</v>
      </c>
      <c r="CO41" s="22">
        <v>8000</v>
      </c>
      <c r="CP41" s="22">
        <v>500</v>
      </c>
      <c r="CQ41" s="22">
        <f t="shared" si="1"/>
        <v>8500</v>
      </c>
      <c r="CR41" s="22">
        <f t="shared" si="2"/>
        <v>0</v>
      </c>
    </row>
    <row r="42" spans="1:96" ht="16.5" customHeight="1" x14ac:dyDescent="0.25">
      <c r="A42" s="24" t="s">
        <v>179</v>
      </c>
      <c r="B42" s="114"/>
      <c r="C42" s="11"/>
      <c r="D42" s="114">
        <f t="shared" si="3"/>
        <v>39</v>
      </c>
      <c r="E42" s="17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115">
        <f t="shared" si="0"/>
        <v>0</v>
      </c>
      <c r="CN42" s="22" t="s">
        <v>354</v>
      </c>
      <c r="CO42" s="22">
        <v>3600</v>
      </c>
      <c r="CP42" s="22">
        <v>500</v>
      </c>
      <c r="CQ42" s="22">
        <f t="shared" si="1"/>
        <v>4100</v>
      </c>
      <c r="CR42" s="22">
        <f>CQ42*CM42</f>
        <v>0</v>
      </c>
    </row>
    <row r="43" spans="1:96" ht="16.5" customHeight="1" x14ac:dyDescent="0.25">
      <c r="A43" s="24" t="s">
        <v>179</v>
      </c>
      <c r="B43" s="114"/>
      <c r="C43" s="117"/>
      <c r="D43" s="114">
        <f t="shared" si="3"/>
        <v>40</v>
      </c>
      <c r="E43" s="17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2"/>
      <c r="BH43" s="102"/>
      <c r="BI43" s="102"/>
      <c r="BJ43" s="102"/>
      <c r="BK43" s="102"/>
      <c r="BL43" s="102"/>
      <c r="BM43" s="102"/>
      <c r="BN43" s="102"/>
      <c r="BO43" s="102"/>
      <c r="BP43" s="102"/>
      <c r="BQ43" s="102"/>
      <c r="BR43" s="102"/>
      <c r="BS43" s="102"/>
      <c r="BT43" s="102"/>
      <c r="BU43" s="102"/>
      <c r="BV43" s="102"/>
      <c r="BW43" s="102"/>
      <c r="BX43" s="102"/>
      <c r="BY43" s="102"/>
      <c r="BZ43" s="102"/>
      <c r="CA43" s="102"/>
      <c r="CB43" s="102"/>
      <c r="CC43" s="102"/>
      <c r="CD43" s="102"/>
      <c r="CE43" s="102"/>
      <c r="CF43" s="102"/>
      <c r="CG43" s="102"/>
      <c r="CH43" s="102"/>
      <c r="CI43" s="102"/>
      <c r="CJ43" s="102"/>
      <c r="CK43" s="102"/>
      <c r="CL43" s="102"/>
      <c r="CM43" s="115">
        <f t="shared" si="0"/>
        <v>0</v>
      </c>
      <c r="CN43" s="22" t="s">
        <v>354</v>
      </c>
      <c r="CO43" s="22">
        <v>3600</v>
      </c>
      <c r="CP43" s="22">
        <v>500</v>
      </c>
      <c r="CQ43" s="22">
        <f t="shared" si="1"/>
        <v>4100</v>
      </c>
      <c r="CR43" s="22">
        <f t="shared" ref="CR43:CR44" si="4">CM43*CQ43</f>
        <v>0</v>
      </c>
    </row>
    <row r="44" spans="1:96" ht="16.5" customHeight="1" x14ac:dyDescent="0.25">
      <c r="A44" s="24" t="s">
        <v>186</v>
      </c>
      <c r="B44" s="114"/>
      <c r="C44" s="11"/>
      <c r="D44" s="114">
        <f t="shared" si="3"/>
        <v>41</v>
      </c>
      <c r="E44" s="17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27"/>
      <c r="CH44" s="27"/>
      <c r="CI44" s="27"/>
      <c r="CJ44" s="27"/>
      <c r="CK44" s="27"/>
      <c r="CL44" s="27"/>
      <c r="CM44" s="115">
        <f t="shared" si="0"/>
        <v>0</v>
      </c>
      <c r="CN44" s="22" t="s">
        <v>354</v>
      </c>
      <c r="CO44" s="22">
        <v>3600</v>
      </c>
      <c r="CP44" s="22">
        <v>500</v>
      </c>
      <c r="CQ44" s="22">
        <f t="shared" si="1"/>
        <v>4100</v>
      </c>
      <c r="CR44" s="22">
        <f t="shared" si="4"/>
        <v>0</v>
      </c>
    </row>
    <row r="45" spans="1:96" ht="16.5" customHeight="1" x14ac:dyDescent="0.25">
      <c r="A45" s="24" t="s">
        <v>186</v>
      </c>
      <c r="B45" s="114"/>
      <c r="C45" s="11"/>
      <c r="D45" s="114">
        <f t="shared" si="3"/>
        <v>42</v>
      </c>
      <c r="E45" s="17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115">
        <f t="shared" si="0"/>
        <v>0</v>
      </c>
      <c r="CN45" s="22" t="s">
        <v>354</v>
      </c>
      <c r="CO45" s="22">
        <v>3600</v>
      </c>
      <c r="CP45" s="22">
        <v>500</v>
      </c>
      <c r="CQ45" s="22">
        <f t="shared" si="1"/>
        <v>4100</v>
      </c>
      <c r="CR45" s="22">
        <f t="shared" ref="CR45:CR48" si="5">CQ45*CM45</f>
        <v>0</v>
      </c>
    </row>
    <row r="46" spans="1:96" ht="16.5" customHeight="1" x14ac:dyDescent="0.25">
      <c r="A46" s="24" t="s">
        <v>179</v>
      </c>
      <c r="B46" s="114"/>
      <c r="C46" s="11"/>
      <c r="D46" s="114">
        <f t="shared" si="3"/>
        <v>43</v>
      </c>
      <c r="E46" s="17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115">
        <f t="shared" si="0"/>
        <v>0</v>
      </c>
      <c r="CN46" s="22" t="s">
        <v>354</v>
      </c>
      <c r="CO46" s="22">
        <v>3600</v>
      </c>
      <c r="CP46" s="22">
        <v>500</v>
      </c>
      <c r="CQ46" s="22">
        <f t="shared" si="1"/>
        <v>4100</v>
      </c>
      <c r="CR46" s="22">
        <f t="shared" si="5"/>
        <v>0</v>
      </c>
    </row>
    <row r="47" spans="1:96" ht="16.5" customHeight="1" x14ac:dyDescent="0.25">
      <c r="A47" s="24" t="s">
        <v>179</v>
      </c>
      <c r="B47" s="114"/>
      <c r="C47" s="11"/>
      <c r="D47" s="114">
        <f t="shared" si="3"/>
        <v>44</v>
      </c>
      <c r="E47" s="17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115">
        <f t="shared" si="0"/>
        <v>0</v>
      </c>
      <c r="CN47" s="22" t="s">
        <v>354</v>
      </c>
      <c r="CO47" s="22">
        <v>3600</v>
      </c>
      <c r="CP47" s="22">
        <v>500</v>
      </c>
      <c r="CQ47" s="22">
        <f t="shared" si="1"/>
        <v>4100</v>
      </c>
      <c r="CR47" s="22">
        <f t="shared" si="5"/>
        <v>0</v>
      </c>
    </row>
    <row r="48" spans="1:96" ht="16.5" customHeight="1" x14ac:dyDescent="0.25">
      <c r="A48" s="24" t="s">
        <v>186</v>
      </c>
      <c r="B48" s="114"/>
      <c r="C48" s="11"/>
      <c r="D48" s="114">
        <f t="shared" si="3"/>
        <v>45</v>
      </c>
      <c r="E48" s="17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115">
        <f t="shared" si="0"/>
        <v>0</v>
      </c>
      <c r="CN48" s="22" t="s">
        <v>354</v>
      </c>
      <c r="CO48" s="22">
        <v>3600</v>
      </c>
      <c r="CP48" s="22">
        <v>500</v>
      </c>
      <c r="CQ48" s="22">
        <f t="shared" si="1"/>
        <v>4100</v>
      </c>
      <c r="CR48" s="22">
        <f t="shared" si="5"/>
        <v>0</v>
      </c>
    </row>
    <row r="49" spans="1:96" ht="16.5" customHeight="1" x14ac:dyDescent="0.25">
      <c r="A49" s="24" t="s">
        <v>186</v>
      </c>
      <c r="B49" s="114"/>
      <c r="C49" s="11"/>
      <c r="D49" s="114">
        <f t="shared" si="3"/>
        <v>46</v>
      </c>
      <c r="E49" s="17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115">
        <f t="shared" si="0"/>
        <v>0</v>
      </c>
      <c r="CN49" s="22" t="s">
        <v>352</v>
      </c>
      <c r="CO49" s="22">
        <v>75000</v>
      </c>
      <c r="CP49" s="22">
        <v>2500</v>
      </c>
      <c r="CQ49" s="22">
        <f t="shared" si="1"/>
        <v>77500</v>
      </c>
      <c r="CR49" s="22">
        <f>CM49*CQ49</f>
        <v>0</v>
      </c>
    </row>
    <row r="50" spans="1:96" ht="16.5" customHeight="1" x14ac:dyDescent="0.25">
      <c r="A50" s="118"/>
      <c r="B50" s="118"/>
      <c r="C50" s="118"/>
      <c r="D50" s="118"/>
      <c r="E50" s="118" t="s">
        <v>117</v>
      </c>
      <c r="F50" s="119">
        <f t="shared" ref="F50:CG50" si="6">SUM(F4:F49)</f>
        <v>4</v>
      </c>
      <c r="G50" s="119">
        <f t="shared" si="6"/>
        <v>4</v>
      </c>
      <c r="H50" s="119">
        <f t="shared" si="6"/>
        <v>1</v>
      </c>
      <c r="I50" s="119">
        <f t="shared" si="6"/>
        <v>0</v>
      </c>
      <c r="J50" s="119">
        <f t="shared" si="6"/>
        <v>0</v>
      </c>
      <c r="K50" s="119">
        <f t="shared" si="6"/>
        <v>0</v>
      </c>
      <c r="L50" s="119">
        <f t="shared" si="6"/>
        <v>0</v>
      </c>
      <c r="M50" s="119">
        <f t="shared" si="6"/>
        <v>0</v>
      </c>
      <c r="N50" s="119">
        <f t="shared" si="6"/>
        <v>0</v>
      </c>
      <c r="O50" s="119">
        <f t="shared" si="6"/>
        <v>0</v>
      </c>
      <c r="P50" s="119">
        <f t="shared" si="6"/>
        <v>0</v>
      </c>
      <c r="Q50" s="119">
        <f t="shared" si="6"/>
        <v>0</v>
      </c>
      <c r="R50" s="119">
        <f t="shared" si="6"/>
        <v>0</v>
      </c>
      <c r="S50" s="119">
        <f t="shared" si="6"/>
        <v>0</v>
      </c>
      <c r="T50" s="119">
        <f t="shared" si="6"/>
        <v>5</v>
      </c>
      <c r="U50" s="119">
        <f t="shared" si="6"/>
        <v>0</v>
      </c>
      <c r="V50" s="119">
        <f t="shared" si="6"/>
        <v>0</v>
      </c>
      <c r="W50" s="119">
        <f t="shared" si="6"/>
        <v>0</v>
      </c>
      <c r="X50" s="119">
        <f t="shared" si="6"/>
        <v>0</v>
      </c>
      <c r="Y50" s="119">
        <f t="shared" si="6"/>
        <v>0</v>
      </c>
      <c r="Z50" s="119">
        <f t="shared" si="6"/>
        <v>0</v>
      </c>
      <c r="AA50" s="119">
        <f t="shared" si="6"/>
        <v>0</v>
      </c>
      <c r="AB50" s="119">
        <f t="shared" si="6"/>
        <v>0</v>
      </c>
      <c r="AC50" s="119">
        <f t="shared" si="6"/>
        <v>0</v>
      </c>
      <c r="AD50" s="119">
        <f t="shared" si="6"/>
        <v>0</v>
      </c>
      <c r="AE50" s="119">
        <f t="shared" si="6"/>
        <v>0</v>
      </c>
      <c r="AF50" s="119">
        <f t="shared" si="6"/>
        <v>5</v>
      </c>
      <c r="AG50" s="119">
        <f t="shared" si="6"/>
        <v>0</v>
      </c>
      <c r="AH50" s="119">
        <f t="shared" si="6"/>
        <v>0</v>
      </c>
      <c r="AI50" s="119">
        <f t="shared" si="6"/>
        <v>0</v>
      </c>
      <c r="AJ50" s="119">
        <f t="shared" si="6"/>
        <v>0</v>
      </c>
      <c r="AK50" s="119">
        <f t="shared" si="6"/>
        <v>0</v>
      </c>
      <c r="AL50" s="119">
        <f t="shared" si="6"/>
        <v>0</v>
      </c>
      <c r="AM50" s="119">
        <f t="shared" si="6"/>
        <v>0</v>
      </c>
      <c r="AN50" s="119">
        <f t="shared" si="6"/>
        <v>0</v>
      </c>
      <c r="AO50" s="119">
        <f t="shared" si="6"/>
        <v>0</v>
      </c>
      <c r="AP50" s="119">
        <f t="shared" si="6"/>
        <v>0</v>
      </c>
      <c r="AQ50" s="119">
        <f t="shared" si="6"/>
        <v>0</v>
      </c>
      <c r="AR50" s="119">
        <f t="shared" si="6"/>
        <v>5</v>
      </c>
      <c r="AS50" s="119">
        <f t="shared" si="6"/>
        <v>0</v>
      </c>
      <c r="AT50" s="119">
        <f t="shared" si="6"/>
        <v>0</v>
      </c>
      <c r="AU50" s="119">
        <f t="shared" si="6"/>
        <v>0</v>
      </c>
      <c r="AV50" s="119">
        <f t="shared" si="6"/>
        <v>0</v>
      </c>
      <c r="AW50" s="119">
        <f t="shared" si="6"/>
        <v>0</v>
      </c>
      <c r="AX50" s="119">
        <f t="shared" si="6"/>
        <v>0</v>
      </c>
      <c r="AY50" s="119">
        <f t="shared" si="6"/>
        <v>0</v>
      </c>
      <c r="AZ50" s="119">
        <f t="shared" si="6"/>
        <v>0</v>
      </c>
      <c r="BA50" s="119">
        <f t="shared" si="6"/>
        <v>0</v>
      </c>
      <c r="BB50" s="119">
        <f t="shared" si="6"/>
        <v>0</v>
      </c>
      <c r="BC50" s="119">
        <f t="shared" si="6"/>
        <v>0</v>
      </c>
      <c r="BD50" s="119">
        <f t="shared" si="6"/>
        <v>0</v>
      </c>
      <c r="BE50" s="119">
        <f t="shared" si="6"/>
        <v>0</v>
      </c>
      <c r="BF50" s="119">
        <f t="shared" si="6"/>
        <v>0</v>
      </c>
      <c r="BG50" s="119">
        <f t="shared" si="6"/>
        <v>0</v>
      </c>
      <c r="BH50" s="119">
        <f t="shared" si="6"/>
        <v>0</v>
      </c>
      <c r="BI50" s="119">
        <f t="shared" si="6"/>
        <v>0</v>
      </c>
      <c r="BJ50" s="119">
        <f t="shared" si="6"/>
        <v>0</v>
      </c>
      <c r="BK50" s="119">
        <f t="shared" si="6"/>
        <v>0</v>
      </c>
      <c r="BL50" s="119">
        <f t="shared" si="6"/>
        <v>0</v>
      </c>
      <c r="BM50" s="119">
        <f t="shared" si="6"/>
        <v>0</v>
      </c>
      <c r="BN50" s="119">
        <f t="shared" si="6"/>
        <v>0</v>
      </c>
      <c r="BO50" s="119">
        <f t="shared" si="6"/>
        <v>0</v>
      </c>
      <c r="BP50" s="119">
        <f t="shared" si="6"/>
        <v>0</v>
      </c>
      <c r="BQ50" s="119">
        <f t="shared" si="6"/>
        <v>0</v>
      </c>
      <c r="BR50" s="119">
        <f t="shared" si="6"/>
        <v>0</v>
      </c>
      <c r="BS50" s="119">
        <f t="shared" si="6"/>
        <v>0</v>
      </c>
      <c r="BT50" s="119">
        <f t="shared" si="6"/>
        <v>0</v>
      </c>
      <c r="BU50" s="119">
        <f t="shared" si="6"/>
        <v>0</v>
      </c>
      <c r="BV50" s="119">
        <f t="shared" si="6"/>
        <v>0</v>
      </c>
      <c r="BW50" s="119">
        <f t="shared" si="6"/>
        <v>0</v>
      </c>
      <c r="BX50" s="119">
        <f t="shared" si="6"/>
        <v>0</v>
      </c>
      <c r="BY50" s="119">
        <f t="shared" si="6"/>
        <v>0</v>
      </c>
      <c r="BZ50" s="119">
        <f t="shared" si="6"/>
        <v>0</v>
      </c>
      <c r="CA50" s="119">
        <f t="shared" si="6"/>
        <v>0</v>
      </c>
      <c r="CB50" s="119">
        <f t="shared" si="6"/>
        <v>0</v>
      </c>
      <c r="CC50" s="119">
        <f t="shared" si="6"/>
        <v>0</v>
      </c>
      <c r="CD50" s="119">
        <f t="shared" si="6"/>
        <v>0</v>
      </c>
      <c r="CE50" s="119">
        <f t="shared" si="6"/>
        <v>0</v>
      </c>
      <c r="CF50" s="119">
        <f t="shared" si="6"/>
        <v>0</v>
      </c>
      <c r="CG50" s="119">
        <f t="shared" si="6"/>
        <v>0</v>
      </c>
      <c r="CH50" s="119"/>
      <c r="CI50" s="119"/>
      <c r="CJ50" s="119"/>
      <c r="CK50" s="119"/>
      <c r="CL50" s="119"/>
      <c r="CM50" s="115">
        <f t="shared" si="0"/>
        <v>24</v>
      </c>
      <c r="CN50" s="21"/>
      <c r="CO50" s="21"/>
      <c r="CP50" s="21"/>
      <c r="CQ50" s="21"/>
      <c r="CR50" s="21">
        <f>SUM(CR4:CR49)</f>
        <v>120400</v>
      </c>
    </row>
    <row r="51" spans="1:96" ht="16.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</row>
    <row r="52" spans="1:96" ht="16.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</row>
    <row r="53" spans="1:96" ht="16.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</row>
    <row r="54" spans="1:96" ht="16.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</row>
    <row r="55" spans="1:96" ht="16.5" customHeight="1" x14ac:dyDescent="0.25">
      <c r="A55" s="113" t="s">
        <v>347</v>
      </c>
      <c r="B55" s="113" t="s">
        <v>348</v>
      </c>
      <c r="C55" s="113" t="s">
        <v>349</v>
      </c>
      <c r="D55" s="74" t="s">
        <v>14</v>
      </c>
      <c r="E55" s="19" t="s">
        <v>374</v>
      </c>
      <c r="F55" s="110">
        <v>44834</v>
      </c>
      <c r="G55" s="110">
        <v>44835</v>
      </c>
      <c r="H55" s="110">
        <v>44866</v>
      </c>
      <c r="I55" s="110">
        <v>44896</v>
      </c>
      <c r="J55" s="110">
        <v>44928</v>
      </c>
      <c r="K55" s="110">
        <v>44959</v>
      </c>
      <c r="L55" s="110">
        <v>44986</v>
      </c>
      <c r="M55" s="110">
        <v>45017</v>
      </c>
      <c r="N55" s="110">
        <v>45047</v>
      </c>
      <c r="O55" s="110">
        <v>45084</v>
      </c>
      <c r="P55" s="110">
        <v>45115</v>
      </c>
      <c r="Q55" s="110">
        <v>45147</v>
      </c>
      <c r="R55" s="110">
        <v>45170</v>
      </c>
      <c r="S55" s="110">
        <v>45210</v>
      </c>
      <c r="T55" s="110">
        <v>45242</v>
      </c>
      <c r="U55" s="110">
        <v>45273</v>
      </c>
      <c r="V55" s="110">
        <v>45305</v>
      </c>
      <c r="W55" s="110">
        <v>45337</v>
      </c>
      <c r="X55" s="110">
        <v>45367</v>
      </c>
      <c r="Y55" s="110">
        <v>45399</v>
      </c>
      <c r="Z55" s="110">
        <v>45430</v>
      </c>
      <c r="AA55" s="110">
        <v>45462</v>
      </c>
      <c r="AB55" s="110">
        <v>45493</v>
      </c>
      <c r="AC55" s="110">
        <v>45525</v>
      </c>
      <c r="AD55" s="110">
        <v>45557</v>
      </c>
      <c r="AE55" s="110">
        <v>45588</v>
      </c>
      <c r="AF55" s="110">
        <v>45620</v>
      </c>
      <c r="AG55" s="110">
        <v>45651</v>
      </c>
      <c r="AH55" s="110">
        <v>45683</v>
      </c>
      <c r="AI55" s="110">
        <v>45715</v>
      </c>
      <c r="AJ55" s="110">
        <v>45744</v>
      </c>
      <c r="AK55" s="110">
        <v>45776</v>
      </c>
      <c r="AL55" s="110">
        <v>45807</v>
      </c>
      <c r="AM55" s="110">
        <v>45838</v>
      </c>
      <c r="AN55" s="110">
        <v>45839</v>
      </c>
      <c r="AO55" s="110">
        <v>45871</v>
      </c>
      <c r="AP55" s="110">
        <v>45903</v>
      </c>
      <c r="AQ55" s="110">
        <v>45934</v>
      </c>
      <c r="AR55" s="110">
        <v>45966</v>
      </c>
      <c r="AS55" s="110">
        <v>45997</v>
      </c>
      <c r="AT55" s="110">
        <v>46029</v>
      </c>
      <c r="AU55" s="110">
        <v>46061</v>
      </c>
      <c r="AV55" s="110">
        <v>46090</v>
      </c>
      <c r="AW55" s="110">
        <v>46121</v>
      </c>
      <c r="AX55" s="110">
        <v>46153</v>
      </c>
      <c r="AY55" s="110">
        <v>46185</v>
      </c>
      <c r="AZ55" s="110">
        <v>46216</v>
      </c>
      <c r="BA55" s="110">
        <v>46248</v>
      </c>
      <c r="BB55" s="110">
        <v>44440</v>
      </c>
      <c r="BC55" s="110">
        <v>44470</v>
      </c>
      <c r="BD55" s="110">
        <v>44501</v>
      </c>
      <c r="BE55" s="110">
        <v>44531</v>
      </c>
      <c r="BF55" s="110">
        <v>44562</v>
      </c>
      <c r="BG55" s="110">
        <v>44593</v>
      </c>
      <c r="BH55" s="110">
        <v>44621</v>
      </c>
      <c r="BI55" s="110">
        <v>44652</v>
      </c>
      <c r="BJ55" s="110">
        <v>44682</v>
      </c>
      <c r="BK55" s="110">
        <v>44713</v>
      </c>
      <c r="BL55" s="110">
        <v>44743</v>
      </c>
      <c r="BM55" s="110">
        <v>44774</v>
      </c>
      <c r="BN55" s="110">
        <v>44805</v>
      </c>
      <c r="BO55" s="110">
        <v>44835</v>
      </c>
      <c r="BP55" s="110">
        <v>44866</v>
      </c>
      <c r="BQ55" s="110">
        <v>44896</v>
      </c>
      <c r="BR55" s="110">
        <v>44927</v>
      </c>
      <c r="BS55" s="110">
        <v>44958</v>
      </c>
      <c r="BT55" s="110">
        <v>44986</v>
      </c>
      <c r="BU55" s="110">
        <v>45017</v>
      </c>
      <c r="BV55" s="110">
        <v>45047</v>
      </c>
      <c r="BW55" s="110">
        <v>45078</v>
      </c>
      <c r="BX55" s="110">
        <v>45108</v>
      </c>
      <c r="BY55" s="110">
        <v>45139</v>
      </c>
      <c r="BZ55" s="110">
        <v>45170</v>
      </c>
      <c r="CA55" s="110">
        <v>45200</v>
      </c>
      <c r="CB55" s="110">
        <v>45231</v>
      </c>
      <c r="CC55" s="110">
        <v>45261</v>
      </c>
      <c r="CD55" s="110">
        <v>45292</v>
      </c>
      <c r="CE55" s="110">
        <v>45323</v>
      </c>
      <c r="CF55" s="110">
        <v>45352</v>
      </c>
      <c r="CG55" s="110">
        <v>45383</v>
      </c>
      <c r="CH55" s="110">
        <v>45413</v>
      </c>
      <c r="CI55" s="110">
        <v>45444</v>
      </c>
      <c r="CJ55" s="110">
        <v>45474</v>
      </c>
      <c r="CK55" s="110">
        <v>45505</v>
      </c>
      <c r="CL55" s="110">
        <v>45536</v>
      </c>
      <c r="CM55" s="5"/>
      <c r="CN55" s="5"/>
      <c r="CO55" s="5"/>
      <c r="CP55" s="5"/>
      <c r="CQ55" s="5"/>
      <c r="CR55" s="5"/>
    </row>
    <row r="56" spans="1:96" ht="16.5" customHeight="1" x14ac:dyDescent="0.25">
      <c r="A56" s="74"/>
      <c r="B56" s="74"/>
      <c r="C56" s="74"/>
      <c r="D56" s="74"/>
      <c r="E56" s="74"/>
      <c r="F56" s="112" t="s">
        <v>24</v>
      </c>
      <c r="G56" s="112" t="s">
        <v>25</v>
      </c>
      <c r="H56" s="112" t="s">
        <v>27</v>
      </c>
      <c r="I56" s="112" t="s">
        <v>28</v>
      </c>
      <c r="J56" s="112" t="s">
        <v>29</v>
      </c>
      <c r="K56" s="112" t="s">
        <v>30</v>
      </c>
      <c r="L56" s="112" t="s">
        <v>31</v>
      </c>
      <c r="M56" s="112" t="s">
        <v>32</v>
      </c>
      <c r="N56" s="112" t="s">
        <v>33</v>
      </c>
      <c r="O56" s="112" t="s">
        <v>34</v>
      </c>
      <c r="P56" s="112" t="s">
        <v>35</v>
      </c>
      <c r="Q56" s="112" t="s">
        <v>36</v>
      </c>
      <c r="R56" s="112" t="s">
        <v>37</v>
      </c>
      <c r="S56" s="112" t="s">
        <v>38</v>
      </c>
      <c r="T56" s="112" t="s">
        <v>39</v>
      </c>
      <c r="U56" s="112" t="s">
        <v>40</v>
      </c>
      <c r="V56" s="112" t="s">
        <v>41</v>
      </c>
      <c r="W56" s="112" t="s">
        <v>42</v>
      </c>
      <c r="X56" s="112" t="s">
        <v>43</v>
      </c>
      <c r="Y56" s="112" t="s">
        <v>44</v>
      </c>
      <c r="Z56" s="112" t="s">
        <v>45</v>
      </c>
      <c r="AA56" s="112" t="s">
        <v>46</v>
      </c>
      <c r="AB56" s="112" t="s">
        <v>47</v>
      </c>
      <c r="AC56" s="112" t="s">
        <v>48</v>
      </c>
      <c r="AD56" s="112" t="s">
        <v>49</v>
      </c>
      <c r="AE56" s="112" t="s">
        <v>50</v>
      </c>
      <c r="AF56" s="112" t="s">
        <v>51</v>
      </c>
      <c r="AG56" s="112" t="s">
        <v>52</v>
      </c>
      <c r="AH56" s="112" t="s">
        <v>53</v>
      </c>
      <c r="AI56" s="112" t="s">
        <v>54</v>
      </c>
      <c r="AJ56" s="112" t="s">
        <v>56</v>
      </c>
      <c r="AK56" s="112" t="s">
        <v>57</v>
      </c>
      <c r="AL56" s="112" t="s">
        <v>58</v>
      </c>
      <c r="AM56" s="112" t="s">
        <v>59</v>
      </c>
      <c r="AN56" s="112" t="s">
        <v>60</v>
      </c>
      <c r="AO56" s="112" t="s">
        <v>61</v>
      </c>
      <c r="AP56" s="112" t="s">
        <v>62</v>
      </c>
      <c r="AQ56" s="112" t="s">
        <v>63</v>
      </c>
      <c r="AR56" s="112" t="s">
        <v>64</v>
      </c>
      <c r="AS56" s="112" t="s">
        <v>65</v>
      </c>
      <c r="AT56" s="112" t="s">
        <v>66</v>
      </c>
      <c r="AU56" s="112" t="s">
        <v>67</v>
      </c>
      <c r="AV56" s="112" t="s">
        <v>68</v>
      </c>
      <c r="AW56" s="112" t="s">
        <v>69</v>
      </c>
      <c r="AX56" s="112" t="s">
        <v>70</v>
      </c>
      <c r="AY56" s="112" t="s">
        <v>71</v>
      </c>
      <c r="AZ56" s="112" t="s">
        <v>72</v>
      </c>
      <c r="BA56" s="112" t="s">
        <v>73</v>
      </c>
      <c r="BB56" s="112" t="s">
        <v>73</v>
      </c>
      <c r="BC56" s="112" t="s">
        <v>74</v>
      </c>
      <c r="BD56" s="112" t="s">
        <v>75</v>
      </c>
      <c r="BE56" s="112" t="s">
        <v>76</v>
      </c>
      <c r="BF56" s="112" t="s">
        <v>77</v>
      </c>
      <c r="BG56" s="112" t="s">
        <v>78</v>
      </c>
      <c r="BH56" s="112" t="s">
        <v>79</v>
      </c>
      <c r="BI56" s="112" t="s">
        <v>80</v>
      </c>
      <c r="BJ56" s="112" t="s">
        <v>81</v>
      </c>
      <c r="BK56" s="112" t="s">
        <v>82</v>
      </c>
      <c r="BL56" s="112" t="s">
        <v>83</v>
      </c>
      <c r="BM56" s="112" t="s">
        <v>84</v>
      </c>
      <c r="BN56" s="112" t="s">
        <v>85</v>
      </c>
      <c r="BO56" s="112" t="s">
        <v>86</v>
      </c>
      <c r="BP56" s="112" t="s">
        <v>87</v>
      </c>
      <c r="BQ56" s="112" t="s">
        <v>88</v>
      </c>
      <c r="BR56" s="112" t="s">
        <v>89</v>
      </c>
      <c r="BS56" s="112" t="s">
        <v>90</v>
      </c>
      <c r="BT56" s="112" t="s">
        <v>91</v>
      </c>
      <c r="BU56" s="112" t="s">
        <v>92</v>
      </c>
      <c r="BV56" s="112" t="s">
        <v>93</v>
      </c>
      <c r="BW56" s="112" t="s">
        <v>94</v>
      </c>
      <c r="BX56" s="112" t="s">
        <v>95</v>
      </c>
      <c r="BY56" s="112" t="s">
        <v>96</v>
      </c>
      <c r="BZ56" s="112" t="s">
        <v>97</v>
      </c>
      <c r="CA56" s="112" t="s">
        <v>98</v>
      </c>
      <c r="CB56" s="112" t="s">
        <v>99</v>
      </c>
      <c r="CC56" s="112" t="s">
        <v>100</v>
      </c>
      <c r="CD56" s="112" t="s">
        <v>101</v>
      </c>
      <c r="CE56" s="112" t="s">
        <v>102</v>
      </c>
      <c r="CF56" s="112" t="s">
        <v>103</v>
      </c>
      <c r="CG56" s="112" t="s">
        <v>104</v>
      </c>
      <c r="CH56" s="112" t="s">
        <v>105</v>
      </c>
      <c r="CI56" s="112" t="s">
        <v>106</v>
      </c>
      <c r="CJ56" s="112" t="s">
        <v>107</v>
      </c>
      <c r="CK56" s="112" t="s">
        <v>108</v>
      </c>
      <c r="CL56" s="112" t="s">
        <v>109</v>
      </c>
      <c r="CM56" s="5"/>
      <c r="CN56" s="74"/>
      <c r="CO56" s="74"/>
      <c r="CP56" s="74"/>
      <c r="CQ56" s="74"/>
      <c r="CR56" s="74"/>
    </row>
    <row r="57" spans="1:96" ht="16.5" customHeight="1" x14ac:dyDescent="0.25">
      <c r="A57" s="22" t="s">
        <v>352</v>
      </c>
      <c r="B57" s="217">
        <v>18000</v>
      </c>
      <c r="C57" s="217">
        <v>1500</v>
      </c>
      <c r="D57" s="217">
        <f t="shared" ref="D57:D102" si="7">B57+C57</f>
        <v>19500</v>
      </c>
      <c r="E57" s="14" t="s">
        <v>351</v>
      </c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>
        <f t="shared" ref="BB57" si="8">BA57</f>
        <v>0</v>
      </c>
      <c r="BC57" s="49">
        <f t="shared" ref="BC57:BC101" si="9">BB57*1.05</f>
        <v>0</v>
      </c>
      <c r="BD57" s="49">
        <f t="shared" ref="BD57:BW57" si="10">BC57</f>
        <v>0</v>
      </c>
      <c r="BE57" s="49">
        <f t="shared" si="10"/>
        <v>0</v>
      </c>
      <c r="BF57" s="49">
        <f t="shared" si="10"/>
        <v>0</v>
      </c>
      <c r="BG57" s="49">
        <f t="shared" si="10"/>
        <v>0</v>
      </c>
      <c r="BH57" s="49">
        <f t="shared" si="10"/>
        <v>0</v>
      </c>
      <c r="BI57" s="49">
        <f t="shared" si="10"/>
        <v>0</v>
      </c>
      <c r="BJ57" s="49">
        <f t="shared" si="10"/>
        <v>0</v>
      </c>
      <c r="BK57" s="49">
        <f t="shared" si="10"/>
        <v>0</v>
      </c>
      <c r="BL57" s="49">
        <f t="shared" si="10"/>
        <v>0</v>
      </c>
      <c r="BM57" s="49">
        <f t="shared" si="10"/>
        <v>0</v>
      </c>
      <c r="BN57" s="49">
        <f t="shared" si="10"/>
        <v>0</v>
      </c>
      <c r="BO57" s="49">
        <f t="shared" si="10"/>
        <v>0</v>
      </c>
      <c r="BP57" s="49">
        <f t="shared" si="10"/>
        <v>0</v>
      </c>
      <c r="BQ57" s="49">
        <f t="shared" si="10"/>
        <v>0</v>
      </c>
      <c r="BR57" s="49">
        <f t="shared" si="10"/>
        <v>0</v>
      </c>
      <c r="BS57" s="49">
        <f t="shared" si="10"/>
        <v>0</v>
      </c>
      <c r="BT57" s="49">
        <f t="shared" si="10"/>
        <v>0</v>
      </c>
      <c r="BU57" s="49">
        <f t="shared" si="10"/>
        <v>0</v>
      </c>
      <c r="BV57" s="49">
        <f t="shared" si="10"/>
        <v>0</v>
      </c>
      <c r="BW57" s="49">
        <f t="shared" si="10"/>
        <v>0</v>
      </c>
      <c r="BX57" s="49">
        <f t="shared" ref="BX57:BX102" si="11">BW57*1.05</f>
        <v>0</v>
      </c>
      <c r="BY57" s="49">
        <f t="shared" ref="BY57:CL57" si="12">BX57</f>
        <v>0</v>
      </c>
      <c r="BZ57" s="49">
        <f t="shared" si="12"/>
        <v>0</v>
      </c>
      <c r="CA57" s="49">
        <f t="shared" si="12"/>
        <v>0</v>
      </c>
      <c r="CB57" s="49">
        <f t="shared" si="12"/>
        <v>0</v>
      </c>
      <c r="CC57" s="49">
        <f t="shared" si="12"/>
        <v>0</v>
      </c>
      <c r="CD57" s="49">
        <f t="shared" si="12"/>
        <v>0</v>
      </c>
      <c r="CE57" s="49">
        <f t="shared" si="12"/>
        <v>0</v>
      </c>
      <c r="CF57" s="49">
        <f t="shared" si="12"/>
        <v>0</v>
      </c>
      <c r="CG57" s="49">
        <f t="shared" si="12"/>
        <v>0</v>
      </c>
      <c r="CH57" s="49">
        <f t="shared" si="12"/>
        <v>0</v>
      </c>
      <c r="CI57" s="49">
        <f t="shared" si="12"/>
        <v>0</v>
      </c>
      <c r="CJ57" s="49">
        <f t="shared" si="12"/>
        <v>0</v>
      </c>
      <c r="CK57" s="49">
        <f t="shared" si="12"/>
        <v>0</v>
      </c>
      <c r="CL57" s="49">
        <f t="shared" si="12"/>
        <v>0</v>
      </c>
      <c r="CM57" s="5"/>
      <c r="CN57" s="74"/>
      <c r="CO57" s="5"/>
      <c r="CP57" s="5"/>
      <c r="CQ57" s="5"/>
      <c r="CR57" s="5"/>
    </row>
    <row r="58" spans="1:96" ht="16.5" customHeight="1" x14ac:dyDescent="0.25">
      <c r="A58" s="22" t="s">
        <v>352</v>
      </c>
      <c r="B58" s="217">
        <v>18000</v>
      </c>
      <c r="C58" s="217">
        <v>1500</v>
      </c>
      <c r="D58" s="217">
        <f t="shared" si="7"/>
        <v>19500</v>
      </c>
      <c r="E58" s="218" t="s">
        <v>353</v>
      </c>
      <c r="F58" s="49">
        <f>$D$58</f>
        <v>19500</v>
      </c>
      <c r="G58" s="49">
        <f t="shared" ref="G58:BA58" si="13">$D$58</f>
        <v>19500</v>
      </c>
      <c r="H58" s="49">
        <f t="shared" si="13"/>
        <v>19500</v>
      </c>
      <c r="I58" s="49">
        <f t="shared" si="13"/>
        <v>19500</v>
      </c>
      <c r="J58" s="49">
        <f t="shared" si="13"/>
        <v>19500</v>
      </c>
      <c r="K58" s="49">
        <f t="shared" si="13"/>
        <v>19500</v>
      </c>
      <c r="L58" s="49">
        <f t="shared" si="13"/>
        <v>19500</v>
      </c>
      <c r="M58" s="49">
        <f t="shared" si="13"/>
        <v>19500</v>
      </c>
      <c r="N58" s="49">
        <f t="shared" si="13"/>
        <v>19500</v>
      </c>
      <c r="O58" s="49">
        <f t="shared" si="13"/>
        <v>19500</v>
      </c>
      <c r="P58" s="49">
        <f t="shared" si="13"/>
        <v>19500</v>
      </c>
      <c r="Q58" s="49">
        <f t="shared" si="13"/>
        <v>19500</v>
      </c>
      <c r="R58" s="49">
        <f t="shared" si="13"/>
        <v>19500</v>
      </c>
      <c r="S58" s="49">
        <f t="shared" si="13"/>
        <v>19500</v>
      </c>
      <c r="T58" s="49">
        <f t="shared" si="13"/>
        <v>19500</v>
      </c>
      <c r="U58" s="49">
        <f t="shared" si="13"/>
        <v>19500</v>
      </c>
      <c r="V58" s="49">
        <f t="shared" si="13"/>
        <v>19500</v>
      </c>
      <c r="W58" s="49">
        <f t="shared" si="13"/>
        <v>19500</v>
      </c>
      <c r="X58" s="49">
        <f t="shared" si="13"/>
        <v>19500</v>
      </c>
      <c r="Y58" s="49">
        <f t="shared" si="13"/>
        <v>19500</v>
      </c>
      <c r="Z58" s="49">
        <f t="shared" si="13"/>
        <v>19500</v>
      </c>
      <c r="AA58" s="49">
        <f t="shared" si="13"/>
        <v>19500</v>
      </c>
      <c r="AB58" s="49">
        <f t="shared" si="13"/>
        <v>19500</v>
      </c>
      <c r="AC58" s="49">
        <f t="shared" si="13"/>
        <v>19500</v>
      </c>
      <c r="AD58" s="49">
        <f t="shared" si="13"/>
        <v>19500</v>
      </c>
      <c r="AE58" s="49">
        <f t="shared" si="13"/>
        <v>19500</v>
      </c>
      <c r="AF58" s="49">
        <f t="shared" si="13"/>
        <v>19500</v>
      </c>
      <c r="AG58" s="49">
        <f t="shared" si="13"/>
        <v>19500</v>
      </c>
      <c r="AH58" s="49">
        <f t="shared" si="13"/>
        <v>19500</v>
      </c>
      <c r="AI58" s="49">
        <f t="shared" si="13"/>
        <v>19500</v>
      </c>
      <c r="AJ58" s="49">
        <f t="shared" si="13"/>
        <v>19500</v>
      </c>
      <c r="AK58" s="49">
        <f t="shared" si="13"/>
        <v>19500</v>
      </c>
      <c r="AL58" s="49">
        <f t="shared" si="13"/>
        <v>19500</v>
      </c>
      <c r="AM58" s="49">
        <f t="shared" si="13"/>
        <v>19500</v>
      </c>
      <c r="AN58" s="49">
        <f t="shared" si="13"/>
        <v>19500</v>
      </c>
      <c r="AO58" s="49">
        <f t="shared" si="13"/>
        <v>19500</v>
      </c>
      <c r="AP58" s="49">
        <f t="shared" si="13"/>
        <v>19500</v>
      </c>
      <c r="AQ58" s="49">
        <f t="shared" si="13"/>
        <v>19500</v>
      </c>
      <c r="AR58" s="49">
        <f t="shared" si="13"/>
        <v>19500</v>
      </c>
      <c r="AS58" s="49">
        <f t="shared" si="13"/>
        <v>19500</v>
      </c>
      <c r="AT58" s="49">
        <f t="shared" si="13"/>
        <v>19500</v>
      </c>
      <c r="AU58" s="49">
        <f t="shared" si="13"/>
        <v>19500</v>
      </c>
      <c r="AV58" s="49">
        <f t="shared" si="13"/>
        <v>19500</v>
      </c>
      <c r="AW58" s="49">
        <f t="shared" si="13"/>
        <v>19500</v>
      </c>
      <c r="AX58" s="49">
        <f t="shared" si="13"/>
        <v>19500</v>
      </c>
      <c r="AY58" s="49">
        <f t="shared" si="13"/>
        <v>19500</v>
      </c>
      <c r="AZ58" s="49">
        <f t="shared" si="13"/>
        <v>19500</v>
      </c>
      <c r="BA58" s="49">
        <f t="shared" si="13"/>
        <v>19500</v>
      </c>
      <c r="BB58" s="49">
        <f t="shared" ref="BB58" si="14">BA58</f>
        <v>19500</v>
      </c>
      <c r="BC58" s="49">
        <f t="shared" si="9"/>
        <v>20475</v>
      </c>
      <c r="BD58" s="49">
        <f t="shared" ref="BD58:BW58" si="15">BC58</f>
        <v>20475</v>
      </c>
      <c r="BE58" s="49">
        <f t="shared" si="15"/>
        <v>20475</v>
      </c>
      <c r="BF58" s="49">
        <f t="shared" si="15"/>
        <v>20475</v>
      </c>
      <c r="BG58" s="49">
        <f t="shared" si="15"/>
        <v>20475</v>
      </c>
      <c r="BH58" s="49">
        <f t="shared" si="15"/>
        <v>20475</v>
      </c>
      <c r="BI58" s="49">
        <f t="shared" si="15"/>
        <v>20475</v>
      </c>
      <c r="BJ58" s="49">
        <f t="shared" si="15"/>
        <v>20475</v>
      </c>
      <c r="BK58" s="49">
        <f t="shared" si="15"/>
        <v>20475</v>
      </c>
      <c r="BL58" s="49">
        <f t="shared" si="15"/>
        <v>20475</v>
      </c>
      <c r="BM58" s="49">
        <f t="shared" si="15"/>
        <v>20475</v>
      </c>
      <c r="BN58" s="49">
        <f t="shared" si="15"/>
        <v>20475</v>
      </c>
      <c r="BO58" s="49">
        <f t="shared" si="15"/>
        <v>20475</v>
      </c>
      <c r="BP58" s="49">
        <f t="shared" si="15"/>
        <v>20475</v>
      </c>
      <c r="BQ58" s="49">
        <f t="shared" si="15"/>
        <v>20475</v>
      </c>
      <c r="BR58" s="49">
        <f t="shared" si="15"/>
        <v>20475</v>
      </c>
      <c r="BS58" s="49">
        <f t="shared" si="15"/>
        <v>20475</v>
      </c>
      <c r="BT58" s="49">
        <f t="shared" si="15"/>
        <v>20475</v>
      </c>
      <c r="BU58" s="49">
        <f t="shared" si="15"/>
        <v>20475</v>
      </c>
      <c r="BV58" s="49">
        <f t="shared" si="15"/>
        <v>20475</v>
      </c>
      <c r="BW58" s="49">
        <f t="shared" si="15"/>
        <v>20475</v>
      </c>
      <c r="BX58" s="49">
        <f t="shared" si="11"/>
        <v>21498.75</v>
      </c>
      <c r="BY58" s="49">
        <f t="shared" ref="BY58:CL58" si="16">BX58</f>
        <v>21498.75</v>
      </c>
      <c r="BZ58" s="49">
        <f t="shared" si="16"/>
        <v>21498.75</v>
      </c>
      <c r="CA58" s="49">
        <f t="shared" si="16"/>
        <v>21498.75</v>
      </c>
      <c r="CB58" s="49">
        <f t="shared" si="16"/>
        <v>21498.75</v>
      </c>
      <c r="CC58" s="49">
        <f t="shared" si="16"/>
        <v>21498.75</v>
      </c>
      <c r="CD58" s="49">
        <f t="shared" si="16"/>
        <v>21498.75</v>
      </c>
      <c r="CE58" s="49">
        <f t="shared" si="16"/>
        <v>21498.75</v>
      </c>
      <c r="CF58" s="49">
        <f t="shared" si="16"/>
        <v>21498.75</v>
      </c>
      <c r="CG58" s="49">
        <f t="shared" si="16"/>
        <v>21498.75</v>
      </c>
      <c r="CH58" s="49">
        <f t="shared" si="16"/>
        <v>21498.75</v>
      </c>
      <c r="CI58" s="49">
        <f t="shared" si="16"/>
        <v>21498.75</v>
      </c>
      <c r="CJ58" s="49">
        <f t="shared" si="16"/>
        <v>21498.75</v>
      </c>
      <c r="CK58" s="49">
        <f t="shared" si="16"/>
        <v>21498.75</v>
      </c>
      <c r="CL58" s="49">
        <f t="shared" si="16"/>
        <v>21498.75</v>
      </c>
      <c r="CM58" s="5"/>
      <c r="CN58" s="74"/>
      <c r="CO58" s="5"/>
      <c r="CP58" s="5"/>
      <c r="CQ58" s="5"/>
      <c r="CR58" s="5"/>
    </row>
    <row r="59" spans="1:96" ht="16.5" customHeight="1" x14ac:dyDescent="0.25">
      <c r="A59" s="22" t="s">
        <v>354</v>
      </c>
      <c r="B59" s="217">
        <v>18000</v>
      </c>
      <c r="C59" s="217">
        <v>1500</v>
      </c>
      <c r="D59" s="217">
        <f t="shared" si="7"/>
        <v>19500</v>
      </c>
      <c r="E59" s="218" t="s">
        <v>404</v>
      </c>
      <c r="F59" s="49">
        <f>$D$59</f>
        <v>19500</v>
      </c>
      <c r="G59" s="49">
        <f t="shared" ref="G59:BA59" si="17">$D$59</f>
        <v>19500</v>
      </c>
      <c r="H59" s="49">
        <f t="shared" si="17"/>
        <v>19500</v>
      </c>
      <c r="I59" s="49">
        <f t="shared" si="17"/>
        <v>19500</v>
      </c>
      <c r="J59" s="49">
        <f t="shared" si="17"/>
        <v>19500</v>
      </c>
      <c r="K59" s="49">
        <f t="shared" si="17"/>
        <v>19500</v>
      </c>
      <c r="L59" s="49">
        <f t="shared" si="17"/>
        <v>19500</v>
      </c>
      <c r="M59" s="49">
        <f t="shared" si="17"/>
        <v>19500</v>
      </c>
      <c r="N59" s="49">
        <f t="shared" si="17"/>
        <v>19500</v>
      </c>
      <c r="O59" s="49">
        <f t="shared" si="17"/>
        <v>19500</v>
      </c>
      <c r="P59" s="49">
        <f t="shared" si="17"/>
        <v>19500</v>
      </c>
      <c r="Q59" s="49">
        <f t="shared" si="17"/>
        <v>19500</v>
      </c>
      <c r="R59" s="49">
        <f t="shared" si="17"/>
        <v>19500</v>
      </c>
      <c r="S59" s="49">
        <f t="shared" si="17"/>
        <v>19500</v>
      </c>
      <c r="T59" s="49">
        <f t="shared" si="17"/>
        <v>19500</v>
      </c>
      <c r="U59" s="49">
        <f t="shared" si="17"/>
        <v>19500</v>
      </c>
      <c r="V59" s="49">
        <f t="shared" si="17"/>
        <v>19500</v>
      </c>
      <c r="W59" s="49">
        <f t="shared" si="17"/>
        <v>19500</v>
      </c>
      <c r="X59" s="49">
        <f t="shared" si="17"/>
        <v>19500</v>
      </c>
      <c r="Y59" s="49">
        <f t="shared" si="17"/>
        <v>19500</v>
      </c>
      <c r="Z59" s="49">
        <f t="shared" si="17"/>
        <v>19500</v>
      </c>
      <c r="AA59" s="49">
        <f t="shared" si="17"/>
        <v>19500</v>
      </c>
      <c r="AB59" s="49">
        <f t="shared" si="17"/>
        <v>19500</v>
      </c>
      <c r="AC59" s="49">
        <f t="shared" si="17"/>
        <v>19500</v>
      </c>
      <c r="AD59" s="49">
        <f t="shared" si="17"/>
        <v>19500</v>
      </c>
      <c r="AE59" s="49">
        <f t="shared" si="17"/>
        <v>19500</v>
      </c>
      <c r="AF59" s="49">
        <f t="shared" si="17"/>
        <v>19500</v>
      </c>
      <c r="AG59" s="49">
        <f t="shared" si="17"/>
        <v>19500</v>
      </c>
      <c r="AH59" s="49">
        <f t="shared" si="17"/>
        <v>19500</v>
      </c>
      <c r="AI59" s="49">
        <f t="shared" si="17"/>
        <v>19500</v>
      </c>
      <c r="AJ59" s="49">
        <f t="shared" si="17"/>
        <v>19500</v>
      </c>
      <c r="AK59" s="49">
        <f t="shared" si="17"/>
        <v>19500</v>
      </c>
      <c r="AL59" s="49">
        <f t="shared" si="17"/>
        <v>19500</v>
      </c>
      <c r="AM59" s="49">
        <f t="shared" si="17"/>
        <v>19500</v>
      </c>
      <c r="AN59" s="49">
        <f t="shared" si="17"/>
        <v>19500</v>
      </c>
      <c r="AO59" s="49">
        <f t="shared" si="17"/>
        <v>19500</v>
      </c>
      <c r="AP59" s="49">
        <f t="shared" si="17"/>
        <v>19500</v>
      </c>
      <c r="AQ59" s="49">
        <f t="shared" si="17"/>
        <v>19500</v>
      </c>
      <c r="AR59" s="49">
        <f t="shared" si="17"/>
        <v>19500</v>
      </c>
      <c r="AS59" s="49">
        <f t="shared" si="17"/>
        <v>19500</v>
      </c>
      <c r="AT59" s="49">
        <f t="shared" si="17"/>
        <v>19500</v>
      </c>
      <c r="AU59" s="49">
        <f t="shared" si="17"/>
        <v>19500</v>
      </c>
      <c r="AV59" s="49">
        <f t="shared" si="17"/>
        <v>19500</v>
      </c>
      <c r="AW59" s="49">
        <f t="shared" si="17"/>
        <v>19500</v>
      </c>
      <c r="AX59" s="49">
        <f t="shared" si="17"/>
        <v>19500</v>
      </c>
      <c r="AY59" s="49">
        <f t="shared" si="17"/>
        <v>19500</v>
      </c>
      <c r="AZ59" s="49">
        <f t="shared" si="17"/>
        <v>19500</v>
      </c>
      <c r="BA59" s="49">
        <f t="shared" si="17"/>
        <v>19500</v>
      </c>
      <c r="BB59" s="49">
        <f t="shared" ref="BB59" si="18">BA59</f>
        <v>19500</v>
      </c>
      <c r="BC59" s="49">
        <f t="shared" si="9"/>
        <v>20475</v>
      </c>
      <c r="BD59" s="49">
        <f t="shared" ref="BD59:BW59" si="19">BC59</f>
        <v>20475</v>
      </c>
      <c r="BE59" s="49">
        <f t="shared" si="19"/>
        <v>20475</v>
      </c>
      <c r="BF59" s="49">
        <f t="shared" si="19"/>
        <v>20475</v>
      </c>
      <c r="BG59" s="49">
        <f t="shared" si="19"/>
        <v>20475</v>
      </c>
      <c r="BH59" s="49">
        <f t="shared" si="19"/>
        <v>20475</v>
      </c>
      <c r="BI59" s="49">
        <f t="shared" si="19"/>
        <v>20475</v>
      </c>
      <c r="BJ59" s="49">
        <f t="shared" si="19"/>
        <v>20475</v>
      </c>
      <c r="BK59" s="49">
        <f t="shared" si="19"/>
        <v>20475</v>
      </c>
      <c r="BL59" s="49">
        <f t="shared" si="19"/>
        <v>20475</v>
      </c>
      <c r="BM59" s="49">
        <f t="shared" si="19"/>
        <v>20475</v>
      </c>
      <c r="BN59" s="49">
        <f t="shared" si="19"/>
        <v>20475</v>
      </c>
      <c r="BO59" s="49">
        <f t="shared" si="19"/>
        <v>20475</v>
      </c>
      <c r="BP59" s="49">
        <f t="shared" si="19"/>
        <v>20475</v>
      </c>
      <c r="BQ59" s="49">
        <f t="shared" si="19"/>
        <v>20475</v>
      </c>
      <c r="BR59" s="49">
        <f t="shared" si="19"/>
        <v>20475</v>
      </c>
      <c r="BS59" s="49">
        <f t="shared" si="19"/>
        <v>20475</v>
      </c>
      <c r="BT59" s="49">
        <f t="shared" si="19"/>
        <v>20475</v>
      </c>
      <c r="BU59" s="49">
        <f t="shared" si="19"/>
        <v>20475</v>
      </c>
      <c r="BV59" s="49">
        <f t="shared" si="19"/>
        <v>20475</v>
      </c>
      <c r="BW59" s="49">
        <f t="shared" si="19"/>
        <v>20475</v>
      </c>
      <c r="BX59" s="49">
        <f t="shared" si="11"/>
        <v>21498.75</v>
      </c>
      <c r="BY59" s="49">
        <f t="shared" ref="BY59:CL59" si="20">BX59</f>
        <v>21498.75</v>
      </c>
      <c r="BZ59" s="49">
        <f t="shared" si="20"/>
        <v>21498.75</v>
      </c>
      <c r="CA59" s="49">
        <f t="shared" si="20"/>
        <v>21498.75</v>
      </c>
      <c r="CB59" s="49">
        <f t="shared" si="20"/>
        <v>21498.75</v>
      </c>
      <c r="CC59" s="49">
        <f t="shared" si="20"/>
        <v>21498.75</v>
      </c>
      <c r="CD59" s="49">
        <f t="shared" si="20"/>
        <v>21498.75</v>
      </c>
      <c r="CE59" s="49">
        <f t="shared" si="20"/>
        <v>21498.75</v>
      </c>
      <c r="CF59" s="49">
        <f t="shared" si="20"/>
        <v>21498.75</v>
      </c>
      <c r="CG59" s="49">
        <f t="shared" si="20"/>
        <v>21498.75</v>
      </c>
      <c r="CH59" s="49">
        <f t="shared" si="20"/>
        <v>21498.75</v>
      </c>
      <c r="CI59" s="49">
        <f t="shared" si="20"/>
        <v>21498.75</v>
      </c>
      <c r="CJ59" s="49">
        <f t="shared" si="20"/>
        <v>21498.75</v>
      </c>
      <c r="CK59" s="49">
        <f t="shared" si="20"/>
        <v>21498.75</v>
      </c>
      <c r="CL59" s="49">
        <f t="shared" si="20"/>
        <v>21498.75</v>
      </c>
      <c r="CM59" s="5"/>
      <c r="CN59" s="74"/>
      <c r="CO59" s="5"/>
      <c r="CP59" s="5"/>
      <c r="CQ59" s="5"/>
      <c r="CR59" s="5"/>
    </row>
    <row r="60" spans="1:96" ht="16.5" customHeight="1" x14ac:dyDescent="0.25">
      <c r="A60" s="22" t="s">
        <v>354</v>
      </c>
      <c r="B60" s="217">
        <v>18000</v>
      </c>
      <c r="C60" s="217">
        <v>1500</v>
      </c>
      <c r="D60" s="217">
        <f t="shared" si="7"/>
        <v>19500</v>
      </c>
      <c r="E60" s="218" t="s">
        <v>405</v>
      </c>
      <c r="F60" s="49">
        <f>$D$60</f>
        <v>19500</v>
      </c>
      <c r="G60" s="49">
        <f t="shared" ref="G60:BA60" si="21">$D$60</f>
        <v>19500</v>
      </c>
      <c r="H60" s="49">
        <f t="shared" si="21"/>
        <v>19500</v>
      </c>
      <c r="I60" s="49">
        <f t="shared" si="21"/>
        <v>19500</v>
      </c>
      <c r="J60" s="49">
        <f t="shared" si="21"/>
        <v>19500</v>
      </c>
      <c r="K60" s="49">
        <f t="shared" si="21"/>
        <v>19500</v>
      </c>
      <c r="L60" s="49">
        <f t="shared" si="21"/>
        <v>19500</v>
      </c>
      <c r="M60" s="49">
        <f t="shared" si="21"/>
        <v>19500</v>
      </c>
      <c r="N60" s="49">
        <f t="shared" si="21"/>
        <v>19500</v>
      </c>
      <c r="O60" s="49">
        <f t="shared" si="21"/>
        <v>19500</v>
      </c>
      <c r="P60" s="49">
        <f t="shared" si="21"/>
        <v>19500</v>
      </c>
      <c r="Q60" s="49">
        <f t="shared" si="21"/>
        <v>19500</v>
      </c>
      <c r="R60" s="49">
        <f t="shared" si="21"/>
        <v>19500</v>
      </c>
      <c r="S60" s="49">
        <f t="shared" si="21"/>
        <v>19500</v>
      </c>
      <c r="T60" s="49">
        <f t="shared" si="21"/>
        <v>19500</v>
      </c>
      <c r="U60" s="49">
        <f t="shared" si="21"/>
        <v>19500</v>
      </c>
      <c r="V60" s="49">
        <f t="shared" si="21"/>
        <v>19500</v>
      </c>
      <c r="W60" s="49">
        <f t="shared" si="21"/>
        <v>19500</v>
      </c>
      <c r="X60" s="49">
        <f t="shared" si="21"/>
        <v>19500</v>
      </c>
      <c r="Y60" s="49">
        <f t="shared" si="21"/>
        <v>19500</v>
      </c>
      <c r="Z60" s="49">
        <f t="shared" si="21"/>
        <v>19500</v>
      </c>
      <c r="AA60" s="49">
        <f t="shared" si="21"/>
        <v>19500</v>
      </c>
      <c r="AB60" s="49">
        <f t="shared" si="21"/>
        <v>19500</v>
      </c>
      <c r="AC60" s="49">
        <f t="shared" si="21"/>
        <v>19500</v>
      </c>
      <c r="AD60" s="49">
        <f t="shared" si="21"/>
        <v>19500</v>
      </c>
      <c r="AE60" s="49">
        <f t="shared" si="21"/>
        <v>19500</v>
      </c>
      <c r="AF60" s="49">
        <f t="shared" si="21"/>
        <v>19500</v>
      </c>
      <c r="AG60" s="49">
        <f t="shared" si="21"/>
        <v>19500</v>
      </c>
      <c r="AH60" s="49">
        <f t="shared" si="21"/>
        <v>19500</v>
      </c>
      <c r="AI60" s="49">
        <f t="shared" si="21"/>
        <v>19500</v>
      </c>
      <c r="AJ60" s="49">
        <f t="shared" si="21"/>
        <v>19500</v>
      </c>
      <c r="AK60" s="49">
        <f t="shared" si="21"/>
        <v>19500</v>
      </c>
      <c r="AL60" s="49">
        <f t="shared" si="21"/>
        <v>19500</v>
      </c>
      <c r="AM60" s="49">
        <f t="shared" si="21"/>
        <v>19500</v>
      </c>
      <c r="AN60" s="49">
        <f t="shared" si="21"/>
        <v>19500</v>
      </c>
      <c r="AO60" s="49">
        <f t="shared" si="21"/>
        <v>19500</v>
      </c>
      <c r="AP60" s="49">
        <f t="shared" si="21"/>
        <v>19500</v>
      </c>
      <c r="AQ60" s="49">
        <f t="shared" si="21"/>
        <v>19500</v>
      </c>
      <c r="AR60" s="49">
        <f t="shared" si="21"/>
        <v>19500</v>
      </c>
      <c r="AS60" s="49">
        <f t="shared" si="21"/>
        <v>19500</v>
      </c>
      <c r="AT60" s="49">
        <f t="shared" si="21"/>
        <v>19500</v>
      </c>
      <c r="AU60" s="49">
        <f t="shared" si="21"/>
        <v>19500</v>
      </c>
      <c r="AV60" s="49">
        <f t="shared" si="21"/>
        <v>19500</v>
      </c>
      <c r="AW60" s="49">
        <f t="shared" si="21"/>
        <v>19500</v>
      </c>
      <c r="AX60" s="49">
        <f t="shared" si="21"/>
        <v>19500</v>
      </c>
      <c r="AY60" s="49">
        <f t="shared" si="21"/>
        <v>19500</v>
      </c>
      <c r="AZ60" s="49">
        <f t="shared" si="21"/>
        <v>19500</v>
      </c>
      <c r="BA60" s="49">
        <f t="shared" si="21"/>
        <v>19500</v>
      </c>
      <c r="BB60" s="49">
        <f t="shared" ref="BB60" si="22">BA60</f>
        <v>19500</v>
      </c>
      <c r="BC60" s="49">
        <f t="shared" si="9"/>
        <v>20475</v>
      </c>
      <c r="BD60" s="49">
        <f t="shared" ref="BD60:BW60" si="23">BC60</f>
        <v>20475</v>
      </c>
      <c r="BE60" s="49">
        <f t="shared" si="23"/>
        <v>20475</v>
      </c>
      <c r="BF60" s="49">
        <f t="shared" si="23"/>
        <v>20475</v>
      </c>
      <c r="BG60" s="49">
        <f t="shared" si="23"/>
        <v>20475</v>
      </c>
      <c r="BH60" s="49">
        <f t="shared" si="23"/>
        <v>20475</v>
      </c>
      <c r="BI60" s="49">
        <f t="shared" si="23"/>
        <v>20475</v>
      </c>
      <c r="BJ60" s="49">
        <f t="shared" si="23"/>
        <v>20475</v>
      </c>
      <c r="BK60" s="49">
        <f t="shared" si="23"/>
        <v>20475</v>
      </c>
      <c r="BL60" s="49">
        <f t="shared" si="23"/>
        <v>20475</v>
      </c>
      <c r="BM60" s="49">
        <f t="shared" si="23"/>
        <v>20475</v>
      </c>
      <c r="BN60" s="49">
        <f t="shared" si="23"/>
        <v>20475</v>
      </c>
      <c r="BO60" s="49">
        <f t="shared" si="23"/>
        <v>20475</v>
      </c>
      <c r="BP60" s="49">
        <f t="shared" si="23"/>
        <v>20475</v>
      </c>
      <c r="BQ60" s="49">
        <f t="shared" si="23"/>
        <v>20475</v>
      </c>
      <c r="BR60" s="49">
        <f t="shared" si="23"/>
        <v>20475</v>
      </c>
      <c r="BS60" s="49">
        <f t="shared" si="23"/>
        <v>20475</v>
      </c>
      <c r="BT60" s="49">
        <f t="shared" si="23"/>
        <v>20475</v>
      </c>
      <c r="BU60" s="49">
        <f t="shared" si="23"/>
        <v>20475</v>
      </c>
      <c r="BV60" s="49">
        <f t="shared" si="23"/>
        <v>20475</v>
      </c>
      <c r="BW60" s="49">
        <f t="shared" si="23"/>
        <v>20475</v>
      </c>
      <c r="BX60" s="49">
        <f t="shared" si="11"/>
        <v>21498.75</v>
      </c>
      <c r="BY60" s="49">
        <f t="shared" ref="BY60:CL60" si="24">BX60</f>
        <v>21498.75</v>
      </c>
      <c r="BZ60" s="49">
        <f t="shared" si="24"/>
        <v>21498.75</v>
      </c>
      <c r="CA60" s="49">
        <f t="shared" si="24"/>
        <v>21498.75</v>
      </c>
      <c r="CB60" s="49">
        <f t="shared" si="24"/>
        <v>21498.75</v>
      </c>
      <c r="CC60" s="49">
        <f t="shared" si="24"/>
        <v>21498.75</v>
      </c>
      <c r="CD60" s="49">
        <f t="shared" si="24"/>
        <v>21498.75</v>
      </c>
      <c r="CE60" s="49">
        <f t="shared" si="24"/>
        <v>21498.75</v>
      </c>
      <c r="CF60" s="49">
        <f t="shared" si="24"/>
        <v>21498.75</v>
      </c>
      <c r="CG60" s="49">
        <f t="shared" si="24"/>
        <v>21498.75</v>
      </c>
      <c r="CH60" s="49">
        <f t="shared" si="24"/>
        <v>21498.75</v>
      </c>
      <c r="CI60" s="49">
        <f t="shared" si="24"/>
        <v>21498.75</v>
      </c>
      <c r="CJ60" s="49">
        <f t="shared" si="24"/>
        <v>21498.75</v>
      </c>
      <c r="CK60" s="49">
        <f t="shared" si="24"/>
        <v>21498.75</v>
      </c>
      <c r="CL60" s="49">
        <f t="shared" si="24"/>
        <v>21498.75</v>
      </c>
      <c r="CM60" s="5"/>
      <c r="CN60" s="74"/>
      <c r="CO60" s="5"/>
      <c r="CP60" s="5"/>
      <c r="CQ60" s="5"/>
      <c r="CR60" s="5"/>
    </row>
    <row r="61" spans="1:96" ht="16.5" customHeight="1" x14ac:dyDescent="0.25">
      <c r="A61" s="22" t="s">
        <v>354</v>
      </c>
      <c r="B61" s="217">
        <v>18000</v>
      </c>
      <c r="C61" s="217">
        <v>1500</v>
      </c>
      <c r="D61" s="217">
        <f t="shared" si="7"/>
        <v>19500</v>
      </c>
      <c r="E61" s="218" t="s">
        <v>406</v>
      </c>
      <c r="F61" s="49">
        <f>$D$61</f>
        <v>19500</v>
      </c>
      <c r="G61" s="49">
        <f t="shared" ref="G61:BA61" si="25">$D$61</f>
        <v>19500</v>
      </c>
      <c r="H61" s="49">
        <f t="shared" si="25"/>
        <v>19500</v>
      </c>
      <c r="I61" s="49">
        <f t="shared" si="25"/>
        <v>19500</v>
      </c>
      <c r="J61" s="49">
        <f t="shared" si="25"/>
        <v>19500</v>
      </c>
      <c r="K61" s="49">
        <f t="shared" si="25"/>
        <v>19500</v>
      </c>
      <c r="L61" s="49">
        <f t="shared" si="25"/>
        <v>19500</v>
      </c>
      <c r="M61" s="49">
        <f t="shared" si="25"/>
        <v>19500</v>
      </c>
      <c r="N61" s="49">
        <f t="shared" si="25"/>
        <v>19500</v>
      </c>
      <c r="O61" s="49">
        <f t="shared" si="25"/>
        <v>19500</v>
      </c>
      <c r="P61" s="49">
        <f t="shared" si="25"/>
        <v>19500</v>
      </c>
      <c r="Q61" s="49">
        <f t="shared" si="25"/>
        <v>19500</v>
      </c>
      <c r="R61" s="49">
        <f t="shared" si="25"/>
        <v>19500</v>
      </c>
      <c r="S61" s="49">
        <f t="shared" si="25"/>
        <v>19500</v>
      </c>
      <c r="T61" s="49">
        <f t="shared" si="25"/>
        <v>19500</v>
      </c>
      <c r="U61" s="49">
        <f t="shared" si="25"/>
        <v>19500</v>
      </c>
      <c r="V61" s="49">
        <f t="shared" si="25"/>
        <v>19500</v>
      </c>
      <c r="W61" s="49">
        <f t="shared" si="25"/>
        <v>19500</v>
      </c>
      <c r="X61" s="49">
        <f t="shared" si="25"/>
        <v>19500</v>
      </c>
      <c r="Y61" s="49">
        <f t="shared" si="25"/>
        <v>19500</v>
      </c>
      <c r="Z61" s="49">
        <f t="shared" si="25"/>
        <v>19500</v>
      </c>
      <c r="AA61" s="49">
        <f t="shared" si="25"/>
        <v>19500</v>
      </c>
      <c r="AB61" s="49">
        <f t="shared" si="25"/>
        <v>19500</v>
      </c>
      <c r="AC61" s="49">
        <f t="shared" si="25"/>
        <v>19500</v>
      </c>
      <c r="AD61" s="49">
        <f t="shared" si="25"/>
        <v>19500</v>
      </c>
      <c r="AE61" s="49">
        <f t="shared" si="25"/>
        <v>19500</v>
      </c>
      <c r="AF61" s="49">
        <f t="shared" si="25"/>
        <v>19500</v>
      </c>
      <c r="AG61" s="49">
        <f t="shared" si="25"/>
        <v>19500</v>
      </c>
      <c r="AH61" s="49">
        <f t="shared" si="25"/>
        <v>19500</v>
      </c>
      <c r="AI61" s="49">
        <f t="shared" si="25"/>
        <v>19500</v>
      </c>
      <c r="AJ61" s="49">
        <f t="shared" si="25"/>
        <v>19500</v>
      </c>
      <c r="AK61" s="49">
        <f t="shared" si="25"/>
        <v>19500</v>
      </c>
      <c r="AL61" s="49">
        <f t="shared" si="25"/>
        <v>19500</v>
      </c>
      <c r="AM61" s="49">
        <f t="shared" si="25"/>
        <v>19500</v>
      </c>
      <c r="AN61" s="49">
        <f t="shared" si="25"/>
        <v>19500</v>
      </c>
      <c r="AO61" s="49">
        <f t="shared" si="25"/>
        <v>19500</v>
      </c>
      <c r="AP61" s="49">
        <f t="shared" si="25"/>
        <v>19500</v>
      </c>
      <c r="AQ61" s="49">
        <f t="shared" si="25"/>
        <v>19500</v>
      </c>
      <c r="AR61" s="49">
        <f t="shared" si="25"/>
        <v>19500</v>
      </c>
      <c r="AS61" s="49">
        <f t="shared" si="25"/>
        <v>19500</v>
      </c>
      <c r="AT61" s="49">
        <f t="shared" si="25"/>
        <v>19500</v>
      </c>
      <c r="AU61" s="49">
        <f t="shared" si="25"/>
        <v>19500</v>
      </c>
      <c r="AV61" s="49">
        <f t="shared" si="25"/>
        <v>19500</v>
      </c>
      <c r="AW61" s="49">
        <f t="shared" si="25"/>
        <v>19500</v>
      </c>
      <c r="AX61" s="49">
        <f t="shared" si="25"/>
        <v>19500</v>
      </c>
      <c r="AY61" s="49">
        <f t="shared" si="25"/>
        <v>19500</v>
      </c>
      <c r="AZ61" s="49">
        <f t="shared" si="25"/>
        <v>19500</v>
      </c>
      <c r="BA61" s="49">
        <f t="shared" si="25"/>
        <v>19500</v>
      </c>
      <c r="BB61" s="49">
        <f t="shared" ref="BB61" si="26">BA61</f>
        <v>19500</v>
      </c>
      <c r="BC61" s="49">
        <f t="shared" si="9"/>
        <v>20475</v>
      </c>
      <c r="BD61" s="49">
        <f t="shared" ref="BD61:BW61" si="27">BC61</f>
        <v>20475</v>
      </c>
      <c r="BE61" s="49">
        <f t="shared" si="27"/>
        <v>20475</v>
      </c>
      <c r="BF61" s="49">
        <f t="shared" si="27"/>
        <v>20475</v>
      </c>
      <c r="BG61" s="49">
        <f t="shared" si="27"/>
        <v>20475</v>
      </c>
      <c r="BH61" s="49">
        <f t="shared" si="27"/>
        <v>20475</v>
      </c>
      <c r="BI61" s="49">
        <f t="shared" si="27"/>
        <v>20475</v>
      </c>
      <c r="BJ61" s="49">
        <f t="shared" si="27"/>
        <v>20475</v>
      </c>
      <c r="BK61" s="49">
        <f t="shared" si="27"/>
        <v>20475</v>
      </c>
      <c r="BL61" s="49">
        <f t="shared" si="27"/>
        <v>20475</v>
      </c>
      <c r="BM61" s="49">
        <f t="shared" si="27"/>
        <v>20475</v>
      </c>
      <c r="BN61" s="49">
        <f t="shared" si="27"/>
        <v>20475</v>
      </c>
      <c r="BO61" s="49">
        <f t="shared" si="27"/>
        <v>20475</v>
      </c>
      <c r="BP61" s="49">
        <f t="shared" si="27"/>
        <v>20475</v>
      </c>
      <c r="BQ61" s="49">
        <f t="shared" si="27"/>
        <v>20475</v>
      </c>
      <c r="BR61" s="49">
        <f t="shared" si="27"/>
        <v>20475</v>
      </c>
      <c r="BS61" s="49">
        <f t="shared" si="27"/>
        <v>20475</v>
      </c>
      <c r="BT61" s="49">
        <f t="shared" si="27"/>
        <v>20475</v>
      </c>
      <c r="BU61" s="49">
        <f t="shared" si="27"/>
        <v>20475</v>
      </c>
      <c r="BV61" s="49">
        <f t="shared" si="27"/>
        <v>20475</v>
      </c>
      <c r="BW61" s="49">
        <f t="shared" si="27"/>
        <v>20475</v>
      </c>
      <c r="BX61" s="49">
        <f t="shared" si="11"/>
        <v>21498.75</v>
      </c>
      <c r="BY61" s="49">
        <f t="shared" ref="BY61:CL61" si="28">BX61</f>
        <v>21498.75</v>
      </c>
      <c r="BZ61" s="49">
        <f t="shared" si="28"/>
        <v>21498.75</v>
      </c>
      <c r="CA61" s="49">
        <f t="shared" si="28"/>
        <v>21498.75</v>
      </c>
      <c r="CB61" s="49">
        <f t="shared" si="28"/>
        <v>21498.75</v>
      </c>
      <c r="CC61" s="49">
        <f t="shared" si="28"/>
        <v>21498.75</v>
      </c>
      <c r="CD61" s="49">
        <f t="shared" si="28"/>
        <v>21498.75</v>
      </c>
      <c r="CE61" s="49">
        <f t="shared" si="28"/>
        <v>21498.75</v>
      </c>
      <c r="CF61" s="49">
        <f t="shared" si="28"/>
        <v>21498.75</v>
      </c>
      <c r="CG61" s="49">
        <f t="shared" si="28"/>
        <v>21498.75</v>
      </c>
      <c r="CH61" s="49">
        <f t="shared" si="28"/>
        <v>21498.75</v>
      </c>
      <c r="CI61" s="49">
        <f t="shared" si="28"/>
        <v>21498.75</v>
      </c>
      <c r="CJ61" s="49">
        <f t="shared" si="28"/>
        <v>21498.75</v>
      </c>
      <c r="CK61" s="49">
        <f t="shared" si="28"/>
        <v>21498.75</v>
      </c>
      <c r="CL61" s="49">
        <f t="shared" si="28"/>
        <v>21498.75</v>
      </c>
      <c r="CM61" s="5"/>
      <c r="CN61" s="74"/>
      <c r="CO61" s="5"/>
      <c r="CP61" s="5"/>
      <c r="CQ61" s="5"/>
      <c r="CR61" s="5"/>
    </row>
    <row r="62" spans="1:96" ht="16.5" customHeight="1" x14ac:dyDescent="0.25">
      <c r="A62" s="22" t="s">
        <v>352</v>
      </c>
      <c r="B62" s="22">
        <v>6000</v>
      </c>
      <c r="C62" s="22">
        <v>1000</v>
      </c>
      <c r="D62" s="22">
        <f t="shared" ref="D62" si="29">B62+C62</f>
        <v>7000</v>
      </c>
      <c r="E62" s="16" t="s">
        <v>409</v>
      </c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>
        <f t="shared" ref="BB62" si="30">BA62</f>
        <v>0</v>
      </c>
      <c r="BC62" s="49">
        <f t="shared" si="9"/>
        <v>0</v>
      </c>
      <c r="BD62" s="49">
        <f t="shared" ref="BD62:BW62" si="31">BC62</f>
        <v>0</v>
      </c>
      <c r="BE62" s="49">
        <f t="shared" si="31"/>
        <v>0</v>
      </c>
      <c r="BF62" s="49">
        <f t="shared" si="31"/>
        <v>0</v>
      </c>
      <c r="BG62" s="49">
        <f t="shared" si="31"/>
        <v>0</v>
      </c>
      <c r="BH62" s="49">
        <f t="shared" si="31"/>
        <v>0</v>
      </c>
      <c r="BI62" s="49">
        <f t="shared" si="31"/>
        <v>0</v>
      </c>
      <c r="BJ62" s="49">
        <f t="shared" si="31"/>
        <v>0</v>
      </c>
      <c r="BK62" s="49">
        <f t="shared" si="31"/>
        <v>0</v>
      </c>
      <c r="BL62" s="49">
        <f t="shared" si="31"/>
        <v>0</v>
      </c>
      <c r="BM62" s="49">
        <f t="shared" si="31"/>
        <v>0</v>
      </c>
      <c r="BN62" s="49">
        <f t="shared" si="31"/>
        <v>0</v>
      </c>
      <c r="BO62" s="49">
        <f t="shared" si="31"/>
        <v>0</v>
      </c>
      <c r="BP62" s="49">
        <f t="shared" si="31"/>
        <v>0</v>
      </c>
      <c r="BQ62" s="49">
        <f t="shared" si="31"/>
        <v>0</v>
      </c>
      <c r="BR62" s="49">
        <f t="shared" si="31"/>
        <v>0</v>
      </c>
      <c r="BS62" s="49">
        <f t="shared" si="31"/>
        <v>0</v>
      </c>
      <c r="BT62" s="49">
        <f t="shared" si="31"/>
        <v>0</v>
      </c>
      <c r="BU62" s="49">
        <f t="shared" si="31"/>
        <v>0</v>
      </c>
      <c r="BV62" s="49">
        <f t="shared" si="31"/>
        <v>0</v>
      </c>
      <c r="BW62" s="49">
        <f t="shared" si="31"/>
        <v>0</v>
      </c>
      <c r="BX62" s="49">
        <f t="shared" si="11"/>
        <v>0</v>
      </c>
      <c r="BY62" s="49">
        <f t="shared" ref="BY62:CL62" si="32">BX62</f>
        <v>0</v>
      </c>
      <c r="BZ62" s="49">
        <f t="shared" si="32"/>
        <v>0</v>
      </c>
      <c r="CA62" s="49">
        <f t="shared" si="32"/>
        <v>0</v>
      </c>
      <c r="CB62" s="49">
        <f t="shared" si="32"/>
        <v>0</v>
      </c>
      <c r="CC62" s="49">
        <f t="shared" si="32"/>
        <v>0</v>
      </c>
      <c r="CD62" s="49">
        <f t="shared" si="32"/>
        <v>0</v>
      </c>
      <c r="CE62" s="49">
        <f t="shared" si="32"/>
        <v>0</v>
      </c>
      <c r="CF62" s="49">
        <f t="shared" si="32"/>
        <v>0</v>
      </c>
      <c r="CG62" s="49">
        <f t="shared" si="32"/>
        <v>0</v>
      </c>
      <c r="CH62" s="49">
        <f t="shared" si="32"/>
        <v>0</v>
      </c>
      <c r="CI62" s="49">
        <f t="shared" si="32"/>
        <v>0</v>
      </c>
      <c r="CJ62" s="49">
        <f t="shared" si="32"/>
        <v>0</v>
      </c>
      <c r="CK62" s="49">
        <f t="shared" si="32"/>
        <v>0</v>
      </c>
      <c r="CL62" s="49">
        <f t="shared" si="32"/>
        <v>0</v>
      </c>
      <c r="CM62" s="5"/>
      <c r="CN62" s="74"/>
      <c r="CO62" s="5"/>
      <c r="CP62" s="5"/>
      <c r="CQ62" s="5"/>
      <c r="CR62" s="5"/>
    </row>
    <row r="63" spans="1:96" ht="16.5" customHeight="1" x14ac:dyDescent="0.25">
      <c r="A63" s="22" t="s">
        <v>352</v>
      </c>
      <c r="B63" s="123">
        <v>10000</v>
      </c>
      <c r="C63" s="123">
        <v>1500</v>
      </c>
      <c r="D63" s="123">
        <f t="shared" ref="D63" si="33">B63+C63</f>
        <v>11500</v>
      </c>
      <c r="E63" s="16" t="s">
        <v>408</v>
      </c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>
        <f t="shared" ref="BB63" si="34">BA63</f>
        <v>0</v>
      </c>
      <c r="BC63" s="49">
        <f t="shared" si="9"/>
        <v>0</v>
      </c>
      <c r="BD63" s="49">
        <f t="shared" ref="BD63:BW63" si="35">BC63</f>
        <v>0</v>
      </c>
      <c r="BE63" s="49">
        <f t="shared" si="35"/>
        <v>0</v>
      </c>
      <c r="BF63" s="49">
        <f t="shared" si="35"/>
        <v>0</v>
      </c>
      <c r="BG63" s="49">
        <f t="shared" si="35"/>
        <v>0</v>
      </c>
      <c r="BH63" s="49">
        <f t="shared" si="35"/>
        <v>0</v>
      </c>
      <c r="BI63" s="49">
        <f t="shared" si="35"/>
        <v>0</v>
      </c>
      <c r="BJ63" s="49">
        <f t="shared" si="35"/>
        <v>0</v>
      </c>
      <c r="BK63" s="49">
        <f t="shared" si="35"/>
        <v>0</v>
      </c>
      <c r="BL63" s="49">
        <f t="shared" si="35"/>
        <v>0</v>
      </c>
      <c r="BM63" s="49">
        <f t="shared" si="35"/>
        <v>0</v>
      </c>
      <c r="BN63" s="49">
        <f t="shared" si="35"/>
        <v>0</v>
      </c>
      <c r="BO63" s="49">
        <f t="shared" si="35"/>
        <v>0</v>
      </c>
      <c r="BP63" s="49">
        <f t="shared" si="35"/>
        <v>0</v>
      </c>
      <c r="BQ63" s="49">
        <f t="shared" si="35"/>
        <v>0</v>
      </c>
      <c r="BR63" s="49">
        <f t="shared" si="35"/>
        <v>0</v>
      </c>
      <c r="BS63" s="49">
        <f t="shared" si="35"/>
        <v>0</v>
      </c>
      <c r="BT63" s="49">
        <f t="shared" si="35"/>
        <v>0</v>
      </c>
      <c r="BU63" s="49">
        <f t="shared" si="35"/>
        <v>0</v>
      </c>
      <c r="BV63" s="49">
        <f t="shared" si="35"/>
        <v>0</v>
      </c>
      <c r="BW63" s="49">
        <f t="shared" si="35"/>
        <v>0</v>
      </c>
      <c r="BX63" s="49">
        <f t="shared" si="11"/>
        <v>0</v>
      </c>
      <c r="BY63" s="49">
        <f t="shared" ref="BY63:CL63" si="36">BX63</f>
        <v>0</v>
      </c>
      <c r="BZ63" s="49">
        <f t="shared" si="36"/>
        <v>0</v>
      </c>
      <c r="CA63" s="49">
        <f t="shared" si="36"/>
        <v>0</v>
      </c>
      <c r="CB63" s="49">
        <f t="shared" si="36"/>
        <v>0</v>
      </c>
      <c r="CC63" s="49">
        <f t="shared" si="36"/>
        <v>0</v>
      </c>
      <c r="CD63" s="49">
        <f t="shared" si="36"/>
        <v>0</v>
      </c>
      <c r="CE63" s="49">
        <f t="shared" si="36"/>
        <v>0</v>
      </c>
      <c r="CF63" s="49">
        <f t="shared" si="36"/>
        <v>0</v>
      </c>
      <c r="CG63" s="49">
        <f t="shared" si="36"/>
        <v>0</v>
      </c>
      <c r="CH63" s="49">
        <f t="shared" si="36"/>
        <v>0</v>
      </c>
      <c r="CI63" s="49">
        <f t="shared" si="36"/>
        <v>0</v>
      </c>
      <c r="CJ63" s="49">
        <f t="shared" si="36"/>
        <v>0</v>
      </c>
      <c r="CK63" s="49">
        <f t="shared" si="36"/>
        <v>0</v>
      </c>
      <c r="CL63" s="49">
        <f t="shared" si="36"/>
        <v>0</v>
      </c>
      <c r="CM63" s="5"/>
      <c r="CN63" s="74"/>
      <c r="CO63" s="5"/>
      <c r="CP63" s="5"/>
      <c r="CQ63" s="5"/>
      <c r="CR63" s="5"/>
    </row>
    <row r="64" spans="1:96" ht="16.5" customHeight="1" x14ac:dyDescent="0.25">
      <c r="A64" s="22" t="s">
        <v>354</v>
      </c>
      <c r="B64" s="22">
        <v>6000</v>
      </c>
      <c r="C64" s="22">
        <v>1000</v>
      </c>
      <c r="D64" s="22">
        <f t="shared" si="7"/>
        <v>7000</v>
      </c>
      <c r="E64" s="16" t="s">
        <v>409</v>
      </c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>
        <f t="shared" ref="BB64" si="37">BA64</f>
        <v>0</v>
      </c>
      <c r="BC64" s="49">
        <f t="shared" si="9"/>
        <v>0</v>
      </c>
      <c r="BD64" s="49">
        <f t="shared" ref="BD64:BW64" si="38">BC64</f>
        <v>0</v>
      </c>
      <c r="BE64" s="49">
        <f t="shared" si="38"/>
        <v>0</v>
      </c>
      <c r="BF64" s="49">
        <f t="shared" si="38"/>
        <v>0</v>
      </c>
      <c r="BG64" s="49">
        <f t="shared" si="38"/>
        <v>0</v>
      </c>
      <c r="BH64" s="49">
        <f t="shared" si="38"/>
        <v>0</v>
      </c>
      <c r="BI64" s="49">
        <f t="shared" si="38"/>
        <v>0</v>
      </c>
      <c r="BJ64" s="49">
        <f t="shared" si="38"/>
        <v>0</v>
      </c>
      <c r="BK64" s="49">
        <f t="shared" si="38"/>
        <v>0</v>
      </c>
      <c r="BL64" s="49">
        <f t="shared" si="38"/>
        <v>0</v>
      </c>
      <c r="BM64" s="49">
        <f t="shared" si="38"/>
        <v>0</v>
      </c>
      <c r="BN64" s="49">
        <f t="shared" si="38"/>
        <v>0</v>
      </c>
      <c r="BO64" s="49">
        <f t="shared" si="38"/>
        <v>0</v>
      </c>
      <c r="BP64" s="49">
        <f t="shared" si="38"/>
        <v>0</v>
      </c>
      <c r="BQ64" s="49">
        <f t="shared" si="38"/>
        <v>0</v>
      </c>
      <c r="BR64" s="49">
        <f t="shared" si="38"/>
        <v>0</v>
      </c>
      <c r="BS64" s="49">
        <f t="shared" si="38"/>
        <v>0</v>
      </c>
      <c r="BT64" s="49">
        <f t="shared" si="38"/>
        <v>0</v>
      </c>
      <c r="BU64" s="49">
        <f t="shared" si="38"/>
        <v>0</v>
      </c>
      <c r="BV64" s="49">
        <f t="shared" si="38"/>
        <v>0</v>
      </c>
      <c r="BW64" s="49">
        <f t="shared" si="38"/>
        <v>0</v>
      </c>
      <c r="BX64" s="49">
        <f t="shared" si="11"/>
        <v>0</v>
      </c>
      <c r="BY64" s="49">
        <f t="shared" ref="BY64:CL64" si="39">BX64</f>
        <v>0</v>
      </c>
      <c r="BZ64" s="49">
        <f t="shared" si="39"/>
        <v>0</v>
      </c>
      <c r="CA64" s="49">
        <f t="shared" si="39"/>
        <v>0</v>
      </c>
      <c r="CB64" s="49">
        <f t="shared" si="39"/>
        <v>0</v>
      </c>
      <c r="CC64" s="49">
        <f t="shared" si="39"/>
        <v>0</v>
      </c>
      <c r="CD64" s="49">
        <f t="shared" si="39"/>
        <v>0</v>
      </c>
      <c r="CE64" s="49">
        <f t="shared" si="39"/>
        <v>0</v>
      </c>
      <c r="CF64" s="49">
        <f t="shared" si="39"/>
        <v>0</v>
      </c>
      <c r="CG64" s="49">
        <f t="shared" si="39"/>
        <v>0</v>
      </c>
      <c r="CH64" s="49">
        <f t="shared" si="39"/>
        <v>0</v>
      </c>
      <c r="CI64" s="49">
        <f t="shared" si="39"/>
        <v>0</v>
      </c>
      <c r="CJ64" s="49">
        <f t="shared" si="39"/>
        <v>0</v>
      </c>
      <c r="CK64" s="49">
        <f t="shared" si="39"/>
        <v>0</v>
      </c>
      <c r="CL64" s="49">
        <f t="shared" si="39"/>
        <v>0</v>
      </c>
      <c r="CM64" s="5"/>
      <c r="CN64" s="74"/>
      <c r="CO64" s="5"/>
      <c r="CP64" s="5"/>
      <c r="CQ64" s="5"/>
      <c r="CR64" s="5"/>
    </row>
    <row r="65" spans="1:96" ht="16.5" customHeight="1" x14ac:dyDescent="0.25">
      <c r="A65" s="22" t="s">
        <v>354</v>
      </c>
      <c r="B65" s="22">
        <v>10000</v>
      </c>
      <c r="C65" s="22">
        <v>1500</v>
      </c>
      <c r="D65" s="22">
        <f t="shared" si="7"/>
        <v>11500</v>
      </c>
      <c r="E65" s="16" t="s">
        <v>226</v>
      </c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>
        <f t="shared" ref="BB65" si="40">BA65</f>
        <v>0</v>
      </c>
      <c r="BC65" s="49">
        <f t="shared" si="9"/>
        <v>0</v>
      </c>
      <c r="BD65" s="49">
        <f t="shared" ref="BD65:BW65" si="41">BC65</f>
        <v>0</v>
      </c>
      <c r="BE65" s="49">
        <f t="shared" si="41"/>
        <v>0</v>
      </c>
      <c r="BF65" s="49">
        <f t="shared" si="41"/>
        <v>0</v>
      </c>
      <c r="BG65" s="49">
        <f t="shared" si="41"/>
        <v>0</v>
      </c>
      <c r="BH65" s="49">
        <f t="shared" si="41"/>
        <v>0</v>
      </c>
      <c r="BI65" s="49">
        <f t="shared" si="41"/>
        <v>0</v>
      </c>
      <c r="BJ65" s="49">
        <f t="shared" si="41"/>
        <v>0</v>
      </c>
      <c r="BK65" s="49">
        <f t="shared" si="41"/>
        <v>0</v>
      </c>
      <c r="BL65" s="49">
        <f t="shared" si="41"/>
        <v>0</v>
      </c>
      <c r="BM65" s="49">
        <f t="shared" si="41"/>
        <v>0</v>
      </c>
      <c r="BN65" s="49">
        <f t="shared" si="41"/>
        <v>0</v>
      </c>
      <c r="BO65" s="49">
        <f t="shared" si="41"/>
        <v>0</v>
      </c>
      <c r="BP65" s="49">
        <f t="shared" si="41"/>
        <v>0</v>
      </c>
      <c r="BQ65" s="49">
        <f t="shared" si="41"/>
        <v>0</v>
      </c>
      <c r="BR65" s="49">
        <f t="shared" si="41"/>
        <v>0</v>
      </c>
      <c r="BS65" s="49">
        <f t="shared" si="41"/>
        <v>0</v>
      </c>
      <c r="BT65" s="49">
        <f t="shared" si="41"/>
        <v>0</v>
      </c>
      <c r="BU65" s="49">
        <f t="shared" si="41"/>
        <v>0</v>
      </c>
      <c r="BV65" s="49">
        <f t="shared" si="41"/>
        <v>0</v>
      </c>
      <c r="BW65" s="49">
        <f t="shared" si="41"/>
        <v>0</v>
      </c>
      <c r="BX65" s="49">
        <f t="shared" si="11"/>
        <v>0</v>
      </c>
      <c r="BY65" s="49">
        <f t="shared" ref="BY65:CL65" si="42">BX65</f>
        <v>0</v>
      </c>
      <c r="BZ65" s="49">
        <f t="shared" si="42"/>
        <v>0</v>
      </c>
      <c r="CA65" s="49">
        <f t="shared" si="42"/>
        <v>0</v>
      </c>
      <c r="CB65" s="49">
        <f t="shared" si="42"/>
        <v>0</v>
      </c>
      <c r="CC65" s="49">
        <f t="shared" si="42"/>
        <v>0</v>
      </c>
      <c r="CD65" s="49">
        <f t="shared" si="42"/>
        <v>0</v>
      </c>
      <c r="CE65" s="49">
        <f t="shared" si="42"/>
        <v>0</v>
      </c>
      <c r="CF65" s="49">
        <f t="shared" si="42"/>
        <v>0</v>
      </c>
      <c r="CG65" s="49">
        <f t="shared" si="42"/>
        <v>0</v>
      </c>
      <c r="CH65" s="49">
        <f t="shared" si="42"/>
        <v>0</v>
      </c>
      <c r="CI65" s="49">
        <f t="shared" si="42"/>
        <v>0</v>
      </c>
      <c r="CJ65" s="49">
        <f t="shared" si="42"/>
        <v>0</v>
      </c>
      <c r="CK65" s="49">
        <f t="shared" si="42"/>
        <v>0</v>
      </c>
      <c r="CL65" s="49">
        <f t="shared" si="42"/>
        <v>0</v>
      </c>
      <c r="CM65" s="5"/>
      <c r="CN65" s="74"/>
      <c r="CO65" s="5"/>
      <c r="CP65" s="5"/>
      <c r="CQ65" s="5"/>
      <c r="CR65" s="5"/>
    </row>
    <row r="66" spans="1:96" ht="16.5" customHeight="1" x14ac:dyDescent="0.25">
      <c r="A66" s="22" t="s">
        <v>352</v>
      </c>
      <c r="B66" s="22">
        <v>10000</v>
      </c>
      <c r="C66" s="22">
        <v>1500</v>
      </c>
      <c r="D66" s="22">
        <f t="shared" si="7"/>
        <v>11500</v>
      </c>
      <c r="E66" s="16" t="s">
        <v>355</v>
      </c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>
        <f t="shared" ref="BB66" si="43">BA66</f>
        <v>0</v>
      </c>
      <c r="BC66" s="49">
        <f t="shared" si="9"/>
        <v>0</v>
      </c>
      <c r="BD66" s="49">
        <f t="shared" ref="BD66:BW66" si="44">BC66</f>
        <v>0</v>
      </c>
      <c r="BE66" s="49">
        <f t="shared" si="44"/>
        <v>0</v>
      </c>
      <c r="BF66" s="49">
        <f t="shared" si="44"/>
        <v>0</v>
      </c>
      <c r="BG66" s="49">
        <f t="shared" si="44"/>
        <v>0</v>
      </c>
      <c r="BH66" s="49">
        <f t="shared" si="44"/>
        <v>0</v>
      </c>
      <c r="BI66" s="49">
        <f t="shared" si="44"/>
        <v>0</v>
      </c>
      <c r="BJ66" s="49">
        <f t="shared" si="44"/>
        <v>0</v>
      </c>
      <c r="BK66" s="49">
        <f t="shared" si="44"/>
        <v>0</v>
      </c>
      <c r="BL66" s="49">
        <f t="shared" si="44"/>
        <v>0</v>
      </c>
      <c r="BM66" s="49">
        <f t="shared" si="44"/>
        <v>0</v>
      </c>
      <c r="BN66" s="49">
        <f t="shared" si="44"/>
        <v>0</v>
      </c>
      <c r="BO66" s="49">
        <f t="shared" si="44"/>
        <v>0</v>
      </c>
      <c r="BP66" s="49">
        <f t="shared" si="44"/>
        <v>0</v>
      </c>
      <c r="BQ66" s="49">
        <f t="shared" si="44"/>
        <v>0</v>
      </c>
      <c r="BR66" s="49">
        <f t="shared" si="44"/>
        <v>0</v>
      </c>
      <c r="BS66" s="49">
        <f t="shared" si="44"/>
        <v>0</v>
      </c>
      <c r="BT66" s="49">
        <f t="shared" si="44"/>
        <v>0</v>
      </c>
      <c r="BU66" s="49">
        <f t="shared" si="44"/>
        <v>0</v>
      </c>
      <c r="BV66" s="49">
        <f t="shared" si="44"/>
        <v>0</v>
      </c>
      <c r="BW66" s="49">
        <f t="shared" si="44"/>
        <v>0</v>
      </c>
      <c r="BX66" s="49">
        <f t="shared" si="11"/>
        <v>0</v>
      </c>
      <c r="BY66" s="49">
        <f t="shared" ref="BY66:CL66" si="45">BX66</f>
        <v>0</v>
      </c>
      <c r="BZ66" s="49">
        <f t="shared" si="45"/>
        <v>0</v>
      </c>
      <c r="CA66" s="49">
        <f t="shared" si="45"/>
        <v>0</v>
      </c>
      <c r="CB66" s="49">
        <f t="shared" si="45"/>
        <v>0</v>
      </c>
      <c r="CC66" s="49">
        <f t="shared" si="45"/>
        <v>0</v>
      </c>
      <c r="CD66" s="49">
        <f t="shared" si="45"/>
        <v>0</v>
      </c>
      <c r="CE66" s="49">
        <f t="shared" si="45"/>
        <v>0</v>
      </c>
      <c r="CF66" s="49">
        <f t="shared" si="45"/>
        <v>0</v>
      </c>
      <c r="CG66" s="49">
        <f t="shared" si="45"/>
        <v>0</v>
      </c>
      <c r="CH66" s="49">
        <f t="shared" si="45"/>
        <v>0</v>
      </c>
      <c r="CI66" s="49">
        <f t="shared" si="45"/>
        <v>0</v>
      </c>
      <c r="CJ66" s="49">
        <f t="shared" si="45"/>
        <v>0</v>
      </c>
      <c r="CK66" s="49">
        <f t="shared" si="45"/>
        <v>0</v>
      </c>
      <c r="CL66" s="49">
        <f t="shared" si="45"/>
        <v>0</v>
      </c>
      <c r="CM66" s="5"/>
      <c r="CN66" s="74"/>
      <c r="CO66" s="5"/>
      <c r="CP66" s="5"/>
      <c r="CQ66" s="5"/>
      <c r="CR66" s="5"/>
    </row>
    <row r="67" spans="1:96" ht="16.5" customHeight="1" x14ac:dyDescent="0.25">
      <c r="A67" s="22" t="s">
        <v>354</v>
      </c>
      <c r="B67" s="22">
        <v>6000</v>
      </c>
      <c r="C67" s="22">
        <v>1000</v>
      </c>
      <c r="D67" s="22">
        <f t="shared" si="7"/>
        <v>7000</v>
      </c>
      <c r="E67" s="17" t="s">
        <v>55</v>
      </c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>
        <f t="shared" ref="BB67" si="46">BA67</f>
        <v>0</v>
      </c>
      <c r="BC67" s="49">
        <f t="shared" si="9"/>
        <v>0</v>
      </c>
      <c r="BD67" s="49">
        <f t="shared" ref="BD67:BW67" si="47">BC67</f>
        <v>0</v>
      </c>
      <c r="BE67" s="49">
        <f t="shared" si="47"/>
        <v>0</v>
      </c>
      <c r="BF67" s="49">
        <f t="shared" si="47"/>
        <v>0</v>
      </c>
      <c r="BG67" s="49">
        <f t="shared" si="47"/>
        <v>0</v>
      </c>
      <c r="BH67" s="49">
        <f t="shared" si="47"/>
        <v>0</v>
      </c>
      <c r="BI67" s="49">
        <f t="shared" si="47"/>
        <v>0</v>
      </c>
      <c r="BJ67" s="49">
        <f t="shared" si="47"/>
        <v>0</v>
      </c>
      <c r="BK67" s="49">
        <f t="shared" si="47"/>
        <v>0</v>
      </c>
      <c r="BL67" s="49">
        <f t="shared" si="47"/>
        <v>0</v>
      </c>
      <c r="BM67" s="49">
        <f t="shared" si="47"/>
        <v>0</v>
      </c>
      <c r="BN67" s="49">
        <f t="shared" si="47"/>
        <v>0</v>
      </c>
      <c r="BO67" s="49">
        <f t="shared" si="47"/>
        <v>0</v>
      </c>
      <c r="BP67" s="49">
        <f t="shared" si="47"/>
        <v>0</v>
      </c>
      <c r="BQ67" s="49">
        <f t="shared" si="47"/>
        <v>0</v>
      </c>
      <c r="BR67" s="49">
        <f t="shared" si="47"/>
        <v>0</v>
      </c>
      <c r="BS67" s="49">
        <f t="shared" si="47"/>
        <v>0</v>
      </c>
      <c r="BT67" s="49">
        <f t="shared" si="47"/>
        <v>0</v>
      </c>
      <c r="BU67" s="49">
        <f t="shared" si="47"/>
        <v>0</v>
      </c>
      <c r="BV67" s="49">
        <f t="shared" si="47"/>
        <v>0</v>
      </c>
      <c r="BW67" s="49">
        <f t="shared" si="47"/>
        <v>0</v>
      </c>
      <c r="BX67" s="49">
        <f t="shared" si="11"/>
        <v>0</v>
      </c>
      <c r="BY67" s="49">
        <f t="shared" ref="BY67:CL67" si="48">BX67</f>
        <v>0</v>
      </c>
      <c r="BZ67" s="49">
        <f t="shared" si="48"/>
        <v>0</v>
      </c>
      <c r="CA67" s="49">
        <f t="shared" si="48"/>
        <v>0</v>
      </c>
      <c r="CB67" s="49">
        <f t="shared" si="48"/>
        <v>0</v>
      </c>
      <c r="CC67" s="49">
        <f t="shared" si="48"/>
        <v>0</v>
      </c>
      <c r="CD67" s="49">
        <f t="shared" si="48"/>
        <v>0</v>
      </c>
      <c r="CE67" s="49">
        <f t="shared" si="48"/>
        <v>0</v>
      </c>
      <c r="CF67" s="49">
        <f t="shared" si="48"/>
        <v>0</v>
      </c>
      <c r="CG67" s="49">
        <f t="shared" si="48"/>
        <v>0</v>
      </c>
      <c r="CH67" s="49">
        <f t="shared" si="48"/>
        <v>0</v>
      </c>
      <c r="CI67" s="49">
        <f t="shared" si="48"/>
        <v>0</v>
      </c>
      <c r="CJ67" s="49">
        <f t="shared" si="48"/>
        <v>0</v>
      </c>
      <c r="CK67" s="49">
        <f t="shared" si="48"/>
        <v>0</v>
      </c>
      <c r="CL67" s="49">
        <f t="shared" si="48"/>
        <v>0</v>
      </c>
      <c r="CM67" s="5"/>
      <c r="CN67" s="74"/>
      <c r="CO67" s="5"/>
      <c r="CP67" s="5"/>
      <c r="CQ67" s="5"/>
      <c r="CR67" s="5"/>
    </row>
    <row r="68" spans="1:96" ht="16.5" customHeight="1" x14ac:dyDescent="0.25">
      <c r="A68" s="22" t="s">
        <v>354</v>
      </c>
      <c r="B68" s="22">
        <v>6000</v>
      </c>
      <c r="C68" s="22">
        <v>1000</v>
      </c>
      <c r="D68" s="22">
        <f t="shared" si="7"/>
        <v>7000</v>
      </c>
      <c r="E68" s="17" t="s">
        <v>356</v>
      </c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>
        <f t="shared" ref="BB68" si="49">BA68</f>
        <v>0</v>
      </c>
      <c r="BC68" s="49">
        <f t="shared" si="9"/>
        <v>0</v>
      </c>
      <c r="BD68" s="49">
        <f t="shared" ref="BD68:BW68" si="50">BC68</f>
        <v>0</v>
      </c>
      <c r="BE68" s="49">
        <f t="shared" si="50"/>
        <v>0</v>
      </c>
      <c r="BF68" s="49">
        <f t="shared" si="50"/>
        <v>0</v>
      </c>
      <c r="BG68" s="49">
        <f t="shared" si="50"/>
        <v>0</v>
      </c>
      <c r="BH68" s="49">
        <f t="shared" si="50"/>
        <v>0</v>
      </c>
      <c r="BI68" s="49">
        <f t="shared" si="50"/>
        <v>0</v>
      </c>
      <c r="BJ68" s="49">
        <f t="shared" si="50"/>
        <v>0</v>
      </c>
      <c r="BK68" s="49">
        <f t="shared" si="50"/>
        <v>0</v>
      </c>
      <c r="BL68" s="49">
        <f t="shared" si="50"/>
        <v>0</v>
      </c>
      <c r="BM68" s="49">
        <f t="shared" si="50"/>
        <v>0</v>
      </c>
      <c r="BN68" s="49">
        <f t="shared" si="50"/>
        <v>0</v>
      </c>
      <c r="BO68" s="49">
        <f t="shared" si="50"/>
        <v>0</v>
      </c>
      <c r="BP68" s="49">
        <f t="shared" si="50"/>
        <v>0</v>
      </c>
      <c r="BQ68" s="49">
        <f t="shared" si="50"/>
        <v>0</v>
      </c>
      <c r="BR68" s="49">
        <f t="shared" si="50"/>
        <v>0</v>
      </c>
      <c r="BS68" s="49">
        <f t="shared" si="50"/>
        <v>0</v>
      </c>
      <c r="BT68" s="49">
        <f t="shared" si="50"/>
        <v>0</v>
      </c>
      <c r="BU68" s="49">
        <f t="shared" si="50"/>
        <v>0</v>
      </c>
      <c r="BV68" s="49">
        <f t="shared" si="50"/>
        <v>0</v>
      </c>
      <c r="BW68" s="49">
        <f t="shared" si="50"/>
        <v>0</v>
      </c>
      <c r="BX68" s="49">
        <f t="shared" si="11"/>
        <v>0</v>
      </c>
      <c r="BY68" s="49">
        <f t="shared" ref="BY68:CL68" si="51">BX68</f>
        <v>0</v>
      </c>
      <c r="BZ68" s="49">
        <f t="shared" si="51"/>
        <v>0</v>
      </c>
      <c r="CA68" s="49">
        <f t="shared" si="51"/>
        <v>0</v>
      </c>
      <c r="CB68" s="49">
        <f t="shared" si="51"/>
        <v>0</v>
      </c>
      <c r="CC68" s="49">
        <f t="shared" si="51"/>
        <v>0</v>
      </c>
      <c r="CD68" s="49">
        <f t="shared" si="51"/>
        <v>0</v>
      </c>
      <c r="CE68" s="49">
        <f t="shared" si="51"/>
        <v>0</v>
      </c>
      <c r="CF68" s="49">
        <f t="shared" si="51"/>
        <v>0</v>
      </c>
      <c r="CG68" s="49">
        <f t="shared" si="51"/>
        <v>0</v>
      </c>
      <c r="CH68" s="49">
        <f t="shared" si="51"/>
        <v>0</v>
      </c>
      <c r="CI68" s="49">
        <f t="shared" si="51"/>
        <v>0</v>
      </c>
      <c r="CJ68" s="49">
        <f t="shared" si="51"/>
        <v>0</v>
      </c>
      <c r="CK68" s="49">
        <f t="shared" si="51"/>
        <v>0</v>
      </c>
      <c r="CL68" s="49">
        <f t="shared" si="51"/>
        <v>0</v>
      </c>
      <c r="CM68" s="5"/>
      <c r="CN68" s="74"/>
      <c r="CO68" s="5"/>
      <c r="CP68" s="5"/>
      <c r="CQ68" s="5"/>
      <c r="CR68" s="5"/>
    </row>
    <row r="69" spans="1:96" ht="16.5" customHeight="1" x14ac:dyDescent="0.25">
      <c r="A69" s="22" t="s">
        <v>354</v>
      </c>
      <c r="B69" s="22">
        <v>6000</v>
      </c>
      <c r="C69" s="22">
        <v>1000</v>
      </c>
      <c r="D69" s="22">
        <f t="shared" si="7"/>
        <v>7000</v>
      </c>
      <c r="E69" s="17" t="s">
        <v>357</v>
      </c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>
        <f t="shared" ref="BB69" si="52">BA69</f>
        <v>0</v>
      </c>
      <c r="BC69" s="49">
        <f t="shared" si="9"/>
        <v>0</v>
      </c>
      <c r="BD69" s="49">
        <f t="shared" ref="BD69:BW69" si="53">BC69</f>
        <v>0</v>
      </c>
      <c r="BE69" s="49">
        <f t="shared" si="53"/>
        <v>0</v>
      </c>
      <c r="BF69" s="49">
        <f t="shared" si="53"/>
        <v>0</v>
      </c>
      <c r="BG69" s="49">
        <f t="shared" si="53"/>
        <v>0</v>
      </c>
      <c r="BH69" s="49">
        <f t="shared" si="53"/>
        <v>0</v>
      </c>
      <c r="BI69" s="49">
        <f t="shared" si="53"/>
        <v>0</v>
      </c>
      <c r="BJ69" s="49">
        <f t="shared" si="53"/>
        <v>0</v>
      </c>
      <c r="BK69" s="49">
        <f t="shared" si="53"/>
        <v>0</v>
      </c>
      <c r="BL69" s="49">
        <f t="shared" si="53"/>
        <v>0</v>
      </c>
      <c r="BM69" s="49">
        <f t="shared" si="53"/>
        <v>0</v>
      </c>
      <c r="BN69" s="49">
        <f t="shared" si="53"/>
        <v>0</v>
      </c>
      <c r="BO69" s="49">
        <f t="shared" si="53"/>
        <v>0</v>
      </c>
      <c r="BP69" s="49">
        <f t="shared" si="53"/>
        <v>0</v>
      </c>
      <c r="BQ69" s="49">
        <f t="shared" si="53"/>
        <v>0</v>
      </c>
      <c r="BR69" s="49">
        <f t="shared" si="53"/>
        <v>0</v>
      </c>
      <c r="BS69" s="49">
        <f t="shared" si="53"/>
        <v>0</v>
      </c>
      <c r="BT69" s="49">
        <f t="shared" si="53"/>
        <v>0</v>
      </c>
      <c r="BU69" s="49">
        <f t="shared" si="53"/>
        <v>0</v>
      </c>
      <c r="BV69" s="49">
        <f t="shared" si="53"/>
        <v>0</v>
      </c>
      <c r="BW69" s="49">
        <f t="shared" si="53"/>
        <v>0</v>
      </c>
      <c r="BX69" s="49">
        <f t="shared" si="11"/>
        <v>0</v>
      </c>
      <c r="BY69" s="49">
        <f t="shared" ref="BY69:CL69" si="54">BX69</f>
        <v>0</v>
      </c>
      <c r="BZ69" s="49">
        <f t="shared" si="54"/>
        <v>0</v>
      </c>
      <c r="CA69" s="49">
        <f t="shared" si="54"/>
        <v>0</v>
      </c>
      <c r="CB69" s="49">
        <f t="shared" si="54"/>
        <v>0</v>
      </c>
      <c r="CC69" s="49">
        <f t="shared" si="54"/>
        <v>0</v>
      </c>
      <c r="CD69" s="49">
        <f t="shared" si="54"/>
        <v>0</v>
      </c>
      <c r="CE69" s="49">
        <f t="shared" si="54"/>
        <v>0</v>
      </c>
      <c r="CF69" s="49">
        <f t="shared" si="54"/>
        <v>0</v>
      </c>
      <c r="CG69" s="49">
        <f t="shared" si="54"/>
        <v>0</v>
      </c>
      <c r="CH69" s="49">
        <f t="shared" si="54"/>
        <v>0</v>
      </c>
      <c r="CI69" s="49">
        <f t="shared" si="54"/>
        <v>0</v>
      </c>
      <c r="CJ69" s="49">
        <f t="shared" si="54"/>
        <v>0</v>
      </c>
      <c r="CK69" s="49">
        <f t="shared" si="54"/>
        <v>0</v>
      </c>
      <c r="CL69" s="49">
        <f t="shared" si="54"/>
        <v>0</v>
      </c>
      <c r="CM69" s="5"/>
      <c r="CN69" s="74"/>
      <c r="CO69" s="5"/>
      <c r="CP69" s="5"/>
      <c r="CQ69" s="5"/>
      <c r="CR69" s="5"/>
    </row>
    <row r="70" spans="1:96" ht="33" x14ac:dyDescent="0.25">
      <c r="A70" s="22" t="s">
        <v>354</v>
      </c>
      <c r="B70" s="22">
        <v>6000</v>
      </c>
      <c r="C70" s="22">
        <v>1000</v>
      </c>
      <c r="D70" s="22">
        <f t="shared" si="7"/>
        <v>7000</v>
      </c>
      <c r="E70" s="16" t="s">
        <v>358</v>
      </c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>
        <f t="shared" ref="BB70" si="55">BA70</f>
        <v>0</v>
      </c>
      <c r="BC70" s="49">
        <f t="shared" si="9"/>
        <v>0</v>
      </c>
      <c r="BD70" s="49">
        <f t="shared" ref="BD70:BW70" si="56">BC70</f>
        <v>0</v>
      </c>
      <c r="BE70" s="49">
        <f t="shared" si="56"/>
        <v>0</v>
      </c>
      <c r="BF70" s="49">
        <f t="shared" si="56"/>
        <v>0</v>
      </c>
      <c r="BG70" s="49">
        <f t="shared" si="56"/>
        <v>0</v>
      </c>
      <c r="BH70" s="49">
        <f t="shared" si="56"/>
        <v>0</v>
      </c>
      <c r="BI70" s="49">
        <f t="shared" si="56"/>
        <v>0</v>
      </c>
      <c r="BJ70" s="49">
        <f t="shared" si="56"/>
        <v>0</v>
      </c>
      <c r="BK70" s="49">
        <f t="shared" si="56"/>
        <v>0</v>
      </c>
      <c r="BL70" s="49">
        <f t="shared" si="56"/>
        <v>0</v>
      </c>
      <c r="BM70" s="49">
        <f t="shared" si="56"/>
        <v>0</v>
      </c>
      <c r="BN70" s="49">
        <f t="shared" si="56"/>
        <v>0</v>
      </c>
      <c r="BO70" s="49">
        <f t="shared" si="56"/>
        <v>0</v>
      </c>
      <c r="BP70" s="49">
        <f t="shared" si="56"/>
        <v>0</v>
      </c>
      <c r="BQ70" s="49">
        <f t="shared" si="56"/>
        <v>0</v>
      </c>
      <c r="BR70" s="49">
        <f t="shared" si="56"/>
        <v>0</v>
      </c>
      <c r="BS70" s="49">
        <f t="shared" si="56"/>
        <v>0</v>
      </c>
      <c r="BT70" s="49">
        <f t="shared" si="56"/>
        <v>0</v>
      </c>
      <c r="BU70" s="49">
        <f t="shared" si="56"/>
        <v>0</v>
      </c>
      <c r="BV70" s="49">
        <f t="shared" si="56"/>
        <v>0</v>
      </c>
      <c r="BW70" s="49">
        <f t="shared" si="56"/>
        <v>0</v>
      </c>
      <c r="BX70" s="49">
        <f t="shared" si="11"/>
        <v>0</v>
      </c>
      <c r="BY70" s="49">
        <f t="shared" ref="BY70:CL70" si="57">BX70</f>
        <v>0</v>
      </c>
      <c r="BZ70" s="49">
        <f t="shared" si="57"/>
        <v>0</v>
      </c>
      <c r="CA70" s="49">
        <f t="shared" si="57"/>
        <v>0</v>
      </c>
      <c r="CB70" s="49">
        <f t="shared" si="57"/>
        <v>0</v>
      </c>
      <c r="CC70" s="49">
        <f t="shared" si="57"/>
        <v>0</v>
      </c>
      <c r="CD70" s="49">
        <f t="shared" si="57"/>
        <v>0</v>
      </c>
      <c r="CE70" s="49">
        <f t="shared" si="57"/>
        <v>0</v>
      </c>
      <c r="CF70" s="49">
        <f t="shared" si="57"/>
        <v>0</v>
      </c>
      <c r="CG70" s="49">
        <f t="shared" si="57"/>
        <v>0</v>
      </c>
      <c r="CH70" s="49">
        <f t="shared" si="57"/>
        <v>0</v>
      </c>
      <c r="CI70" s="49">
        <f t="shared" si="57"/>
        <v>0</v>
      </c>
      <c r="CJ70" s="49">
        <f t="shared" si="57"/>
        <v>0</v>
      </c>
      <c r="CK70" s="49">
        <f t="shared" si="57"/>
        <v>0</v>
      </c>
      <c r="CL70" s="49">
        <f t="shared" si="57"/>
        <v>0</v>
      </c>
      <c r="CM70" s="5"/>
      <c r="CN70" s="74"/>
      <c r="CO70" s="5"/>
      <c r="CP70" s="5"/>
      <c r="CQ70" s="5"/>
      <c r="CR70" s="5"/>
    </row>
    <row r="71" spans="1:96" ht="16.5" customHeight="1" x14ac:dyDescent="0.25">
      <c r="A71" s="22" t="s">
        <v>354</v>
      </c>
      <c r="B71" s="22">
        <v>6000</v>
      </c>
      <c r="C71" s="22">
        <v>1000</v>
      </c>
      <c r="D71" s="22">
        <f t="shared" si="7"/>
        <v>7000</v>
      </c>
      <c r="E71" s="17" t="s">
        <v>217</v>
      </c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>
        <f t="shared" ref="BB71" si="58">BA71</f>
        <v>0</v>
      </c>
      <c r="BC71" s="49">
        <f t="shared" si="9"/>
        <v>0</v>
      </c>
      <c r="BD71" s="49">
        <f t="shared" ref="BD71:BW71" si="59">BC71</f>
        <v>0</v>
      </c>
      <c r="BE71" s="49">
        <f t="shared" si="59"/>
        <v>0</v>
      </c>
      <c r="BF71" s="49">
        <f t="shared" si="59"/>
        <v>0</v>
      </c>
      <c r="BG71" s="49">
        <f t="shared" si="59"/>
        <v>0</v>
      </c>
      <c r="BH71" s="49">
        <f t="shared" si="59"/>
        <v>0</v>
      </c>
      <c r="BI71" s="49">
        <f t="shared" si="59"/>
        <v>0</v>
      </c>
      <c r="BJ71" s="49">
        <f t="shared" si="59"/>
        <v>0</v>
      </c>
      <c r="BK71" s="49">
        <f t="shared" si="59"/>
        <v>0</v>
      </c>
      <c r="BL71" s="49">
        <f t="shared" si="59"/>
        <v>0</v>
      </c>
      <c r="BM71" s="49">
        <f t="shared" si="59"/>
        <v>0</v>
      </c>
      <c r="BN71" s="49">
        <f t="shared" si="59"/>
        <v>0</v>
      </c>
      <c r="BO71" s="49">
        <f t="shared" si="59"/>
        <v>0</v>
      </c>
      <c r="BP71" s="49">
        <f t="shared" si="59"/>
        <v>0</v>
      </c>
      <c r="BQ71" s="49">
        <f t="shared" si="59"/>
        <v>0</v>
      </c>
      <c r="BR71" s="49">
        <f t="shared" si="59"/>
        <v>0</v>
      </c>
      <c r="BS71" s="49">
        <f t="shared" si="59"/>
        <v>0</v>
      </c>
      <c r="BT71" s="49">
        <f t="shared" si="59"/>
        <v>0</v>
      </c>
      <c r="BU71" s="49">
        <f t="shared" si="59"/>
        <v>0</v>
      </c>
      <c r="BV71" s="49">
        <f t="shared" si="59"/>
        <v>0</v>
      </c>
      <c r="BW71" s="49">
        <f t="shared" si="59"/>
        <v>0</v>
      </c>
      <c r="BX71" s="49">
        <f t="shared" si="11"/>
        <v>0</v>
      </c>
      <c r="BY71" s="49">
        <f t="shared" ref="BY71:CL71" si="60">BX71</f>
        <v>0</v>
      </c>
      <c r="BZ71" s="49">
        <f t="shared" si="60"/>
        <v>0</v>
      </c>
      <c r="CA71" s="49">
        <f t="shared" si="60"/>
        <v>0</v>
      </c>
      <c r="CB71" s="49">
        <f t="shared" si="60"/>
        <v>0</v>
      </c>
      <c r="CC71" s="49">
        <f t="shared" si="60"/>
        <v>0</v>
      </c>
      <c r="CD71" s="49">
        <f t="shared" si="60"/>
        <v>0</v>
      </c>
      <c r="CE71" s="49">
        <f t="shared" si="60"/>
        <v>0</v>
      </c>
      <c r="CF71" s="49">
        <f t="shared" si="60"/>
        <v>0</v>
      </c>
      <c r="CG71" s="49">
        <f t="shared" si="60"/>
        <v>0</v>
      </c>
      <c r="CH71" s="49">
        <f t="shared" si="60"/>
        <v>0</v>
      </c>
      <c r="CI71" s="49">
        <f t="shared" si="60"/>
        <v>0</v>
      </c>
      <c r="CJ71" s="49">
        <f t="shared" si="60"/>
        <v>0</v>
      </c>
      <c r="CK71" s="49">
        <f t="shared" si="60"/>
        <v>0</v>
      </c>
      <c r="CL71" s="49">
        <f t="shared" si="60"/>
        <v>0</v>
      </c>
      <c r="CM71" s="5"/>
      <c r="CN71" s="74"/>
      <c r="CO71" s="5"/>
      <c r="CP71" s="5"/>
      <c r="CQ71" s="5"/>
      <c r="CR71" s="5"/>
    </row>
    <row r="72" spans="1:96" ht="16.5" customHeight="1" x14ac:dyDescent="0.25">
      <c r="A72" s="22" t="s">
        <v>354</v>
      </c>
      <c r="B72" s="22">
        <v>6000</v>
      </c>
      <c r="C72" s="22">
        <v>1000</v>
      </c>
      <c r="D72" s="22">
        <f t="shared" si="7"/>
        <v>7000</v>
      </c>
      <c r="E72" s="17" t="s">
        <v>121</v>
      </c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>
        <f t="shared" ref="BB72" si="61">BA72</f>
        <v>0</v>
      </c>
      <c r="BC72" s="49">
        <f t="shared" si="9"/>
        <v>0</v>
      </c>
      <c r="BD72" s="49">
        <f t="shared" ref="BD72:BW72" si="62">BC72</f>
        <v>0</v>
      </c>
      <c r="BE72" s="49">
        <f t="shared" si="62"/>
        <v>0</v>
      </c>
      <c r="BF72" s="49">
        <f t="shared" si="62"/>
        <v>0</v>
      </c>
      <c r="BG72" s="49">
        <f t="shared" si="62"/>
        <v>0</v>
      </c>
      <c r="BH72" s="49">
        <f t="shared" si="62"/>
        <v>0</v>
      </c>
      <c r="BI72" s="49">
        <f t="shared" si="62"/>
        <v>0</v>
      </c>
      <c r="BJ72" s="49">
        <f t="shared" si="62"/>
        <v>0</v>
      </c>
      <c r="BK72" s="49">
        <f t="shared" si="62"/>
        <v>0</v>
      </c>
      <c r="BL72" s="49">
        <f t="shared" si="62"/>
        <v>0</v>
      </c>
      <c r="BM72" s="49">
        <f t="shared" si="62"/>
        <v>0</v>
      </c>
      <c r="BN72" s="49">
        <f t="shared" si="62"/>
        <v>0</v>
      </c>
      <c r="BO72" s="49">
        <f t="shared" si="62"/>
        <v>0</v>
      </c>
      <c r="BP72" s="49">
        <f t="shared" si="62"/>
        <v>0</v>
      </c>
      <c r="BQ72" s="49">
        <f t="shared" si="62"/>
        <v>0</v>
      </c>
      <c r="BR72" s="49">
        <f t="shared" si="62"/>
        <v>0</v>
      </c>
      <c r="BS72" s="49">
        <f t="shared" si="62"/>
        <v>0</v>
      </c>
      <c r="BT72" s="49">
        <f t="shared" si="62"/>
        <v>0</v>
      </c>
      <c r="BU72" s="49">
        <f t="shared" si="62"/>
        <v>0</v>
      </c>
      <c r="BV72" s="49">
        <f t="shared" si="62"/>
        <v>0</v>
      </c>
      <c r="BW72" s="49">
        <f t="shared" si="62"/>
        <v>0</v>
      </c>
      <c r="BX72" s="49">
        <f t="shared" si="11"/>
        <v>0</v>
      </c>
      <c r="BY72" s="49">
        <f t="shared" ref="BY72:CL72" si="63">BX72</f>
        <v>0</v>
      </c>
      <c r="BZ72" s="49">
        <f t="shared" si="63"/>
        <v>0</v>
      </c>
      <c r="CA72" s="49">
        <f t="shared" si="63"/>
        <v>0</v>
      </c>
      <c r="CB72" s="49">
        <f t="shared" si="63"/>
        <v>0</v>
      </c>
      <c r="CC72" s="49">
        <f t="shared" si="63"/>
        <v>0</v>
      </c>
      <c r="CD72" s="49">
        <f t="shared" si="63"/>
        <v>0</v>
      </c>
      <c r="CE72" s="49">
        <f t="shared" si="63"/>
        <v>0</v>
      </c>
      <c r="CF72" s="49">
        <f t="shared" si="63"/>
        <v>0</v>
      </c>
      <c r="CG72" s="49">
        <f t="shared" si="63"/>
        <v>0</v>
      </c>
      <c r="CH72" s="49">
        <f t="shared" si="63"/>
        <v>0</v>
      </c>
      <c r="CI72" s="49">
        <f t="shared" si="63"/>
        <v>0</v>
      </c>
      <c r="CJ72" s="49">
        <f t="shared" si="63"/>
        <v>0</v>
      </c>
      <c r="CK72" s="49">
        <f t="shared" si="63"/>
        <v>0</v>
      </c>
      <c r="CL72" s="49">
        <f t="shared" si="63"/>
        <v>0</v>
      </c>
      <c r="CM72" s="5"/>
      <c r="CN72" s="74"/>
      <c r="CO72" s="5"/>
      <c r="CP72" s="5"/>
      <c r="CQ72" s="5"/>
      <c r="CR72" s="5"/>
    </row>
    <row r="73" spans="1:96" ht="16.5" customHeight="1" x14ac:dyDescent="0.25">
      <c r="A73" s="22" t="s">
        <v>354</v>
      </c>
      <c r="B73" s="22">
        <v>6000</v>
      </c>
      <c r="C73" s="22">
        <v>1000</v>
      </c>
      <c r="D73" s="22">
        <f t="shared" si="7"/>
        <v>7000</v>
      </c>
      <c r="E73" s="17" t="s">
        <v>359</v>
      </c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>
        <f t="shared" ref="BB73" si="64">BA73</f>
        <v>0</v>
      </c>
      <c r="BC73" s="49">
        <f t="shared" si="9"/>
        <v>0</v>
      </c>
      <c r="BD73" s="49">
        <f t="shared" ref="BD73:BW73" si="65">BC73</f>
        <v>0</v>
      </c>
      <c r="BE73" s="49">
        <f t="shared" si="65"/>
        <v>0</v>
      </c>
      <c r="BF73" s="49">
        <f t="shared" si="65"/>
        <v>0</v>
      </c>
      <c r="BG73" s="49">
        <f t="shared" si="65"/>
        <v>0</v>
      </c>
      <c r="BH73" s="49">
        <f t="shared" si="65"/>
        <v>0</v>
      </c>
      <c r="BI73" s="49">
        <f t="shared" si="65"/>
        <v>0</v>
      </c>
      <c r="BJ73" s="49">
        <f t="shared" si="65"/>
        <v>0</v>
      </c>
      <c r="BK73" s="49">
        <f t="shared" si="65"/>
        <v>0</v>
      </c>
      <c r="BL73" s="49">
        <f t="shared" si="65"/>
        <v>0</v>
      </c>
      <c r="BM73" s="49">
        <f t="shared" si="65"/>
        <v>0</v>
      </c>
      <c r="BN73" s="49">
        <f t="shared" si="65"/>
        <v>0</v>
      </c>
      <c r="BO73" s="49">
        <f t="shared" si="65"/>
        <v>0</v>
      </c>
      <c r="BP73" s="49">
        <f t="shared" si="65"/>
        <v>0</v>
      </c>
      <c r="BQ73" s="49">
        <f t="shared" si="65"/>
        <v>0</v>
      </c>
      <c r="BR73" s="49">
        <f t="shared" si="65"/>
        <v>0</v>
      </c>
      <c r="BS73" s="49">
        <f t="shared" si="65"/>
        <v>0</v>
      </c>
      <c r="BT73" s="49">
        <f t="shared" si="65"/>
        <v>0</v>
      </c>
      <c r="BU73" s="49">
        <f t="shared" si="65"/>
        <v>0</v>
      </c>
      <c r="BV73" s="49">
        <f t="shared" si="65"/>
        <v>0</v>
      </c>
      <c r="BW73" s="49">
        <f t="shared" si="65"/>
        <v>0</v>
      </c>
      <c r="BX73" s="49">
        <f t="shared" si="11"/>
        <v>0</v>
      </c>
      <c r="BY73" s="49">
        <f t="shared" ref="BY73:CL73" si="66">BX73</f>
        <v>0</v>
      </c>
      <c r="BZ73" s="49">
        <f t="shared" si="66"/>
        <v>0</v>
      </c>
      <c r="CA73" s="49">
        <f t="shared" si="66"/>
        <v>0</v>
      </c>
      <c r="CB73" s="49">
        <f t="shared" si="66"/>
        <v>0</v>
      </c>
      <c r="CC73" s="49">
        <f t="shared" si="66"/>
        <v>0</v>
      </c>
      <c r="CD73" s="49">
        <f t="shared" si="66"/>
        <v>0</v>
      </c>
      <c r="CE73" s="49">
        <f t="shared" si="66"/>
        <v>0</v>
      </c>
      <c r="CF73" s="49">
        <f t="shared" si="66"/>
        <v>0</v>
      </c>
      <c r="CG73" s="49">
        <f t="shared" si="66"/>
        <v>0</v>
      </c>
      <c r="CH73" s="49">
        <f t="shared" si="66"/>
        <v>0</v>
      </c>
      <c r="CI73" s="49">
        <f t="shared" si="66"/>
        <v>0</v>
      </c>
      <c r="CJ73" s="49">
        <f t="shared" si="66"/>
        <v>0</v>
      </c>
      <c r="CK73" s="49">
        <f t="shared" si="66"/>
        <v>0</v>
      </c>
      <c r="CL73" s="49">
        <f t="shared" si="66"/>
        <v>0</v>
      </c>
      <c r="CM73" s="5"/>
      <c r="CN73" s="74"/>
      <c r="CO73" s="5"/>
      <c r="CP73" s="5"/>
      <c r="CQ73" s="5"/>
      <c r="CR73" s="5"/>
    </row>
    <row r="74" spans="1:96" ht="16.5" customHeight="1" x14ac:dyDescent="0.25">
      <c r="A74" s="22" t="s">
        <v>354</v>
      </c>
      <c r="B74" s="22">
        <v>6000</v>
      </c>
      <c r="C74" s="22">
        <v>1000</v>
      </c>
      <c r="D74" s="22">
        <f t="shared" si="7"/>
        <v>7000</v>
      </c>
      <c r="E74" s="16" t="s">
        <v>360</v>
      </c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>
        <f t="shared" ref="BB74" si="67">BA74</f>
        <v>0</v>
      </c>
      <c r="BC74" s="49">
        <f t="shared" si="9"/>
        <v>0</v>
      </c>
      <c r="BD74" s="49">
        <f t="shared" ref="BD74:BW74" si="68">BC74</f>
        <v>0</v>
      </c>
      <c r="BE74" s="49">
        <f t="shared" si="68"/>
        <v>0</v>
      </c>
      <c r="BF74" s="49">
        <f t="shared" si="68"/>
        <v>0</v>
      </c>
      <c r="BG74" s="49">
        <f t="shared" si="68"/>
        <v>0</v>
      </c>
      <c r="BH74" s="49">
        <f t="shared" si="68"/>
        <v>0</v>
      </c>
      <c r="BI74" s="49">
        <f t="shared" si="68"/>
        <v>0</v>
      </c>
      <c r="BJ74" s="49">
        <f t="shared" si="68"/>
        <v>0</v>
      </c>
      <c r="BK74" s="49">
        <f t="shared" si="68"/>
        <v>0</v>
      </c>
      <c r="BL74" s="49">
        <f t="shared" si="68"/>
        <v>0</v>
      </c>
      <c r="BM74" s="49">
        <f t="shared" si="68"/>
        <v>0</v>
      </c>
      <c r="BN74" s="49">
        <f t="shared" si="68"/>
        <v>0</v>
      </c>
      <c r="BO74" s="49">
        <f t="shared" si="68"/>
        <v>0</v>
      </c>
      <c r="BP74" s="49">
        <f t="shared" si="68"/>
        <v>0</v>
      </c>
      <c r="BQ74" s="49">
        <f t="shared" si="68"/>
        <v>0</v>
      </c>
      <c r="BR74" s="49">
        <f t="shared" si="68"/>
        <v>0</v>
      </c>
      <c r="BS74" s="49">
        <f t="shared" si="68"/>
        <v>0</v>
      </c>
      <c r="BT74" s="49">
        <f t="shared" si="68"/>
        <v>0</v>
      </c>
      <c r="BU74" s="49">
        <f t="shared" si="68"/>
        <v>0</v>
      </c>
      <c r="BV74" s="49">
        <f t="shared" si="68"/>
        <v>0</v>
      </c>
      <c r="BW74" s="49">
        <f t="shared" si="68"/>
        <v>0</v>
      </c>
      <c r="BX74" s="49">
        <f t="shared" si="11"/>
        <v>0</v>
      </c>
      <c r="BY74" s="49">
        <f t="shared" ref="BY74:CL74" si="69">BX74</f>
        <v>0</v>
      </c>
      <c r="BZ74" s="49">
        <f t="shared" si="69"/>
        <v>0</v>
      </c>
      <c r="CA74" s="49">
        <f t="shared" si="69"/>
        <v>0</v>
      </c>
      <c r="CB74" s="49">
        <f t="shared" si="69"/>
        <v>0</v>
      </c>
      <c r="CC74" s="49">
        <f t="shared" si="69"/>
        <v>0</v>
      </c>
      <c r="CD74" s="49">
        <f t="shared" si="69"/>
        <v>0</v>
      </c>
      <c r="CE74" s="49">
        <f t="shared" si="69"/>
        <v>0</v>
      </c>
      <c r="CF74" s="49">
        <f t="shared" si="69"/>
        <v>0</v>
      </c>
      <c r="CG74" s="49">
        <f t="shared" si="69"/>
        <v>0</v>
      </c>
      <c r="CH74" s="49">
        <f t="shared" si="69"/>
        <v>0</v>
      </c>
      <c r="CI74" s="49">
        <f t="shared" si="69"/>
        <v>0</v>
      </c>
      <c r="CJ74" s="49">
        <f t="shared" si="69"/>
        <v>0</v>
      </c>
      <c r="CK74" s="49">
        <f t="shared" si="69"/>
        <v>0</v>
      </c>
      <c r="CL74" s="49">
        <f t="shared" si="69"/>
        <v>0</v>
      </c>
      <c r="CM74" s="5"/>
      <c r="CN74" s="74"/>
      <c r="CO74" s="5"/>
      <c r="CP74" s="5"/>
      <c r="CQ74" s="5"/>
      <c r="CR74" s="5"/>
    </row>
    <row r="75" spans="1:96" ht="16.5" customHeight="1" x14ac:dyDescent="0.25">
      <c r="A75" s="22" t="s">
        <v>354</v>
      </c>
      <c r="B75" s="22">
        <v>6000</v>
      </c>
      <c r="C75" s="22">
        <v>1000</v>
      </c>
      <c r="D75" s="22">
        <f t="shared" si="7"/>
        <v>7000</v>
      </c>
      <c r="E75" s="17" t="s">
        <v>361</v>
      </c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>
        <f t="shared" ref="BB75" si="70">BA75</f>
        <v>0</v>
      </c>
      <c r="BC75" s="49">
        <f t="shared" si="9"/>
        <v>0</v>
      </c>
      <c r="BD75" s="49">
        <f t="shared" ref="BD75:BW75" si="71">BC75</f>
        <v>0</v>
      </c>
      <c r="BE75" s="49">
        <f t="shared" si="71"/>
        <v>0</v>
      </c>
      <c r="BF75" s="49">
        <f t="shared" si="71"/>
        <v>0</v>
      </c>
      <c r="BG75" s="49">
        <f t="shared" si="71"/>
        <v>0</v>
      </c>
      <c r="BH75" s="49">
        <f t="shared" si="71"/>
        <v>0</v>
      </c>
      <c r="BI75" s="49">
        <f t="shared" si="71"/>
        <v>0</v>
      </c>
      <c r="BJ75" s="49">
        <f t="shared" si="71"/>
        <v>0</v>
      </c>
      <c r="BK75" s="49">
        <f t="shared" si="71"/>
        <v>0</v>
      </c>
      <c r="BL75" s="49">
        <f t="shared" si="71"/>
        <v>0</v>
      </c>
      <c r="BM75" s="49">
        <f t="shared" si="71"/>
        <v>0</v>
      </c>
      <c r="BN75" s="49">
        <f t="shared" si="71"/>
        <v>0</v>
      </c>
      <c r="BO75" s="49">
        <f t="shared" si="71"/>
        <v>0</v>
      </c>
      <c r="BP75" s="49">
        <f t="shared" si="71"/>
        <v>0</v>
      </c>
      <c r="BQ75" s="49">
        <f t="shared" si="71"/>
        <v>0</v>
      </c>
      <c r="BR75" s="49">
        <f t="shared" si="71"/>
        <v>0</v>
      </c>
      <c r="BS75" s="49">
        <f t="shared" si="71"/>
        <v>0</v>
      </c>
      <c r="BT75" s="49">
        <f t="shared" si="71"/>
        <v>0</v>
      </c>
      <c r="BU75" s="49">
        <f t="shared" si="71"/>
        <v>0</v>
      </c>
      <c r="BV75" s="49">
        <f t="shared" si="71"/>
        <v>0</v>
      </c>
      <c r="BW75" s="49">
        <f t="shared" si="71"/>
        <v>0</v>
      </c>
      <c r="BX75" s="49">
        <f t="shared" si="11"/>
        <v>0</v>
      </c>
      <c r="BY75" s="49">
        <f t="shared" ref="BY75:CL75" si="72">BX75</f>
        <v>0</v>
      </c>
      <c r="BZ75" s="49">
        <f t="shared" si="72"/>
        <v>0</v>
      </c>
      <c r="CA75" s="49">
        <f t="shared" si="72"/>
        <v>0</v>
      </c>
      <c r="CB75" s="49">
        <f t="shared" si="72"/>
        <v>0</v>
      </c>
      <c r="CC75" s="49">
        <f t="shared" si="72"/>
        <v>0</v>
      </c>
      <c r="CD75" s="49">
        <f t="shared" si="72"/>
        <v>0</v>
      </c>
      <c r="CE75" s="49">
        <f t="shared" si="72"/>
        <v>0</v>
      </c>
      <c r="CF75" s="49">
        <f t="shared" si="72"/>
        <v>0</v>
      </c>
      <c r="CG75" s="49">
        <f t="shared" si="72"/>
        <v>0</v>
      </c>
      <c r="CH75" s="49">
        <f t="shared" si="72"/>
        <v>0</v>
      </c>
      <c r="CI75" s="49">
        <f t="shared" si="72"/>
        <v>0</v>
      </c>
      <c r="CJ75" s="49">
        <f t="shared" si="72"/>
        <v>0</v>
      </c>
      <c r="CK75" s="49">
        <f t="shared" si="72"/>
        <v>0</v>
      </c>
      <c r="CL75" s="49">
        <f t="shared" si="72"/>
        <v>0</v>
      </c>
      <c r="CM75" s="5"/>
      <c r="CN75" s="74"/>
      <c r="CO75" s="5"/>
      <c r="CP75" s="5"/>
      <c r="CQ75" s="5"/>
      <c r="CR75" s="5"/>
    </row>
    <row r="76" spans="1:96" ht="16.5" customHeight="1" x14ac:dyDescent="0.25">
      <c r="A76" s="22" t="s">
        <v>354</v>
      </c>
      <c r="B76" s="22">
        <v>6000</v>
      </c>
      <c r="C76" s="22">
        <v>1000</v>
      </c>
      <c r="D76" s="22">
        <f t="shared" si="7"/>
        <v>7000</v>
      </c>
      <c r="E76" s="17" t="s">
        <v>362</v>
      </c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>
        <f t="shared" ref="BB76" si="73">BA76</f>
        <v>0</v>
      </c>
      <c r="BC76" s="49">
        <f t="shared" si="9"/>
        <v>0</v>
      </c>
      <c r="BD76" s="49">
        <f t="shared" ref="BD76:BW76" si="74">BC76</f>
        <v>0</v>
      </c>
      <c r="BE76" s="49">
        <f t="shared" si="74"/>
        <v>0</v>
      </c>
      <c r="BF76" s="49">
        <f t="shared" si="74"/>
        <v>0</v>
      </c>
      <c r="BG76" s="49">
        <f t="shared" si="74"/>
        <v>0</v>
      </c>
      <c r="BH76" s="49">
        <f t="shared" si="74"/>
        <v>0</v>
      </c>
      <c r="BI76" s="49">
        <f t="shared" si="74"/>
        <v>0</v>
      </c>
      <c r="BJ76" s="49">
        <f t="shared" si="74"/>
        <v>0</v>
      </c>
      <c r="BK76" s="49">
        <f t="shared" si="74"/>
        <v>0</v>
      </c>
      <c r="BL76" s="49">
        <f t="shared" si="74"/>
        <v>0</v>
      </c>
      <c r="BM76" s="49">
        <f t="shared" si="74"/>
        <v>0</v>
      </c>
      <c r="BN76" s="49">
        <f t="shared" si="74"/>
        <v>0</v>
      </c>
      <c r="BO76" s="49">
        <f t="shared" si="74"/>
        <v>0</v>
      </c>
      <c r="BP76" s="49">
        <f t="shared" si="74"/>
        <v>0</v>
      </c>
      <c r="BQ76" s="49">
        <f t="shared" si="74"/>
        <v>0</v>
      </c>
      <c r="BR76" s="49">
        <f t="shared" si="74"/>
        <v>0</v>
      </c>
      <c r="BS76" s="49">
        <f t="shared" si="74"/>
        <v>0</v>
      </c>
      <c r="BT76" s="49">
        <f t="shared" si="74"/>
        <v>0</v>
      </c>
      <c r="BU76" s="49">
        <f t="shared" si="74"/>
        <v>0</v>
      </c>
      <c r="BV76" s="49">
        <f t="shared" si="74"/>
        <v>0</v>
      </c>
      <c r="BW76" s="49">
        <f t="shared" si="74"/>
        <v>0</v>
      </c>
      <c r="BX76" s="49">
        <f t="shared" si="11"/>
        <v>0</v>
      </c>
      <c r="BY76" s="49">
        <f t="shared" ref="BY76:CL76" si="75">BX76</f>
        <v>0</v>
      </c>
      <c r="BZ76" s="49">
        <f t="shared" si="75"/>
        <v>0</v>
      </c>
      <c r="CA76" s="49">
        <f t="shared" si="75"/>
        <v>0</v>
      </c>
      <c r="CB76" s="49">
        <f t="shared" si="75"/>
        <v>0</v>
      </c>
      <c r="CC76" s="49">
        <f t="shared" si="75"/>
        <v>0</v>
      </c>
      <c r="CD76" s="49">
        <f t="shared" si="75"/>
        <v>0</v>
      </c>
      <c r="CE76" s="49">
        <f t="shared" si="75"/>
        <v>0</v>
      </c>
      <c r="CF76" s="49">
        <f t="shared" si="75"/>
        <v>0</v>
      </c>
      <c r="CG76" s="49">
        <f t="shared" si="75"/>
        <v>0</v>
      </c>
      <c r="CH76" s="49">
        <f t="shared" si="75"/>
        <v>0</v>
      </c>
      <c r="CI76" s="49">
        <f t="shared" si="75"/>
        <v>0</v>
      </c>
      <c r="CJ76" s="49">
        <f t="shared" si="75"/>
        <v>0</v>
      </c>
      <c r="CK76" s="49">
        <f t="shared" si="75"/>
        <v>0</v>
      </c>
      <c r="CL76" s="49">
        <f t="shared" si="75"/>
        <v>0</v>
      </c>
      <c r="CM76" s="5"/>
      <c r="CN76" s="74"/>
      <c r="CO76" s="5"/>
      <c r="CP76" s="5"/>
      <c r="CQ76" s="5"/>
      <c r="CR76" s="5"/>
    </row>
    <row r="77" spans="1:96" ht="16.5" customHeight="1" x14ac:dyDescent="0.25">
      <c r="A77" s="22" t="s">
        <v>354</v>
      </c>
      <c r="B77" s="22">
        <v>8000</v>
      </c>
      <c r="C77" s="22">
        <v>1000</v>
      </c>
      <c r="D77" s="22">
        <f t="shared" si="7"/>
        <v>9000</v>
      </c>
      <c r="E77" s="16" t="s">
        <v>363</v>
      </c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>
        <f t="shared" ref="BB77" si="76">BA77</f>
        <v>0</v>
      </c>
      <c r="BC77" s="49">
        <f t="shared" si="9"/>
        <v>0</v>
      </c>
      <c r="BD77" s="49">
        <f t="shared" ref="BD77:BW77" si="77">BC77</f>
        <v>0</v>
      </c>
      <c r="BE77" s="49">
        <f t="shared" si="77"/>
        <v>0</v>
      </c>
      <c r="BF77" s="49">
        <f t="shared" si="77"/>
        <v>0</v>
      </c>
      <c r="BG77" s="49">
        <f t="shared" si="77"/>
        <v>0</v>
      </c>
      <c r="BH77" s="49">
        <f t="shared" si="77"/>
        <v>0</v>
      </c>
      <c r="BI77" s="49">
        <f t="shared" si="77"/>
        <v>0</v>
      </c>
      <c r="BJ77" s="49">
        <f t="shared" si="77"/>
        <v>0</v>
      </c>
      <c r="BK77" s="49">
        <f t="shared" si="77"/>
        <v>0</v>
      </c>
      <c r="BL77" s="49">
        <f t="shared" si="77"/>
        <v>0</v>
      </c>
      <c r="BM77" s="49">
        <f t="shared" si="77"/>
        <v>0</v>
      </c>
      <c r="BN77" s="49">
        <f t="shared" si="77"/>
        <v>0</v>
      </c>
      <c r="BO77" s="49">
        <f t="shared" si="77"/>
        <v>0</v>
      </c>
      <c r="BP77" s="49">
        <f t="shared" si="77"/>
        <v>0</v>
      </c>
      <c r="BQ77" s="49">
        <f t="shared" si="77"/>
        <v>0</v>
      </c>
      <c r="BR77" s="49">
        <f t="shared" si="77"/>
        <v>0</v>
      </c>
      <c r="BS77" s="49">
        <f t="shared" si="77"/>
        <v>0</v>
      </c>
      <c r="BT77" s="49">
        <f t="shared" si="77"/>
        <v>0</v>
      </c>
      <c r="BU77" s="49">
        <f t="shared" si="77"/>
        <v>0</v>
      </c>
      <c r="BV77" s="49">
        <f t="shared" si="77"/>
        <v>0</v>
      </c>
      <c r="BW77" s="49">
        <f t="shared" si="77"/>
        <v>0</v>
      </c>
      <c r="BX77" s="49">
        <f t="shared" si="11"/>
        <v>0</v>
      </c>
      <c r="BY77" s="49">
        <f t="shared" ref="BY77:CL77" si="78">BX77</f>
        <v>0</v>
      </c>
      <c r="BZ77" s="49">
        <f t="shared" si="78"/>
        <v>0</v>
      </c>
      <c r="CA77" s="49">
        <f t="shared" si="78"/>
        <v>0</v>
      </c>
      <c r="CB77" s="49">
        <f t="shared" si="78"/>
        <v>0</v>
      </c>
      <c r="CC77" s="49">
        <f t="shared" si="78"/>
        <v>0</v>
      </c>
      <c r="CD77" s="49">
        <f t="shared" si="78"/>
        <v>0</v>
      </c>
      <c r="CE77" s="49">
        <f t="shared" si="78"/>
        <v>0</v>
      </c>
      <c r="CF77" s="49">
        <f t="shared" si="78"/>
        <v>0</v>
      </c>
      <c r="CG77" s="49">
        <f t="shared" si="78"/>
        <v>0</v>
      </c>
      <c r="CH77" s="49">
        <f t="shared" si="78"/>
        <v>0</v>
      </c>
      <c r="CI77" s="49">
        <f t="shared" si="78"/>
        <v>0</v>
      </c>
      <c r="CJ77" s="49">
        <f t="shared" si="78"/>
        <v>0</v>
      </c>
      <c r="CK77" s="49">
        <f t="shared" si="78"/>
        <v>0</v>
      </c>
      <c r="CL77" s="49">
        <f t="shared" si="78"/>
        <v>0</v>
      </c>
      <c r="CM77" s="5"/>
      <c r="CN77" s="74"/>
      <c r="CO77" s="5"/>
      <c r="CP77" s="5"/>
      <c r="CQ77" s="5"/>
      <c r="CR77" s="5"/>
    </row>
    <row r="78" spans="1:96" ht="16.5" customHeight="1" x14ac:dyDescent="0.25">
      <c r="A78" s="22" t="s">
        <v>354</v>
      </c>
      <c r="B78" s="22">
        <v>6000</v>
      </c>
      <c r="C78" s="22">
        <v>1000</v>
      </c>
      <c r="D78" s="22">
        <f t="shared" si="7"/>
        <v>7000</v>
      </c>
      <c r="E78" s="17" t="s">
        <v>364</v>
      </c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>
        <f t="shared" ref="BB78" si="79">BA78</f>
        <v>0</v>
      </c>
      <c r="BC78" s="49">
        <f t="shared" si="9"/>
        <v>0</v>
      </c>
      <c r="BD78" s="49">
        <f t="shared" ref="BD78:BW78" si="80">BC78</f>
        <v>0</v>
      </c>
      <c r="BE78" s="49">
        <f t="shared" si="80"/>
        <v>0</v>
      </c>
      <c r="BF78" s="49">
        <f t="shared" si="80"/>
        <v>0</v>
      </c>
      <c r="BG78" s="49">
        <f t="shared" si="80"/>
        <v>0</v>
      </c>
      <c r="BH78" s="49">
        <f t="shared" si="80"/>
        <v>0</v>
      </c>
      <c r="BI78" s="49">
        <f t="shared" si="80"/>
        <v>0</v>
      </c>
      <c r="BJ78" s="49">
        <f t="shared" si="80"/>
        <v>0</v>
      </c>
      <c r="BK78" s="49">
        <f t="shared" si="80"/>
        <v>0</v>
      </c>
      <c r="BL78" s="49">
        <f t="shared" si="80"/>
        <v>0</v>
      </c>
      <c r="BM78" s="49">
        <f t="shared" si="80"/>
        <v>0</v>
      </c>
      <c r="BN78" s="49">
        <f t="shared" si="80"/>
        <v>0</v>
      </c>
      <c r="BO78" s="49">
        <f t="shared" si="80"/>
        <v>0</v>
      </c>
      <c r="BP78" s="49">
        <f t="shared" si="80"/>
        <v>0</v>
      </c>
      <c r="BQ78" s="49">
        <f t="shared" si="80"/>
        <v>0</v>
      </c>
      <c r="BR78" s="49">
        <f t="shared" si="80"/>
        <v>0</v>
      </c>
      <c r="BS78" s="49">
        <f t="shared" si="80"/>
        <v>0</v>
      </c>
      <c r="BT78" s="49">
        <f t="shared" si="80"/>
        <v>0</v>
      </c>
      <c r="BU78" s="49">
        <f t="shared" si="80"/>
        <v>0</v>
      </c>
      <c r="BV78" s="49">
        <f t="shared" si="80"/>
        <v>0</v>
      </c>
      <c r="BW78" s="49">
        <f t="shared" si="80"/>
        <v>0</v>
      </c>
      <c r="BX78" s="49">
        <f t="shared" si="11"/>
        <v>0</v>
      </c>
      <c r="BY78" s="49">
        <f t="shared" ref="BY78:CL78" si="81">BX78</f>
        <v>0</v>
      </c>
      <c r="BZ78" s="49">
        <f t="shared" si="81"/>
        <v>0</v>
      </c>
      <c r="CA78" s="49">
        <f t="shared" si="81"/>
        <v>0</v>
      </c>
      <c r="CB78" s="49">
        <f t="shared" si="81"/>
        <v>0</v>
      </c>
      <c r="CC78" s="49">
        <f t="shared" si="81"/>
        <v>0</v>
      </c>
      <c r="CD78" s="49">
        <f t="shared" si="81"/>
        <v>0</v>
      </c>
      <c r="CE78" s="49">
        <f t="shared" si="81"/>
        <v>0</v>
      </c>
      <c r="CF78" s="49">
        <f t="shared" si="81"/>
        <v>0</v>
      </c>
      <c r="CG78" s="49">
        <f t="shared" si="81"/>
        <v>0</v>
      </c>
      <c r="CH78" s="49">
        <f t="shared" si="81"/>
        <v>0</v>
      </c>
      <c r="CI78" s="49">
        <f t="shared" si="81"/>
        <v>0</v>
      </c>
      <c r="CJ78" s="49">
        <f t="shared" si="81"/>
        <v>0</v>
      </c>
      <c r="CK78" s="49">
        <f t="shared" si="81"/>
        <v>0</v>
      </c>
      <c r="CL78" s="49">
        <f t="shared" si="81"/>
        <v>0</v>
      </c>
      <c r="CM78" s="5"/>
      <c r="CN78" s="74"/>
      <c r="CO78" s="5"/>
      <c r="CP78" s="5"/>
      <c r="CQ78" s="5"/>
      <c r="CR78" s="5"/>
    </row>
    <row r="79" spans="1:96" ht="16.5" customHeight="1" x14ac:dyDescent="0.25">
      <c r="A79" s="22" t="s">
        <v>354</v>
      </c>
      <c r="B79" s="22">
        <v>6000</v>
      </c>
      <c r="C79" s="22">
        <v>1000</v>
      </c>
      <c r="D79" s="22">
        <f t="shared" si="7"/>
        <v>7000</v>
      </c>
      <c r="E79" s="17" t="s">
        <v>365</v>
      </c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>
        <f t="shared" ref="BB79" si="82">BA79</f>
        <v>0</v>
      </c>
      <c r="BC79" s="49">
        <f t="shared" si="9"/>
        <v>0</v>
      </c>
      <c r="BD79" s="49">
        <f t="shared" ref="BD79:BW79" si="83">BC79</f>
        <v>0</v>
      </c>
      <c r="BE79" s="49">
        <f t="shared" si="83"/>
        <v>0</v>
      </c>
      <c r="BF79" s="49">
        <f t="shared" si="83"/>
        <v>0</v>
      </c>
      <c r="BG79" s="49">
        <f t="shared" si="83"/>
        <v>0</v>
      </c>
      <c r="BH79" s="49">
        <f t="shared" si="83"/>
        <v>0</v>
      </c>
      <c r="BI79" s="49">
        <f t="shared" si="83"/>
        <v>0</v>
      </c>
      <c r="BJ79" s="49">
        <f t="shared" si="83"/>
        <v>0</v>
      </c>
      <c r="BK79" s="49">
        <f t="shared" si="83"/>
        <v>0</v>
      </c>
      <c r="BL79" s="49">
        <f t="shared" si="83"/>
        <v>0</v>
      </c>
      <c r="BM79" s="49">
        <f t="shared" si="83"/>
        <v>0</v>
      </c>
      <c r="BN79" s="49">
        <f t="shared" si="83"/>
        <v>0</v>
      </c>
      <c r="BO79" s="49">
        <f t="shared" si="83"/>
        <v>0</v>
      </c>
      <c r="BP79" s="49">
        <f t="shared" si="83"/>
        <v>0</v>
      </c>
      <c r="BQ79" s="49">
        <f t="shared" si="83"/>
        <v>0</v>
      </c>
      <c r="BR79" s="49">
        <f t="shared" si="83"/>
        <v>0</v>
      </c>
      <c r="BS79" s="49">
        <f t="shared" si="83"/>
        <v>0</v>
      </c>
      <c r="BT79" s="49">
        <f t="shared" si="83"/>
        <v>0</v>
      </c>
      <c r="BU79" s="49">
        <f t="shared" si="83"/>
        <v>0</v>
      </c>
      <c r="BV79" s="49">
        <f t="shared" si="83"/>
        <v>0</v>
      </c>
      <c r="BW79" s="49">
        <f t="shared" si="83"/>
        <v>0</v>
      </c>
      <c r="BX79" s="49">
        <f t="shared" si="11"/>
        <v>0</v>
      </c>
      <c r="BY79" s="49">
        <f t="shared" ref="BY79:CL79" si="84">BX79</f>
        <v>0</v>
      </c>
      <c r="BZ79" s="49">
        <f t="shared" si="84"/>
        <v>0</v>
      </c>
      <c r="CA79" s="49">
        <f t="shared" si="84"/>
        <v>0</v>
      </c>
      <c r="CB79" s="49">
        <f t="shared" si="84"/>
        <v>0</v>
      </c>
      <c r="CC79" s="49">
        <f t="shared" si="84"/>
        <v>0</v>
      </c>
      <c r="CD79" s="49">
        <f t="shared" si="84"/>
        <v>0</v>
      </c>
      <c r="CE79" s="49">
        <f t="shared" si="84"/>
        <v>0</v>
      </c>
      <c r="CF79" s="49">
        <f t="shared" si="84"/>
        <v>0</v>
      </c>
      <c r="CG79" s="49">
        <f t="shared" si="84"/>
        <v>0</v>
      </c>
      <c r="CH79" s="49">
        <f t="shared" si="84"/>
        <v>0</v>
      </c>
      <c r="CI79" s="49">
        <f t="shared" si="84"/>
        <v>0</v>
      </c>
      <c r="CJ79" s="49">
        <f t="shared" si="84"/>
        <v>0</v>
      </c>
      <c r="CK79" s="49">
        <f t="shared" si="84"/>
        <v>0</v>
      </c>
      <c r="CL79" s="49">
        <f t="shared" si="84"/>
        <v>0</v>
      </c>
      <c r="CM79" s="5"/>
      <c r="CN79" s="74"/>
      <c r="CO79" s="5"/>
      <c r="CP79" s="5"/>
      <c r="CQ79" s="5"/>
      <c r="CR79" s="5"/>
    </row>
    <row r="80" spans="1:96" ht="16.5" customHeight="1" x14ac:dyDescent="0.25">
      <c r="A80" s="22" t="s">
        <v>354</v>
      </c>
      <c r="B80" s="22">
        <v>6000</v>
      </c>
      <c r="C80" s="22">
        <v>1000</v>
      </c>
      <c r="D80" s="22">
        <f t="shared" si="7"/>
        <v>7000</v>
      </c>
      <c r="E80" s="17" t="s">
        <v>366</v>
      </c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>
        <f t="shared" ref="BB80" si="85">BA80</f>
        <v>0</v>
      </c>
      <c r="BC80" s="49">
        <f t="shared" si="9"/>
        <v>0</v>
      </c>
      <c r="BD80" s="49">
        <f t="shared" ref="BD80:BW80" si="86">BC80</f>
        <v>0</v>
      </c>
      <c r="BE80" s="49">
        <f t="shared" si="86"/>
        <v>0</v>
      </c>
      <c r="BF80" s="49">
        <f t="shared" si="86"/>
        <v>0</v>
      </c>
      <c r="BG80" s="49">
        <f t="shared" si="86"/>
        <v>0</v>
      </c>
      <c r="BH80" s="49">
        <f t="shared" si="86"/>
        <v>0</v>
      </c>
      <c r="BI80" s="49">
        <f t="shared" si="86"/>
        <v>0</v>
      </c>
      <c r="BJ80" s="49">
        <f t="shared" si="86"/>
        <v>0</v>
      </c>
      <c r="BK80" s="49">
        <f t="shared" si="86"/>
        <v>0</v>
      </c>
      <c r="BL80" s="49">
        <f t="shared" si="86"/>
        <v>0</v>
      </c>
      <c r="BM80" s="49">
        <f t="shared" si="86"/>
        <v>0</v>
      </c>
      <c r="BN80" s="49">
        <f t="shared" si="86"/>
        <v>0</v>
      </c>
      <c r="BO80" s="49">
        <f t="shared" si="86"/>
        <v>0</v>
      </c>
      <c r="BP80" s="49">
        <f t="shared" si="86"/>
        <v>0</v>
      </c>
      <c r="BQ80" s="49">
        <f t="shared" si="86"/>
        <v>0</v>
      </c>
      <c r="BR80" s="49">
        <f t="shared" si="86"/>
        <v>0</v>
      </c>
      <c r="BS80" s="49">
        <f t="shared" si="86"/>
        <v>0</v>
      </c>
      <c r="BT80" s="49">
        <f t="shared" si="86"/>
        <v>0</v>
      </c>
      <c r="BU80" s="49">
        <f t="shared" si="86"/>
        <v>0</v>
      </c>
      <c r="BV80" s="49">
        <f t="shared" si="86"/>
        <v>0</v>
      </c>
      <c r="BW80" s="49">
        <f t="shared" si="86"/>
        <v>0</v>
      </c>
      <c r="BX80" s="49">
        <f t="shared" si="11"/>
        <v>0</v>
      </c>
      <c r="BY80" s="49">
        <f t="shared" ref="BY80:CL80" si="87">BX80</f>
        <v>0</v>
      </c>
      <c r="BZ80" s="49">
        <f t="shared" si="87"/>
        <v>0</v>
      </c>
      <c r="CA80" s="49">
        <f t="shared" si="87"/>
        <v>0</v>
      </c>
      <c r="CB80" s="49">
        <f t="shared" si="87"/>
        <v>0</v>
      </c>
      <c r="CC80" s="49">
        <f t="shared" si="87"/>
        <v>0</v>
      </c>
      <c r="CD80" s="49">
        <f t="shared" si="87"/>
        <v>0</v>
      </c>
      <c r="CE80" s="49">
        <f t="shared" si="87"/>
        <v>0</v>
      </c>
      <c r="CF80" s="49">
        <f t="shared" si="87"/>
        <v>0</v>
      </c>
      <c r="CG80" s="49">
        <f t="shared" si="87"/>
        <v>0</v>
      </c>
      <c r="CH80" s="49">
        <f t="shared" si="87"/>
        <v>0</v>
      </c>
      <c r="CI80" s="49">
        <f t="shared" si="87"/>
        <v>0</v>
      </c>
      <c r="CJ80" s="49">
        <f t="shared" si="87"/>
        <v>0</v>
      </c>
      <c r="CK80" s="49">
        <f t="shared" si="87"/>
        <v>0</v>
      </c>
      <c r="CL80" s="49">
        <f t="shared" si="87"/>
        <v>0</v>
      </c>
      <c r="CM80" s="5"/>
      <c r="CN80" s="74"/>
      <c r="CO80" s="5"/>
      <c r="CP80" s="5"/>
      <c r="CQ80" s="5"/>
      <c r="CR80" s="5"/>
    </row>
    <row r="81" spans="1:96" ht="16.5" customHeight="1" x14ac:dyDescent="0.25">
      <c r="A81" s="22" t="s">
        <v>354</v>
      </c>
      <c r="B81" s="22">
        <v>6000</v>
      </c>
      <c r="C81" s="22">
        <v>1000</v>
      </c>
      <c r="D81" s="22">
        <f t="shared" si="7"/>
        <v>7000</v>
      </c>
      <c r="E81" s="17" t="s">
        <v>367</v>
      </c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>
        <f t="shared" ref="BB81" si="88">BA81</f>
        <v>0</v>
      </c>
      <c r="BC81" s="49">
        <f t="shared" si="9"/>
        <v>0</v>
      </c>
      <c r="BD81" s="49">
        <f t="shared" ref="BD81:BW81" si="89">BC81</f>
        <v>0</v>
      </c>
      <c r="BE81" s="49">
        <f t="shared" si="89"/>
        <v>0</v>
      </c>
      <c r="BF81" s="49">
        <f t="shared" si="89"/>
        <v>0</v>
      </c>
      <c r="BG81" s="49">
        <f t="shared" si="89"/>
        <v>0</v>
      </c>
      <c r="BH81" s="49">
        <f t="shared" si="89"/>
        <v>0</v>
      </c>
      <c r="BI81" s="49">
        <f t="shared" si="89"/>
        <v>0</v>
      </c>
      <c r="BJ81" s="49">
        <f t="shared" si="89"/>
        <v>0</v>
      </c>
      <c r="BK81" s="49">
        <f t="shared" si="89"/>
        <v>0</v>
      </c>
      <c r="BL81" s="49">
        <f t="shared" si="89"/>
        <v>0</v>
      </c>
      <c r="BM81" s="49">
        <f t="shared" si="89"/>
        <v>0</v>
      </c>
      <c r="BN81" s="49">
        <f t="shared" si="89"/>
        <v>0</v>
      </c>
      <c r="BO81" s="49">
        <f t="shared" si="89"/>
        <v>0</v>
      </c>
      <c r="BP81" s="49">
        <f t="shared" si="89"/>
        <v>0</v>
      </c>
      <c r="BQ81" s="49">
        <f t="shared" si="89"/>
        <v>0</v>
      </c>
      <c r="BR81" s="49">
        <f t="shared" si="89"/>
        <v>0</v>
      </c>
      <c r="BS81" s="49">
        <f t="shared" si="89"/>
        <v>0</v>
      </c>
      <c r="BT81" s="49">
        <f t="shared" si="89"/>
        <v>0</v>
      </c>
      <c r="BU81" s="49">
        <f t="shared" si="89"/>
        <v>0</v>
      </c>
      <c r="BV81" s="49">
        <f t="shared" si="89"/>
        <v>0</v>
      </c>
      <c r="BW81" s="49">
        <f t="shared" si="89"/>
        <v>0</v>
      </c>
      <c r="BX81" s="49">
        <f t="shared" si="11"/>
        <v>0</v>
      </c>
      <c r="BY81" s="49">
        <f t="shared" ref="BY81:CL81" si="90">BX81</f>
        <v>0</v>
      </c>
      <c r="BZ81" s="49">
        <f t="shared" si="90"/>
        <v>0</v>
      </c>
      <c r="CA81" s="49">
        <f t="shared" si="90"/>
        <v>0</v>
      </c>
      <c r="CB81" s="49">
        <f t="shared" si="90"/>
        <v>0</v>
      </c>
      <c r="CC81" s="49">
        <f t="shared" si="90"/>
        <v>0</v>
      </c>
      <c r="CD81" s="49">
        <f t="shared" si="90"/>
        <v>0</v>
      </c>
      <c r="CE81" s="49">
        <f t="shared" si="90"/>
        <v>0</v>
      </c>
      <c r="CF81" s="49">
        <f t="shared" si="90"/>
        <v>0</v>
      </c>
      <c r="CG81" s="49">
        <f t="shared" si="90"/>
        <v>0</v>
      </c>
      <c r="CH81" s="49">
        <f t="shared" si="90"/>
        <v>0</v>
      </c>
      <c r="CI81" s="49">
        <f t="shared" si="90"/>
        <v>0</v>
      </c>
      <c r="CJ81" s="49">
        <f t="shared" si="90"/>
        <v>0</v>
      </c>
      <c r="CK81" s="49">
        <f t="shared" si="90"/>
        <v>0</v>
      </c>
      <c r="CL81" s="49">
        <f t="shared" si="90"/>
        <v>0</v>
      </c>
      <c r="CM81" s="5"/>
      <c r="CN81" s="74"/>
      <c r="CO81" s="5"/>
      <c r="CP81" s="5"/>
      <c r="CQ81" s="5"/>
      <c r="CR81" s="5"/>
    </row>
    <row r="82" spans="1:96" ht="16.5" customHeight="1" x14ac:dyDescent="0.25">
      <c r="A82" s="22" t="s">
        <v>354</v>
      </c>
      <c r="B82" s="22">
        <v>6000</v>
      </c>
      <c r="C82" s="22">
        <v>1000</v>
      </c>
      <c r="D82" s="22">
        <f t="shared" si="7"/>
        <v>7000</v>
      </c>
      <c r="E82" s="17" t="s">
        <v>368</v>
      </c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>
        <f t="shared" ref="BB82" si="91">BA82</f>
        <v>0</v>
      </c>
      <c r="BC82" s="49">
        <f t="shared" si="9"/>
        <v>0</v>
      </c>
      <c r="BD82" s="49">
        <f t="shared" ref="BD82:BW82" si="92">BC82</f>
        <v>0</v>
      </c>
      <c r="BE82" s="49">
        <f t="shared" si="92"/>
        <v>0</v>
      </c>
      <c r="BF82" s="49">
        <f t="shared" si="92"/>
        <v>0</v>
      </c>
      <c r="BG82" s="49">
        <f t="shared" si="92"/>
        <v>0</v>
      </c>
      <c r="BH82" s="49">
        <f t="shared" si="92"/>
        <v>0</v>
      </c>
      <c r="BI82" s="49">
        <f t="shared" si="92"/>
        <v>0</v>
      </c>
      <c r="BJ82" s="49">
        <f t="shared" si="92"/>
        <v>0</v>
      </c>
      <c r="BK82" s="49">
        <f t="shared" si="92"/>
        <v>0</v>
      </c>
      <c r="BL82" s="49">
        <f t="shared" si="92"/>
        <v>0</v>
      </c>
      <c r="BM82" s="49">
        <f t="shared" si="92"/>
        <v>0</v>
      </c>
      <c r="BN82" s="49">
        <f t="shared" si="92"/>
        <v>0</v>
      </c>
      <c r="BO82" s="49">
        <f t="shared" si="92"/>
        <v>0</v>
      </c>
      <c r="BP82" s="49">
        <f t="shared" si="92"/>
        <v>0</v>
      </c>
      <c r="BQ82" s="49">
        <f t="shared" si="92"/>
        <v>0</v>
      </c>
      <c r="BR82" s="49">
        <f t="shared" si="92"/>
        <v>0</v>
      </c>
      <c r="BS82" s="49">
        <f t="shared" si="92"/>
        <v>0</v>
      </c>
      <c r="BT82" s="49">
        <f t="shared" si="92"/>
        <v>0</v>
      </c>
      <c r="BU82" s="49">
        <f t="shared" si="92"/>
        <v>0</v>
      </c>
      <c r="BV82" s="49">
        <f t="shared" si="92"/>
        <v>0</v>
      </c>
      <c r="BW82" s="49">
        <f t="shared" si="92"/>
        <v>0</v>
      </c>
      <c r="BX82" s="49">
        <f t="shared" si="11"/>
        <v>0</v>
      </c>
      <c r="BY82" s="49">
        <f t="shared" ref="BY82:CL82" si="93">BX82</f>
        <v>0</v>
      </c>
      <c r="BZ82" s="49">
        <f t="shared" si="93"/>
        <v>0</v>
      </c>
      <c r="CA82" s="49">
        <f t="shared" si="93"/>
        <v>0</v>
      </c>
      <c r="CB82" s="49">
        <f t="shared" si="93"/>
        <v>0</v>
      </c>
      <c r="CC82" s="49">
        <f t="shared" si="93"/>
        <v>0</v>
      </c>
      <c r="CD82" s="49">
        <f t="shared" si="93"/>
        <v>0</v>
      </c>
      <c r="CE82" s="49">
        <f t="shared" si="93"/>
        <v>0</v>
      </c>
      <c r="CF82" s="49">
        <f t="shared" si="93"/>
        <v>0</v>
      </c>
      <c r="CG82" s="49">
        <f t="shared" si="93"/>
        <v>0</v>
      </c>
      <c r="CH82" s="49">
        <f t="shared" si="93"/>
        <v>0</v>
      </c>
      <c r="CI82" s="49">
        <f t="shared" si="93"/>
        <v>0</v>
      </c>
      <c r="CJ82" s="49">
        <f t="shared" si="93"/>
        <v>0</v>
      </c>
      <c r="CK82" s="49">
        <f t="shared" si="93"/>
        <v>0</v>
      </c>
      <c r="CL82" s="49">
        <f t="shared" si="93"/>
        <v>0</v>
      </c>
      <c r="CM82" s="5"/>
      <c r="CN82" s="74"/>
      <c r="CO82" s="5"/>
      <c r="CP82" s="5"/>
      <c r="CQ82" s="5"/>
      <c r="CR82" s="5"/>
    </row>
    <row r="83" spans="1:96" ht="16.5" customHeight="1" x14ac:dyDescent="0.25">
      <c r="A83" s="22" t="s">
        <v>352</v>
      </c>
      <c r="B83" s="22">
        <v>18000</v>
      </c>
      <c r="C83" s="22">
        <v>1500</v>
      </c>
      <c r="D83" s="22">
        <f t="shared" ref="D83" si="94">B83+C83</f>
        <v>19500</v>
      </c>
      <c r="E83" s="218" t="s">
        <v>122</v>
      </c>
      <c r="F83" s="49">
        <f>$D$83</f>
        <v>19500</v>
      </c>
      <c r="G83" s="49">
        <f t="shared" ref="G83:BA83" si="95">$D$83</f>
        <v>19500</v>
      </c>
      <c r="H83" s="49">
        <f t="shared" si="95"/>
        <v>19500</v>
      </c>
      <c r="I83" s="49">
        <f t="shared" si="95"/>
        <v>19500</v>
      </c>
      <c r="J83" s="49">
        <f t="shared" si="95"/>
        <v>19500</v>
      </c>
      <c r="K83" s="49">
        <f t="shared" si="95"/>
        <v>19500</v>
      </c>
      <c r="L83" s="49">
        <f t="shared" si="95"/>
        <v>19500</v>
      </c>
      <c r="M83" s="49">
        <f t="shared" si="95"/>
        <v>19500</v>
      </c>
      <c r="N83" s="49">
        <f t="shared" si="95"/>
        <v>19500</v>
      </c>
      <c r="O83" s="49">
        <f t="shared" si="95"/>
        <v>19500</v>
      </c>
      <c r="P83" s="49">
        <f t="shared" si="95"/>
        <v>19500</v>
      </c>
      <c r="Q83" s="49">
        <f t="shared" si="95"/>
        <v>19500</v>
      </c>
      <c r="R83" s="49">
        <f t="shared" si="95"/>
        <v>19500</v>
      </c>
      <c r="S83" s="49">
        <f t="shared" si="95"/>
        <v>19500</v>
      </c>
      <c r="T83" s="49">
        <f t="shared" si="95"/>
        <v>19500</v>
      </c>
      <c r="U83" s="49">
        <f t="shared" si="95"/>
        <v>19500</v>
      </c>
      <c r="V83" s="49">
        <f t="shared" si="95"/>
        <v>19500</v>
      </c>
      <c r="W83" s="49">
        <f t="shared" si="95"/>
        <v>19500</v>
      </c>
      <c r="X83" s="49">
        <f t="shared" si="95"/>
        <v>19500</v>
      </c>
      <c r="Y83" s="49">
        <f t="shared" si="95"/>
        <v>19500</v>
      </c>
      <c r="Z83" s="49">
        <f t="shared" si="95"/>
        <v>19500</v>
      </c>
      <c r="AA83" s="49">
        <f t="shared" si="95"/>
        <v>19500</v>
      </c>
      <c r="AB83" s="49">
        <f t="shared" si="95"/>
        <v>19500</v>
      </c>
      <c r="AC83" s="49">
        <f t="shared" si="95"/>
        <v>19500</v>
      </c>
      <c r="AD83" s="49">
        <f t="shared" si="95"/>
        <v>19500</v>
      </c>
      <c r="AE83" s="49">
        <f t="shared" si="95"/>
        <v>19500</v>
      </c>
      <c r="AF83" s="49">
        <f t="shared" si="95"/>
        <v>19500</v>
      </c>
      <c r="AG83" s="49">
        <f t="shared" si="95"/>
        <v>19500</v>
      </c>
      <c r="AH83" s="49">
        <f t="shared" si="95"/>
        <v>19500</v>
      </c>
      <c r="AI83" s="49">
        <f t="shared" si="95"/>
        <v>19500</v>
      </c>
      <c r="AJ83" s="49">
        <f t="shared" si="95"/>
        <v>19500</v>
      </c>
      <c r="AK83" s="49">
        <f t="shared" si="95"/>
        <v>19500</v>
      </c>
      <c r="AL83" s="49">
        <f t="shared" si="95"/>
        <v>19500</v>
      </c>
      <c r="AM83" s="49">
        <f t="shared" si="95"/>
        <v>19500</v>
      </c>
      <c r="AN83" s="49">
        <f t="shared" si="95"/>
        <v>19500</v>
      </c>
      <c r="AO83" s="49">
        <f t="shared" si="95"/>
        <v>19500</v>
      </c>
      <c r="AP83" s="49">
        <f t="shared" si="95"/>
        <v>19500</v>
      </c>
      <c r="AQ83" s="49">
        <f t="shared" si="95"/>
        <v>19500</v>
      </c>
      <c r="AR83" s="49">
        <f t="shared" si="95"/>
        <v>19500</v>
      </c>
      <c r="AS83" s="49">
        <f t="shared" si="95"/>
        <v>19500</v>
      </c>
      <c r="AT83" s="49">
        <f t="shared" si="95"/>
        <v>19500</v>
      </c>
      <c r="AU83" s="49">
        <f t="shared" si="95"/>
        <v>19500</v>
      </c>
      <c r="AV83" s="49">
        <f t="shared" si="95"/>
        <v>19500</v>
      </c>
      <c r="AW83" s="49">
        <f t="shared" si="95"/>
        <v>19500</v>
      </c>
      <c r="AX83" s="49">
        <f t="shared" si="95"/>
        <v>19500</v>
      </c>
      <c r="AY83" s="49">
        <f t="shared" si="95"/>
        <v>19500</v>
      </c>
      <c r="AZ83" s="49">
        <f t="shared" si="95"/>
        <v>19500</v>
      </c>
      <c r="BA83" s="49">
        <f t="shared" si="95"/>
        <v>19500</v>
      </c>
      <c r="BB83" s="49">
        <f t="shared" ref="BB83" si="96">BA83</f>
        <v>19500</v>
      </c>
      <c r="BC83" s="49">
        <f t="shared" si="9"/>
        <v>20475</v>
      </c>
      <c r="BD83" s="49">
        <f t="shared" ref="BD83:BW83" si="97">BC83</f>
        <v>20475</v>
      </c>
      <c r="BE83" s="49">
        <f t="shared" si="97"/>
        <v>20475</v>
      </c>
      <c r="BF83" s="49">
        <f t="shared" si="97"/>
        <v>20475</v>
      </c>
      <c r="BG83" s="49">
        <f t="shared" si="97"/>
        <v>20475</v>
      </c>
      <c r="BH83" s="49">
        <f t="shared" si="97"/>
        <v>20475</v>
      </c>
      <c r="BI83" s="49">
        <f t="shared" si="97"/>
        <v>20475</v>
      </c>
      <c r="BJ83" s="49">
        <f t="shared" si="97"/>
        <v>20475</v>
      </c>
      <c r="BK83" s="49">
        <f t="shared" si="97"/>
        <v>20475</v>
      </c>
      <c r="BL83" s="49">
        <f t="shared" si="97"/>
        <v>20475</v>
      </c>
      <c r="BM83" s="49">
        <f t="shared" si="97"/>
        <v>20475</v>
      </c>
      <c r="BN83" s="49">
        <f t="shared" si="97"/>
        <v>20475</v>
      </c>
      <c r="BO83" s="49">
        <f t="shared" si="97"/>
        <v>20475</v>
      </c>
      <c r="BP83" s="49">
        <f t="shared" si="97"/>
        <v>20475</v>
      </c>
      <c r="BQ83" s="49">
        <f t="shared" si="97"/>
        <v>20475</v>
      </c>
      <c r="BR83" s="49">
        <f t="shared" si="97"/>
        <v>20475</v>
      </c>
      <c r="BS83" s="49">
        <f t="shared" si="97"/>
        <v>20475</v>
      </c>
      <c r="BT83" s="49">
        <f t="shared" si="97"/>
        <v>20475</v>
      </c>
      <c r="BU83" s="49">
        <f t="shared" si="97"/>
        <v>20475</v>
      </c>
      <c r="BV83" s="49">
        <f t="shared" si="97"/>
        <v>20475</v>
      </c>
      <c r="BW83" s="49">
        <f t="shared" si="97"/>
        <v>20475</v>
      </c>
      <c r="BX83" s="49">
        <f t="shared" si="11"/>
        <v>21498.75</v>
      </c>
      <c r="BY83" s="49">
        <f t="shared" ref="BY83:CL83" si="98">BX83</f>
        <v>21498.75</v>
      </c>
      <c r="BZ83" s="49">
        <f t="shared" si="98"/>
        <v>21498.75</v>
      </c>
      <c r="CA83" s="49">
        <f t="shared" si="98"/>
        <v>21498.75</v>
      </c>
      <c r="CB83" s="49">
        <f t="shared" si="98"/>
        <v>21498.75</v>
      </c>
      <c r="CC83" s="49">
        <f t="shared" si="98"/>
        <v>21498.75</v>
      </c>
      <c r="CD83" s="49">
        <f t="shared" si="98"/>
        <v>21498.75</v>
      </c>
      <c r="CE83" s="49">
        <f t="shared" si="98"/>
        <v>21498.75</v>
      </c>
      <c r="CF83" s="49">
        <f t="shared" si="98"/>
        <v>21498.75</v>
      </c>
      <c r="CG83" s="49">
        <f t="shared" si="98"/>
        <v>21498.75</v>
      </c>
      <c r="CH83" s="49">
        <f t="shared" si="98"/>
        <v>21498.75</v>
      </c>
      <c r="CI83" s="49">
        <f t="shared" si="98"/>
        <v>21498.75</v>
      </c>
      <c r="CJ83" s="49">
        <f t="shared" si="98"/>
        <v>21498.75</v>
      </c>
      <c r="CK83" s="49">
        <f t="shared" si="98"/>
        <v>21498.75</v>
      </c>
      <c r="CL83" s="49">
        <f t="shared" si="98"/>
        <v>21498.75</v>
      </c>
      <c r="CM83" s="5"/>
      <c r="CN83" s="74"/>
      <c r="CO83" s="5"/>
      <c r="CP83" s="5"/>
      <c r="CQ83" s="5"/>
      <c r="CR83" s="5"/>
    </row>
    <row r="84" spans="1:96" ht="16.5" customHeight="1" x14ac:dyDescent="0.25">
      <c r="A84" s="22" t="s">
        <v>354</v>
      </c>
      <c r="B84" s="22">
        <v>6000</v>
      </c>
      <c r="C84" s="22">
        <v>1000</v>
      </c>
      <c r="D84" s="22">
        <f t="shared" si="7"/>
        <v>7000</v>
      </c>
      <c r="E84" s="16" t="s">
        <v>369</v>
      </c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>
        <f t="shared" ref="BB84" si="99">BA84</f>
        <v>0</v>
      </c>
      <c r="BC84" s="49">
        <f t="shared" si="9"/>
        <v>0</v>
      </c>
      <c r="BD84" s="49">
        <f t="shared" ref="BD84:BW84" si="100">BC84</f>
        <v>0</v>
      </c>
      <c r="BE84" s="49">
        <f t="shared" si="100"/>
        <v>0</v>
      </c>
      <c r="BF84" s="49">
        <f t="shared" si="100"/>
        <v>0</v>
      </c>
      <c r="BG84" s="49">
        <f t="shared" si="100"/>
        <v>0</v>
      </c>
      <c r="BH84" s="49">
        <f t="shared" si="100"/>
        <v>0</v>
      </c>
      <c r="BI84" s="49">
        <f t="shared" si="100"/>
        <v>0</v>
      </c>
      <c r="BJ84" s="49">
        <f t="shared" si="100"/>
        <v>0</v>
      </c>
      <c r="BK84" s="49">
        <f t="shared" si="100"/>
        <v>0</v>
      </c>
      <c r="BL84" s="49">
        <f t="shared" si="100"/>
        <v>0</v>
      </c>
      <c r="BM84" s="49">
        <f t="shared" si="100"/>
        <v>0</v>
      </c>
      <c r="BN84" s="49">
        <f t="shared" si="100"/>
        <v>0</v>
      </c>
      <c r="BO84" s="49">
        <f t="shared" si="100"/>
        <v>0</v>
      </c>
      <c r="BP84" s="49">
        <f t="shared" si="100"/>
        <v>0</v>
      </c>
      <c r="BQ84" s="49">
        <f t="shared" si="100"/>
        <v>0</v>
      </c>
      <c r="BR84" s="49">
        <f t="shared" si="100"/>
        <v>0</v>
      </c>
      <c r="BS84" s="49">
        <f t="shared" si="100"/>
        <v>0</v>
      </c>
      <c r="BT84" s="49">
        <f t="shared" si="100"/>
        <v>0</v>
      </c>
      <c r="BU84" s="49">
        <f t="shared" si="100"/>
        <v>0</v>
      </c>
      <c r="BV84" s="49">
        <f t="shared" si="100"/>
        <v>0</v>
      </c>
      <c r="BW84" s="49">
        <f t="shared" si="100"/>
        <v>0</v>
      </c>
      <c r="BX84" s="49">
        <f t="shared" si="11"/>
        <v>0</v>
      </c>
      <c r="BY84" s="49">
        <f t="shared" ref="BY84:CL84" si="101">BX84</f>
        <v>0</v>
      </c>
      <c r="BZ84" s="49">
        <f t="shared" si="101"/>
        <v>0</v>
      </c>
      <c r="CA84" s="49">
        <f t="shared" si="101"/>
        <v>0</v>
      </c>
      <c r="CB84" s="49">
        <f t="shared" si="101"/>
        <v>0</v>
      </c>
      <c r="CC84" s="49">
        <f t="shared" si="101"/>
        <v>0</v>
      </c>
      <c r="CD84" s="49">
        <f t="shared" si="101"/>
        <v>0</v>
      </c>
      <c r="CE84" s="49">
        <f t="shared" si="101"/>
        <v>0</v>
      </c>
      <c r="CF84" s="49">
        <f t="shared" si="101"/>
        <v>0</v>
      </c>
      <c r="CG84" s="49">
        <f t="shared" si="101"/>
        <v>0</v>
      </c>
      <c r="CH84" s="49">
        <f t="shared" si="101"/>
        <v>0</v>
      </c>
      <c r="CI84" s="49">
        <f t="shared" si="101"/>
        <v>0</v>
      </c>
      <c r="CJ84" s="49">
        <f t="shared" si="101"/>
        <v>0</v>
      </c>
      <c r="CK84" s="49">
        <f t="shared" si="101"/>
        <v>0</v>
      </c>
      <c r="CL84" s="49">
        <f t="shared" si="101"/>
        <v>0</v>
      </c>
      <c r="CM84" s="5"/>
      <c r="CN84" s="74"/>
      <c r="CO84" s="5"/>
      <c r="CP84" s="5"/>
      <c r="CQ84" s="5"/>
      <c r="CR84" s="5"/>
    </row>
    <row r="85" spans="1:96" ht="16.5" customHeight="1" x14ac:dyDescent="0.25">
      <c r="A85" s="22" t="s">
        <v>354</v>
      </c>
      <c r="B85" s="22">
        <v>6000</v>
      </c>
      <c r="C85" s="22">
        <v>1000</v>
      </c>
      <c r="D85" s="22">
        <f t="shared" si="7"/>
        <v>7000</v>
      </c>
      <c r="E85" s="16" t="s">
        <v>370</v>
      </c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>
        <f t="shared" ref="BB85" si="102">BA85</f>
        <v>0</v>
      </c>
      <c r="BC85" s="49">
        <f t="shared" si="9"/>
        <v>0</v>
      </c>
      <c r="BD85" s="49">
        <f t="shared" ref="BD85:BW85" si="103">BC85</f>
        <v>0</v>
      </c>
      <c r="BE85" s="49">
        <f t="shared" si="103"/>
        <v>0</v>
      </c>
      <c r="BF85" s="49">
        <f t="shared" si="103"/>
        <v>0</v>
      </c>
      <c r="BG85" s="49">
        <f t="shared" si="103"/>
        <v>0</v>
      </c>
      <c r="BH85" s="49">
        <f t="shared" si="103"/>
        <v>0</v>
      </c>
      <c r="BI85" s="49">
        <f t="shared" si="103"/>
        <v>0</v>
      </c>
      <c r="BJ85" s="49">
        <f t="shared" si="103"/>
        <v>0</v>
      </c>
      <c r="BK85" s="49">
        <f t="shared" si="103"/>
        <v>0</v>
      </c>
      <c r="BL85" s="49">
        <f t="shared" si="103"/>
        <v>0</v>
      </c>
      <c r="BM85" s="49">
        <f t="shared" si="103"/>
        <v>0</v>
      </c>
      <c r="BN85" s="49">
        <f t="shared" si="103"/>
        <v>0</v>
      </c>
      <c r="BO85" s="49">
        <f t="shared" si="103"/>
        <v>0</v>
      </c>
      <c r="BP85" s="49">
        <f t="shared" si="103"/>
        <v>0</v>
      </c>
      <c r="BQ85" s="49">
        <f t="shared" si="103"/>
        <v>0</v>
      </c>
      <c r="BR85" s="49">
        <f t="shared" si="103"/>
        <v>0</v>
      </c>
      <c r="BS85" s="49">
        <f t="shared" si="103"/>
        <v>0</v>
      </c>
      <c r="BT85" s="49">
        <f t="shared" si="103"/>
        <v>0</v>
      </c>
      <c r="BU85" s="49">
        <f t="shared" si="103"/>
        <v>0</v>
      </c>
      <c r="BV85" s="49">
        <f t="shared" si="103"/>
        <v>0</v>
      </c>
      <c r="BW85" s="49">
        <f t="shared" si="103"/>
        <v>0</v>
      </c>
      <c r="BX85" s="49">
        <f t="shared" si="11"/>
        <v>0</v>
      </c>
      <c r="BY85" s="49">
        <f t="shared" ref="BY85:CL85" si="104">BX85</f>
        <v>0</v>
      </c>
      <c r="BZ85" s="49">
        <f t="shared" si="104"/>
        <v>0</v>
      </c>
      <c r="CA85" s="49">
        <f t="shared" si="104"/>
        <v>0</v>
      </c>
      <c r="CB85" s="49">
        <f t="shared" si="104"/>
        <v>0</v>
      </c>
      <c r="CC85" s="49">
        <f t="shared" si="104"/>
        <v>0</v>
      </c>
      <c r="CD85" s="49">
        <f t="shared" si="104"/>
        <v>0</v>
      </c>
      <c r="CE85" s="49">
        <f t="shared" si="104"/>
        <v>0</v>
      </c>
      <c r="CF85" s="49">
        <f t="shared" si="104"/>
        <v>0</v>
      </c>
      <c r="CG85" s="49">
        <f t="shared" si="104"/>
        <v>0</v>
      </c>
      <c r="CH85" s="49">
        <f t="shared" si="104"/>
        <v>0</v>
      </c>
      <c r="CI85" s="49">
        <f t="shared" si="104"/>
        <v>0</v>
      </c>
      <c r="CJ85" s="49">
        <f t="shared" si="104"/>
        <v>0</v>
      </c>
      <c r="CK85" s="49">
        <f t="shared" si="104"/>
        <v>0</v>
      </c>
      <c r="CL85" s="49">
        <f t="shared" si="104"/>
        <v>0</v>
      </c>
      <c r="CM85" s="5"/>
      <c r="CN85" s="74"/>
      <c r="CO85" s="5"/>
      <c r="CP85" s="5"/>
      <c r="CQ85" s="5"/>
      <c r="CR85" s="5"/>
    </row>
    <row r="86" spans="1:96" ht="16.5" customHeight="1" x14ac:dyDescent="0.25">
      <c r="A86" s="22" t="s">
        <v>354</v>
      </c>
      <c r="B86" s="22">
        <v>6000</v>
      </c>
      <c r="C86" s="22">
        <v>1000</v>
      </c>
      <c r="D86" s="22">
        <f t="shared" si="7"/>
        <v>7000</v>
      </c>
      <c r="E86" s="16" t="s">
        <v>371</v>
      </c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>
        <f t="shared" ref="BB86" si="105">BA86</f>
        <v>0</v>
      </c>
      <c r="BC86" s="49">
        <f t="shared" si="9"/>
        <v>0</v>
      </c>
      <c r="BD86" s="49">
        <f t="shared" ref="BD86:BW86" si="106">BC86</f>
        <v>0</v>
      </c>
      <c r="BE86" s="49">
        <f t="shared" si="106"/>
        <v>0</v>
      </c>
      <c r="BF86" s="49">
        <f t="shared" si="106"/>
        <v>0</v>
      </c>
      <c r="BG86" s="49">
        <f t="shared" si="106"/>
        <v>0</v>
      </c>
      <c r="BH86" s="49">
        <f t="shared" si="106"/>
        <v>0</v>
      </c>
      <c r="BI86" s="49">
        <f t="shared" si="106"/>
        <v>0</v>
      </c>
      <c r="BJ86" s="49">
        <f t="shared" si="106"/>
        <v>0</v>
      </c>
      <c r="BK86" s="49">
        <f t="shared" si="106"/>
        <v>0</v>
      </c>
      <c r="BL86" s="49">
        <f t="shared" si="106"/>
        <v>0</v>
      </c>
      <c r="BM86" s="49">
        <f t="shared" si="106"/>
        <v>0</v>
      </c>
      <c r="BN86" s="49">
        <f t="shared" si="106"/>
        <v>0</v>
      </c>
      <c r="BO86" s="49">
        <f t="shared" si="106"/>
        <v>0</v>
      </c>
      <c r="BP86" s="49">
        <f t="shared" si="106"/>
        <v>0</v>
      </c>
      <c r="BQ86" s="49">
        <f t="shared" si="106"/>
        <v>0</v>
      </c>
      <c r="BR86" s="49">
        <f t="shared" si="106"/>
        <v>0</v>
      </c>
      <c r="BS86" s="49">
        <f t="shared" si="106"/>
        <v>0</v>
      </c>
      <c r="BT86" s="49">
        <f t="shared" si="106"/>
        <v>0</v>
      </c>
      <c r="BU86" s="49">
        <f t="shared" si="106"/>
        <v>0</v>
      </c>
      <c r="BV86" s="49">
        <f t="shared" si="106"/>
        <v>0</v>
      </c>
      <c r="BW86" s="49">
        <f t="shared" si="106"/>
        <v>0</v>
      </c>
      <c r="BX86" s="49">
        <f t="shared" si="11"/>
        <v>0</v>
      </c>
      <c r="BY86" s="49">
        <f t="shared" ref="BY86:CL86" si="107">BX86</f>
        <v>0</v>
      </c>
      <c r="BZ86" s="49">
        <f t="shared" si="107"/>
        <v>0</v>
      </c>
      <c r="CA86" s="49">
        <f t="shared" si="107"/>
        <v>0</v>
      </c>
      <c r="CB86" s="49">
        <f t="shared" si="107"/>
        <v>0</v>
      </c>
      <c r="CC86" s="49">
        <f t="shared" si="107"/>
        <v>0</v>
      </c>
      <c r="CD86" s="49">
        <f t="shared" si="107"/>
        <v>0</v>
      </c>
      <c r="CE86" s="49">
        <f t="shared" si="107"/>
        <v>0</v>
      </c>
      <c r="CF86" s="49">
        <f t="shared" si="107"/>
        <v>0</v>
      </c>
      <c r="CG86" s="49">
        <f t="shared" si="107"/>
        <v>0</v>
      </c>
      <c r="CH86" s="49">
        <f t="shared" si="107"/>
        <v>0</v>
      </c>
      <c r="CI86" s="49">
        <f t="shared" si="107"/>
        <v>0</v>
      </c>
      <c r="CJ86" s="49">
        <f t="shared" si="107"/>
        <v>0</v>
      </c>
      <c r="CK86" s="49">
        <f t="shared" si="107"/>
        <v>0</v>
      </c>
      <c r="CL86" s="49">
        <f t="shared" si="107"/>
        <v>0</v>
      </c>
      <c r="CM86" s="5"/>
      <c r="CN86" s="74"/>
      <c r="CO86" s="5"/>
      <c r="CP86" s="5"/>
      <c r="CQ86" s="5"/>
      <c r="CR86" s="5"/>
    </row>
    <row r="87" spans="1:96" ht="16.5" customHeight="1" x14ac:dyDescent="0.25">
      <c r="A87" s="22" t="s">
        <v>354</v>
      </c>
      <c r="B87" s="22">
        <v>6000</v>
      </c>
      <c r="C87" s="22">
        <v>1000</v>
      </c>
      <c r="D87" s="22">
        <f t="shared" si="7"/>
        <v>7000</v>
      </c>
      <c r="E87" s="17" t="s">
        <v>372</v>
      </c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>
        <f t="shared" ref="BB87" si="108">BA87</f>
        <v>0</v>
      </c>
      <c r="BC87" s="49">
        <f t="shared" si="9"/>
        <v>0</v>
      </c>
      <c r="BD87" s="49">
        <f t="shared" ref="BD87:BW87" si="109">BC87</f>
        <v>0</v>
      </c>
      <c r="BE87" s="49">
        <f t="shared" si="109"/>
        <v>0</v>
      </c>
      <c r="BF87" s="49">
        <f t="shared" si="109"/>
        <v>0</v>
      </c>
      <c r="BG87" s="49">
        <f t="shared" si="109"/>
        <v>0</v>
      </c>
      <c r="BH87" s="49">
        <f t="shared" si="109"/>
        <v>0</v>
      </c>
      <c r="BI87" s="49">
        <f t="shared" si="109"/>
        <v>0</v>
      </c>
      <c r="BJ87" s="49">
        <f t="shared" si="109"/>
        <v>0</v>
      </c>
      <c r="BK87" s="49">
        <f t="shared" si="109"/>
        <v>0</v>
      </c>
      <c r="BL87" s="49">
        <f t="shared" si="109"/>
        <v>0</v>
      </c>
      <c r="BM87" s="49">
        <f t="shared" si="109"/>
        <v>0</v>
      </c>
      <c r="BN87" s="49">
        <f t="shared" si="109"/>
        <v>0</v>
      </c>
      <c r="BO87" s="49">
        <f t="shared" si="109"/>
        <v>0</v>
      </c>
      <c r="BP87" s="49">
        <f t="shared" si="109"/>
        <v>0</v>
      </c>
      <c r="BQ87" s="49">
        <f t="shared" si="109"/>
        <v>0</v>
      </c>
      <c r="BR87" s="49">
        <f t="shared" si="109"/>
        <v>0</v>
      </c>
      <c r="BS87" s="49">
        <f t="shared" si="109"/>
        <v>0</v>
      </c>
      <c r="BT87" s="49">
        <f t="shared" si="109"/>
        <v>0</v>
      </c>
      <c r="BU87" s="49">
        <f t="shared" si="109"/>
        <v>0</v>
      </c>
      <c r="BV87" s="49">
        <f t="shared" si="109"/>
        <v>0</v>
      </c>
      <c r="BW87" s="49">
        <f t="shared" si="109"/>
        <v>0</v>
      </c>
      <c r="BX87" s="49">
        <f t="shared" si="11"/>
        <v>0</v>
      </c>
      <c r="BY87" s="49">
        <f t="shared" ref="BY87:CL87" si="110">BX87</f>
        <v>0</v>
      </c>
      <c r="BZ87" s="49">
        <f t="shared" si="110"/>
        <v>0</v>
      </c>
      <c r="CA87" s="49">
        <f t="shared" si="110"/>
        <v>0</v>
      </c>
      <c r="CB87" s="49">
        <f t="shared" si="110"/>
        <v>0</v>
      </c>
      <c r="CC87" s="49">
        <f t="shared" si="110"/>
        <v>0</v>
      </c>
      <c r="CD87" s="49">
        <f t="shared" si="110"/>
        <v>0</v>
      </c>
      <c r="CE87" s="49">
        <f t="shared" si="110"/>
        <v>0</v>
      </c>
      <c r="CF87" s="49">
        <f t="shared" si="110"/>
        <v>0</v>
      </c>
      <c r="CG87" s="49">
        <f t="shared" si="110"/>
        <v>0</v>
      </c>
      <c r="CH87" s="49">
        <f t="shared" si="110"/>
        <v>0</v>
      </c>
      <c r="CI87" s="49">
        <f t="shared" si="110"/>
        <v>0</v>
      </c>
      <c r="CJ87" s="49">
        <f t="shared" si="110"/>
        <v>0</v>
      </c>
      <c r="CK87" s="49">
        <f t="shared" si="110"/>
        <v>0</v>
      </c>
      <c r="CL87" s="49">
        <f t="shared" si="110"/>
        <v>0</v>
      </c>
      <c r="CM87" s="5"/>
      <c r="CN87" s="74"/>
      <c r="CO87" s="5"/>
      <c r="CP87" s="5"/>
      <c r="CQ87" s="5"/>
      <c r="CR87" s="5"/>
    </row>
    <row r="88" spans="1:96" ht="16.5" customHeight="1" x14ac:dyDescent="0.25">
      <c r="A88" s="22" t="s">
        <v>354</v>
      </c>
      <c r="B88" s="22">
        <v>6000</v>
      </c>
      <c r="C88" s="22">
        <v>1000</v>
      </c>
      <c r="D88" s="22">
        <f t="shared" si="7"/>
        <v>7000</v>
      </c>
      <c r="E88" s="17" t="s">
        <v>372</v>
      </c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>
        <f t="shared" ref="BB88" si="111">BA88</f>
        <v>0</v>
      </c>
      <c r="BC88" s="49">
        <f t="shared" si="9"/>
        <v>0</v>
      </c>
      <c r="BD88" s="49">
        <f t="shared" ref="BD88:BW88" si="112">BC88</f>
        <v>0</v>
      </c>
      <c r="BE88" s="49">
        <f t="shared" si="112"/>
        <v>0</v>
      </c>
      <c r="BF88" s="49">
        <f t="shared" si="112"/>
        <v>0</v>
      </c>
      <c r="BG88" s="49">
        <f t="shared" si="112"/>
        <v>0</v>
      </c>
      <c r="BH88" s="49">
        <f t="shared" si="112"/>
        <v>0</v>
      </c>
      <c r="BI88" s="49">
        <f t="shared" si="112"/>
        <v>0</v>
      </c>
      <c r="BJ88" s="49">
        <f t="shared" si="112"/>
        <v>0</v>
      </c>
      <c r="BK88" s="49">
        <f t="shared" si="112"/>
        <v>0</v>
      </c>
      <c r="BL88" s="49">
        <f t="shared" si="112"/>
        <v>0</v>
      </c>
      <c r="BM88" s="49">
        <f t="shared" si="112"/>
        <v>0</v>
      </c>
      <c r="BN88" s="49">
        <f t="shared" si="112"/>
        <v>0</v>
      </c>
      <c r="BO88" s="49">
        <f t="shared" si="112"/>
        <v>0</v>
      </c>
      <c r="BP88" s="49">
        <f t="shared" si="112"/>
        <v>0</v>
      </c>
      <c r="BQ88" s="49">
        <f t="shared" si="112"/>
        <v>0</v>
      </c>
      <c r="BR88" s="49">
        <f t="shared" si="112"/>
        <v>0</v>
      </c>
      <c r="BS88" s="49">
        <f t="shared" si="112"/>
        <v>0</v>
      </c>
      <c r="BT88" s="49">
        <f t="shared" si="112"/>
        <v>0</v>
      </c>
      <c r="BU88" s="49">
        <f t="shared" si="112"/>
        <v>0</v>
      </c>
      <c r="BV88" s="49">
        <f t="shared" si="112"/>
        <v>0</v>
      </c>
      <c r="BW88" s="49">
        <f t="shared" si="112"/>
        <v>0</v>
      </c>
      <c r="BX88" s="49">
        <f t="shared" si="11"/>
        <v>0</v>
      </c>
      <c r="BY88" s="49">
        <f t="shared" ref="BY88:CL88" si="113">BX88</f>
        <v>0</v>
      </c>
      <c r="BZ88" s="49">
        <f t="shared" si="113"/>
        <v>0</v>
      </c>
      <c r="CA88" s="49">
        <f t="shared" si="113"/>
        <v>0</v>
      </c>
      <c r="CB88" s="49">
        <f t="shared" si="113"/>
        <v>0</v>
      </c>
      <c r="CC88" s="49">
        <f t="shared" si="113"/>
        <v>0</v>
      </c>
      <c r="CD88" s="49">
        <f t="shared" si="113"/>
        <v>0</v>
      </c>
      <c r="CE88" s="49">
        <f t="shared" si="113"/>
        <v>0</v>
      </c>
      <c r="CF88" s="49">
        <f t="shared" si="113"/>
        <v>0</v>
      </c>
      <c r="CG88" s="49">
        <f t="shared" si="113"/>
        <v>0</v>
      </c>
      <c r="CH88" s="49">
        <f t="shared" si="113"/>
        <v>0</v>
      </c>
      <c r="CI88" s="49">
        <f t="shared" si="113"/>
        <v>0</v>
      </c>
      <c r="CJ88" s="49">
        <f t="shared" si="113"/>
        <v>0</v>
      </c>
      <c r="CK88" s="49">
        <f t="shared" si="113"/>
        <v>0</v>
      </c>
      <c r="CL88" s="49">
        <f t="shared" si="113"/>
        <v>0</v>
      </c>
      <c r="CM88" s="5"/>
      <c r="CN88" s="74"/>
      <c r="CO88" s="5"/>
      <c r="CP88" s="5"/>
      <c r="CQ88" s="5"/>
      <c r="CR88" s="5"/>
    </row>
    <row r="89" spans="1:96" ht="16.5" customHeight="1" x14ac:dyDescent="0.25">
      <c r="A89" s="22" t="s">
        <v>354</v>
      </c>
      <c r="B89" s="22">
        <v>6000</v>
      </c>
      <c r="C89" s="22">
        <v>1000</v>
      </c>
      <c r="D89" s="22">
        <f t="shared" si="7"/>
        <v>7000</v>
      </c>
      <c r="E89" s="17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>
        <f t="shared" ref="BB89" si="114">BA89</f>
        <v>0</v>
      </c>
      <c r="BC89" s="49">
        <f t="shared" si="9"/>
        <v>0</v>
      </c>
      <c r="BD89" s="49">
        <f t="shared" ref="BD89:BW89" si="115">BC89</f>
        <v>0</v>
      </c>
      <c r="BE89" s="49">
        <f t="shared" si="115"/>
        <v>0</v>
      </c>
      <c r="BF89" s="49">
        <f t="shared" si="115"/>
        <v>0</v>
      </c>
      <c r="BG89" s="49">
        <f t="shared" si="115"/>
        <v>0</v>
      </c>
      <c r="BH89" s="49">
        <f t="shared" si="115"/>
        <v>0</v>
      </c>
      <c r="BI89" s="49">
        <f t="shared" si="115"/>
        <v>0</v>
      </c>
      <c r="BJ89" s="49">
        <f t="shared" si="115"/>
        <v>0</v>
      </c>
      <c r="BK89" s="49">
        <f t="shared" si="115"/>
        <v>0</v>
      </c>
      <c r="BL89" s="49">
        <f t="shared" si="115"/>
        <v>0</v>
      </c>
      <c r="BM89" s="49">
        <f t="shared" si="115"/>
        <v>0</v>
      </c>
      <c r="BN89" s="49">
        <f t="shared" si="115"/>
        <v>0</v>
      </c>
      <c r="BO89" s="49">
        <f t="shared" si="115"/>
        <v>0</v>
      </c>
      <c r="BP89" s="49">
        <f t="shared" si="115"/>
        <v>0</v>
      </c>
      <c r="BQ89" s="49">
        <f t="shared" si="115"/>
        <v>0</v>
      </c>
      <c r="BR89" s="49">
        <f t="shared" si="115"/>
        <v>0</v>
      </c>
      <c r="BS89" s="49">
        <f t="shared" si="115"/>
        <v>0</v>
      </c>
      <c r="BT89" s="49">
        <f t="shared" si="115"/>
        <v>0</v>
      </c>
      <c r="BU89" s="49">
        <f t="shared" si="115"/>
        <v>0</v>
      </c>
      <c r="BV89" s="49">
        <f t="shared" si="115"/>
        <v>0</v>
      </c>
      <c r="BW89" s="49">
        <f t="shared" si="115"/>
        <v>0</v>
      </c>
      <c r="BX89" s="49">
        <f t="shared" si="11"/>
        <v>0</v>
      </c>
      <c r="BY89" s="49">
        <f t="shared" ref="BY89:CL89" si="116">BX89</f>
        <v>0</v>
      </c>
      <c r="BZ89" s="49">
        <f t="shared" si="116"/>
        <v>0</v>
      </c>
      <c r="CA89" s="49">
        <f t="shared" si="116"/>
        <v>0</v>
      </c>
      <c r="CB89" s="49">
        <f t="shared" si="116"/>
        <v>0</v>
      </c>
      <c r="CC89" s="49">
        <f t="shared" si="116"/>
        <v>0</v>
      </c>
      <c r="CD89" s="49">
        <f t="shared" si="116"/>
        <v>0</v>
      </c>
      <c r="CE89" s="49">
        <f t="shared" si="116"/>
        <v>0</v>
      </c>
      <c r="CF89" s="49">
        <f t="shared" si="116"/>
        <v>0</v>
      </c>
      <c r="CG89" s="49">
        <f t="shared" si="116"/>
        <v>0</v>
      </c>
      <c r="CH89" s="49">
        <f t="shared" si="116"/>
        <v>0</v>
      </c>
      <c r="CI89" s="49">
        <f t="shared" si="116"/>
        <v>0</v>
      </c>
      <c r="CJ89" s="49">
        <f t="shared" si="116"/>
        <v>0</v>
      </c>
      <c r="CK89" s="49">
        <f t="shared" si="116"/>
        <v>0</v>
      </c>
      <c r="CL89" s="49">
        <f t="shared" si="116"/>
        <v>0</v>
      </c>
      <c r="CM89" s="5"/>
      <c r="CN89" s="74"/>
      <c r="CO89" s="5"/>
      <c r="CP89" s="5"/>
      <c r="CQ89" s="5"/>
      <c r="CR89" s="5"/>
    </row>
    <row r="90" spans="1:96" ht="16.5" customHeight="1" x14ac:dyDescent="0.25">
      <c r="A90" s="22" t="s">
        <v>354</v>
      </c>
      <c r="B90" s="22">
        <v>6000</v>
      </c>
      <c r="C90" s="22">
        <v>1000</v>
      </c>
      <c r="D90" s="22">
        <f t="shared" si="7"/>
        <v>7000</v>
      </c>
      <c r="E90" s="17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>
        <f t="shared" ref="BB90" si="117">BA90</f>
        <v>0</v>
      </c>
      <c r="BC90" s="49">
        <f t="shared" si="9"/>
        <v>0</v>
      </c>
      <c r="BD90" s="49">
        <f t="shared" ref="BD90:BW90" si="118">BC90</f>
        <v>0</v>
      </c>
      <c r="BE90" s="49">
        <f t="shared" si="118"/>
        <v>0</v>
      </c>
      <c r="BF90" s="49">
        <f t="shared" si="118"/>
        <v>0</v>
      </c>
      <c r="BG90" s="49">
        <f t="shared" si="118"/>
        <v>0</v>
      </c>
      <c r="BH90" s="49">
        <f t="shared" si="118"/>
        <v>0</v>
      </c>
      <c r="BI90" s="49">
        <f t="shared" si="118"/>
        <v>0</v>
      </c>
      <c r="BJ90" s="49">
        <f t="shared" si="118"/>
        <v>0</v>
      </c>
      <c r="BK90" s="49">
        <f t="shared" si="118"/>
        <v>0</v>
      </c>
      <c r="BL90" s="49">
        <f t="shared" si="118"/>
        <v>0</v>
      </c>
      <c r="BM90" s="49">
        <f t="shared" si="118"/>
        <v>0</v>
      </c>
      <c r="BN90" s="49">
        <f t="shared" si="118"/>
        <v>0</v>
      </c>
      <c r="BO90" s="49">
        <f t="shared" si="118"/>
        <v>0</v>
      </c>
      <c r="BP90" s="49">
        <f t="shared" si="118"/>
        <v>0</v>
      </c>
      <c r="BQ90" s="49">
        <f t="shared" si="118"/>
        <v>0</v>
      </c>
      <c r="BR90" s="49">
        <f t="shared" si="118"/>
        <v>0</v>
      </c>
      <c r="BS90" s="49">
        <f t="shared" si="118"/>
        <v>0</v>
      </c>
      <c r="BT90" s="49">
        <f t="shared" si="118"/>
        <v>0</v>
      </c>
      <c r="BU90" s="49">
        <f t="shared" si="118"/>
        <v>0</v>
      </c>
      <c r="BV90" s="49">
        <f t="shared" si="118"/>
        <v>0</v>
      </c>
      <c r="BW90" s="49">
        <f t="shared" si="118"/>
        <v>0</v>
      </c>
      <c r="BX90" s="49">
        <f t="shared" si="11"/>
        <v>0</v>
      </c>
      <c r="BY90" s="49">
        <f t="shared" ref="BY90:CL90" si="119">BX90</f>
        <v>0</v>
      </c>
      <c r="BZ90" s="49">
        <f t="shared" si="119"/>
        <v>0</v>
      </c>
      <c r="CA90" s="49">
        <f t="shared" si="119"/>
        <v>0</v>
      </c>
      <c r="CB90" s="49">
        <f t="shared" si="119"/>
        <v>0</v>
      </c>
      <c r="CC90" s="49">
        <f t="shared" si="119"/>
        <v>0</v>
      </c>
      <c r="CD90" s="49">
        <f t="shared" si="119"/>
        <v>0</v>
      </c>
      <c r="CE90" s="49">
        <f t="shared" si="119"/>
        <v>0</v>
      </c>
      <c r="CF90" s="49">
        <f t="shared" si="119"/>
        <v>0</v>
      </c>
      <c r="CG90" s="49">
        <f t="shared" si="119"/>
        <v>0</v>
      </c>
      <c r="CH90" s="49">
        <f t="shared" si="119"/>
        <v>0</v>
      </c>
      <c r="CI90" s="49">
        <f t="shared" si="119"/>
        <v>0</v>
      </c>
      <c r="CJ90" s="49">
        <f t="shared" si="119"/>
        <v>0</v>
      </c>
      <c r="CK90" s="49">
        <f t="shared" si="119"/>
        <v>0</v>
      </c>
      <c r="CL90" s="49">
        <f t="shared" si="119"/>
        <v>0</v>
      </c>
      <c r="CM90" s="5"/>
      <c r="CN90" s="74"/>
      <c r="CO90" s="5"/>
      <c r="CP90" s="5"/>
      <c r="CQ90" s="5"/>
      <c r="CR90" s="5"/>
    </row>
    <row r="91" spans="1:96" ht="16.5" customHeight="1" x14ac:dyDescent="0.25">
      <c r="A91" s="22" t="s">
        <v>354</v>
      </c>
      <c r="B91" s="22">
        <v>6000</v>
      </c>
      <c r="C91" s="22">
        <v>1000</v>
      </c>
      <c r="D91" s="22">
        <f t="shared" si="7"/>
        <v>7000</v>
      </c>
      <c r="E91" s="17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>
        <f t="shared" ref="BB91" si="120">BA91</f>
        <v>0</v>
      </c>
      <c r="BC91" s="49">
        <f t="shared" si="9"/>
        <v>0</v>
      </c>
      <c r="BD91" s="49">
        <f t="shared" ref="BD91:BW91" si="121">BC91</f>
        <v>0</v>
      </c>
      <c r="BE91" s="49">
        <f t="shared" si="121"/>
        <v>0</v>
      </c>
      <c r="BF91" s="49">
        <f t="shared" si="121"/>
        <v>0</v>
      </c>
      <c r="BG91" s="49">
        <f t="shared" si="121"/>
        <v>0</v>
      </c>
      <c r="BH91" s="49">
        <f t="shared" si="121"/>
        <v>0</v>
      </c>
      <c r="BI91" s="49">
        <f t="shared" si="121"/>
        <v>0</v>
      </c>
      <c r="BJ91" s="49">
        <f t="shared" si="121"/>
        <v>0</v>
      </c>
      <c r="BK91" s="49">
        <f t="shared" si="121"/>
        <v>0</v>
      </c>
      <c r="BL91" s="49">
        <f t="shared" si="121"/>
        <v>0</v>
      </c>
      <c r="BM91" s="49">
        <f t="shared" si="121"/>
        <v>0</v>
      </c>
      <c r="BN91" s="49">
        <f t="shared" si="121"/>
        <v>0</v>
      </c>
      <c r="BO91" s="49">
        <f t="shared" si="121"/>
        <v>0</v>
      </c>
      <c r="BP91" s="49">
        <f t="shared" si="121"/>
        <v>0</v>
      </c>
      <c r="BQ91" s="49">
        <f t="shared" si="121"/>
        <v>0</v>
      </c>
      <c r="BR91" s="49">
        <f t="shared" si="121"/>
        <v>0</v>
      </c>
      <c r="BS91" s="49">
        <f t="shared" si="121"/>
        <v>0</v>
      </c>
      <c r="BT91" s="49">
        <f t="shared" si="121"/>
        <v>0</v>
      </c>
      <c r="BU91" s="49">
        <f t="shared" si="121"/>
        <v>0</v>
      </c>
      <c r="BV91" s="49">
        <f t="shared" si="121"/>
        <v>0</v>
      </c>
      <c r="BW91" s="49">
        <f t="shared" si="121"/>
        <v>0</v>
      </c>
      <c r="BX91" s="49">
        <f t="shared" si="11"/>
        <v>0</v>
      </c>
      <c r="BY91" s="49">
        <f t="shared" ref="BY91:CL91" si="122">BX91</f>
        <v>0</v>
      </c>
      <c r="BZ91" s="49">
        <f t="shared" si="122"/>
        <v>0</v>
      </c>
      <c r="CA91" s="49">
        <f t="shared" si="122"/>
        <v>0</v>
      </c>
      <c r="CB91" s="49">
        <f t="shared" si="122"/>
        <v>0</v>
      </c>
      <c r="CC91" s="49">
        <f t="shared" si="122"/>
        <v>0</v>
      </c>
      <c r="CD91" s="49">
        <f t="shared" si="122"/>
        <v>0</v>
      </c>
      <c r="CE91" s="49">
        <f t="shared" si="122"/>
        <v>0</v>
      </c>
      <c r="CF91" s="49">
        <f t="shared" si="122"/>
        <v>0</v>
      </c>
      <c r="CG91" s="49">
        <f t="shared" si="122"/>
        <v>0</v>
      </c>
      <c r="CH91" s="49">
        <f t="shared" si="122"/>
        <v>0</v>
      </c>
      <c r="CI91" s="49">
        <f t="shared" si="122"/>
        <v>0</v>
      </c>
      <c r="CJ91" s="49">
        <f t="shared" si="122"/>
        <v>0</v>
      </c>
      <c r="CK91" s="49">
        <f t="shared" si="122"/>
        <v>0</v>
      </c>
      <c r="CL91" s="49">
        <f t="shared" si="122"/>
        <v>0</v>
      </c>
      <c r="CM91" s="5"/>
      <c r="CN91" s="74"/>
      <c r="CO91" s="5"/>
      <c r="CP91" s="5"/>
      <c r="CQ91" s="5"/>
      <c r="CR91" s="5"/>
    </row>
    <row r="92" spans="1:96" ht="16.5" customHeight="1" x14ac:dyDescent="0.25">
      <c r="A92" s="22" t="s">
        <v>354</v>
      </c>
      <c r="B92" s="22">
        <v>6000</v>
      </c>
      <c r="C92" s="22">
        <v>1000</v>
      </c>
      <c r="D92" s="22">
        <f t="shared" si="7"/>
        <v>7000</v>
      </c>
      <c r="E92" s="17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>
        <f t="shared" ref="BB92" si="123">BA92</f>
        <v>0</v>
      </c>
      <c r="BC92" s="49">
        <f t="shared" si="9"/>
        <v>0</v>
      </c>
      <c r="BD92" s="49">
        <f t="shared" ref="BD92:BW92" si="124">BC92</f>
        <v>0</v>
      </c>
      <c r="BE92" s="49">
        <f t="shared" si="124"/>
        <v>0</v>
      </c>
      <c r="BF92" s="49">
        <f t="shared" si="124"/>
        <v>0</v>
      </c>
      <c r="BG92" s="49">
        <f t="shared" si="124"/>
        <v>0</v>
      </c>
      <c r="BH92" s="49">
        <f t="shared" si="124"/>
        <v>0</v>
      </c>
      <c r="BI92" s="49">
        <f t="shared" si="124"/>
        <v>0</v>
      </c>
      <c r="BJ92" s="49">
        <f t="shared" si="124"/>
        <v>0</v>
      </c>
      <c r="BK92" s="49">
        <f t="shared" si="124"/>
        <v>0</v>
      </c>
      <c r="BL92" s="49">
        <f t="shared" si="124"/>
        <v>0</v>
      </c>
      <c r="BM92" s="49">
        <f t="shared" si="124"/>
        <v>0</v>
      </c>
      <c r="BN92" s="49">
        <f t="shared" si="124"/>
        <v>0</v>
      </c>
      <c r="BO92" s="49">
        <f t="shared" si="124"/>
        <v>0</v>
      </c>
      <c r="BP92" s="49">
        <f t="shared" si="124"/>
        <v>0</v>
      </c>
      <c r="BQ92" s="49">
        <f t="shared" si="124"/>
        <v>0</v>
      </c>
      <c r="BR92" s="49">
        <f t="shared" si="124"/>
        <v>0</v>
      </c>
      <c r="BS92" s="49">
        <f t="shared" si="124"/>
        <v>0</v>
      </c>
      <c r="BT92" s="49">
        <f t="shared" si="124"/>
        <v>0</v>
      </c>
      <c r="BU92" s="49">
        <f t="shared" si="124"/>
        <v>0</v>
      </c>
      <c r="BV92" s="49">
        <f t="shared" si="124"/>
        <v>0</v>
      </c>
      <c r="BW92" s="49">
        <f t="shared" si="124"/>
        <v>0</v>
      </c>
      <c r="BX92" s="49">
        <f t="shared" si="11"/>
        <v>0</v>
      </c>
      <c r="BY92" s="49">
        <f t="shared" ref="BY92:CL92" si="125">BX92</f>
        <v>0</v>
      </c>
      <c r="BZ92" s="49">
        <f t="shared" si="125"/>
        <v>0</v>
      </c>
      <c r="CA92" s="49">
        <f t="shared" si="125"/>
        <v>0</v>
      </c>
      <c r="CB92" s="49">
        <f t="shared" si="125"/>
        <v>0</v>
      </c>
      <c r="CC92" s="49">
        <f t="shared" si="125"/>
        <v>0</v>
      </c>
      <c r="CD92" s="49">
        <f t="shared" si="125"/>
        <v>0</v>
      </c>
      <c r="CE92" s="49">
        <f t="shared" si="125"/>
        <v>0</v>
      </c>
      <c r="CF92" s="49">
        <f t="shared" si="125"/>
        <v>0</v>
      </c>
      <c r="CG92" s="49">
        <f t="shared" si="125"/>
        <v>0</v>
      </c>
      <c r="CH92" s="49">
        <f t="shared" si="125"/>
        <v>0</v>
      </c>
      <c r="CI92" s="49">
        <f t="shared" si="125"/>
        <v>0</v>
      </c>
      <c r="CJ92" s="49">
        <f t="shared" si="125"/>
        <v>0</v>
      </c>
      <c r="CK92" s="49">
        <f t="shared" si="125"/>
        <v>0</v>
      </c>
      <c r="CL92" s="49">
        <f t="shared" si="125"/>
        <v>0</v>
      </c>
      <c r="CM92" s="5"/>
      <c r="CN92" s="74"/>
      <c r="CO92" s="5"/>
      <c r="CP92" s="5"/>
      <c r="CQ92" s="5"/>
      <c r="CR92" s="5"/>
    </row>
    <row r="93" spans="1:96" ht="16.5" customHeight="1" x14ac:dyDescent="0.25">
      <c r="A93" s="22" t="s">
        <v>354</v>
      </c>
      <c r="B93" s="22">
        <v>6000</v>
      </c>
      <c r="C93" s="22">
        <v>1000</v>
      </c>
      <c r="D93" s="22">
        <f t="shared" si="7"/>
        <v>7000</v>
      </c>
      <c r="E93" s="17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>
        <f t="shared" ref="BB93" si="126">BA93</f>
        <v>0</v>
      </c>
      <c r="BC93" s="49">
        <f t="shared" si="9"/>
        <v>0</v>
      </c>
      <c r="BD93" s="49">
        <f t="shared" ref="BD93:BW93" si="127">BC93</f>
        <v>0</v>
      </c>
      <c r="BE93" s="49">
        <f t="shared" si="127"/>
        <v>0</v>
      </c>
      <c r="BF93" s="49">
        <f t="shared" si="127"/>
        <v>0</v>
      </c>
      <c r="BG93" s="49">
        <f t="shared" si="127"/>
        <v>0</v>
      </c>
      <c r="BH93" s="49">
        <f t="shared" si="127"/>
        <v>0</v>
      </c>
      <c r="BI93" s="49">
        <f t="shared" si="127"/>
        <v>0</v>
      </c>
      <c r="BJ93" s="49">
        <f t="shared" si="127"/>
        <v>0</v>
      </c>
      <c r="BK93" s="49">
        <f t="shared" si="127"/>
        <v>0</v>
      </c>
      <c r="BL93" s="49">
        <f t="shared" si="127"/>
        <v>0</v>
      </c>
      <c r="BM93" s="49">
        <f t="shared" si="127"/>
        <v>0</v>
      </c>
      <c r="BN93" s="49">
        <f t="shared" si="127"/>
        <v>0</v>
      </c>
      <c r="BO93" s="49">
        <f t="shared" si="127"/>
        <v>0</v>
      </c>
      <c r="BP93" s="49">
        <f t="shared" si="127"/>
        <v>0</v>
      </c>
      <c r="BQ93" s="49">
        <f t="shared" si="127"/>
        <v>0</v>
      </c>
      <c r="BR93" s="49">
        <f t="shared" si="127"/>
        <v>0</v>
      </c>
      <c r="BS93" s="49">
        <f t="shared" si="127"/>
        <v>0</v>
      </c>
      <c r="BT93" s="49">
        <f t="shared" si="127"/>
        <v>0</v>
      </c>
      <c r="BU93" s="49">
        <f t="shared" si="127"/>
        <v>0</v>
      </c>
      <c r="BV93" s="49">
        <f t="shared" si="127"/>
        <v>0</v>
      </c>
      <c r="BW93" s="49">
        <f t="shared" si="127"/>
        <v>0</v>
      </c>
      <c r="BX93" s="49">
        <f t="shared" si="11"/>
        <v>0</v>
      </c>
      <c r="BY93" s="49">
        <f t="shared" ref="BY93:CL93" si="128">BX93</f>
        <v>0</v>
      </c>
      <c r="BZ93" s="49">
        <f t="shared" si="128"/>
        <v>0</v>
      </c>
      <c r="CA93" s="49">
        <f t="shared" si="128"/>
        <v>0</v>
      </c>
      <c r="CB93" s="49">
        <f t="shared" si="128"/>
        <v>0</v>
      </c>
      <c r="CC93" s="49">
        <f t="shared" si="128"/>
        <v>0</v>
      </c>
      <c r="CD93" s="49">
        <f t="shared" si="128"/>
        <v>0</v>
      </c>
      <c r="CE93" s="49">
        <f t="shared" si="128"/>
        <v>0</v>
      </c>
      <c r="CF93" s="49">
        <f t="shared" si="128"/>
        <v>0</v>
      </c>
      <c r="CG93" s="49">
        <f t="shared" si="128"/>
        <v>0</v>
      </c>
      <c r="CH93" s="49">
        <f t="shared" si="128"/>
        <v>0</v>
      </c>
      <c r="CI93" s="49">
        <f t="shared" si="128"/>
        <v>0</v>
      </c>
      <c r="CJ93" s="49">
        <f t="shared" si="128"/>
        <v>0</v>
      </c>
      <c r="CK93" s="49">
        <f t="shared" si="128"/>
        <v>0</v>
      </c>
      <c r="CL93" s="49">
        <f t="shared" si="128"/>
        <v>0</v>
      </c>
      <c r="CM93" s="5"/>
      <c r="CN93" s="74"/>
      <c r="CO93" s="5"/>
      <c r="CP93" s="5"/>
      <c r="CQ93" s="5"/>
      <c r="CR93" s="5"/>
    </row>
    <row r="94" spans="1:96" ht="16.5" customHeight="1" x14ac:dyDescent="0.25">
      <c r="A94" s="22" t="s">
        <v>354</v>
      </c>
      <c r="B94" s="22">
        <v>6000</v>
      </c>
      <c r="C94" s="22">
        <v>1000</v>
      </c>
      <c r="D94" s="22">
        <f t="shared" si="7"/>
        <v>7000</v>
      </c>
      <c r="E94" s="17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>
        <f t="shared" ref="BB94" si="129">BA94</f>
        <v>0</v>
      </c>
      <c r="BC94" s="49">
        <f t="shared" si="9"/>
        <v>0</v>
      </c>
      <c r="BD94" s="49">
        <f t="shared" ref="BD94:BW94" si="130">BC94</f>
        <v>0</v>
      </c>
      <c r="BE94" s="49">
        <f t="shared" si="130"/>
        <v>0</v>
      </c>
      <c r="BF94" s="49">
        <f t="shared" si="130"/>
        <v>0</v>
      </c>
      <c r="BG94" s="49">
        <f t="shared" si="130"/>
        <v>0</v>
      </c>
      <c r="BH94" s="49">
        <f t="shared" si="130"/>
        <v>0</v>
      </c>
      <c r="BI94" s="49">
        <f t="shared" si="130"/>
        <v>0</v>
      </c>
      <c r="BJ94" s="49">
        <f t="shared" si="130"/>
        <v>0</v>
      </c>
      <c r="BK94" s="49">
        <f t="shared" si="130"/>
        <v>0</v>
      </c>
      <c r="BL94" s="49">
        <f t="shared" si="130"/>
        <v>0</v>
      </c>
      <c r="BM94" s="49">
        <f t="shared" si="130"/>
        <v>0</v>
      </c>
      <c r="BN94" s="49">
        <f t="shared" si="130"/>
        <v>0</v>
      </c>
      <c r="BO94" s="49">
        <f t="shared" si="130"/>
        <v>0</v>
      </c>
      <c r="BP94" s="49">
        <f t="shared" si="130"/>
        <v>0</v>
      </c>
      <c r="BQ94" s="49">
        <f t="shared" si="130"/>
        <v>0</v>
      </c>
      <c r="BR94" s="49">
        <f t="shared" si="130"/>
        <v>0</v>
      </c>
      <c r="BS94" s="49">
        <f t="shared" si="130"/>
        <v>0</v>
      </c>
      <c r="BT94" s="49">
        <f t="shared" si="130"/>
        <v>0</v>
      </c>
      <c r="BU94" s="49">
        <f t="shared" si="130"/>
        <v>0</v>
      </c>
      <c r="BV94" s="49">
        <f t="shared" si="130"/>
        <v>0</v>
      </c>
      <c r="BW94" s="49">
        <f t="shared" si="130"/>
        <v>0</v>
      </c>
      <c r="BX94" s="49">
        <f t="shared" si="11"/>
        <v>0</v>
      </c>
      <c r="BY94" s="49">
        <f t="shared" ref="BY94:CL94" si="131">BX94</f>
        <v>0</v>
      </c>
      <c r="BZ94" s="49">
        <f t="shared" si="131"/>
        <v>0</v>
      </c>
      <c r="CA94" s="49">
        <f t="shared" si="131"/>
        <v>0</v>
      </c>
      <c r="CB94" s="49">
        <f t="shared" si="131"/>
        <v>0</v>
      </c>
      <c r="CC94" s="49">
        <f t="shared" si="131"/>
        <v>0</v>
      </c>
      <c r="CD94" s="49">
        <f t="shared" si="131"/>
        <v>0</v>
      </c>
      <c r="CE94" s="49">
        <f t="shared" si="131"/>
        <v>0</v>
      </c>
      <c r="CF94" s="49">
        <f t="shared" si="131"/>
        <v>0</v>
      </c>
      <c r="CG94" s="49">
        <f t="shared" si="131"/>
        <v>0</v>
      </c>
      <c r="CH94" s="49">
        <f t="shared" si="131"/>
        <v>0</v>
      </c>
      <c r="CI94" s="49">
        <f t="shared" si="131"/>
        <v>0</v>
      </c>
      <c r="CJ94" s="49">
        <f t="shared" si="131"/>
        <v>0</v>
      </c>
      <c r="CK94" s="49">
        <f t="shared" si="131"/>
        <v>0</v>
      </c>
      <c r="CL94" s="49">
        <f t="shared" si="131"/>
        <v>0</v>
      </c>
      <c r="CM94" s="5"/>
      <c r="CN94" s="74"/>
      <c r="CO94" s="5"/>
      <c r="CP94" s="5"/>
      <c r="CQ94" s="5"/>
      <c r="CR94" s="5"/>
    </row>
    <row r="95" spans="1:96" ht="16.5" customHeight="1" x14ac:dyDescent="0.25">
      <c r="A95" s="22" t="s">
        <v>354</v>
      </c>
      <c r="B95" s="22">
        <v>6000</v>
      </c>
      <c r="C95" s="22">
        <v>1000</v>
      </c>
      <c r="D95" s="22">
        <f t="shared" si="7"/>
        <v>7000</v>
      </c>
      <c r="E95" s="17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>
        <f t="shared" ref="BB95" si="132">BA95</f>
        <v>0</v>
      </c>
      <c r="BC95" s="49">
        <f t="shared" si="9"/>
        <v>0</v>
      </c>
      <c r="BD95" s="49">
        <f t="shared" ref="BD95:BW95" si="133">BC95</f>
        <v>0</v>
      </c>
      <c r="BE95" s="49">
        <f t="shared" si="133"/>
        <v>0</v>
      </c>
      <c r="BF95" s="49">
        <f t="shared" si="133"/>
        <v>0</v>
      </c>
      <c r="BG95" s="49">
        <f t="shared" si="133"/>
        <v>0</v>
      </c>
      <c r="BH95" s="49">
        <f t="shared" si="133"/>
        <v>0</v>
      </c>
      <c r="BI95" s="49">
        <f t="shared" si="133"/>
        <v>0</v>
      </c>
      <c r="BJ95" s="49">
        <f t="shared" si="133"/>
        <v>0</v>
      </c>
      <c r="BK95" s="49">
        <f t="shared" si="133"/>
        <v>0</v>
      </c>
      <c r="BL95" s="49">
        <f t="shared" si="133"/>
        <v>0</v>
      </c>
      <c r="BM95" s="49">
        <f t="shared" si="133"/>
        <v>0</v>
      </c>
      <c r="BN95" s="49">
        <f t="shared" si="133"/>
        <v>0</v>
      </c>
      <c r="BO95" s="49">
        <f t="shared" si="133"/>
        <v>0</v>
      </c>
      <c r="BP95" s="49">
        <f t="shared" si="133"/>
        <v>0</v>
      </c>
      <c r="BQ95" s="49">
        <f t="shared" si="133"/>
        <v>0</v>
      </c>
      <c r="BR95" s="49">
        <f t="shared" si="133"/>
        <v>0</v>
      </c>
      <c r="BS95" s="49">
        <f t="shared" si="133"/>
        <v>0</v>
      </c>
      <c r="BT95" s="49">
        <f t="shared" si="133"/>
        <v>0</v>
      </c>
      <c r="BU95" s="49">
        <f t="shared" si="133"/>
        <v>0</v>
      </c>
      <c r="BV95" s="49">
        <f t="shared" si="133"/>
        <v>0</v>
      </c>
      <c r="BW95" s="49">
        <f t="shared" si="133"/>
        <v>0</v>
      </c>
      <c r="BX95" s="49">
        <f t="shared" si="11"/>
        <v>0</v>
      </c>
      <c r="BY95" s="49">
        <f t="shared" ref="BY95:CL95" si="134">BX95</f>
        <v>0</v>
      </c>
      <c r="BZ95" s="49">
        <f t="shared" si="134"/>
        <v>0</v>
      </c>
      <c r="CA95" s="49">
        <f t="shared" si="134"/>
        <v>0</v>
      </c>
      <c r="CB95" s="49">
        <f t="shared" si="134"/>
        <v>0</v>
      </c>
      <c r="CC95" s="49">
        <f t="shared" si="134"/>
        <v>0</v>
      </c>
      <c r="CD95" s="49">
        <f t="shared" si="134"/>
        <v>0</v>
      </c>
      <c r="CE95" s="49">
        <f t="shared" si="134"/>
        <v>0</v>
      </c>
      <c r="CF95" s="49">
        <f t="shared" si="134"/>
        <v>0</v>
      </c>
      <c r="CG95" s="49">
        <f t="shared" si="134"/>
        <v>0</v>
      </c>
      <c r="CH95" s="49">
        <f t="shared" si="134"/>
        <v>0</v>
      </c>
      <c r="CI95" s="49">
        <f t="shared" si="134"/>
        <v>0</v>
      </c>
      <c r="CJ95" s="49">
        <f t="shared" si="134"/>
        <v>0</v>
      </c>
      <c r="CK95" s="49">
        <f t="shared" si="134"/>
        <v>0</v>
      </c>
      <c r="CL95" s="49">
        <f t="shared" si="134"/>
        <v>0</v>
      </c>
      <c r="CM95" s="5"/>
      <c r="CN95" s="74"/>
      <c r="CO95" s="5"/>
      <c r="CP95" s="5"/>
      <c r="CQ95" s="5"/>
      <c r="CR95" s="5"/>
    </row>
    <row r="96" spans="1:96" ht="16.5" customHeight="1" x14ac:dyDescent="0.25">
      <c r="A96" s="22" t="s">
        <v>354</v>
      </c>
      <c r="B96" s="22">
        <v>6000</v>
      </c>
      <c r="C96" s="22">
        <v>1000</v>
      </c>
      <c r="D96" s="22">
        <f t="shared" si="7"/>
        <v>7000</v>
      </c>
      <c r="E96" s="17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>
        <f t="shared" ref="BB96" si="135">BA96</f>
        <v>0</v>
      </c>
      <c r="BC96" s="49">
        <f t="shared" si="9"/>
        <v>0</v>
      </c>
      <c r="BD96" s="49">
        <f t="shared" ref="BD96:BW96" si="136">BC96</f>
        <v>0</v>
      </c>
      <c r="BE96" s="49">
        <f t="shared" si="136"/>
        <v>0</v>
      </c>
      <c r="BF96" s="49">
        <f t="shared" si="136"/>
        <v>0</v>
      </c>
      <c r="BG96" s="49">
        <f t="shared" si="136"/>
        <v>0</v>
      </c>
      <c r="BH96" s="49">
        <f t="shared" si="136"/>
        <v>0</v>
      </c>
      <c r="BI96" s="49">
        <f t="shared" si="136"/>
        <v>0</v>
      </c>
      <c r="BJ96" s="49">
        <f t="shared" si="136"/>
        <v>0</v>
      </c>
      <c r="BK96" s="49">
        <f t="shared" si="136"/>
        <v>0</v>
      </c>
      <c r="BL96" s="49">
        <f t="shared" si="136"/>
        <v>0</v>
      </c>
      <c r="BM96" s="49">
        <f t="shared" si="136"/>
        <v>0</v>
      </c>
      <c r="BN96" s="49">
        <f t="shared" si="136"/>
        <v>0</v>
      </c>
      <c r="BO96" s="49">
        <f t="shared" si="136"/>
        <v>0</v>
      </c>
      <c r="BP96" s="49">
        <f t="shared" si="136"/>
        <v>0</v>
      </c>
      <c r="BQ96" s="49">
        <f t="shared" si="136"/>
        <v>0</v>
      </c>
      <c r="BR96" s="49">
        <f t="shared" si="136"/>
        <v>0</v>
      </c>
      <c r="BS96" s="49">
        <f t="shared" si="136"/>
        <v>0</v>
      </c>
      <c r="BT96" s="49">
        <f t="shared" si="136"/>
        <v>0</v>
      </c>
      <c r="BU96" s="49">
        <f t="shared" si="136"/>
        <v>0</v>
      </c>
      <c r="BV96" s="49">
        <f t="shared" si="136"/>
        <v>0</v>
      </c>
      <c r="BW96" s="49">
        <f t="shared" si="136"/>
        <v>0</v>
      </c>
      <c r="BX96" s="49">
        <f t="shared" si="11"/>
        <v>0</v>
      </c>
      <c r="BY96" s="49">
        <f t="shared" ref="BY96:CL96" si="137">BX96</f>
        <v>0</v>
      </c>
      <c r="BZ96" s="49">
        <f t="shared" si="137"/>
        <v>0</v>
      </c>
      <c r="CA96" s="49">
        <f t="shared" si="137"/>
        <v>0</v>
      </c>
      <c r="CB96" s="49">
        <f t="shared" si="137"/>
        <v>0</v>
      </c>
      <c r="CC96" s="49">
        <f t="shared" si="137"/>
        <v>0</v>
      </c>
      <c r="CD96" s="49">
        <f t="shared" si="137"/>
        <v>0</v>
      </c>
      <c r="CE96" s="49">
        <f t="shared" si="137"/>
        <v>0</v>
      </c>
      <c r="CF96" s="49">
        <f t="shared" si="137"/>
        <v>0</v>
      </c>
      <c r="CG96" s="49">
        <f t="shared" si="137"/>
        <v>0</v>
      </c>
      <c r="CH96" s="49">
        <f t="shared" si="137"/>
        <v>0</v>
      </c>
      <c r="CI96" s="49">
        <f t="shared" si="137"/>
        <v>0</v>
      </c>
      <c r="CJ96" s="49">
        <f t="shared" si="137"/>
        <v>0</v>
      </c>
      <c r="CK96" s="49">
        <f t="shared" si="137"/>
        <v>0</v>
      </c>
      <c r="CL96" s="49">
        <f t="shared" si="137"/>
        <v>0</v>
      </c>
      <c r="CM96" s="5"/>
      <c r="CN96" s="74"/>
      <c r="CO96" s="5"/>
      <c r="CP96" s="5"/>
      <c r="CQ96" s="5"/>
      <c r="CR96" s="5"/>
    </row>
    <row r="97" spans="1:96" ht="16.5" customHeight="1" x14ac:dyDescent="0.25">
      <c r="A97" s="22" t="s">
        <v>354</v>
      </c>
      <c r="B97" s="22">
        <v>6000</v>
      </c>
      <c r="C97" s="22">
        <v>1000</v>
      </c>
      <c r="D97" s="22">
        <f t="shared" si="7"/>
        <v>7000</v>
      </c>
      <c r="E97" s="17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>
        <f t="shared" ref="BB97" si="138">BA97</f>
        <v>0</v>
      </c>
      <c r="BC97" s="49">
        <f t="shared" si="9"/>
        <v>0</v>
      </c>
      <c r="BD97" s="49">
        <f t="shared" ref="BD97:BW97" si="139">BC97</f>
        <v>0</v>
      </c>
      <c r="BE97" s="49">
        <f t="shared" si="139"/>
        <v>0</v>
      </c>
      <c r="BF97" s="49">
        <f t="shared" si="139"/>
        <v>0</v>
      </c>
      <c r="BG97" s="49">
        <f t="shared" si="139"/>
        <v>0</v>
      </c>
      <c r="BH97" s="49">
        <f t="shared" si="139"/>
        <v>0</v>
      </c>
      <c r="BI97" s="49">
        <f t="shared" si="139"/>
        <v>0</v>
      </c>
      <c r="BJ97" s="49">
        <f t="shared" si="139"/>
        <v>0</v>
      </c>
      <c r="BK97" s="49">
        <f t="shared" si="139"/>
        <v>0</v>
      </c>
      <c r="BL97" s="49">
        <f t="shared" si="139"/>
        <v>0</v>
      </c>
      <c r="BM97" s="49">
        <f t="shared" si="139"/>
        <v>0</v>
      </c>
      <c r="BN97" s="49">
        <f t="shared" si="139"/>
        <v>0</v>
      </c>
      <c r="BO97" s="49">
        <f t="shared" si="139"/>
        <v>0</v>
      </c>
      <c r="BP97" s="49">
        <f t="shared" si="139"/>
        <v>0</v>
      </c>
      <c r="BQ97" s="49">
        <f t="shared" si="139"/>
        <v>0</v>
      </c>
      <c r="BR97" s="49">
        <f t="shared" si="139"/>
        <v>0</v>
      </c>
      <c r="BS97" s="49">
        <f t="shared" si="139"/>
        <v>0</v>
      </c>
      <c r="BT97" s="49">
        <f t="shared" si="139"/>
        <v>0</v>
      </c>
      <c r="BU97" s="49">
        <f t="shared" si="139"/>
        <v>0</v>
      </c>
      <c r="BV97" s="49">
        <f t="shared" si="139"/>
        <v>0</v>
      </c>
      <c r="BW97" s="49">
        <f t="shared" si="139"/>
        <v>0</v>
      </c>
      <c r="BX97" s="49">
        <f t="shared" si="11"/>
        <v>0</v>
      </c>
      <c r="BY97" s="49">
        <f t="shared" ref="BY97:CL97" si="140">BX97</f>
        <v>0</v>
      </c>
      <c r="BZ97" s="49">
        <f t="shared" si="140"/>
        <v>0</v>
      </c>
      <c r="CA97" s="49">
        <f t="shared" si="140"/>
        <v>0</v>
      </c>
      <c r="CB97" s="49">
        <f t="shared" si="140"/>
        <v>0</v>
      </c>
      <c r="CC97" s="49">
        <f t="shared" si="140"/>
        <v>0</v>
      </c>
      <c r="CD97" s="49">
        <f t="shared" si="140"/>
        <v>0</v>
      </c>
      <c r="CE97" s="49">
        <f t="shared" si="140"/>
        <v>0</v>
      </c>
      <c r="CF97" s="49">
        <f t="shared" si="140"/>
        <v>0</v>
      </c>
      <c r="CG97" s="49">
        <f t="shared" si="140"/>
        <v>0</v>
      </c>
      <c r="CH97" s="49">
        <f t="shared" si="140"/>
        <v>0</v>
      </c>
      <c r="CI97" s="49">
        <f t="shared" si="140"/>
        <v>0</v>
      </c>
      <c r="CJ97" s="49">
        <f t="shared" si="140"/>
        <v>0</v>
      </c>
      <c r="CK97" s="49">
        <f t="shared" si="140"/>
        <v>0</v>
      </c>
      <c r="CL97" s="49">
        <f t="shared" si="140"/>
        <v>0</v>
      </c>
      <c r="CM97" s="5"/>
      <c r="CN97" s="74"/>
      <c r="CO97" s="5"/>
      <c r="CP97" s="5"/>
      <c r="CQ97" s="5"/>
      <c r="CR97" s="5"/>
    </row>
    <row r="98" spans="1:96" ht="16.5" customHeight="1" x14ac:dyDescent="0.25">
      <c r="A98" s="22" t="s">
        <v>354</v>
      </c>
      <c r="B98" s="22">
        <v>6000</v>
      </c>
      <c r="C98" s="22">
        <v>1000</v>
      </c>
      <c r="D98" s="22">
        <f t="shared" si="7"/>
        <v>7000</v>
      </c>
      <c r="E98" s="17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>
        <f t="shared" ref="BB98" si="141">BA98</f>
        <v>0</v>
      </c>
      <c r="BC98" s="49">
        <f t="shared" si="9"/>
        <v>0</v>
      </c>
      <c r="BD98" s="49">
        <f t="shared" ref="BD98:BW98" si="142">BC98</f>
        <v>0</v>
      </c>
      <c r="BE98" s="49">
        <f t="shared" si="142"/>
        <v>0</v>
      </c>
      <c r="BF98" s="49">
        <f t="shared" si="142"/>
        <v>0</v>
      </c>
      <c r="BG98" s="49">
        <f t="shared" si="142"/>
        <v>0</v>
      </c>
      <c r="BH98" s="49">
        <f t="shared" si="142"/>
        <v>0</v>
      </c>
      <c r="BI98" s="49">
        <f t="shared" si="142"/>
        <v>0</v>
      </c>
      <c r="BJ98" s="49">
        <f t="shared" si="142"/>
        <v>0</v>
      </c>
      <c r="BK98" s="49">
        <f t="shared" si="142"/>
        <v>0</v>
      </c>
      <c r="BL98" s="49">
        <f t="shared" si="142"/>
        <v>0</v>
      </c>
      <c r="BM98" s="49">
        <f t="shared" si="142"/>
        <v>0</v>
      </c>
      <c r="BN98" s="49">
        <f t="shared" si="142"/>
        <v>0</v>
      </c>
      <c r="BO98" s="49">
        <f t="shared" si="142"/>
        <v>0</v>
      </c>
      <c r="BP98" s="49">
        <f t="shared" si="142"/>
        <v>0</v>
      </c>
      <c r="BQ98" s="49">
        <f t="shared" si="142"/>
        <v>0</v>
      </c>
      <c r="BR98" s="49">
        <f t="shared" si="142"/>
        <v>0</v>
      </c>
      <c r="BS98" s="49">
        <f t="shared" si="142"/>
        <v>0</v>
      </c>
      <c r="BT98" s="49">
        <f t="shared" si="142"/>
        <v>0</v>
      </c>
      <c r="BU98" s="49">
        <f t="shared" si="142"/>
        <v>0</v>
      </c>
      <c r="BV98" s="49">
        <f t="shared" si="142"/>
        <v>0</v>
      </c>
      <c r="BW98" s="49">
        <f t="shared" si="142"/>
        <v>0</v>
      </c>
      <c r="BX98" s="49">
        <f t="shared" si="11"/>
        <v>0</v>
      </c>
      <c r="BY98" s="49">
        <f t="shared" ref="BY98:CL98" si="143">BX98</f>
        <v>0</v>
      </c>
      <c r="BZ98" s="49">
        <f t="shared" si="143"/>
        <v>0</v>
      </c>
      <c r="CA98" s="49">
        <f t="shared" si="143"/>
        <v>0</v>
      </c>
      <c r="CB98" s="49">
        <f t="shared" si="143"/>
        <v>0</v>
      </c>
      <c r="CC98" s="49">
        <f t="shared" si="143"/>
        <v>0</v>
      </c>
      <c r="CD98" s="49">
        <f t="shared" si="143"/>
        <v>0</v>
      </c>
      <c r="CE98" s="49">
        <f t="shared" si="143"/>
        <v>0</v>
      </c>
      <c r="CF98" s="49">
        <f t="shared" si="143"/>
        <v>0</v>
      </c>
      <c r="CG98" s="49">
        <f t="shared" si="143"/>
        <v>0</v>
      </c>
      <c r="CH98" s="49">
        <f t="shared" si="143"/>
        <v>0</v>
      </c>
      <c r="CI98" s="49">
        <f t="shared" si="143"/>
        <v>0</v>
      </c>
      <c r="CJ98" s="49">
        <f t="shared" si="143"/>
        <v>0</v>
      </c>
      <c r="CK98" s="49">
        <f t="shared" si="143"/>
        <v>0</v>
      </c>
      <c r="CL98" s="49">
        <f t="shared" si="143"/>
        <v>0</v>
      </c>
      <c r="CM98" s="5"/>
      <c r="CN98" s="74"/>
      <c r="CO98" s="5"/>
      <c r="CP98" s="5"/>
      <c r="CQ98" s="5"/>
      <c r="CR98" s="5"/>
    </row>
    <row r="99" spans="1:96" ht="16.5" customHeight="1" x14ac:dyDescent="0.25">
      <c r="A99" s="22" t="s">
        <v>354</v>
      </c>
      <c r="B99" s="22">
        <v>6000</v>
      </c>
      <c r="C99" s="22">
        <v>1000</v>
      </c>
      <c r="D99" s="22">
        <f t="shared" si="7"/>
        <v>7000</v>
      </c>
      <c r="E99" s="17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>
        <f t="shared" ref="BB99" si="144">BA99</f>
        <v>0</v>
      </c>
      <c r="BC99" s="49">
        <f t="shared" si="9"/>
        <v>0</v>
      </c>
      <c r="BD99" s="49">
        <f t="shared" ref="BD99:BW99" si="145">BC99</f>
        <v>0</v>
      </c>
      <c r="BE99" s="49">
        <f t="shared" si="145"/>
        <v>0</v>
      </c>
      <c r="BF99" s="49">
        <f t="shared" si="145"/>
        <v>0</v>
      </c>
      <c r="BG99" s="49">
        <f t="shared" si="145"/>
        <v>0</v>
      </c>
      <c r="BH99" s="49">
        <f t="shared" si="145"/>
        <v>0</v>
      </c>
      <c r="BI99" s="49">
        <f t="shared" si="145"/>
        <v>0</v>
      </c>
      <c r="BJ99" s="49">
        <f t="shared" si="145"/>
        <v>0</v>
      </c>
      <c r="BK99" s="49">
        <f t="shared" si="145"/>
        <v>0</v>
      </c>
      <c r="BL99" s="49">
        <f t="shared" si="145"/>
        <v>0</v>
      </c>
      <c r="BM99" s="49">
        <f t="shared" si="145"/>
        <v>0</v>
      </c>
      <c r="BN99" s="49">
        <f t="shared" si="145"/>
        <v>0</v>
      </c>
      <c r="BO99" s="49">
        <f t="shared" si="145"/>
        <v>0</v>
      </c>
      <c r="BP99" s="49">
        <f t="shared" si="145"/>
        <v>0</v>
      </c>
      <c r="BQ99" s="49">
        <f t="shared" si="145"/>
        <v>0</v>
      </c>
      <c r="BR99" s="49">
        <f t="shared" si="145"/>
        <v>0</v>
      </c>
      <c r="BS99" s="49">
        <f t="shared" si="145"/>
        <v>0</v>
      </c>
      <c r="BT99" s="49">
        <f t="shared" si="145"/>
        <v>0</v>
      </c>
      <c r="BU99" s="49">
        <f t="shared" si="145"/>
        <v>0</v>
      </c>
      <c r="BV99" s="49">
        <f t="shared" si="145"/>
        <v>0</v>
      </c>
      <c r="BW99" s="49">
        <f t="shared" si="145"/>
        <v>0</v>
      </c>
      <c r="BX99" s="49">
        <f t="shared" si="11"/>
        <v>0</v>
      </c>
      <c r="BY99" s="49">
        <f t="shared" ref="BY99:CL99" si="146">BX99</f>
        <v>0</v>
      </c>
      <c r="BZ99" s="49">
        <f t="shared" si="146"/>
        <v>0</v>
      </c>
      <c r="CA99" s="49">
        <f t="shared" si="146"/>
        <v>0</v>
      </c>
      <c r="CB99" s="49">
        <f t="shared" si="146"/>
        <v>0</v>
      </c>
      <c r="CC99" s="49">
        <f t="shared" si="146"/>
        <v>0</v>
      </c>
      <c r="CD99" s="49">
        <f t="shared" si="146"/>
        <v>0</v>
      </c>
      <c r="CE99" s="49">
        <f t="shared" si="146"/>
        <v>0</v>
      </c>
      <c r="CF99" s="49">
        <f t="shared" si="146"/>
        <v>0</v>
      </c>
      <c r="CG99" s="49">
        <f t="shared" si="146"/>
        <v>0</v>
      </c>
      <c r="CH99" s="49">
        <f t="shared" si="146"/>
        <v>0</v>
      </c>
      <c r="CI99" s="49">
        <f t="shared" si="146"/>
        <v>0</v>
      </c>
      <c r="CJ99" s="49">
        <f t="shared" si="146"/>
        <v>0</v>
      </c>
      <c r="CK99" s="49">
        <f t="shared" si="146"/>
        <v>0</v>
      </c>
      <c r="CL99" s="49">
        <f t="shared" si="146"/>
        <v>0</v>
      </c>
      <c r="CM99" s="5"/>
      <c r="CN99" s="74"/>
      <c r="CO99" s="5"/>
      <c r="CP99" s="5"/>
      <c r="CQ99" s="5"/>
      <c r="CR99" s="5"/>
    </row>
    <row r="100" spans="1:96" ht="16.5" customHeight="1" x14ac:dyDescent="0.25">
      <c r="A100" s="22" t="s">
        <v>354</v>
      </c>
      <c r="B100" s="22">
        <v>6000</v>
      </c>
      <c r="C100" s="22">
        <v>1000</v>
      </c>
      <c r="D100" s="22">
        <f t="shared" si="7"/>
        <v>7000</v>
      </c>
      <c r="E100" s="17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>
        <f t="shared" ref="BB100" si="147">BA100</f>
        <v>0</v>
      </c>
      <c r="BC100" s="49">
        <f t="shared" si="9"/>
        <v>0</v>
      </c>
      <c r="BD100" s="49">
        <f t="shared" ref="BD100:BW100" si="148">BC100</f>
        <v>0</v>
      </c>
      <c r="BE100" s="49">
        <f t="shared" si="148"/>
        <v>0</v>
      </c>
      <c r="BF100" s="49">
        <f t="shared" si="148"/>
        <v>0</v>
      </c>
      <c r="BG100" s="49">
        <f t="shared" si="148"/>
        <v>0</v>
      </c>
      <c r="BH100" s="49">
        <f t="shared" si="148"/>
        <v>0</v>
      </c>
      <c r="BI100" s="49">
        <f t="shared" si="148"/>
        <v>0</v>
      </c>
      <c r="BJ100" s="49">
        <f t="shared" si="148"/>
        <v>0</v>
      </c>
      <c r="BK100" s="49">
        <f t="shared" si="148"/>
        <v>0</v>
      </c>
      <c r="BL100" s="49">
        <f t="shared" si="148"/>
        <v>0</v>
      </c>
      <c r="BM100" s="49">
        <f t="shared" si="148"/>
        <v>0</v>
      </c>
      <c r="BN100" s="49">
        <f t="shared" si="148"/>
        <v>0</v>
      </c>
      <c r="BO100" s="49">
        <f t="shared" si="148"/>
        <v>0</v>
      </c>
      <c r="BP100" s="49">
        <f t="shared" si="148"/>
        <v>0</v>
      </c>
      <c r="BQ100" s="49">
        <f t="shared" si="148"/>
        <v>0</v>
      </c>
      <c r="BR100" s="49">
        <f t="shared" si="148"/>
        <v>0</v>
      </c>
      <c r="BS100" s="49">
        <f t="shared" si="148"/>
        <v>0</v>
      </c>
      <c r="BT100" s="49">
        <f t="shared" si="148"/>
        <v>0</v>
      </c>
      <c r="BU100" s="49">
        <f t="shared" si="148"/>
        <v>0</v>
      </c>
      <c r="BV100" s="49">
        <f t="shared" si="148"/>
        <v>0</v>
      </c>
      <c r="BW100" s="49">
        <f t="shared" si="148"/>
        <v>0</v>
      </c>
      <c r="BX100" s="49">
        <f t="shared" si="11"/>
        <v>0</v>
      </c>
      <c r="BY100" s="49">
        <f t="shared" ref="BY100:CL100" si="149">BX100</f>
        <v>0</v>
      </c>
      <c r="BZ100" s="49">
        <f t="shared" si="149"/>
        <v>0</v>
      </c>
      <c r="CA100" s="49">
        <f t="shared" si="149"/>
        <v>0</v>
      </c>
      <c r="CB100" s="49">
        <f t="shared" si="149"/>
        <v>0</v>
      </c>
      <c r="CC100" s="49">
        <f t="shared" si="149"/>
        <v>0</v>
      </c>
      <c r="CD100" s="49">
        <f t="shared" si="149"/>
        <v>0</v>
      </c>
      <c r="CE100" s="49">
        <f t="shared" si="149"/>
        <v>0</v>
      </c>
      <c r="CF100" s="49">
        <f t="shared" si="149"/>
        <v>0</v>
      </c>
      <c r="CG100" s="49">
        <f t="shared" si="149"/>
        <v>0</v>
      </c>
      <c r="CH100" s="49">
        <f t="shared" si="149"/>
        <v>0</v>
      </c>
      <c r="CI100" s="49">
        <f t="shared" si="149"/>
        <v>0</v>
      </c>
      <c r="CJ100" s="49">
        <f t="shared" si="149"/>
        <v>0</v>
      </c>
      <c r="CK100" s="49">
        <f t="shared" si="149"/>
        <v>0</v>
      </c>
      <c r="CL100" s="49">
        <f t="shared" si="149"/>
        <v>0</v>
      </c>
      <c r="CM100" s="5"/>
      <c r="CN100" s="74"/>
      <c r="CO100" s="5"/>
      <c r="CP100" s="5"/>
      <c r="CQ100" s="5"/>
      <c r="CR100" s="5"/>
    </row>
    <row r="101" spans="1:96" ht="16.5" customHeight="1" x14ac:dyDescent="0.25">
      <c r="A101" s="22" t="s">
        <v>354</v>
      </c>
      <c r="B101" s="22">
        <v>6000</v>
      </c>
      <c r="C101" s="22">
        <v>1000</v>
      </c>
      <c r="D101" s="22">
        <f t="shared" si="7"/>
        <v>7000</v>
      </c>
      <c r="E101" s="17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>
        <f t="shared" ref="BB101" si="150">BA101</f>
        <v>0</v>
      </c>
      <c r="BC101" s="49">
        <f t="shared" si="9"/>
        <v>0</v>
      </c>
      <c r="BD101" s="49">
        <f t="shared" ref="BD101:BW101" si="151">BC101</f>
        <v>0</v>
      </c>
      <c r="BE101" s="49">
        <f t="shared" si="151"/>
        <v>0</v>
      </c>
      <c r="BF101" s="49">
        <f t="shared" si="151"/>
        <v>0</v>
      </c>
      <c r="BG101" s="49">
        <f t="shared" si="151"/>
        <v>0</v>
      </c>
      <c r="BH101" s="49">
        <f t="shared" si="151"/>
        <v>0</v>
      </c>
      <c r="BI101" s="49">
        <f t="shared" si="151"/>
        <v>0</v>
      </c>
      <c r="BJ101" s="49">
        <f t="shared" si="151"/>
        <v>0</v>
      </c>
      <c r="BK101" s="49">
        <f t="shared" si="151"/>
        <v>0</v>
      </c>
      <c r="BL101" s="49">
        <f t="shared" si="151"/>
        <v>0</v>
      </c>
      <c r="BM101" s="49">
        <f t="shared" si="151"/>
        <v>0</v>
      </c>
      <c r="BN101" s="49">
        <f t="shared" si="151"/>
        <v>0</v>
      </c>
      <c r="BO101" s="49">
        <f t="shared" si="151"/>
        <v>0</v>
      </c>
      <c r="BP101" s="49">
        <f t="shared" si="151"/>
        <v>0</v>
      </c>
      <c r="BQ101" s="49">
        <f t="shared" si="151"/>
        <v>0</v>
      </c>
      <c r="BR101" s="49">
        <f t="shared" si="151"/>
        <v>0</v>
      </c>
      <c r="BS101" s="49">
        <f t="shared" si="151"/>
        <v>0</v>
      </c>
      <c r="BT101" s="49">
        <f t="shared" si="151"/>
        <v>0</v>
      </c>
      <c r="BU101" s="49">
        <f t="shared" si="151"/>
        <v>0</v>
      </c>
      <c r="BV101" s="49">
        <f t="shared" si="151"/>
        <v>0</v>
      </c>
      <c r="BW101" s="49">
        <f t="shared" si="151"/>
        <v>0</v>
      </c>
      <c r="BX101" s="49">
        <f t="shared" si="11"/>
        <v>0</v>
      </c>
      <c r="BY101" s="49">
        <f t="shared" ref="BY101:CL101" si="152">BX101</f>
        <v>0</v>
      </c>
      <c r="BZ101" s="49">
        <f t="shared" si="152"/>
        <v>0</v>
      </c>
      <c r="CA101" s="49">
        <f t="shared" si="152"/>
        <v>0</v>
      </c>
      <c r="CB101" s="49">
        <f t="shared" si="152"/>
        <v>0</v>
      </c>
      <c r="CC101" s="49">
        <f t="shared" si="152"/>
        <v>0</v>
      </c>
      <c r="CD101" s="49">
        <f t="shared" si="152"/>
        <v>0</v>
      </c>
      <c r="CE101" s="49">
        <f t="shared" si="152"/>
        <v>0</v>
      </c>
      <c r="CF101" s="49">
        <f t="shared" si="152"/>
        <v>0</v>
      </c>
      <c r="CG101" s="49">
        <f t="shared" si="152"/>
        <v>0</v>
      </c>
      <c r="CH101" s="49">
        <f t="shared" si="152"/>
        <v>0</v>
      </c>
      <c r="CI101" s="49">
        <f t="shared" si="152"/>
        <v>0</v>
      </c>
      <c r="CJ101" s="49">
        <f t="shared" si="152"/>
        <v>0</v>
      </c>
      <c r="CK101" s="49">
        <f t="shared" si="152"/>
        <v>0</v>
      </c>
      <c r="CL101" s="49">
        <f t="shared" si="152"/>
        <v>0</v>
      </c>
      <c r="CM101" s="5"/>
      <c r="CN101" s="74"/>
      <c r="CO101" s="5"/>
      <c r="CP101" s="5"/>
      <c r="CQ101" s="5"/>
      <c r="CR101" s="5"/>
    </row>
    <row r="102" spans="1:96" ht="16.5" customHeight="1" x14ac:dyDescent="0.25">
      <c r="A102" s="22" t="s">
        <v>352</v>
      </c>
      <c r="B102" s="22">
        <v>75000</v>
      </c>
      <c r="C102" s="22">
        <v>2500</v>
      </c>
      <c r="D102" s="22">
        <f t="shared" si="7"/>
        <v>77500</v>
      </c>
      <c r="E102" s="17"/>
      <c r="F102" s="49">
        <f t="shared" ref="F102" si="153">D102</f>
        <v>77500</v>
      </c>
      <c r="G102" s="49">
        <f t="shared" ref="G102:O102" si="154">F102</f>
        <v>77500</v>
      </c>
      <c r="H102" s="49">
        <f t="shared" si="154"/>
        <v>77500</v>
      </c>
      <c r="I102" s="49">
        <f t="shared" si="154"/>
        <v>77500</v>
      </c>
      <c r="J102" s="49">
        <f t="shared" si="154"/>
        <v>77500</v>
      </c>
      <c r="K102" s="49">
        <f t="shared" si="154"/>
        <v>77500</v>
      </c>
      <c r="L102" s="49">
        <f t="shared" si="154"/>
        <v>77500</v>
      </c>
      <c r="M102" s="49">
        <f t="shared" si="154"/>
        <v>77500</v>
      </c>
      <c r="N102" s="49">
        <f t="shared" si="154"/>
        <v>77500</v>
      </c>
      <c r="O102" s="49">
        <f t="shared" si="154"/>
        <v>77500</v>
      </c>
      <c r="P102" s="49">
        <f>O102*1.05</f>
        <v>81375</v>
      </c>
      <c r="Q102" s="49">
        <f t="shared" ref="Q102:AA102" si="155">P102</f>
        <v>81375</v>
      </c>
      <c r="R102" s="49">
        <f t="shared" si="155"/>
        <v>81375</v>
      </c>
      <c r="S102" s="49">
        <f t="shared" si="155"/>
        <v>81375</v>
      </c>
      <c r="T102" s="49">
        <f t="shared" si="155"/>
        <v>81375</v>
      </c>
      <c r="U102" s="49">
        <f t="shared" si="155"/>
        <v>81375</v>
      </c>
      <c r="V102" s="49">
        <f t="shared" si="155"/>
        <v>81375</v>
      </c>
      <c r="W102" s="49">
        <f t="shared" si="155"/>
        <v>81375</v>
      </c>
      <c r="X102" s="49">
        <f t="shared" si="155"/>
        <v>81375</v>
      </c>
      <c r="Y102" s="49">
        <f t="shared" si="155"/>
        <v>81375</v>
      </c>
      <c r="Z102" s="49">
        <f t="shared" si="155"/>
        <v>81375</v>
      </c>
      <c r="AA102" s="49">
        <f t="shared" si="155"/>
        <v>81375</v>
      </c>
      <c r="AB102" s="49">
        <f>AA102*1.05</f>
        <v>85443.75</v>
      </c>
      <c r="AC102" s="49">
        <f t="shared" ref="AC102:AM102" si="156">AB102</f>
        <v>85443.75</v>
      </c>
      <c r="AD102" s="49">
        <f t="shared" si="156"/>
        <v>85443.75</v>
      </c>
      <c r="AE102" s="49">
        <f t="shared" si="156"/>
        <v>85443.75</v>
      </c>
      <c r="AF102" s="49">
        <f t="shared" si="156"/>
        <v>85443.75</v>
      </c>
      <c r="AG102" s="49">
        <f t="shared" si="156"/>
        <v>85443.75</v>
      </c>
      <c r="AH102" s="49">
        <f t="shared" si="156"/>
        <v>85443.75</v>
      </c>
      <c r="AI102" s="49">
        <f t="shared" si="156"/>
        <v>85443.75</v>
      </c>
      <c r="AJ102" s="49">
        <f t="shared" si="156"/>
        <v>85443.75</v>
      </c>
      <c r="AK102" s="49">
        <f t="shared" si="156"/>
        <v>85443.75</v>
      </c>
      <c r="AL102" s="49">
        <f t="shared" si="156"/>
        <v>85443.75</v>
      </c>
      <c r="AM102" s="49">
        <f t="shared" si="156"/>
        <v>85443.75</v>
      </c>
      <c r="AN102" s="49">
        <f>AM102*1.05</f>
        <v>89715.9375</v>
      </c>
      <c r="AO102" s="49">
        <f t="shared" ref="AO102:AY102" si="157">AN102</f>
        <v>89715.9375</v>
      </c>
      <c r="AP102" s="49">
        <f t="shared" si="157"/>
        <v>89715.9375</v>
      </c>
      <c r="AQ102" s="49">
        <f t="shared" si="157"/>
        <v>89715.9375</v>
      </c>
      <c r="AR102" s="49">
        <f t="shared" si="157"/>
        <v>89715.9375</v>
      </c>
      <c r="AS102" s="49">
        <f t="shared" si="157"/>
        <v>89715.9375</v>
      </c>
      <c r="AT102" s="49">
        <f t="shared" si="157"/>
        <v>89715.9375</v>
      </c>
      <c r="AU102" s="49">
        <f t="shared" si="157"/>
        <v>89715.9375</v>
      </c>
      <c r="AV102" s="49">
        <f t="shared" si="157"/>
        <v>89715.9375</v>
      </c>
      <c r="AW102" s="49">
        <f t="shared" si="157"/>
        <v>89715.9375</v>
      </c>
      <c r="AX102" s="49">
        <f t="shared" si="157"/>
        <v>89715.9375</v>
      </c>
      <c r="AY102" s="49">
        <f t="shared" si="157"/>
        <v>89715.9375</v>
      </c>
      <c r="AZ102" s="49">
        <f>AY102*1.05</f>
        <v>94201.734375</v>
      </c>
      <c r="BA102" s="49">
        <f t="shared" ref="BA102:BK102" si="158">AZ102</f>
        <v>94201.734375</v>
      </c>
      <c r="BB102" s="49">
        <f t="shared" si="158"/>
        <v>94201.734375</v>
      </c>
      <c r="BC102" s="49">
        <f t="shared" si="158"/>
        <v>94201.734375</v>
      </c>
      <c r="BD102" s="49">
        <f t="shared" si="158"/>
        <v>94201.734375</v>
      </c>
      <c r="BE102" s="49">
        <f t="shared" si="158"/>
        <v>94201.734375</v>
      </c>
      <c r="BF102" s="49">
        <f t="shared" si="158"/>
        <v>94201.734375</v>
      </c>
      <c r="BG102" s="49">
        <f t="shared" si="158"/>
        <v>94201.734375</v>
      </c>
      <c r="BH102" s="49">
        <f t="shared" si="158"/>
        <v>94201.734375</v>
      </c>
      <c r="BI102" s="49">
        <f t="shared" si="158"/>
        <v>94201.734375</v>
      </c>
      <c r="BJ102" s="49">
        <f t="shared" si="158"/>
        <v>94201.734375</v>
      </c>
      <c r="BK102" s="49">
        <f t="shared" si="158"/>
        <v>94201.734375</v>
      </c>
      <c r="BL102" s="49">
        <f>BK102*1.05</f>
        <v>98911.821093749997</v>
      </c>
      <c r="BM102" s="49">
        <f t="shared" ref="BM102:BW102" si="159">BL102</f>
        <v>98911.821093749997</v>
      </c>
      <c r="BN102" s="49">
        <f t="shared" si="159"/>
        <v>98911.821093749997</v>
      </c>
      <c r="BO102" s="49">
        <f t="shared" si="159"/>
        <v>98911.821093749997</v>
      </c>
      <c r="BP102" s="49">
        <f t="shared" si="159"/>
        <v>98911.821093749997</v>
      </c>
      <c r="BQ102" s="49">
        <f t="shared" si="159"/>
        <v>98911.821093749997</v>
      </c>
      <c r="BR102" s="49">
        <f t="shared" si="159"/>
        <v>98911.821093749997</v>
      </c>
      <c r="BS102" s="49">
        <f t="shared" si="159"/>
        <v>98911.821093749997</v>
      </c>
      <c r="BT102" s="49">
        <f t="shared" si="159"/>
        <v>98911.821093749997</v>
      </c>
      <c r="BU102" s="49">
        <f t="shared" si="159"/>
        <v>98911.821093749997</v>
      </c>
      <c r="BV102" s="49">
        <f t="shared" si="159"/>
        <v>98911.821093749997</v>
      </c>
      <c r="BW102" s="49">
        <f t="shared" si="159"/>
        <v>98911.821093749997</v>
      </c>
      <c r="BX102" s="49">
        <f t="shared" si="11"/>
        <v>103857.41214843751</v>
      </c>
      <c r="BY102" s="49">
        <f t="shared" ref="BY102:CL102" si="160">BX102</f>
        <v>103857.41214843751</v>
      </c>
      <c r="BZ102" s="49">
        <f t="shared" si="160"/>
        <v>103857.41214843751</v>
      </c>
      <c r="CA102" s="49">
        <f t="shared" si="160"/>
        <v>103857.41214843751</v>
      </c>
      <c r="CB102" s="49">
        <f t="shared" si="160"/>
        <v>103857.41214843751</v>
      </c>
      <c r="CC102" s="49">
        <f t="shared" si="160"/>
        <v>103857.41214843751</v>
      </c>
      <c r="CD102" s="49">
        <f t="shared" si="160"/>
        <v>103857.41214843751</v>
      </c>
      <c r="CE102" s="49">
        <f t="shared" si="160"/>
        <v>103857.41214843751</v>
      </c>
      <c r="CF102" s="49">
        <f t="shared" si="160"/>
        <v>103857.41214843751</v>
      </c>
      <c r="CG102" s="49">
        <f t="shared" si="160"/>
        <v>103857.41214843751</v>
      </c>
      <c r="CH102" s="49">
        <f t="shared" si="160"/>
        <v>103857.41214843751</v>
      </c>
      <c r="CI102" s="49">
        <f t="shared" si="160"/>
        <v>103857.41214843751</v>
      </c>
      <c r="CJ102" s="49">
        <f t="shared" si="160"/>
        <v>103857.41214843751</v>
      </c>
      <c r="CK102" s="49">
        <f t="shared" si="160"/>
        <v>103857.41214843751</v>
      </c>
      <c r="CL102" s="49">
        <f t="shared" si="160"/>
        <v>103857.41214843751</v>
      </c>
      <c r="CM102" s="5"/>
      <c r="CN102" s="74"/>
      <c r="CO102" s="5"/>
      <c r="CP102" s="5"/>
      <c r="CQ102" s="5"/>
      <c r="CR102" s="5"/>
    </row>
    <row r="103" spans="1:96" ht="16.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</row>
    <row r="104" spans="1:96" ht="16.5" customHeight="1" x14ac:dyDescent="0.25">
      <c r="A104" s="5"/>
      <c r="B104" s="5"/>
      <c r="C104" s="5"/>
      <c r="D104" s="5"/>
      <c r="E104" s="19" t="s">
        <v>381</v>
      </c>
      <c r="F104" s="110">
        <v>44834</v>
      </c>
      <c r="G104" s="110">
        <v>44835</v>
      </c>
      <c r="H104" s="110">
        <v>44866</v>
      </c>
      <c r="I104" s="110">
        <v>44896</v>
      </c>
      <c r="J104" s="110">
        <v>44928</v>
      </c>
      <c r="K104" s="110">
        <v>44959</v>
      </c>
      <c r="L104" s="110">
        <v>44986</v>
      </c>
      <c r="M104" s="110">
        <v>45017</v>
      </c>
      <c r="N104" s="110">
        <v>45047</v>
      </c>
      <c r="O104" s="110">
        <v>45084</v>
      </c>
      <c r="P104" s="110">
        <v>45115</v>
      </c>
      <c r="Q104" s="110">
        <v>45147</v>
      </c>
      <c r="R104" s="110">
        <v>45170</v>
      </c>
      <c r="S104" s="110">
        <v>45210</v>
      </c>
      <c r="T104" s="110">
        <v>45242</v>
      </c>
      <c r="U104" s="110">
        <v>45273</v>
      </c>
      <c r="V104" s="110">
        <v>45305</v>
      </c>
      <c r="W104" s="110">
        <v>45337</v>
      </c>
      <c r="X104" s="110">
        <v>45367</v>
      </c>
      <c r="Y104" s="110">
        <v>45399</v>
      </c>
      <c r="Z104" s="110">
        <v>45430</v>
      </c>
      <c r="AA104" s="110">
        <v>45462</v>
      </c>
      <c r="AB104" s="110">
        <v>45493</v>
      </c>
      <c r="AC104" s="110">
        <v>45525</v>
      </c>
      <c r="AD104" s="110">
        <v>45557</v>
      </c>
      <c r="AE104" s="110">
        <v>45588</v>
      </c>
      <c r="AF104" s="110">
        <v>45620</v>
      </c>
      <c r="AG104" s="110">
        <v>45651</v>
      </c>
      <c r="AH104" s="110">
        <v>45683</v>
      </c>
      <c r="AI104" s="110">
        <v>45715</v>
      </c>
      <c r="AJ104" s="110">
        <v>45744</v>
      </c>
      <c r="AK104" s="110">
        <v>45776</v>
      </c>
      <c r="AL104" s="110">
        <v>45807</v>
      </c>
      <c r="AM104" s="110">
        <v>45838</v>
      </c>
      <c r="AN104" s="110">
        <v>45839</v>
      </c>
      <c r="AO104" s="110">
        <v>45871</v>
      </c>
      <c r="AP104" s="110">
        <v>45903</v>
      </c>
      <c r="AQ104" s="110">
        <v>45934</v>
      </c>
      <c r="AR104" s="110">
        <v>45966</v>
      </c>
      <c r="AS104" s="110">
        <v>45997</v>
      </c>
      <c r="AT104" s="110">
        <v>46029</v>
      </c>
      <c r="AU104" s="110">
        <v>46061</v>
      </c>
      <c r="AV104" s="110">
        <v>46090</v>
      </c>
      <c r="AW104" s="110">
        <v>46121</v>
      </c>
      <c r="AX104" s="110">
        <v>46153</v>
      </c>
      <c r="AY104" s="110">
        <v>46185</v>
      </c>
      <c r="AZ104" s="110">
        <v>46216</v>
      </c>
      <c r="BA104" s="110">
        <v>46248</v>
      </c>
      <c r="BB104" s="110">
        <v>44440</v>
      </c>
      <c r="BC104" s="110">
        <v>44470</v>
      </c>
      <c r="BD104" s="110">
        <v>44501</v>
      </c>
      <c r="BE104" s="110">
        <v>44531</v>
      </c>
      <c r="BF104" s="110">
        <v>44562</v>
      </c>
      <c r="BG104" s="110">
        <v>44593</v>
      </c>
      <c r="BH104" s="110">
        <v>44621</v>
      </c>
      <c r="BI104" s="110">
        <v>44652</v>
      </c>
      <c r="BJ104" s="110">
        <v>44682</v>
      </c>
      <c r="BK104" s="110">
        <v>44713</v>
      </c>
      <c r="BL104" s="110">
        <v>44743</v>
      </c>
      <c r="BM104" s="110">
        <v>44774</v>
      </c>
      <c r="BN104" s="110">
        <v>44805</v>
      </c>
      <c r="BO104" s="110">
        <v>44835</v>
      </c>
      <c r="BP104" s="110">
        <v>44866</v>
      </c>
      <c r="BQ104" s="110">
        <v>44896</v>
      </c>
      <c r="BR104" s="110">
        <v>44927</v>
      </c>
      <c r="BS104" s="110">
        <v>44958</v>
      </c>
      <c r="BT104" s="110">
        <v>44986</v>
      </c>
      <c r="BU104" s="110">
        <v>45017</v>
      </c>
      <c r="BV104" s="110">
        <v>45047</v>
      </c>
      <c r="BW104" s="110">
        <v>45078</v>
      </c>
      <c r="BX104" s="110">
        <v>45108</v>
      </c>
      <c r="BY104" s="110">
        <v>45139</v>
      </c>
      <c r="BZ104" s="110">
        <v>45170</v>
      </c>
      <c r="CA104" s="110">
        <v>45200</v>
      </c>
      <c r="CB104" s="110">
        <v>45231</v>
      </c>
      <c r="CC104" s="110">
        <v>45261</v>
      </c>
      <c r="CD104" s="110">
        <v>45292</v>
      </c>
      <c r="CE104" s="110">
        <v>45323</v>
      </c>
      <c r="CF104" s="110">
        <v>45352</v>
      </c>
      <c r="CG104" s="110">
        <v>45383</v>
      </c>
      <c r="CH104" s="110">
        <v>45413</v>
      </c>
      <c r="CI104" s="110">
        <v>45444</v>
      </c>
      <c r="CJ104" s="110">
        <v>45474</v>
      </c>
      <c r="CK104" s="110">
        <v>45505</v>
      </c>
      <c r="CL104" s="110">
        <v>45536</v>
      </c>
      <c r="CM104" s="5"/>
      <c r="CN104" s="5"/>
      <c r="CO104" s="5"/>
      <c r="CP104" s="5"/>
      <c r="CQ104" s="5"/>
      <c r="CR104" s="5"/>
    </row>
    <row r="105" spans="1:96" ht="16.5" customHeight="1" x14ac:dyDescent="0.25">
      <c r="A105" s="5"/>
      <c r="B105" s="5"/>
      <c r="C105" s="5"/>
      <c r="D105" s="5"/>
      <c r="E105" s="127"/>
      <c r="F105" s="112" t="s">
        <v>24</v>
      </c>
      <c r="G105" s="112" t="s">
        <v>25</v>
      </c>
      <c r="H105" s="112" t="s">
        <v>27</v>
      </c>
      <c r="I105" s="112" t="s">
        <v>28</v>
      </c>
      <c r="J105" s="112" t="s">
        <v>29</v>
      </c>
      <c r="K105" s="112" t="s">
        <v>30</v>
      </c>
      <c r="L105" s="112" t="s">
        <v>31</v>
      </c>
      <c r="M105" s="112" t="s">
        <v>32</v>
      </c>
      <c r="N105" s="112" t="s">
        <v>33</v>
      </c>
      <c r="O105" s="112" t="s">
        <v>34</v>
      </c>
      <c r="P105" s="112" t="s">
        <v>35</v>
      </c>
      <c r="Q105" s="112" t="s">
        <v>36</v>
      </c>
      <c r="R105" s="112" t="s">
        <v>37</v>
      </c>
      <c r="S105" s="112" t="s">
        <v>38</v>
      </c>
      <c r="T105" s="112" t="s">
        <v>39</v>
      </c>
      <c r="U105" s="112" t="s">
        <v>40</v>
      </c>
      <c r="V105" s="112" t="s">
        <v>41</v>
      </c>
      <c r="W105" s="112" t="s">
        <v>42</v>
      </c>
      <c r="X105" s="112" t="s">
        <v>43</v>
      </c>
      <c r="Y105" s="112" t="s">
        <v>44</v>
      </c>
      <c r="Z105" s="112" t="s">
        <v>45</v>
      </c>
      <c r="AA105" s="112" t="s">
        <v>46</v>
      </c>
      <c r="AB105" s="112" t="s">
        <v>47</v>
      </c>
      <c r="AC105" s="112" t="s">
        <v>48</v>
      </c>
      <c r="AD105" s="112" t="s">
        <v>49</v>
      </c>
      <c r="AE105" s="112" t="s">
        <v>50</v>
      </c>
      <c r="AF105" s="112" t="s">
        <v>51</v>
      </c>
      <c r="AG105" s="112" t="s">
        <v>52</v>
      </c>
      <c r="AH105" s="112" t="s">
        <v>53</v>
      </c>
      <c r="AI105" s="112" t="s">
        <v>54</v>
      </c>
      <c r="AJ105" s="112" t="s">
        <v>56</v>
      </c>
      <c r="AK105" s="112" t="s">
        <v>57</v>
      </c>
      <c r="AL105" s="112" t="s">
        <v>58</v>
      </c>
      <c r="AM105" s="112" t="s">
        <v>59</v>
      </c>
      <c r="AN105" s="112" t="s">
        <v>60</v>
      </c>
      <c r="AO105" s="112" t="s">
        <v>61</v>
      </c>
      <c r="AP105" s="112" t="s">
        <v>62</v>
      </c>
      <c r="AQ105" s="112" t="s">
        <v>63</v>
      </c>
      <c r="AR105" s="112" t="s">
        <v>64</v>
      </c>
      <c r="AS105" s="112" t="s">
        <v>65</v>
      </c>
      <c r="AT105" s="112" t="s">
        <v>66</v>
      </c>
      <c r="AU105" s="112" t="s">
        <v>67</v>
      </c>
      <c r="AV105" s="112" t="s">
        <v>68</v>
      </c>
      <c r="AW105" s="112" t="s">
        <v>69</v>
      </c>
      <c r="AX105" s="112" t="s">
        <v>70</v>
      </c>
      <c r="AY105" s="112" t="s">
        <v>71</v>
      </c>
      <c r="AZ105" s="112" t="s">
        <v>72</v>
      </c>
      <c r="BA105" s="112" t="s">
        <v>73</v>
      </c>
      <c r="BB105" s="112" t="s">
        <v>73</v>
      </c>
      <c r="BC105" s="112" t="s">
        <v>74</v>
      </c>
      <c r="BD105" s="112" t="s">
        <v>75</v>
      </c>
      <c r="BE105" s="112" t="s">
        <v>76</v>
      </c>
      <c r="BF105" s="112" t="s">
        <v>77</v>
      </c>
      <c r="BG105" s="112" t="s">
        <v>78</v>
      </c>
      <c r="BH105" s="112" t="s">
        <v>79</v>
      </c>
      <c r="BI105" s="112" t="s">
        <v>80</v>
      </c>
      <c r="BJ105" s="112" t="s">
        <v>81</v>
      </c>
      <c r="BK105" s="112" t="s">
        <v>82</v>
      </c>
      <c r="BL105" s="112" t="s">
        <v>83</v>
      </c>
      <c r="BM105" s="112" t="s">
        <v>84</v>
      </c>
      <c r="BN105" s="112" t="s">
        <v>85</v>
      </c>
      <c r="BO105" s="112" t="s">
        <v>86</v>
      </c>
      <c r="BP105" s="112" t="s">
        <v>87</v>
      </c>
      <c r="BQ105" s="112" t="s">
        <v>88</v>
      </c>
      <c r="BR105" s="112" t="s">
        <v>89</v>
      </c>
      <c r="BS105" s="112" t="s">
        <v>90</v>
      </c>
      <c r="BT105" s="112" t="s">
        <v>91</v>
      </c>
      <c r="BU105" s="112" t="s">
        <v>92</v>
      </c>
      <c r="BV105" s="112" t="s">
        <v>93</v>
      </c>
      <c r="BW105" s="112" t="s">
        <v>94</v>
      </c>
      <c r="BX105" s="112" t="s">
        <v>95</v>
      </c>
      <c r="BY105" s="112" t="s">
        <v>96</v>
      </c>
      <c r="BZ105" s="112" t="s">
        <v>97</v>
      </c>
      <c r="CA105" s="112" t="s">
        <v>98</v>
      </c>
      <c r="CB105" s="112" t="s">
        <v>99</v>
      </c>
      <c r="CC105" s="112" t="s">
        <v>100</v>
      </c>
      <c r="CD105" s="112" t="s">
        <v>101</v>
      </c>
      <c r="CE105" s="112" t="s">
        <v>102</v>
      </c>
      <c r="CF105" s="112" t="s">
        <v>103</v>
      </c>
      <c r="CG105" s="112" t="s">
        <v>104</v>
      </c>
      <c r="CH105" s="112" t="s">
        <v>105</v>
      </c>
      <c r="CI105" s="112" t="s">
        <v>106</v>
      </c>
      <c r="CJ105" s="112" t="s">
        <v>107</v>
      </c>
      <c r="CK105" s="112" t="s">
        <v>108</v>
      </c>
      <c r="CL105" s="112" t="s">
        <v>109</v>
      </c>
      <c r="CM105" s="128" t="s">
        <v>14</v>
      </c>
      <c r="CN105" s="5"/>
      <c r="CO105" s="5"/>
      <c r="CP105" s="5"/>
      <c r="CQ105" s="5"/>
      <c r="CR105" s="5"/>
    </row>
    <row r="106" spans="1:96" ht="16.5" customHeight="1" x14ac:dyDescent="0.25">
      <c r="A106" s="5"/>
      <c r="B106" s="5"/>
      <c r="C106" s="5"/>
      <c r="D106" s="5"/>
      <c r="E106" s="14" t="s">
        <v>351</v>
      </c>
      <c r="F106" s="129">
        <f t="shared" ref="F106:CL106" si="161">F4*F57</f>
        <v>0</v>
      </c>
      <c r="G106" s="129">
        <f t="shared" si="161"/>
        <v>0</v>
      </c>
      <c r="H106" s="129">
        <f t="shared" si="161"/>
        <v>0</v>
      </c>
      <c r="I106" s="129">
        <f t="shared" si="161"/>
        <v>0</v>
      </c>
      <c r="J106" s="129">
        <f t="shared" si="161"/>
        <v>0</v>
      </c>
      <c r="K106" s="129">
        <f t="shared" si="161"/>
        <v>0</v>
      </c>
      <c r="L106" s="129">
        <f t="shared" si="161"/>
        <v>0</v>
      </c>
      <c r="M106" s="129">
        <f t="shared" si="161"/>
        <v>0</v>
      </c>
      <c r="N106" s="129">
        <f t="shared" si="161"/>
        <v>0</v>
      </c>
      <c r="O106" s="129">
        <f t="shared" si="161"/>
        <v>0</v>
      </c>
      <c r="P106" s="129">
        <f t="shared" si="161"/>
        <v>0</v>
      </c>
      <c r="Q106" s="129">
        <f t="shared" si="161"/>
        <v>0</v>
      </c>
      <c r="R106" s="129">
        <f t="shared" si="161"/>
        <v>0</v>
      </c>
      <c r="S106" s="129">
        <f t="shared" si="161"/>
        <v>0</v>
      </c>
      <c r="T106" s="129">
        <f t="shared" si="161"/>
        <v>0</v>
      </c>
      <c r="U106" s="129">
        <f t="shared" si="161"/>
        <v>0</v>
      </c>
      <c r="V106" s="129">
        <f t="shared" si="161"/>
        <v>0</v>
      </c>
      <c r="W106" s="129">
        <f t="shared" si="161"/>
        <v>0</v>
      </c>
      <c r="X106" s="129">
        <f t="shared" si="161"/>
        <v>0</v>
      </c>
      <c r="Y106" s="129">
        <f t="shared" si="161"/>
        <v>0</v>
      </c>
      <c r="Z106" s="129">
        <f t="shared" si="161"/>
        <v>0</v>
      </c>
      <c r="AA106" s="129">
        <f t="shared" si="161"/>
        <v>0</v>
      </c>
      <c r="AB106" s="129">
        <f t="shared" si="161"/>
        <v>0</v>
      </c>
      <c r="AC106" s="129">
        <f t="shared" si="161"/>
        <v>0</v>
      </c>
      <c r="AD106" s="129">
        <f t="shared" si="161"/>
        <v>0</v>
      </c>
      <c r="AE106" s="129">
        <f t="shared" si="161"/>
        <v>0</v>
      </c>
      <c r="AF106" s="129">
        <f t="shared" si="161"/>
        <v>0</v>
      </c>
      <c r="AG106" s="129">
        <f t="shared" si="161"/>
        <v>0</v>
      </c>
      <c r="AH106" s="129">
        <f t="shared" si="161"/>
        <v>0</v>
      </c>
      <c r="AI106" s="129">
        <f t="shared" si="161"/>
        <v>0</v>
      </c>
      <c r="AJ106" s="129">
        <f t="shared" si="161"/>
        <v>0</v>
      </c>
      <c r="AK106" s="129">
        <f t="shared" si="161"/>
        <v>0</v>
      </c>
      <c r="AL106" s="129">
        <f t="shared" si="161"/>
        <v>0</v>
      </c>
      <c r="AM106" s="129">
        <f t="shared" si="161"/>
        <v>0</v>
      </c>
      <c r="AN106" s="129">
        <f t="shared" si="161"/>
        <v>0</v>
      </c>
      <c r="AO106" s="129">
        <f t="shared" si="161"/>
        <v>0</v>
      </c>
      <c r="AP106" s="129">
        <f t="shared" si="161"/>
        <v>0</v>
      </c>
      <c r="AQ106" s="129">
        <f t="shared" si="161"/>
        <v>0</v>
      </c>
      <c r="AR106" s="129">
        <f t="shared" si="161"/>
        <v>0</v>
      </c>
      <c r="AS106" s="129">
        <f t="shared" si="161"/>
        <v>0</v>
      </c>
      <c r="AT106" s="129">
        <f t="shared" si="161"/>
        <v>0</v>
      </c>
      <c r="AU106" s="129">
        <f t="shared" si="161"/>
        <v>0</v>
      </c>
      <c r="AV106" s="129">
        <f t="shared" si="161"/>
        <v>0</v>
      </c>
      <c r="AW106" s="129">
        <f t="shared" si="161"/>
        <v>0</v>
      </c>
      <c r="AX106" s="129">
        <f t="shared" si="161"/>
        <v>0</v>
      </c>
      <c r="AY106" s="129">
        <f t="shared" si="161"/>
        <v>0</v>
      </c>
      <c r="AZ106" s="129">
        <f t="shared" si="161"/>
        <v>0</v>
      </c>
      <c r="BA106" s="129">
        <f t="shared" si="161"/>
        <v>0</v>
      </c>
      <c r="BB106" s="129">
        <f t="shared" si="161"/>
        <v>0</v>
      </c>
      <c r="BC106" s="129">
        <f t="shared" si="161"/>
        <v>0</v>
      </c>
      <c r="BD106" s="129">
        <f t="shared" si="161"/>
        <v>0</v>
      </c>
      <c r="BE106" s="129">
        <f t="shared" si="161"/>
        <v>0</v>
      </c>
      <c r="BF106" s="129">
        <f t="shared" si="161"/>
        <v>0</v>
      </c>
      <c r="BG106" s="129">
        <f t="shared" si="161"/>
        <v>0</v>
      </c>
      <c r="BH106" s="129">
        <f t="shared" si="161"/>
        <v>0</v>
      </c>
      <c r="BI106" s="129">
        <f t="shared" si="161"/>
        <v>0</v>
      </c>
      <c r="BJ106" s="129">
        <f t="shared" si="161"/>
        <v>0</v>
      </c>
      <c r="BK106" s="129">
        <f t="shared" si="161"/>
        <v>0</v>
      </c>
      <c r="BL106" s="129">
        <f t="shared" si="161"/>
        <v>0</v>
      </c>
      <c r="BM106" s="129">
        <f t="shared" si="161"/>
        <v>0</v>
      </c>
      <c r="BN106" s="129">
        <f t="shared" si="161"/>
        <v>0</v>
      </c>
      <c r="BO106" s="129">
        <f t="shared" si="161"/>
        <v>0</v>
      </c>
      <c r="BP106" s="129">
        <f t="shared" si="161"/>
        <v>0</v>
      </c>
      <c r="BQ106" s="129">
        <f t="shared" si="161"/>
        <v>0</v>
      </c>
      <c r="BR106" s="129">
        <f t="shared" si="161"/>
        <v>0</v>
      </c>
      <c r="BS106" s="129">
        <f t="shared" si="161"/>
        <v>0</v>
      </c>
      <c r="BT106" s="129">
        <f t="shared" si="161"/>
        <v>0</v>
      </c>
      <c r="BU106" s="129">
        <f t="shared" si="161"/>
        <v>0</v>
      </c>
      <c r="BV106" s="129">
        <f t="shared" si="161"/>
        <v>0</v>
      </c>
      <c r="BW106" s="129">
        <f t="shared" si="161"/>
        <v>0</v>
      </c>
      <c r="BX106" s="129">
        <f t="shared" si="161"/>
        <v>0</v>
      </c>
      <c r="BY106" s="129">
        <f t="shared" si="161"/>
        <v>0</v>
      </c>
      <c r="BZ106" s="129">
        <f t="shared" si="161"/>
        <v>0</v>
      </c>
      <c r="CA106" s="129">
        <f t="shared" si="161"/>
        <v>0</v>
      </c>
      <c r="CB106" s="129">
        <f t="shared" si="161"/>
        <v>0</v>
      </c>
      <c r="CC106" s="129">
        <f t="shared" si="161"/>
        <v>0</v>
      </c>
      <c r="CD106" s="129">
        <f t="shared" si="161"/>
        <v>0</v>
      </c>
      <c r="CE106" s="129">
        <f t="shared" si="161"/>
        <v>0</v>
      </c>
      <c r="CF106" s="129">
        <f t="shared" si="161"/>
        <v>0</v>
      </c>
      <c r="CG106" s="129">
        <f t="shared" si="161"/>
        <v>0</v>
      </c>
      <c r="CH106" s="129">
        <f t="shared" si="161"/>
        <v>0</v>
      </c>
      <c r="CI106" s="129">
        <f t="shared" si="161"/>
        <v>0</v>
      </c>
      <c r="CJ106" s="129">
        <f t="shared" si="161"/>
        <v>0</v>
      </c>
      <c r="CK106" s="129">
        <f t="shared" si="161"/>
        <v>0</v>
      </c>
      <c r="CL106" s="129">
        <f t="shared" si="161"/>
        <v>0</v>
      </c>
      <c r="CM106" s="115">
        <f t="shared" ref="CM106:CM151" si="162">SUM(F106:CL106)</f>
        <v>0</v>
      </c>
      <c r="CN106" s="5"/>
      <c r="CO106" s="5"/>
      <c r="CP106" s="5"/>
      <c r="CQ106" s="5"/>
      <c r="CR106" s="5"/>
    </row>
    <row r="107" spans="1:96" ht="16.5" customHeight="1" x14ac:dyDescent="0.25">
      <c r="A107" s="5"/>
      <c r="B107" s="5"/>
      <c r="C107" s="5"/>
      <c r="D107" s="5"/>
      <c r="E107" s="16" t="s">
        <v>353</v>
      </c>
      <c r="F107" s="129">
        <f t="shared" ref="F107:CL107" si="163">F5*F58</f>
        <v>0</v>
      </c>
      <c r="G107" s="129">
        <f t="shared" si="163"/>
        <v>0</v>
      </c>
      <c r="H107" s="129">
        <f t="shared" si="163"/>
        <v>19500</v>
      </c>
      <c r="I107" s="129">
        <f t="shared" si="163"/>
        <v>0</v>
      </c>
      <c r="J107" s="129">
        <f t="shared" si="163"/>
        <v>0</v>
      </c>
      <c r="K107" s="129">
        <f t="shared" si="163"/>
        <v>0</v>
      </c>
      <c r="L107" s="129">
        <f t="shared" si="163"/>
        <v>0</v>
      </c>
      <c r="M107" s="129">
        <f t="shared" si="163"/>
        <v>0</v>
      </c>
      <c r="N107" s="129">
        <f t="shared" si="163"/>
        <v>0</v>
      </c>
      <c r="O107" s="129">
        <f t="shared" si="163"/>
        <v>0</v>
      </c>
      <c r="P107" s="129">
        <f t="shared" si="163"/>
        <v>0</v>
      </c>
      <c r="Q107" s="129">
        <f t="shared" si="163"/>
        <v>0</v>
      </c>
      <c r="R107" s="129">
        <f t="shared" si="163"/>
        <v>0</v>
      </c>
      <c r="S107" s="129">
        <f t="shared" si="163"/>
        <v>0</v>
      </c>
      <c r="T107" s="129">
        <f t="shared" si="163"/>
        <v>19500</v>
      </c>
      <c r="U107" s="129">
        <f t="shared" si="163"/>
        <v>0</v>
      </c>
      <c r="V107" s="129">
        <f t="shared" si="163"/>
        <v>0</v>
      </c>
      <c r="W107" s="129">
        <f t="shared" si="163"/>
        <v>0</v>
      </c>
      <c r="X107" s="129">
        <f t="shared" si="163"/>
        <v>0</v>
      </c>
      <c r="Y107" s="129">
        <f t="shared" si="163"/>
        <v>0</v>
      </c>
      <c r="Z107" s="129">
        <f t="shared" si="163"/>
        <v>0</v>
      </c>
      <c r="AA107" s="129">
        <f t="shared" si="163"/>
        <v>0</v>
      </c>
      <c r="AB107" s="129">
        <f t="shared" si="163"/>
        <v>0</v>
      </c>
      <c r="AC107" s="129">
        <f t="shared" si="163"/>
        <v>0</v>
      </c>
      <c r="AD107" s="129">
        <f t="shared" si="163"/>
        <v>0</v>
      </c>
      <c r="AE107" s="129">
        <f t="shared" si="163"/>
        <v>0</v>
      </c>
      <c r="AF107" s="129">
        <f t="shared" si="163"/>
        <v>19500</v>
      </c>
      <c r="AG107" s="129">
        <f t="shared" si="163"/>
        <v>0</v>
      </c>
      <c r="AH107" s="129">
        <f t="shared" si="163"/>
        <v>0</v>
      </c>
      <c r="AI107" s="129">
        <f t="shared" si="163"/>
        <v>0</v>
      </c>
      <c r="AJ107" s="129">
        <f t="shared" si="163"/>
        <v>0</v>
      </c>
      <c r="AK107" s="129">
        <f t="shared" si="163"/>
        <v>0</v>
      </c>
      <c r="AL107" s="129">
        <f t="shared" si="163"/>
        <v>0</v>
      </c>
      <c r="AM107" s="129">
        <f t="shared" si="163"/>
        <v>0</v>
      </c>
      <c r="AN107" s="129">
        <f t="shared" si="163"/>
        <v>0</v>
      </c>
      <c r="AO107" s="129">
        <f t="shared" si="163"/>
        <v>0</v>
      </c>
      <c r="AP107" s="129">
        <f t="shared" si="163"/>
        <v>0</v>
      </c>
      <c r="AQ107" s="129">
        <f t="shared" si="163"/>
        <v>0</v>
      </c>
      <c r="AR107" s="129">
        <f t="shared" si="163"/>
        <v>19500</v>
      </c>
      <c r="AS107" s="129">
        <f t="shared" si="163"/>
        <v>0</v>
      </c>
      <c r="AT107" s="129">
        <f t="shared" si="163"/>
        <v>0</v>
      </c>
      <c r="AU107" s="129">
        <f t="shared" si="163"/>
        <v>0</v>
      </c>
      <c r="AV107" s="129">
        <f t="shared" si="163"/>
        <v>0</v>
      </c>
      <c r="AW107" s="129">
        <f t="shared" si="163"/>
        <v>0</v>
      </c>
      <c r="AX107" s="129">
        <f t="shared" si="163"/>
        <v>0</v>
      </c>
      <c r="AY107" s="129">
        <f t="shared" si="163"/>
        <v>0</v>
      </c>
      <c r="AZ107" s="129">
        <f t="shared" si="163"/>
        <v>0</v>
      </c>
      <c r="BA107" s="129">
        <f t="shared" si="163"/>
        <v>0</v>
      </c>
      <c r="BB107" s="129">
        <f t="shared" si="163"/>
        <v>0</v>
      </c>
      <c r="BC107" s="129">
        <f t="shared" si="163"/>
        <v>0</v>
      </c>
      <c r="BD107" s="129">
        <f t="shared" si="163"/>
        <v>0</v>
      </c>
      <c r="BE107" s="129">
        <f t="shared" si="163"/>
        <v>0</v>
      </c>
      <c r="BF107" s="129">
        <f t="shared" si="163"/>
        <v>0</v>
      </c>
      <c r="BG107" s="129">
        <f t="shared" si="163"/>
        <v>0</v>
      </c>
      <c r="BH107" s="129">
        <f t="shared" si="163"/>
        <v>0</v>
      </c>
      <c r="BI107" s="129">
        <f t="shared" si="163"/>
        <v>0</v>
      </c>
      <c r="BJ107" s="129">
        <f t="shared" si="163"/>
        <v>0</v>
      </c>
      <c r="BK107" s="129">
        <f t="shared" si="163"/>
        <v>0</v>
      </c>
      <c r="BL107" s="129">
        <f t="shared" si="163"/>
        <v>0</v>
      </c>
      <c r="BM107" s="129">
        <f t="shared" si="163"/>
        <v>0</v>
      </c>
      <c r="BN107" s="129">
        <f t="shared" si="163"/>
        <v>0</v>
      </c>
      <c r="BO107" s="129">
        <f t="shared" si="163"/>
        <v>0</v>
      </c>
      <c r="BP107" s="129">
        <f t="shared" si="163"/>
        <v>0</v>
      </c>
      <c r="BQ107" s="129">
        <f t="shared" si="163"/>
        <v>0</v>
      </c>
      <c r="BR107" s="129">
        <f t="shared" si="163"/>
        <v>0</v>
      </c>
      <c r="BS107" s="129">
        <f t="shared" si="163"/>
        <v>0</v>
      </c>
      <c r="BT107" s="129">
        <f t="shared" si="163"/>
        <v>0</v>
      </c>
      <c r="BU107" s="129">
        <f t="shared" si="163"/>
        <v>0</v>
      </c>
      <c r="BV107" s="129">
        <f t="shared" si="163"/>
        <v>0</v>
      </c>
      <c r="BW107" s="129">
        <f t="shared" si="163"/>
        <v>0</v>
      </c>
      <c r="BX107" s="129">
        <f t="shared" si="163"/>
        <v>0</v>
      </c>
      <c r="BY107" s="129">
        <f t="shared" si="163"/>
        <v>0</v>
      </c>
      <c r="BZ107" s="129">
        <f t="shared" si="163"/>
        <v>0</v>
      </c>
      <c r="CA107" s="129">
        <f t="shared" si="163"/>
        <v>0</v>
      </c>
      <c r="CB107" s="129">
        <f t="shared" si="163"/>
        <v>0</v>
      </c>
      <c r="CC107" s="129">
        <f t="shared" si="163"/>
        <v>0</v>
      </c>
      <c r="CD107" s="129">
        <f t="shared" si="163"/>
        <v>0</v>
      </c>
      <c r="CE107" s="129">
        <f t="shared" si="163"/>
        <v>0</v>
      </c>
      <c r="CF107" s="129">
        <f t="shared" si="163"/>
        <v>0</v>
      </c>
      <c r="CG107" s="129">
        <f t="shared" si="163"/>
        <v>0</v>
      </c>
      <c r="CH107" s="129">
        <f t="shared" si="163"/>
        <v>0</v>
      </c>
      <c r="CI107" s="129">
        <f t="shared" si="163"/>
        <v>0</v>
      </c>
      <c r="CJ107" s="129">
        <f t="shared" si="163"/>
        <v>0</v>
      </c>
      <c r="CK107" s="129">
        <f t="shared" si="163"/>
        <v>0</v>
      </c>
      <c r="CL107" s="129">
        <f t="shared" si="163"/>
        <v>0</v>
      </c>
      <c r="CM107" s="115">
        <f t="shared" si="162"/>
        <v>78000</v>
      </c>
      <c r="CN107" s="5"/>
      <c r="CO107" s="5"/>
      <c r="CP107" s="5"/>
      <c r="CQ107" s="5"/>
      <c r="CR107" s="5"/>
    </row>
    <row r="108" spans="1:96" ht="16.5" customHeight="1" x14ac:dyDescent="0.25">
      <c r="A108" s="5"/>
      <c r="B108" s="5"/>
      <c r="C108" s="5"/>
      <c r="D108" s="5"/>
      <c r="E108" s="16" t="s">
        <v>404</v>
      </c>
      <c r="F108" s="129">
        <f t="shared" ref="F108:CL108" si="164">F6*F59</f>
        <v>19500</v>
      </c>
      <c r="G108" s="129">
        <f t="shared" si="164"/>
        <v>19500</v>
      </c>
      <c r="H108" s="129">
        <f t="shared" si="164"/>
        <v>0</v>
      </c>
      <c r="I108" s="129">
        <f t="shared" si="164"/>
        <v>0</v>
      </c>
      <c r="J108" s="129">
        <f t="shared" si="164"/>
        <v>0</v>
      </c>
      <c r="K108" s="129">
        <f t="shared" si="164"/>
        <v>0</v>
      </c>
      <c r="L108" s="129">
        <f t="shared" si="164"/>
        <v>0</v>
      </c>
      <c r="M108" s="129">
        <f t="shared" si="164"/>
        <v>0</v>
      </c>
      <c r="N108" s="129">
        <f t="shared" si="164"/>
        <v>0</v>
      </c>
      <c r="O108" s="129">
        <f t="shared" si="164"/>
        <v>0</v>
      </c>
      <c r="P108" s="129">
        <f t="shared" si="164"/>
        <v>0</v>
      </c>
      <c r="Q108" s="129">
        <f t="shared" si="164"/>
        <v>0</v>
      </c>
      <c r="R108" s="129">
        <f t="shared" si="164"/>
        <v>0</v>
      </c>
      <c r="S108" s="129">
        <f t="shared" si="164"/>
        <v>0</v>
      </c>
      <c r="T108" s="129">
        <f t="shared" si="164"/>
        <v>19500</v>
      </c>
      <c r="U108" s="129">
        <f t="shared" si="164"/>
        <v>0</v>
      </c>
      <c r="V108" s="129">
        <f t="shared" si="164"/>
        <v>0</v>
      </c>
      <c r="W108" s="129">
        <f t="shared" si="164"/>
        <v>0</v>
      </c>
      <c r="X108" s="129">
        <f t="shared" si="164"/>
        <v>0</v>
      </c>
      <c r="Y108" s="129">
        <f t="shared" si="164"/>
        <v>0</v>
      </c>
      <c r="Z108" s="129">
        <f t="shared" si="164"/>
        <v>0</v>
      </c>
      <c r="AA108" s="129">
        <f t="shared" si="164"/>
        <v>0</v>
      </c>
      <c r="AB108" s="129">
        <f t="shared" si="164"/>
        <v>0</v>
      </c>
      <c r="AC108" s="129">
        <f t="shared" si="164"/>
        <v>0</v>
      </c>
      <c r="AD108" s="129">
        <f t="shared" si="164"/>
        <v>0</v>
      </c>
      <c r="AE108" s="129">
        <f t="shared" si="164"/>
        <v>0</v>
      </c>
      <c r="AF108" s="129">
        <f t="shared" si="164"/>
        <v>19500</v>
      </c>
      <c r="AG108" s="129">
        <f t="shared" si="164"/>
        <v>0</v>
      </c>
      <c r="AH108" s="129">
        <f t="shared" si="164"/>
        <v>0</v>
      </c>
      <c r="AI108" s="129">
        <f t="shared" si="164"/>
        <v>0</v>
      </c>
      <c r="AJ108" s="129">
        <f t="shared" si="164"/>
        <v>0</v>
      </c>
      <c r="AK108" s="129">
        <f t="shared" si="164"/>
        <v>0</v>
      </c>
      <c r="AL108" s="129">
        <f t="shared" si="164"/>
        <v>0</v>
      </c>
      <c r="AM108" s="129">
        <f t="shared" si="164"/>
        <v>0</v>
      </c>
      <c r="AN108" s="129">
        <f t="shared" si="164"/>
        <v>0</v>
      </c>
      <c r="AO108" s="129">
        <f t="shared" si="164"/>
        <v>0</v>
      </c>
      <c r="AP108" s="129">
        <f t="shared" si="164"/>
        <v>0</v>
      </c>
      <c r="AQ108" s="129">
        <f t="shared" si="164"/>
        <v>0</v>
      </c>
      <c r="AR108" s="129">
        <f t="shared" si="164"/>
        <v>19500</v>
      </c>
      <c r="AS108" s="129">
        <f t="shared" si="164"/>
        <v>0</v>
      </c>
      <c r="AT108" s="129">
        <f t="shared" si="164"/>
        <v>0</v>
      </c>
      <c r="AU108" s="129">
        <f t="shared" si="164"/>
        <v>0</v>
      </c>
      <c r="AV108" s="129">
        <f t="shared" si="164"/>
        <v>0</v>
      </c>
      <c r="AW108" s="129">
        <f t="shared" si="164"/>
        <v>0</v>
      </c>
      <c r="AX108" s="129">
        <f t="shared" si="164"/>
        <v>0</v>
      </c>
      <c r="AY108" s="129">
        <f t="shared" si="164"/>
        <v>0</v>
      </c>
      <c r="AZ108" s="129">
        <f t="shared" si="164"/>
        <v>0</v>
      </c>
      <c r="BA108" s="129">
        <f t="shared" si="164"/>
        <v>0</v>
      </c>
      <c r="BB108" s="129">
        <f t="shared" si="164"/>
        <v>0</v>
      </c>
      <c r="BC108" s="129">
        <f t="shared" si="164"/>
        <v>0</v>
      </c>
      <c r="BD108" s="129">
        <f t="shared" si="164"/>
        <v>0</v>
      </c>
      <c r="BE108" s="129">
        <f t="shared" si="164"/>
        <v>0</v>
      </c>
      <c r="BF108" s="129">
        <f t="shared" si="164"/>
        <v>0</v>
      </c>
      <c r="BG108" s="129">
        <f t="shared" si="164"/>
        <v>0</v>
      </c>
      <c r="BH108" s="129">
        <f t="shared" si="164"/>
        <v>0</v>
      </c>
      <c r="BI108" s="129">
        <f t="shared" si="164"/>
        <v>0</v>
      </c>
      <c r="BJ108" s="129">
        <f t="shared" si="164"/>
        <v>0</v>
      </c>
      <c r="BK108" s="129">
        <f t="shared" si="164"/>
        <v>0</v>
      </c>
      <c r="BL108" s="129">
        <f t="shared" si="164"/>
        <v>0</v>
      </c>
      <c r="BM108" s="129">
        <f t="shared" si="164"/>
        <v>0</v>
      </c>
      <c r="BN108" s="129">
        <f t="shared" si="164"/>
        <v>0</v>
      </c>
      <c r="BO108" s="129">
        <f t="shared" si="164"/>
        <v>0</v>
      </c>
      <c r="BP108" s="129">
        <f t="shared" si="164"/>
        <v>0</v>
      </c>
      <c r="BQ108" s="129">
        <f t="shared" si="164"/>
        <v>0</v>
      </c>
      <c r="BR108" s="129">
        <f t="shared" si="164"/>
        <v>0</v>
      </c>
      <c r="BS108" s="129">
        <f t="shared" si="164"/>
        <v>0</v>
      </c>
      <c r="BT108" s="129">
        <f t="shared" si="164"/>
        <v>0</v>
      </c>
      <c r="BU108" s="129">
        <f t="shared" si="164"/>
        <v>0</v>
      </c>
      <c r="BV108" s="129">
        <f t="shared" si="164"/>
        <v>0</v>
      </c>
      <c r="BW108" s="129">
        <f t="shared" si="164"/>
        <v>0</v>
      </c>
      <c r="BX108" s="129">
        <f t="shared" si="164"/>
        <v>0</v>
      </c>
      <c r="BY108" s="129">
        <f t="shared" si="164"/>
        <v>0</v>
      </c>
      <c r="BZ108" s="129">
        <f t="shared" si="164"/>
        <v>0</v>
      </c>
      <c r="CA108" s="129">
        <f t="shared" si="164"/>
        <v>0</v>
      </c>
      <c r="CB108" s="129">
        <f t="shared" si="164"/>
        <v>0</v>
      </c>
      <c r="CC108" s="129">
        <f t="shared" si="164"/>
        <v>0</v>
      </c>
      <c r="CD108" s="129">
        <f t="shared" si="164"/>
        <v>0</v>
      </c>
      <c r="CE108" s="129">
        <f t="shared" si="164"/>
        <v>0</v>
      </c>
      <c r="CF108" s="129">
        <f t="shared" si="164"/>
        <v>0</v>
      </c>
      <c r="CG108" s="129">
        <f t="shared" si="164"/>
        <v>0</v>
      </c>
      <c r="CH108" s="129">
        <f t="shared" si="164"/>
        <v>0</v>
      </c>
      <c r="CI108" s="129">
        <f t="shared" si="164"/>
        <v>0</v>
      </c>
      <c r="CJ108" s="129">
        <f t="shared" si="164"/>
        <v>0</v>
      </c>
      <c r="CK108" s="129">
        <f t="shared" si="164"/>
        <v>0</v>
      </c>
      <c r="CL108" s="129">
        <f t="shared" si="164"/>
        <v>0</v>
      </c>
      <c r="CM108" s="115">
        <f t="shared" si="162"/>
        <v>97500</v>
      </c>
      <c r="CN108" s="5"/>
      <c r="CO108" s="5"/>
      <c r="CP108" s="5"/>
      <c r="CQ108" s="5"/>
      <c r="CR108" s="5"/>
    </row>
    <row r="109" spans="1:96" ht="16.5" customHeight="1" x14ac:dyDescent="0.25">
      <c r="A109" s="5"/>
      <c r="B109" s="5"/>
      <c r="C109" s="5"/>
      <c r="D109" s="5"/>
      <c r="E109" s="16" t="s">
        <v>405</v>
      </c>
      <c r="F109" s="129">
        <f t="shared" ref="F109:CL109" si="165">F7*F60</f>
        <v>19500</v>
      </c>
      <c r="G109" s="129">
        <f t="shared" si="165"/>
        <v>19500</v>
      </c>
      <c r="H109" s="129">
        <f t="shared" si="165"/>
        <v>0</v>
      </c>
      <c r="I109" s="129">
        <f t="shared" si="165"/>
        <v>0</v>
      </c>
      <c r="J109" s="129">
        <f>J7*J60</f>
        <v>0</v>
      </c>
      <c r="K109" s="129">
        <f t="shared" si="165"/>
        <v>0</v>
      </c>
      <c r="L109" s="129">
        <f t="shared" si="165"/>
        <v>0</v>
      </c>
      <c r="M109" s="129">
        <f>M7*M60</f>
        <v>0</v>
      </c>
      <c r="N109" s="129">
        <f t="shared" si="165"/>
        <v>0</v>
      </c>
      <c r="O109" s="129">
        <f t="shared" si="165"/>
        <v>0</v>
      </c>
      <c r="P109" s="129">
        <f t="shared" si="165"/>
        <v>0</v>
      </c>
      <c r="Q109" s="129">
        <f t="shared" si="165"/>
        <v>0</v>
      </c>
      <c r="R109" s="129">
        <f t="shared" si="165"/>
        <v>0</v>
      </c>
      <c r="S109" s="129">
        <f t="shared" si="165"/>
        <v>0</v>
      </c>
      <c r="T109" s="129">
        <f t="shared" si="165"/>
        <v>19500</v>
      </c>
      <c r="U109" s="129">
        <f t="shared" si="165"/>
        <v>0</v>
      </c>
      <c r="V109" s="129">
        <f t="shared" si="165"/>
        <v>0</v>
      </c>
      <c r="W109" s="129">
        <f t="shared" si="165"/>
        <v>0</v>
      </c>
      <c r="X109" s="129">
        <f t="shared" si="165"/>
        <v>0</v>
      </c>
      <c r="Y109" s="129">
        <f t="shared" si="165"/>
        <v>0</v>
      </c>
      <c r="Z109" s="129">
        <f t="shared" si="165"/>
        <v>0</v>
      </c>
      <c r="AA109" s="129">
        <f t="shared" si="165"/>
        <v>0</v>
      </c>
      <c r="AB109" s="129">
        <f t="shared" si="165"/>
        <v>0</v>
      </c>
      <c r="AC109" s="129">
        <f t="shared" si="165"/>
        <v>0</v>
      </c>
      <c r="AD109" s="129">
        <f t="shared" si="165"/>
        <v>0</v>
      </c>
      <c r="AE109" s="129">
        <f t="shared" si="165"/>
        <v>0</v>
      </c>
      <c r="AF109" s="129">
        <f t="shared" si="165"/>
        <v>19500</v>
      </c>
      <c r="AG109" s="129">
        <f t="shared" si="165"/>
        <v>0</v>
      </c>
      <c r="AH109" s="129">
        <f t="shared" si="165"/>
        <v>0</v>
      </c>
      <c r="AI109" s="129">
        <f t="shared" si="165"/>
        <v>0</v>
      </c>
      <c r="AJ109" s="129">
        <f t="shared" si="165"/>
        <v>0</v>
      </c>
      <c r="AK109" s="129">
        <f t="shared" si="165"/>
        <v>0</v>
      </c>
      <c r="AL109" s="129">
        <f t="shared" si="165"/>
        <v>0</v>
      </c>
      <c r="AM109" s="129">
        <f t="shared" si="165"/>
        <v>0</v>
      </c>
      <c r="AN109" s="129">
        <f t="shared" si="165"/>
        <v>0</v>
      </c>
      <c r="AO109" s="129">
        <f t="shared" si="165"/>
        <v>0</v>
      </c>
      <c r="AP109" s="129">
        <f t="shared" si="165"/>
        <v>0</v>
      </c>
      <c r="AQ109" s="129">
        <f t="shared" si="165"/>
        <v>0</v>
      </c>
      <c r="AR109" s="129">
        <f t="shared" si="165"/>
        <v>19500</v>
      </c>
      <c r="AS109" s="129">
        <f t="shared" si="165"/>
        <v>0</v>
      </c>
      <c r="AT109" s="129">
        <f t="shared" si="165"/>
        <v>0</v>
      </c>
      <c r="AU109" s="129">
        <f t="shared" si="165"/>
        <v>0</v>
      </c>
      <c r="AV109" s="129">
        <f t="shared" si="165"/>
        <v>0</v>
      </c>
      <c r="AW109" s="129">
        <f t="shared" si="165"/>
        <v>0</v>
      </c>
      <c r="AX109" s="129">
        <f t="shared" si="165"/>
        <v>0</v>
      </c>
      <c r="AY109" s="129">
        <f t="shared" si="165"/>
        <v>0</v>
      </c>
      <c r="AZ109" s="129">
        <f t="shared" si="165"/>
        <v>0</v>
      </c>
      <c r="BA109" s="129">
        <f t="shared" si="165"/>
        <v>0</v>
      </c>
      <c r="BB109" s="129">
        <f t="shared" si="165"/>
        <v>0</v>
      </c>
      <c r="BC109" s="129">
        <f t="shared" si="165"/>
        <v>0</v>
      </c>
      <c r="BD109" s="129">
        <f t="shared" si="165"/>
        <v>0</v>
      </c>
      <c r="BE109" s="129">
        <f t="shared" si="165"/>
        <v>0</v>
      </c>
      <c r="BF109" s="129">
        <f t="shared" si="165"/>
        <v>0</v>
      </c>
      <c r="BG109" s="129">
        <f t="shared" si="165"/>
        <v>0</v>
      </c>
      <c r="BH109" s="129">
        <f t="shared" si="165"/>
        <v>0</v>
      </c>
      <c r="BI109" s="129">
        <f t="shared" si="165"/>
        <v>0</v>
      </c>
      <c r="BJ109" s="129">
        <f t="shared" si="165"/>
        <v>0</v>
      </c>
      <c r="BK109" s="129">
        <f t="shared" si="165"/>
        <v>0</v>
      </c>
      <c r="BL109" s="129">
        <f t="shared" si="165"/>
        <v>0</v>
      </c>
      <c r="BM109" s="129">
        <f t="shared" si="165"/>
        <v>0</v>
      </c>
      <c r="BN109" s="129">
        <f t="shared" si="165"/>
        <v>0</v>
      </c>
      <c r="BO109" s="129">
        <f t="shared" si="165"/>
        <v>0</v>
      </c>
      <c r="BP109" s="129">
        <f t="shared" si="165"/>
        <v>0</v>
      </c>
      <c r="BQ109" s="129">
        <f t="shared" si="165"/>
        <v>0</v>
      </c>
      <c r="BR109" s="129">
        <f t="shared" si="165"/>
        <v>0</v>
      </c>
      <c r="BS109" s="129">
        <f t="shared" si="165"/>
        <v>0</v>
      </c>
      <c r="BT109" s="129">
        <f t="shared" si="165"/>
        <v>0</v>
      </c>
      <c r="BU109" s="129">
        <f t="shared" si="165"/>
        <v>0</v>
      </c>
      <c r="BV109" s="129">
        <f t="shared" si="165"/>
        <v>0</v>
      </c>
      <c r="BW109" s="129">
        <f t="shared" si="165"/>
        <v>0</v>
      </c>
      <c r="BX109" s="129">
        <f t="shared" si="165"/>
        <v>0</v>
      </c>
      <c r="BY109" s="129">
        <f t="shared" si="165"/>
        <v>0</v>
      </c>
      <c r="BZ109" s="129">
        <f t="shared" si="165"/>
        <v>0</v>
      </c>
      <c r="CA109" s="129">
        <f t="shared" si="165"/>
        <v>0</v>
      </c>
      <c r="CB109" s="129">
        <f t="shared" si="165"/>
        <v>0</v>
      </c>
      <c r="CC109" s="129">
        <f t="shared" si="165"/>
        <v>0</v>
      </c>
      <c r="CD109" s="129">
        <f t="shared" si="165"/>
        <v>0</v>
      </c>
      <c r="CE109" s="129">
        <f t="shared" si="165"/>
        <v>0</v>
      </c>
      <c r="CF109" s="129">
        <f t="shared" si="165"/>
        <v>0</v>
      </c>
      <c r="CG109" s="129">
        <f t="shared" si="165"/>
        <v>0</v>
      </c>
      <c r="CH109" s="129">
        <f t="shared" si="165"/>
        <v>0</v>
      </c>
      <c r="CI109" s="129">
        <f t="shared" si="165"/>
        <v>0</v>
      </c>
      <c r="CJ109" s="129">
        <f t="shared" si="165"/>
        <v>0</v>
      </c>
      <c r="CK109" s="129">
        <f t="shared" si="165"/>
        <v>0</v>
      </c>
      <c r="CL109" s="129">
        <f t="shared" si="165"/>
        <v>0</v>
      </c>
      <c r="CM109" s="115">
        <f t="shared" si="162"/>
        <v>97500</v>
      </c>
      <c r="CN109" s="5"/>
      <c r="CO109" s="5"/>
      <c r="CP109" s="5"/>
      <c r="CQ109" s="5"/>
      <c r="CR109" s="5"/>
    </row>
    <row r="110" spans="1:96" ht="16.5" customHeight="1" x14ac:dyDescent="0.25">
      <c r="A110" s="5"/>
      <c r="B110" s="5"/>
      <c r="C110" s="5"/>
      <c r="D110" s="5"/>
      <c r="E110" s="16" t="s">
        <v>406</v>
      </c>
      <c r="F110" s="129">
        <f t="shared" ref="F110:CL110" si="166">F8*F61</f>
        <v>19500</v>
      </c>
      <c r="G110" s="129">
        <f t="shared" si="166"/>
        <v>19500</v>
      </c>
      <c r="H110" s="129">
        <f t="shared" si="166"/>
        <v>0</v>
      </c>
      <c r="I110" s="129">
        <f t="shared" si="166"/>
        <v>0</v>
      </c>
      <c r="J110" s="129">
        <f t="shared" si="166"/>
        <v>0</v>
      </c>
      <c r="K110" s="129">
        <f t="shared" si="166"/>
        <v>0</v>
      </c>
      <c r="L110" s="129">
        <f t="shared" si="166"/>
        <v>0</v>
      </c>
      <c r="M110" s="129">
        <f t="shared" si="166"/>
        <v>0</v>
      </c>
      <c r="N110" s="129">
        <f t="shared" si="166"/>
        <v>0</v>
      </c>
      <c r="O110" s="129">
        <f t="shared" si="166"/>
        <v>0</v>
      </c>
      <c r="P110" s="129">
        <f t="shared" si="166"/>
        <v>0</v>
      </c>
      <c r="Q110" s="129">
        <f t="shared" si="166"/>
        <v>0</v>
      </c>
      <c r="R110" s="129">
        <f t="shared" si="166"/>
        <v>0</v>
      </c>
      <c r="S110" s="129">
        <f t="shared" si="166"/>
        <v>0</v>
      </c>
      <c r="T110" s="129">
        <f t="shared" si="166"/>
        <v>19500</v>
      </c>
      <c r="U110" s="129">
        <f t="shared" si="166"/>
        <v>0</v>
      </c>
      <c r="V110" s="129">
        <f t="shared" si="166"/>
        <v>0</v>
      </c>
      <c r="W110" s="129">
        <f t="shared" si="166"/>
        <v>0</v>
      </c>
      <c r="X110" s="129">
        <f t="shared" si="166"/>
        <v>0</v>
      </c>
      <c r="Y110" s="129">
        <f t="shared" si="166"/>
        <v>0</v>
      </c>
      <c r="Z110" s="129">
        <f t="shared" si="166"/>
        <v>0</v>
      </c>
      <c r="AA110" s="129">
        <f t="shared" si="166"/>
        <v>0</v>
      </c>
      <c r="AB110" s="129">
        <f t="shared" si="166"/>
        <v>0</v>
      </c>
      <c r="AC110" s="129">
        <f t="shared" si="166"/>
        <v>0</v>
      </c>
      <c r="AD110" s="129">
        <f t="shared" si="166"/>
        <v>0</v>
      </c>
      <c r="AE110" s="129">
        <f t="shared" si="166"/>
        <v>0</v>
      </c>
      <c r="AF110" s="129">
        <f t="shared" si="166"/>
        <v>19500</v>
      </c>
      <c r="AG110" s="129">
        <f t="shared" si="166"/>
        <v>0</v>
      </c>
      <c r="AH110" s="129">
        <f t="shared" si="166"/>
        <v>0</v>
      </c>
      <c r="AI110" s="129">
        <f t="shared" si="166"/>
        <v>0</v>
      </c>
      <c r="AJ110" s="129">
        <f t="shared" si="166"/>
        <v>0</v>
      </c>
      <c r="AK110" s="129">
        <f t="shared" si="166"/>
        <v>0</v>
      </c>
      <c r="AL110" s="129">
        <f t="shared" si="166"/>
        <v>0</v>
      </c>
      <c r="AM110" s="129">
        <f t="shared" si="166"/>
        <v>0</v>
      </c>
      <c r="AN110" s="129">
        <f t="shared" si="166"/>
        <v>0</v>
      </c>
      <c r="AO110" s="129">
        <f t="shared" si="166"/>
        <v>0</v>
      </c>
      <c r="AP110" s="129">
        <f t="shared" si="166"/>
        <v>0</v>
      </c>
      <c r="AQ110" s="129">
        <f t="shared" si="166"/>
        <v>0</v>
      </c>
      <c r="AR110" s="129">
        <f t="shared" si="166"/>
        <v>19500</v>
      </c>
      <c r="AS110" s="129">
        <f t="shared" si="166"/>
        <v>0</v>
      </c>
      <c r="AT110" s="129">
        <f t="shared" si="166"/>
        <v>0</v>
      </c>
      <c r="AU110" s="129">
        <f t="shared" si="166"/>
        <v>0</v>
      </c>
      <c r="AV110" s="129">
        <f t="shared" si="166"/>
        <v>0</v>
      </c>
      <c r="AW110" s="129">
        <f t="shared" si="166"/>
        <v>0</v>
      </c>
      <c r="AX110" s="129">
        <f t="shared" si="166"/>
        <v>0</v>
      </c>
      <c r="AY110" s="129">
        <f t="shared" si="166"/>
        <v>0</v>
      </c>
      <c r="AZ110" s="129">
        <f t="shared" si="166"/>
        <v>0</v>
      </c>
      <c r="BA110" s="129">
        <f t="shared" si="166"/>
        <v>0</v>
      </c>
      <c r="BB110" s="129">
        <f t="shared" si="166"/>
        <v>0</v>
      </c>
      <c r="BC110" s="129">
        <f t="shared" si="166"/>
        <v>0</v>
      </c>
      <c r="BD110" s="129">
        <f t="shared" si="166"/>
        <v>0</v>
      </c>
      <c r="BE110" s="129">
        <f t="shared" si="166"/>
        <v>0</v>
      </c>
      <c r="BF110" s="129">
        <f t="shared" si="166"/>
        <v>0</v>
      </c>
      <c r="BG110" s="129">
        <f t="shared" si="166"/>
        <v>0</v>
      </c>
      <c r="BH110" s="129">
        <f t="shared" si="166"/>
        <v>0</v>
      </c>
      <c r="BI110" s="129">
        <f t="shared" si="166"/>
        <v>0</v>
      </c>
      <c r="BJ110" s="129">
        <f t="shared" si="166"/>
        <v>0</v>
      </c>
      <c r="BK110" s="129">
        <f t="shared" si="166"/>
        <v>0</v>
      </c>
      <c r="BL110" s="129">
        <f t="shared" si="166"/>
        <v>0</v>
      </c>
      <c r="BM110" s="129">
        <f t="shared" si="166"/>
        <v>0</v>
      </c>
      <c r="BN110" s="129">
        <f t="shared" si="166"/>
        <v>0</v>
      </c>
      <c r="BO110" s="129">
        <f t="shared" si="166"/>
        <v>0</v>
      </c>
      <c r="BP110" s="129">
        <f t="shared" si="166"/>
        <v>0</v>
      </c>
      <c r="BQ110" s="129">
        <f t="shared" si="166"/>
        <v>0</v>
      </c>
      <c r="BR110" s="129">
        <f t="shared" si="166"/>
        <v>0</v>
      </c>
      <c r="BS110" s="129">
        <f t="shared" si="166"/>
        <v>0</v>
      </c>
      <c r="BT110" s="129">
        <f t="shared" si="166"/>
        <v>0</v>
      </c>
      <c r="BU110" s="129">
        <f t="shared" si="166"/>
        <v>0</v>
      </c>
      <c r="BV110" s="129">
        <f t="shared" si="166"/>
        <v>0</v>
      </c>
      <c r="BW110" s="129">
        <f t="shared" si="166"/>
        <v>0</v>
      </c>
      <c r="BX110" s="129">
        <f t="shared" si="166"/>
        <v>0</v>
      </c>
      <c r="BY110" s="129">
        <f t="shared" si="166"/>
        <v>0</v>
      </c>
      <c r="BZ110" s="129">
        <f t="shared" si="166"/>
        <v>0</v>
      </c>
      <c r="CA110" s="129">
        <f t="shared" si="166"/>
        <v>0</v>
      </c>
      <c r="CB110" s="129">
        <f t="shared" si="166"/>
        <v>0</v>
      </c>
      <c r="CC110" s="129">
        <f t="shared" si="166"/>
        <v>0</v>
      </c>
      <c r="CD110" s="129">
        <f t="shared" si="166"/>
        <v>0</v>
      </c>
      <c r="CE110" s="129">
        <f t="shared" si="166"/>
        <v>0</v>
      </c>
      <c r="CF110" s="129">
        <f t="shared" si="166"/>
        <v>0</v>
      </c>
      <c r="CG110" s="129">
        <f t="shared" si="166"/>
        <v>0</v>
      </c>
      <c r="CH110" s="129">
        <f t="shared" si="166"/>
        <v>0</v>
      </c>
      <c r="CI110" s="129">
        <f t="shared" si="166"/>
        <v>0</v>
      </c>
      <c r="CJ110" s="129">
        <f t="shared" si="166"/>
        <v>0</v>
      </c>
      <c r="CK110" s="129">
        <f t="shared" si="166"/>
        <v>0</v>
      </c>
      <c r="CL110" s="129">
        <f t="shared" si="166"/>
        <v>0</v>
      </c>
      <c r="CM110" s="115">
        <f t="shared" si="162"/>
        <v>97500</v>
      </c>
      <c r="CN110" s="5"/>
      <c r="CO110" s="5"/>
      <c r="CP110" s="5"/>
      <c r="CQ110" s="5"/>
      <c r="CR110" s="5"/>
    </row>
    <row r="111" spans="1:96" ht="16.5" customHeight="1" x14ac:dyDescent="0.25">
      <c r="A111" s="5"/>
      <c r="B111" s="5"/>
      <c r="C111" s="5"/>
      <c r="D111" s="5"/>
      <c r="E111" s="16" t="s">
        <v>407</v>
      </c>
      <c r="F111" s="129">
        <f t="shared" ref="F111:CL111" si="167">F9*F62</f>
        <v>0</v>
      </c>
      <c r="G111" s="129">
        <f t="shared" si="167"/>
        <v>0</v>
      </c>
      <c r="H111" s="129">
        <f t="shared" si="167"/>
        <v>0</v>
      </c>
      <c r="I111" s="129">
        <f t="shared" si="167"/>
        <v>0</v>
      </c>
      <c r="J111" s="129">
        <f t="shared" si="167"/>
        <v>0</v>
      </c>
      <c r="K111" s="129">
        <f t="shared" si="167"/>
        <v>0</v>
      </c>
      <c r="L111" s="129">
        <f t="shared" si="167"/>
        <v>0</v>
      </c>
      <c r="M111" s="129">
        <f t="shared" si="167"/>
        <v>0</v>
      </c>
      <c r="N111" s="129">
        <f t="shared" si="167"/>
        <v>0</v>
      </c>
      <c r="O111" s="129">
        <f t="shared" si="167"/>
        <v>0</v>
      </c>
      <c r="P111" s="129">
        <f t="shared" si="167"/>
        <v>0</v>
      </c>
      <c r="Q111" s="129">
        <f t="shared" si="167"/>
        <v>0</v>
      </c>
      <c r="R111" s="129">
        <f t="shared" si="167"/>
        <v>0</v>
      </c>
      <c r="S111" s="129">
        <f t="shared" si="167"/>
        <v>0</v>
      </c>
      <c r="T111" s="129">
        <f t="shared" si="167"/>
        <v>0</v>
      </c>
      <c r="U111" s="129">
        <f t="shared" si="167"/>
        <v>0</v>
      </c>
      <c r="V111" s="129">
        <f t="shared" si="167"/>
        <v>0</v>
      </c>
      <c r="W111" s="129">
        <f t="shared" si="167"/>
        <v>0</v>
      </c>
      <c r="X111" s="129">
        <f t="shared" si="167"/>
        <v>0</v>
      </c>
      <c r="Y111" s="129">
        <f t="shared" si="167"/>
        <v>0</v>
      </c>
      <c r="Z111" s="129">
        <f t="shared" si="167"/>
        <v>0</v>
      </c>
      <c r="AA111" s="129">
        <f t="shared" si="167"/>
        <v>0</v>
      </c>
      <c r="AB111" s="129">
        <f t="shared" si="167"/>
        <v>0</v>
      </c>
      <c r="AC111" s="129">
        <f t="shared" si="167"/>
        <v>0</v>
      </c>
      <c r="AD111" s="129">
        <f t="shared" si="167"/>
        <v>0</v>
      </c>
      <c r="AE111" s="129">
        <f t="shared" si="167"/>
        <v>0</v>
      </c>
      <c r="AF111" s="129">
        <f t="shared" si="167"/>
        <v>0</v>
      </c>
      <c r="AG111" s="129">
        <f t="shared" si="167"/>
        <v>0</v>
      </c>
      <c r="AH111" s="129">
        <f t="shared" si="167"/>
        <v>0</v>
      </c>
      <c r="AI111" s="129">
        <f t="shared" si="167"/>
        <v>0</v>
      </c>
      <c r="AJ111" s="129">
        <f t="shared" si="167"/>
        <v>0</v>
      </c>
      <c r="AK111" s="129">
        <f t="shared" si="167"/>
        <v>0</v>
      </c>
      <c r="AL111" s="129">
        <f t="shared" si="167"/>
        <v>0</v>
      </c>
      <c r="AM111" s="129">
        <f t="shared" si="167"/>
        <v>0</v>
      </c>
      <c r="AN111" s="129">
        <f t="shared" si="167"/>
        <v>0</v>
      </c>
      <c r="AO111" s="129">
        <f t="shared" si="167"/>
        <v>0</v>
      </c>
      <c r="AP111" s="129">
        <f t="shared" si="167"/>
        <v>0</v>
      </c>
      <c r="AQ111" s="129">
        <f t="shared" si="167"/>
        <v>0</v>
      </c>
      <c r="AR111" s="129">
        <f t="shared" si="167"/>
        <v>0</v>
      </c>
      <c r="AS111" s="129">
        <f t="shared" si="167"/>
        <v>0</v>
      </c>
      <c r="AT111" s="129">
        <f t="shared" si="167"/>
        <v>0</v>
      </c>
      <c r="AU111" s="129">
        <f t="shared" si="167"/>
        <v>0</v>
      </c>
      <c r="AV111" s="129">
        <f t="shared" si="167"/>
        <v>0</v>
      </c>
      <c r="AW111" s="129">
        <f t="shared" si="167"/>
        <v>0</v>
      </c>
      <c r="AX111" s="129">
        <f t="shared" si="167"/>
        <v>0</v>
      </c>
      <c r="AY111" s="129">
        <f t="shared" si="167"/>
        <v>0</v>
      </c>
      <c r="AZ111" s="129">
        <f t="shared" si="167"/>
        <v>0</v>
      </c>
      <c r="BA111" s="129">
        <f t="shared" si="167"/>
        <v>0</v>
      </c>
      <c r="BB111" s="129">
        <f t="shared" si="167"/>
        <v>0</v>
      </c>
      <c r="BC111" s="129">
        <f t="shared" si="167"/>
        <v>0</v>
      </c>
      <c r="BD111" s="129">
        <f t="shared" si="167"/>
        <v>0</v>
      </c>
      <c r="BE111" s="129">
        <f t="shared" si="167"/>
        <v>0</v>
      </c>
      <c r="BF111" s="129">
        <f t="shared" si="167"/>
        <v>0</v>
      </c>
      <c r="BG111" s="129">
        <f t="shared" si="167"/>
        <v>0</v>
      </c>
      <c r="BH111" s="129">
        <f t="shared" si="167"/>
        <v>0</v>
      </c>
      <c r="BI111" s="129">
        <f t="shared" si="167"/>
        <v>0</v>
      </c>
      <c r="BJ111" s="129">
        <f t="shared" si="167"/>
        <v>0</v>
      </c>
      <c r="BK111" s="129">
        <f t="shared" si="167"/>
        <v>0</v>
      </c>
      <c r="BL111" s="129">
        <f t="shared" si="167"/>
        <v>0</v>
      </c>
      <c r="BM111" s="129">
        <f t="shared" si="167"/>
        <v>0</v>
      </c>
      <c r="BN111" s="129">
        <f t="shared" si="167"/>
        <v>0</v>
      </c>
      <c r="BO111" s="129">
        <f t="shared" si="167"/>
        <v>0</v>
      </c>
      <c r="BP111" s="129">
        <f t="shared" si="167"/>
        <v>0</v>
      </c>
      <c r="BQ111" s="129">
        <f t="shared" si="167"/>
        <v>0</v>
      </c>
      <c r="BR111" s="129">
        <f t="shared" si="167"/>
        <v>0</v>
      </c>
      <c r="BS111" s="129">
        <f t="shared" si="167"/>
        <v>0</v>
      </c>
      <c r="BT111" s="129">
        <f t="shared" si="167"/>
        <v>0</v>
      </c>
      <c r="BU111" s="129">
        <f t="shared" si="167"/>
        <v>0</v>
      </c>
      <c r="BV111" s="129">
        <f t="shared" si="167"/>
        <v>0</v>
      </c>
      <c r="BW111" s="129">
        <f t="shared" si="167"/>
        <v>0</v>
      </c>
      <c r="BX111" s="129">
        <f t="shared" si="167"/>
        <v>0</v>
      </c>
      <c r="BY111" s="129">
        <f t="shared" si="167"/>
        <v>0</v>
      </c>
      <c r="BZ111" s="129">
        <f t="shared" si="167"/>
        <v>0</v>
      </c>
      <c r="CA111" s="129">
        <f t="shared" si="167"/>
        <v>0</v>
      </c>
      <c r="CB111" s="129">
        <f t="shared" si="167"/>
        <v>0</v>
      </c>
      <c r="CC111" s="129">
        <f t="shared" si="167"/>
        <v>0</v>
      </c>
      <c r="CD111" s="129">
        <f t="shared" si="167"/>
        <v>0</v>
      </c>
      <c r="CE111" s="129">
        <f t="shared" si="167"/>
        <v>0</v>
      </c>
      <c r="CF111" s="129">
        <f t="shared" si="167"/>
        <v>0</v>
      </c>
      <c r="CG111" s="129">
        <f t="shared" si="167"/>
        <v>0</v>
      </c>
      <c r="CH111" s="129">
        <f t="shared" si="167"/>
        <v>0</v>
      </c>
      <c r="CI111" s="129">
        <f t="shared" si="167"/>
        <v>0</v>
      </c>
      <c r="CJ111" s="129">
        <f t="shared" si="167"/>
        <v>0</v>
      </c>
      <c r="CK111" s="129">
        <f t="shared" si="167"/>
        <v>0</v>
      </c>
      <c r="CL111" s="129">
        <f t="shared" si="167"/>
        <v>0</v>
      </c>
      <c r="CM111" s="115">
        <f t="shared" si="162"/>
        <v>0</v>
      </c>
      <c r="CN111" s="5"/>
      <c r="CO111" s="5"/>
      <c r="CP111" s="5"/>
      <c r="CQ111" s="5"/>
      <c r="CR111" s="5"/>
    </row>
    <row r="112" spans="1:96" ht="16.5" customHeight="1" x14ac:dyDescent="0.25">
      <c r="A112" s="5"/>
      <c r="B112" s="5"/>
      <c r="C112" s="5"/>
      <c r="D112" s="5"/>
      <c r="E112" s="16" t="s">
        <v>408</v>
      </c>
      <c r="F112" s="129">
        <f t="shared" ref="F112:CL112" si="168">F10*F63</f>
        <v>0</v>
      </c>
      <c r="G112" s="129">
        <f t="shared" si="168"/>
        <v>0</v>
      </c>
      <c r="H112" s="129">
        <f t="shared" si="168"/>
        <v>0</v>
      </c>
      <c r="I112" s="129">
        <f t="shared" si="168"/>
        <v>0</v>
      </c>
      <c r="J112" s="129">
        <f t="shared" si="168"/>
        <v>0</v>
      </c>
      <c r="K112" s="129">
        <f t="shared" si="168"/>
        <v>0</v>
      </c>
      <c r="L112" s="129">
        <f t="shared" si="168"/>
        <v>0</v>
      </c>
      <c r="M112" s="129">
        <f t="shared" si="168"/>
        <v>0</v>
      </c>
      <c r="N112" s="129">
        <f t="shared" si="168"/>
        <v>0</v>
      </c>
      <c r="O112" s="129">
        <f t="shared" si="168"/>
        <v>0</v>
      </c>
      <c r="P112" s="129">
        <f t="shared" si="168"/>
        <v>0</v>
      </c>
      <c r="Q112" s="129">
        <f t="shared" si="168"/>
        <v>0</v>
      </c>
      <c r="R112" s="129">
        <f t="shared" si="168"/>
        <v>0</v>
      </c>
      <c r="S112" s="129">
        <f t="shared" si="168"/>
        <v>0</v>
      </c>
      <c r="T112" s="129">
        <f t="shared" si="168"/>
        <v>0</v>
      </c>
      <c r="U112" s="129">
        <f t="shared" si="168"/>
        <v>0</v>
      </c>
      <c r="V112" s="129">
        <f t="shared" si="168"/>
        <v>0</v>
      </c>
      <c r="W112" s="129">
        <f t="shared" si="168"/>
        <v>0</v>
      </c>
      <c r="X112" s="129">
        <f t="shared" si="168"/>
        <v>0</v>
      </c>
      <c r="Y112" s="129">
        <f t="shared" si="168"/>
        <v>0</v>
      </c>
      <c r="Z112" s="129">
        <f t="shared" si="168"/>
        <v>0</v>
      </c>
      <c r="AA112" s="129">
        <f t="shared" si="168"/>
        <v>0</v>
      </c>
      <c r="AB112" s="129">
        <f t="shared" si="168"/>
        <v>0</v>
      </c>
      <c r="AC112" s="129">
        <f t="shared" si="168"/>
        <v>0</v>
      </c>
      <c r="AD112" s="129">
        <f t="shared" si="168"/>
        <v>0</v>
      </c>
      <c r="AE112" s="129">
        <f t="shared" si="168"/>
        <v>0</v>
      </c>
      <c r="AF112" s="129">
        <f t="shared" si="168"/>
        <v>0</v>
      </c>
      <c r="AG112" s="129">
        <f t="shared" si="168"/>
        <v>0</v>
      </c>
      <c r="AH112" s="129">
        <f t="shared" si="168"/>
        <v>0</v>
      </c>
      <c r="AI112" s="129">
        <f t="shared" si="168"/>
        <v>0</v>
      </c>
      <c r="AJ112" s="129">
        <f t="shared" si="168"/>
        <v>0</v>
      </c>
      <c r="AK112" s="129">
        <f t="shared" si="168"/>
        <v>0</v>
      </c>
      <c r="AL112" s="129">
        <f t="shared" si="168"/>
        <v>0</v>
      </c>
      <c r="AM112" s="129">
        <f t="shared" si="168"/>
        <v>0</v>
      </c>
      <c r="AN112" s="129">
        <f t="shared" si="168"/>
        <v>0</v>
      </c>
      <c r="AO112" s="129">
        <f t="shared" si="168"/>
        <v>0</v>
      </c>
      <c r="AP112" s="129">
        <f t="shared" si="168"/>
        <v>0</v>
      </c>
      <c r="AQ112" s="129">
        <f t="shared" si="168"/>
        <v>0</v>
      </c>
      <c r="AR112" s="129">
        <f t="shared" si="168"/>
        <v>0</v>
      </c>
      <c r="AS112" s="129">
        <f t="shared" si="168"/>
        <v>0</v>
      </c>
      <c r="AT112" s="129">
        <f t="shared" si="168"/>
        <v>0</v>
      </c>
      <c r="AU112" s="129">
        <f t="shared" si="168"/>
        <v>0</v>
      </c>
      <c r="AV112" s="129">
        <f t="shared" si="168"/>
        <v>0</v>
      </c>
      <c r="AW112" s="129">
        <f t="shared" si="168"/>
        <v>0</v>
      </c>
      <c r="AX112" s="129">
        <f t="shared" si="168"/>
        <v>0</v>
      </c>
      <c r="AY112" s="129">
        <f t="shared" si="168"/>
        <v>0</v>
      </c>
      <c r="AZ112" s="129">
        <f t="shared" si="168"/>
        <v>0</v>
      </c>
      <c r="BA112" s="129">
        <f t="shared" si="168"/>
        <v>0</v>
      </c>
      <c r="BB112" s="129">
        <f t="shared" si="168"/>
        <v>0</v>
      </c>
      <c r="BC112" s="129">
        <f t="shared" si="168"/>
        <v>0</v>
      </c>
      <c r="BD112" s="129">
        <f t="shared" si="168"/>
        <v>0</v>
      </c>
      <c r="BE112" s="129">
        <f t="shared" si="168"/>
        <v>0</v>
      </c>
      <c r="BF112" s="129">
        <f t="shared" si="168"/>
        <v>0</v>
      </c>
      <c r="BG112" s="129">
        <f t="shared" si="168"/>
        <v>0</v>
      </c>
      <c r="BH112" s="129">
        <f t="shared" si="168"/>
        <v>0</v>
      </c>
      <c r="BI112" s="129">
        <f t="shared" si="168"/>
        <v>0</v>
      </c>
      <c r="BJ112" s="129">
        <f t="shared" si="168"/>
        <v>0</v>
      </c>
      <c r="BK112" s="129">
        <f t="shared" si="168"/>
        <v>0</v>
      </c>
      <c r="BL112" s="129">
        <f t="shared" si="168"/>
        <v>0</v>
      </c>
      <c r="BM112" s="129">
        <f t="shared" si="168"/>
        <v>0</v>
      </c>
      <c r="BN112" s="129">
        <f t="shared" si="168"/>
        <v>0</v>
      </c>
      <c r="BO112" s="129">
        <f t="shared" si="168"/>
        <v>0</v>
      </c>
      <c r="BP112" s="129">
        <f t="shared" si="168"/>
        <v>0</v>
      </c>
      <c r="BQ112" s="129">
        <f t="shared" si="168"/>
        <v>0</v>
      </c>
      <c r="BR112" s="129">
        <f t="shared" si="168"/>
        <v>0</v>
      </c>
      <c r="BS112" s="129">
        <f t="shared" si="168"/>
        <v>0</v>
      </c>
      <c r="BT112" s="129">
        <f t="shared" si="168"/>
        <v>0</v>
      </c>
      <c r="BU112" s="129">
        <f t="shared" si="168"/>
        <v>0</v>
      </c>
      <c r="BV112" s="129">
        <f t="shared" si="168"/>
        <v>0</v>
      </c>
      <c r="BW112" s="129">
        <f t="shared" si="168"/>
        <v>0</v>
      </c>
      <c r="BX112" s="129">
        <f t="shared" si="168"/>
        <v>0</v>
      </c>
      <c r="BY112" s="129">
        <f t="shared" si="168"/>
        <v>0</v>
      </c>
      <c r="BZ112" s="129">
        <f t="shared" si="168"/>
        <v>0</v>
      </c>
      <c r="CA112" s="129">
        <f t="shared" si="168"/>
        <v>0</v>
      </c>
      <c r="CB112" s="129">
        <f t="shared" si="168"/>
        <v>0</v>
      </c>
      <c r="CC112" s="129">
        <f t="shared" si="168"/>
        <v>0</v>
      </c>
      <c r="CD112" s="129">
        <f t="shared" si="168"/>
        <v>0</v>
      </c>
      <c r="CE112" s="129">
        <f t="shared" si="168"/>
        <v>0</v>
      </c>
      <c r="CF112" s="129">
        <f t="shared" si="168"/>
        <v>0</v>
      </c>
      <c r="CG112" s="129">
        <f t="shared" si="168"/>
        <v>0</v>
      </c>
      <c r="CH112" s="129">
        <f t="shared" si="168"/>
        <v>0</v>
      </c>
      <c r="CI112" s="129">
        <f t="shared" si="168"/>
        <v>0</v>
      </c>
      <c r="CJ112" s="129">
        <f t="shared" si="168"/>
        <v>0</v>
      </c>
      <c r="CK112" s="129">
        <f t="shared" si="168"/>
        <v>0</v>
      </c>
      <c r="CL112" s="129">
        <f t="shared" si="168"/>
        <v>0</v>
      </c>
      <c r="CM112" s="115">
        <f t="shared" si="162"/>
        <v>0</v>
      </c>
      <c r="CN112" s="5"/>
      <c r="CO112" s="5"/>
      <c r="CP112" s="5"/>
      <c r="CQ112" s="5"/>
      <c r="CR112" s="5"/>
    </row>
    <row r="113" spans="1:96" ht="16.5" customHeight="1" x14ac:dyDescent="0.25">
      <c r="A113" s="5"/>
      <c r="B113" s="5"/>
      <c r="C113" s="5"/>
      <c r="D113" s="5"/>
      <c r="E113" s="17" t="s">
        <v>409</v>
      </c>
      <c r="F113" s="129">
        <f t="shared" ref="F113:CL113" si="169">F11*F64</f>
        <v>0</v>
      </c>
      <c r="G113" s="129">
        <f t="shared" si="169"/>
        <v>0</v>
      </c>
      <c r="H113" s="129">
        <f t="shared" si="169"/>
        <v>0</v>
      </c>
      <c r="I113" s="129">
        <f t="shared" si="169"/>
        <v>0</v>
      </c>
      <c r="J113" s="129">
        <f t="shared" si="169"/>
        <v>0</v>
      </c>
      <c r="K113" s="129">
        <f t="shared" si="169"/>
        <v>0</v>
      </c>
      <c r="L113" s="129">
        <f t="shared" si="169"/>
        <v>0</v>
      </c>
      <c r="M113" s="129">
        <f t="shared" si="169"/>
        <v>0</v>
      </c>
      <c r="N113" s="129">
        <f t="shared" si="169"/>
        <v>0</v>
      </c>
      <c r="O113" s="129">
        <f t="shared" si="169"/>
        <v>0</v>
      </c>
      <c r="P113" s="129">
        <f t="shared" si="169"/>
        <v>0</v>
      </c>
      <c r="Q113" s="129">
        <f t="shared" si="169"/>
        <v>0</v>
      </c>
      <c r="R113" s="129">
        <f t="shared" si="169"/>
        <v>0</v>
      </c>
      <c r="S113" s="129">
        <f t="shared" si="169"/>
        <v>0</v>
      </c>
      <c r="T113" s="129">
        <f t="shared" si="169"/>
        <v>0</v>
      </c>
      <c r="U113" s="129">
        <f t="shared" si="169"/>
        <v>0</v>
      </c>
      <c r="V113" s="129">
        <f t="shared" si="169"/>
        <v>0</v>
      </c>
      <c r="W113" s="129">
        <f t="shared" si="169"/>
        <v>0</v>
      </c>
      <c r="X113" s="129">
        <f t="shared" si="169"/>
        <v>0</v>
      </c>
      <c r="Y113" s="129">
        <f t="shared" si="169"/>
        <v>0</v>
      </c>
      <c r="Z113" s="129">
        <f t="shared" si="169"/>
        <v>0</v>
      </c>
      <c r="AA113" s="129">
        <f t="shared" si="169"/>
        <v>0</v>
      </c>
      <c r="AB113" s="129">
        <f t="shared" si="169"/>
        <v>0</v>
      </c>
      <c r="AC113" s="129">
        <f t="shared" si="169"/>
        <v>0</v>
      </c>
      <c r="AD113" s="129">
        <f t="shared" si="169"/>
        <v>0</v>
      </c>
      <c r="AE113" s="129">
        <f t="shared" si="169"/>
        <v>0</v>
      </c>
      <c r="AF113" s="129">
        <f t="shared" si="169"/>
        <v>0</v>
      </c>
      <c r="AG113" s="129">
        <f t="shared" si="169"/>
        <v>0</v>
      </c>
      <c r="AH113" s="129">
        <f t="shared" si="169"/>
        <v>0</v>
      </c>
      <c r="AI113" s="129">
        <f t="shared" si="169"/>
        <v>0</v>
      </c>
      <c r="AJ113" s="129">
        <f t="shared" si="169"/>
        <v>0</v>
      </c>
      <c r="AK113" s="129">
        <f t="shared" si="169"/>
        <v>0</v>
      </c>
      <c r="AL113" s="129">
        <f t="shared" si="169"/>
        <v>0</v>
      </c>
      <c r="AM113" s="129">
        <f t="shared" si="169"/>
        <v>0</v>
      </c>
      <c r="AN113" s="129">
        <f t="shared" si="169"/>
        <v>0</v>
      </c>
      <c r="AO113" s="129">
        <f t="shared" si="169"/>
        <v>0</v>
      </c>
      <c r="AP113" s="129">
        <f t="shared" si="169"/>
        <v>0</v>
      </c>
      <c r="AQ113" s="129">
        <f t="shared" si="169"/>
        <v>0</v>
      </c>
      <c r="AR113" s="129">
        <f t="shared" si="169"/>
        <v>0</v>
      </c>
      <c r="AS113" s="129">
        <f t="shared" si="169"/>
        <v>0</v>
      </c>
      <c r="AT113" s="129">
        <f t="shared" si="169"/>
        <v>0</v>
      </c>
      <c r="AU113" s="129">
        <f t="shared" si="169"/>
        <v>0</v>
      </c>
      <c r="AV113" s="129">
        <f t="shared" si="169"/>
        <v>0</v>
      </c>
      <c r="AW113" s="129">
        <f t="shared" si="169"/>
        <v>0</v>
      </c>
      <c r="AX113" s="129">
        <f t="shared" si="169"/>
        <v>0</v>
      </c>
      <c r="AY113" s="129">
        <f t="shared" si="169"/>
        <v>0</v>
      </c>
      <c r="AZ113" s="129">
        <f t="shared" si="169"/>
        <v>0</v>
      </c>
      <c r="BA113" s="129">
        <f t="shared" si="169"/>
        <v>0</v>
      </c>
      <c r="BB113" s="129">
        <f t="shared" si="169"/>
        <v>0</v>
      </c>
      <c r="BC113" s="129">
        <f t="shared" si="169"/>
        <v>0</v>
      </c>
      <c r="BD113" s="129">
        <f t="shared" si="169"/>
        <v>0</v>
      </c>
      <c r="BE113" s="129">
        <f t="shared" si="169"/>
        <v>0</v>
      </c>
      <c r="BF113" s="129">
        <f t="shared" si="169"/>
        <v>0</v>
      </c>
      <c r="BG113" s="129">
        <f t="shared" si="169"/>
        <v>0</v>
      </c>
      <c r="BH113" s="129">
        <f t="shared" si="169"/>
        <v>0</v>
      </c>
      <c r="BI113" s="129">
        <f t="shared" si="169"/>
        <v>0</v>
      </c>
      <c r="BJ113" s="129">
        <f t="shared" si="169"/>
        <v>0</v>
      </c>
      <c r="BK113" s="129">
        <f t="shared" si="169"/>
        <v>0</v>
      </c>
      <c r="BL113" s="129">
        <f t="shared" si="169"/>
        <v>0</v>
      </c>
      <c r="BM113" s="129">
        <f t="shared" si="169"/>
        <v>0</v>
      </c>
      <c r="BN113" s="129">
        <f t="shared" si="169"/>
        <v>0</v>
      </c>
      <c r="BO113" s="129">
        <f t="shared" si="169"/>
        <v>0</v>
      </c>
      <c r="BP113" s="129">
        <f t="shared" si="169"/>
        <v>0</v>
      </c>
      <c r="BQ113" s="129">
        <f t="shared" si="169"/>
        <v>0</v>
      </c>
      <c r="BR113" s="129">
        <f t="shared" si="169"/>
        <v>0</v>
      </c>
      <c r="BS113" s="129">
        <f t="shared" si="169"/>
        <v>0</v>
      </c>
      <c r="BT113" s="129">
        <f t="shared" si="169"/>
        <v>0</v>
      </c>
      <c r="BU113" s="129">
        <f t="shared" si="169"/>
        <v>0</v>
      </c>
      <c r="BV113" s="129">
        <f t="shared" si="169"/>
        <v>0</v>
      </c>
      <c r="BW113" s="129">
        <f t="shared" si="169"/>
        <v>0</v>
      </c>
      <c r="BX113" s="129">
        <f t="shared" si="169"/>
        <v>0</v>
      </c>
      <c r="BY113" s="129">
        <f t="shared" si="169"/>
        <v>0</v>
      </c>
      <c r="BZ113" s="129">
        <f t="shared" si="169"/>
        <v>0</v>
      </c>
      <c r="CA113" s="129">
        <f t="shared" si="169"/>
        <v>0</v>
      </c>
      <c r="CB113" s="129">
        <f t="shared" si="169"/>
        <v>0</v>
      </c>
      <c r="CC113" s="129">
        <f t="shared" si="169"/>
        <v>0</v>
      </c>
      <c r="CD113" s="129">
        <f t="shared" si="169"/>
        <v>0</v>
      </c>
      <c r="CE113" s="129">
        <f t="shared" si="169"/>
        <v>0</v>
      </c>
      <c r="CF113" s="129">
        <f t="shared" si="169"/>
        <v>0</v>
      </c>
      <c r="CG113" s="129">
        <f t="shared" si="169"/>
        <v>0</v>
      </c>
      <c r="CH113" s="129">
        <f t="shared" si="169"/>
        <v>0</v>
      </c>
      <c r="CI113" s="129">
        <f t="shared" si="169"/>
        <v>0</v>
      </c>
      <c r="CJ113" s="129">
        <f t="shared" si="169"/>
        <v>0</v>
      </c>
      <c r="CK113" s="129">
        <f t="shared" si="169"/>
        <v>0</v>
      </c>
      <c r="CL113" s="129">
        <f t="shared" si="169"/>
        <v>0</v>
      </c>
      <c r="CM113" s="115">
        <f t="shared" si="162"/>
        <v>0</v>
      </c>
      <c r="CN113" s="5"/>
      <c r="CO113" s="5"/>
      <c r="CP113" s="5"/>
      <c r="CQ113" s="5"/>
      <c r="CR113" s="5"/>
    </row>
    <row r="114" spans="1:96" ht="16.5" customHeight="1" x14ac:dyDescent="0.25">
      <c r="A114" s="5"/>
      <c r="B114" s="5"/>
      <c r="C114" s="5"/>
      <c r="D114" s="5"/>
      <c r="E114" s="17" t="s">
        <v>226</v>
      </c>
      <c r="F114" s="129">
        <f t="shared" ref="F114:CL114" si="170">F12*F65</f>
        <v>0</v>
      </c>
      <c r="G114" s="129">
        <f t="shared" si="170"/>
        <v>0</v>
      </c>
      <c r="H114" s="129">
        <f t="shared" si="170"/>
        <v>0</v>
      </c>
      <c r="I114" s="129">
        <f t="shared" si="170"/>
        <v>0</v>
      </c>
      <c r="J114" s="129">
        <f t="shared" si="170"/>
        <v>0</v>
      </c>
      <c r="K114" s="129">
        <f t="shared" si="170"/>
        <v>0</v>
      </c>
      <c r="L114" s="129">
        <f t="shared" si="170"/>
        <v>0</v>
      </c>
      <c r="M114" s="129">
        <f t="shared" si="170"/>
        <v>0</v>
      </c>
      <c r="N114" s="129">
        <f t="shared" si="170"/>
        <v>0</v>
      </c>
      <c r="O114" s="129">
        <f t="shared" si="170"/>
        <v>0</v>
      </c>
      <c r="P114" s="129">
        <f t="shared" si="170"/>
        <v>0</v>
      </c>
      <c r="Q114" s="129">
        <f t="shared" si="170"/>
        <v>0</v>
      </c>
      <c r="R114" s="129">
        <f t="shared" si="170"/>
        <v>0</v>
      </c>
      <c r="S114" s="129">
        <f t="shared" si="170"/>
        <v>0</v>
      </c>
      <c r="T114" s="129">
        <f t="shared" si="170"/>
        <v>0</v>
      </c>
      <c r="U114" s="129">
        <f t="shared" si="170"/>
        <v>0</v>
      </c>
      <c r="V114" s="129">
        <f t="shared" si="170"/>
        <v>0</v>
      </c>
      <c r="W114" s="129">
        <f t="shared" si="170"/>
        <v>0</v>
      </c>
      <c r="X114" s="129">
        <f t="shared" si="170"/>
        <v>0</v>
      </c>
      <c r="Y114" s="129">
        <f t="shared" si="170"/>
        <v>0</v>
      </c>
      <c r="Z114" s="129">
        <f t="shared" si="170"/>
        <v>0</v>
      </c>
      <c r="AA114" s="129">
        <f t="shared" si="170"/>
        <v>0</v>
      </c>
      <c r="AB114" s="129">
        <f t="shared" si="170"/>
        <v>0</v>
      </c>
      <c r="AC114" s="129">
        <f t="shared" si="170"/>
        <v>0</v>
      </c>
      <c r="AD114" s="129">
        <f t="shared" si="170"/>
        <v>0</v>
      </c>
      <c r="AE114" s="129">
        <f t="shared" si="170"/>
        <v>0</v>
      </c>
      <c r="AF114" s="129">
        <f t="shared" si="170"/>
        <v>0</v>
      </c>
      <c r="AG114" s="129">
        <f t="shared" si="170"/>
        <v>0</v>
      </c>
      <c r="AH114" s="129">
        <f t="shared" si="170"/>
        <v>0</v>
      </c>
      <c r="AI114" s="129">
        <f t="shared" si="170"/>
        <v>0</v>
      </c>
      <c r="AJ114" s="129">
        <f t="shared" si="170"/>
        <v>0</v>
      </c>
      <c r="AK114" s="129">
        <f t="shared" si="170"/>
        <v>0</v>
      </c>
      <c r="AL114" s="129">
        <f t="shared" si="170"/>
        <v>0</v>
      </c>
      <c r="AM114" s="129">
        <f t="shared" si="170"/>
        <v>0</v>
      </c>
      <c r="AN114" s="129">
        <f t="shared" si="170"/>
        <v>0</v>
      </c>
      <c r="AO114" s="129">
        <f t="shared" si="170"/>
        <v>0</v>
      </c>
      <c r="AP114" s="129">
        <f t="shared" si="170"/>
        <v>0</v>
      </c>
      <c r="AQ114" s="129">
        <f t="shared" si="170"/>
        <v>0</v>
      </c>
      <c r="AR114" s="129">
        <f t="shared" si="170"/>
        <v>0</v>
      </c>
      <c r="AS114" s="129">
        <f t="shared" si="170"/>
        <v>0</v>
      </c>
      <c r="AT114" s="129">
        <f t="shared" si="170"/>
        <v>0</v>
      </c>
      <c r="AU114" s="129">
        <f t="shared" si="170"/>
        <v>0</v>
      </c>
      <c r="AV114" s="129">
        <f t="shared" si="170"/>
        <v>0</v>
      </c>
      <c r="AW114" s="129">
        <f t="shared" si="170"/>
        <v>0</v>
      </c>
      <c r="AX114" s="129">
        <f t="shared" si="170"/>
        <v>0</v>
      </c>
      <c r="AY114" s="129">
        <f t="shared" si="170"/>
        <v>0</v>
      </c>
      <c r="AZ114" s="129">
        <f t="shared" si="170"/>
        <v>0</v>
      </c>
      <c r="BA114" s="129">
        <f t="shared" si="170"/>
        <v>0</v>
      </c>
      <c r="BB114" s="129">
        <f t="shared" si="170"/>
        <v>0</v>
      </c>
      <c r="BC114" s="129">
        <f t="shared" si="170"/>
        <v>0</v>
      </c>
      <c r="BD114" s="129">
        <f t="shared" si="170"/>
        <v>0</v>
      </c>
      <c r="BE114" s="129">
        <f t="shared" si="170"/>
        <v>0</v>
      </c>
      <c r="BF114" s="129">
        <f t="shared" si="170"/>
        <v>0</v>
      </c>
      <c r="BG114" s="129">
        <f t="shared" si="170"/>
        <v>0</v>
      </c>
      <c r="BH114" s="129">
        <f t="shared" si="170"/>
        <v>0</v>
      </c>
      <c r="BI114" s="129">
        <f t="shared" si="170"/>
        <v>0</v>
      </c>
      <c r="BJ114" s="129">
        <f t="shared" si="170"/>
        <v>0</v>
      </c>
      <c r="BK114" s="129">
        <f t="shared" si="170"/>
        <v>0</v>
      </c>
      <c r="BL114" s="129">
        <f t="shared" si="170"/>
        <v>0</v>
      </c>
      <c r="BM114" s="129">
        <f t="shared" si="170"/>
        <v>0</v>
      </c>
      <c r="BN114" s="129">
        <f t="shared" si="170"/>
        <v>0</v>
      </c>
      <c r="BO114" s="129">
        <f t="shared" si="170"/>
        <v>0</v>
      </c>
      <c r="BP114" s="129">
        <f t="shared" si="170"/>
        <v>0</v>
      </c>
      <c r="BQ114" s="129">
        <f t="shared" si="170"/>
        <v>0</v>
      </c>
      <c r="BR114" s="129">
        <f t="shared" si="170"/>
        <v>0</v>
      </c>
      <c r="BS114" s="129">
        <f t="shared" si="170"/>
        <v>0</v>
      </c>
      <c r="BT114" s="129">
        <f t="shared" si="170"/>
        <v>0</v>
      </c>
      <c r="BU114" s="129">
        <f t="shared" si="170"/>
        <v>0</v>
      </c>
      <c r="BV114" s="129">
        <f t="shared" si="170"/>
        <v>0</v>
      </c>
      <c r="BW114" s="129">
        <f t="shared" si="170"/>
        <v>0</v>
      </c>
      <c r="BX114" s="129">
        <f t="shared" si="170"/>
        <v>0</v>
      </c>
      <c r="BY114" s="129">
        <f t="shared" si="170"/>
        <v>0</v>
      </c>
      <c r="BZ114" s="129">
        <f t="shared" si="170"/>
        <v>0</v>
      </c>
      <c r="CA114" s="129">
        <f t="shared" si="170"/>
        <v>0</v>
      </c>
      <c r="CB114" s="129">
        <f t="shared" si="170"/>
        <v>0</v>
      </c>
      <c r="CC114" s="129">
        <f t="shared" si="170"/>
        <v>0</v>
      </c>
      <c r="CD114" s="129">
        <f t="shared" si="170"/>
        <v>0</v>
      </c>
      <c r="CE114" s="129">
        <f t="shared" si="170"/>
        <v>0</v>
      </c>
      <c r="CF114" s="129">
        <f t="shared" si="170"/>
        <v>0</v>
      </c>
      <c r="CG114" s="129">
        <f t="shared" si="170"/>
        <v>0</v>
      </c>
      <c r="CH114" s="129">
        <f t="shared" si="170"/>
        <v>0</v>
      </c>
      <c r="CI114" s="129">
        <f t="shared" si="170"/>
        <v>0</v>
      </c>
      <c r="CJ114" s="129">
        <f t="shared" si="170"/>
        <v>0</v>
      </c>
      <c r="CK114" s="129">
        <f t="shared" si="170"/>
        <v>0</v>
      </c>
      <c r="CL114" s="129">
        <f t="shared" si="170"/>
        <v>0</v>
      </c>
      <c r="CM114" s="115">
        <f t="shared" si="162"/>
        <v>0</v>
      </c>
      <c r="CN114" s="5"/>
      <c r="CO114" s="5"/>
      <c r="CP114" s="5"/>
      <c r="CQ114" s="5"/>
      <c r="CR114" s="5"/>
    </row>
    <row r="115" spans="1:96" ht="16.5" customHeight="1" x14ac:dyDescent="0.25">
      <c r="A115" s="5"/>
      <c r="B115" s="5"/>
      <c r="C115" s="5"/>
      <c r="D115" s="5"/>
      <c r="E115" s="17" t="s">
        <v>355</v>
      </c>
      <c r="F115" s="129">
        <f t="shared" ref="F115:CL115" si="171">F13*F66</f>
        <v>0</v>
      </c>
      <c r="G115" s="129">
        <f t="shared" si="171"/>
        <v>0</v>
      </c>
      <c r="H115" s="129">
        <f t="shared" si="171"/>
        <v>0</v>
      </c>
      <c r="I115" s="129">
        <f t="shared" si="171"/>
        <v>0</v>
      </c>
      <c r="J115" s="129">
        <f t="shared" si="171"/>
        <v>0</v>
      </c>
      <c r="K115" s="129">
        <f t="shared" si="171"/>
        <v>0</v>
      </c>
      <c r="L115" s="129">
        <f t="shared" si="171"/>
        <v>0</v>
      </c>
      <c r="M115" s="129">
        <f t="shared" si="171"/>
        <v>0</v>
      </c>
      <c r="N115" s="129">
        <f t="shared" si="171"/>
        <v>0</v>
      </c>
      <c r="O115" s="129">
        <f t="shared" si="171"/>
        <v>0</v>
      </c>
      <c r="P115" s="129">
        <f t="shared" si="171"/>
        <v>0</v>
      </c>
      <c r="Q115" s="129">
        <f t="shared" si="171"/>
        <v>0</v>
      </c>
      <c r="R115" s="129">
        <f t="shared" si="171"/>
        <v>0</v>
      </c>
      <c r="S115" s="129">
        <f t="shared" si="171"/>
        <v>0</v>
      </c>
      <c r="T115" s="129">
        <f t="shared" si="171"/>
        <v>0</v>
      </c>
      <c r="U115" s="129">
        <f t="shared" si="171"/>
        <v>0</v>
      </c>
      <c r="V115" s="129">
        <f t="shared" si="171"/>
        <v>0</v>
      </c>
      <c r="W115" s="129">
        <f t="shared" si="171"/>
        <v>0</v>
      </c>
      <c r="X115" s="129">
        <f t="shared" si="171"/>
        <v>0</v>
      </c>
      <c r="Y115" s="129">
        <f t="shared" si="171"/>
        <v>0</v>
      </c>
      <c r="Z115" s="129">
        <f t="shared" si="171"/>
        <v>0</v>
      </c>
      <c r="AA115" s="129">
        <f t="shared" si="171"/>
        <v>0</v>
      </c>
      <c r="AB115" s="129">
        <f t="shared" si="171"/>
        <v>0</v>
      </c>
      <c r="AC115" s="129">
        <f t="shared" si="171"/>
        <v>0</v>
      </c>
      <c r="AD115" s="129">
        <f t="shared" si="171"/>
        <v>0</v>
      </c>
      <c r="AE115" s="129">
        <f t="shared" si="171"/>
        <v>0</v>
      </c>
      <c r="AF115" s="129">
        <f t="shared" si="171"/>
        <v>0</v>
      </c>
      <c r="AG115" s="129">
        <f t="shared" si="171"/>
        <v>0</v>
      </c>
      <c r="AH115" s="129">
        <f t="shared" si="171"/>
        <v>0</v>
      </c>
      <c r="AI115" s="129">
        <f t="shared" si="171"/>
        <v>0</v>
      </c>
      <c r="AJ115" s="129">
        <f t="shared" si="171"/>
        <v>0</v>
      </c>
      <c r="AK115" s="129">
        <f t="shared" si="171"/>
        <v>0</v>
      </c>
      <c r="AL115" s="129">
        <f t="shared" si="171"/>
        <v>0</v>
      </c>
      <c r="AM115" s="129">
        <f t="shared" si="171"/>
        <v>0</v>
      </c>
      <c r="AN115" s="129">
        <f t="shared" si="171"/>
        <v>0</v>
      </c>
      <c r="AO115" s="129">
        <f t="shared" si="171"/>
        <v>0</v>
      </c>
      <c r="AP115" s="129">
        <f t="shared" si="171"/>
        <v>0</v>
      </c>
      <c r="AQ115" s="129">
        <f t="shared" si="171"/>
        <v>0</v>
      </c>
      <c r="AR115" s="129">
        <f t="shared" si="171"/>
        <v>0</v>
      </c>
      <c r="AS115" s="129">
        <f t="shared" si="171"/>
        <v>0</v>
      </c>
      <c r="AT115" s="129">
        <f t="shared" si="171"/>
        <v>0</v>
      </c>
      <c r="AU115" s="129">
        <f t="shared" si="171"/>
        <v>0</v>
      </c>
      <c r="AV115" s="129">
        <f t="shared" si="171"/>
        <v>0</v>
      </c>
      <c r="AW115" s="129">
        <f t="shared" si="171"/>
        <v>0</v>
      </c>
      <c r="AX115" s="129">
        <f t="shared" si="171"/>
        <v>0</v>
      </c>
      <c r="AY115" s="129">
        <f t="shared" si="171"/>
        <v>0</v>
      </c>
      <c r="AZ115" s="129">
        <f t="shared" si="171"/>
        <v>0</v>
      </c>
      <c r="BA115" s="129">
        <f t="shared" si="171"/>
        <v>0</v>
      </c>
      <c r="BB115" s="129">
        <f t="shared" si="171"/>
        <v>0</v>
      </c>
      <c r="BC115" s="129">
        <f t="shared" si="171"/>
        <v>0</v>
      </c>
      <c r="BD115" s="129">
        <f t="shared" si="171"/>
        <v>0</v>
      </c>
      <c r="BE115" s="129">
        <f t="shared" si="171"/>
        <v>0</v>
      </c>
      <c r="BF115" s="129">
        <f t="shared" si="171"/>
        <v>0</v>
      </c>
      <c r="BG115" s="129">
        <f t="shared" si="171"/>
        <v>0</v>
      </c>
      <c r="BH115" s="129">
        <f t="shared" si="171"/>
        <v>0</v>
      </c>
      <c r="BI115" s="129">
        <f t="shared" si="171"/>
        <v>0</v>
      </c>
      <c r="BJ115" s="129">
        <f t="shared" si="171"/>
        <v>0</v>
      </c>
      <c r="BK115" s="129">
        <f t="shared" si="171"/>
        <v>0</v>
      </c>
      <c r="BL115" s="129">
        <f t="shared" si="171"/>
        <v>0</v>
      </c>
      <c r="BM115" s="129">
        <f t="shared" si="171"/>
        <v>0</v>
      </c>
      <c r="BN115" s="129">
        <f t="shared" si="171"/>
        <v>0</v>
      </c>
      <c r="BO115" s="129">
        <f t="shared" si="171"/>
        <v>0</v>
      </c>
      <c r="BP115" s="129">
        <f t="shared" si="171"/>
        <v>0</v>
      </c>
      <c r="BQ115" s="129">
        <f t="shared" si="171"/>
        <v>0</v>
      </c>
      <c r="BR115" s="129">
        <f t="shared" si="171"/>
        <v>0</v>
      </c>
      <c r="BS115" s="129">
        <f t="shared" si="171"/>
        <v>0</v>
      </c>
      <c r="BT115" s="129">
        <f t="shared" si="171"/>
        <v>0</v>
      </c>
      <c r="BU115" s="129">
        <f t="shared" si="171"/>
        <v>0</v>
      </c>
      <c r="BV115" s="129">
        <f t="shared" si="171"/>
        <v>0</v>
      </c>
      <c r="BW115" s="129">
        <f t="shared" si="171"/>
        <v>0</v>
      </c>
      <c r="BX115" s="129">
        <f t="shared" si="171"/>
        <v>0</v>
      </c>
      <c r="BY115" s="129">
        <f t="shared" si="171"/>
        <v>0</v>
      </c>
      <c r="BZ115" s="129">
        <f t="shared" si="171"/>
        <v>0</v>
      </c>
      <c r="CA115" s="129">
        <f t="shared" si="171"/>
        <v>0</v>
      </c>
      <c r="CB115" s="129">
        <f t="shared" si="171"/>
        <v>0</v>
      </c>
      <c r="CC115" s="129">
        <f t="shared" si="171"/>
        <v>0</v>
      </c>
      <c r="CD115" s="129">
        <f t="shared" si="171"/>
        <v>0</v>
      </c>
      <c r="CE115" s="129">
        <f t="shared" si="171"/>
        <v>0</v>
      </c>
      <c r="CF115" s="129">
        <f t="shared" si="171"/>
        <v>0</v>
      </c>
      <c r="CG115" s="129">
        <f t="shared" si="171"/>
        <v>0</v>
      </c>
      <c r="CH115" s="129">
        <f t="shared" si="171"/>
        <v>0</v>
      </c>
      <c r="CI115" s="129">
        <f t="shared" si="171"/>
        <v>0</v>
      </c>
      <c r="CJ115" s="129">
        <f t="shared" si="171"/>
        <v>0</v>
      </c>
      <c r="CK115" s="129">
        <f t="shared" si="171"/>
        <v>0</v>
      </c>
      <c r="CL115" s="129">
        <f t="shared" si="171"/>
        <v>0</v>
      </c>
      <c r="CM115" s="115">
        <f t="shared" si="162"/>
        <v>0</v>
      </c>
      <c r="CN115" s="5"/>
      <c r="CO115" s="5"/>
      <c r="CP115" s="5"/>
      <c r="CQ115" s="5"/>
      <c r="CR115" s="5"/>
    </row>
    <row r="116" spans="1:96" ht="16.5" customHeight="1" x14ac:dyDescent="0.25">
      <c r="A116" s="5"/>
      <c r="B116" s="5"/>
      <c r="C116" s="5"/>
      <c r="D116" s="5"/>
      <c r="E116" s="17" t="s">
        <v>55</v>
      </c>
      <c r="F116" s="129">
        <f t="shared" ref="F116:CL116" si="172">F14*F67</f>
        <v>0</v>
      </c>
      <c r="G116" s="129">
        <f t="shared" si="172"/>
        <v>0</v>
      </c>
      <c r="H116" s="129">
        <f t="shared" si="172"/>
        <v>0</v>
      </c>
      <c r="I116" s="129">
        <f t="shared" si="172"/>
        <v>0</v>
      </c>
      <c r="J116" s="129">
        <f t="shared" si="172"/>
        <v>0</v>
      </c>
      <c r="K116" s="129">
        <f t="shared" si="172"/>
        <v>0</v>
      </c>
      <c r="L116" s="129">
        <f t="shared" si="172"/>
        <v>0</v>
      </c>
      <c r="M116" s="129">
        <f t="shared" si="172"/>
        <v>0</v>
      </c>
      <c r="N116" s="129">
        <f t="shared" si="172"/>
        <v>0</v>
      </c>
      <c r="O116" s="129">
        <f t="shared" si="172"/>
        <v>0</v>
      </c>
      <c r="P116" s="129">
        <f t="shared" si="172"/>
        <v>0</v>
      </c>
      <c r="Q116" s="129">
        <f t="shared" si="172"/>
        <v>0</v>
      </c>
      <c r="R116" s="129">
        <f t="shared" si="172"/>
        <v>0</v>
      </c>
      <c r="S116" s="129">
        <f t="shared" si="172"/>
        <v>0</v>
      </c>
      <c r="T116" s="129">
        <f t="shared" si="172"/>
        <v>0</v>
      </c>
      <c r="U116" s="129">
        <f t="shared" si="172"/>
        <v>0</v>
      </c>
      <c r="V116" s="129">
        <f t="shared" si="172"/>
        <v>0</v>
      </c>
      <c r="W116" s="129">
        <f t="shared" si="172"/>
        <v>0</v>
      </c>
      <c r="X116" s="129">
        <f t="shared" si="172"/>
        <v>0</v>
      </c>
      <c r="Y116" s="129">
        <f t="shared" si="172"/>
        <v>0</v>
      </c>
      <c r="Z116" s="129">
        <f t="shared" si="172"/>
        <v>0</v>
      </c>
      <c r="AA116" s="129">
        <f t="shared" si="172"/>
        <v>0</v>
      </c>
      <c r="AB116" s="129">
        <f t="shared" si="172"/>
        <v>0</v>
      </c>
      <c r="AC116" s="129">
        <f t="shared" si="172"/>
        <v>0</v>
      </c>
      <c r="AD116" s="129">
        <f t="shared" si="172"/>
        <v>0</v>
      </c>
      <c r="AE116" s="129">
        <f t="shared" si="172"/>
        <v>0</v>
      </c>
      <c r="AF116" s="129">
        <f t="shared" si="172"/>
        <v>0</v>
      </c>
      <c r="AG116" s="129">
        <f t="shared" si="172"/>
        <v>0</v>
      </c>
      <c r="AH116" s="129">
        <f t="shared" si="172"/>
        <v>0</v>
      </c>
      <c r="AI116" s="129">
        <f t="shared" si="172"/>
        <v>0</v>
      </c>
      <c r="AJ116" s="129">
        <f t="shared" si="172"/>
        <v>0</v>
      </c>
      <c r="AK116" s="129">
        <f t="shared" si="172"/>
        <v>0</v>
      </c>
      <c r="AL116" s="129">
        <f t="shared" si="172"/>
        <v>0</v>
      </c>
      <c r="AM116" s="129">
        <f t="shared" si="172"/>
        <v>0</v>
      </c>
      <c r="AN116" s="129">
        <f t="shared" si="172"/>
        <v>0</v>
      </c>
      <c r="AO116" s="129">
        <f t="shared" si="172"/>
        <v>0</v>
      </c>
      <c r="AP116" s="129">
        <f t="shared" si="172"/>
        <v>0</v>
      </c>
      <c r="AQ116" s="129">
        <f t="shared" si="172"/>
        <v>0</v>
      </c>
      <c r="AR116" s="129">
        <f t="shared" si="172"/>
        <v>0</v>
      </c>
      <c r="AS116" s="129">
        <f t="shared" si="172"/>
        <v>0</v>
      </c>
      <c r="AT116" s="129">
        <f t="shared" si="172"/>
        <v>0</v>
      </c>
      <c r="AU116" s="129">
        <f t="shared" si="172"/>
        <v>0</v>
      </c>
      <c r="AV116" s="129">
        <f t="shared" si="172"/>
        <v>0</v>
      </c>
      <c r="AW116" s="129">
        <f t="shared" si="172"/>
        <v>0</v>
      </c>
      <c r="AX116" s="129">
        <f t="shared" si="172"/>
        <v>0</v>
      </c>
      <c r="AY116" s="129">
        <f t="shared" si="172"/>
        <v>0</v>
      </c>
      <c r="AZ116" s="129">
        <f t="shared" si="172"/>
        <v>0</v>
      </c>
      <c r="BA116" s="129">
        <f t="shared" si="172"/>
        <v>0</v>
      </c>
      <c r="BB116" s="129">
        <f t="shared" si="172"/>
        <v>0</v>
      </c>
      <c r="BC116" s="129">
        <f t="shared" si="172"/>
        <v>0</v>
      </c>
      <c r="BD116" s="129">
        <f t="shared" si="172"/>
        <v>0</v>
      </c>
      <c r="BE116" s="129">
        <f t="shared" si="172"/>
        <v>0</v>
      </c>
      <c r="BF116" s="129">
        <f t="shared" si="172"/>
        <v>0</v>
      </c>
      <c r="BG116" s="129">
        <f t="shared" si="172"/>
        <v>0</v>
      </c>
      <c r="BH116" s="129">
        <f t="shared" si="172"/>
        <v>0</v>
      </c>
      <c r="BI116" s="129">
        <f t="shared" si="172"/>
        <v>0</v>
      </c>
      <c r="BJ116" s="129">
        <f t="shared" si="172"/>
        <v>0</v>
      </c>
      <c r="BK116" s="129">
        <f t="shared" si="172"/>
        <v>0</v>
      </c>
      <c r="BL116" s="129">
        <f t="shared" si="172"/>
        <v>0</v>
      </c>
      <c r="BM116" s="129">
        <f t="shared" si="172"/>
        <v>0</v>
      </c>
      <c r="BN116" s="129">
        <f t="shared" si="172"/>
        <v>0</v>
      </c>
      <c r="BO116" s="129">
        <f t="shared" si="172"/>
        <v>0</v>
      </c>
      <c r="BP116" s="129">
        <f t="shared" si="172"/>
        <v>0</v>
      </c>
      <c r="BQ116" s="129">
        <f t="shared" si="172"/>
        <v>0</v>
      </c>
      <c r="BR116" s="129">
        <f t="shared" si="172"/>
        <v>0</v>
      </c>
      <c r="BS116" s="129">
        <f t="shared" si="172"/>
        <v>0</v>
      </c>
      <c r="BT116" s="129">
        <f t="shared" si="172"/>
        <v>0</v>
      </c>
      <c r="BU116" s="129">
        <f t="shared" si="172"/>
        <v>0</v>
      </c>
      <c r="BV116" s="129">
        <f t="shared" si="172"/>
        <v>0</v>
      </c>
      <c r="BW116" s="129">
        <f t="shared" si="172"/>
        <v>0</v>
      </c>
      <c r="BX116" s="129">
        <f t="shared" si="172"/>
        <v>0</v>
      </c>
      <c r="BY116" s="129">
        <f t="shared" si="172"/>
        <v>0</v>
      </c>
      <c r="BZ116" s="129">
        <f t="shared" si="172"/>
        <v>0</v>
      </c>
      <c r="CA116" s="129">
        <f t="shared" si="172"/>
        <v>0</v>
      </c>
      <c r="CB116" s="129">
        <f t="shared" si="172"/>
        <v>0</v>
      </c>
      <c r="CC116" s="129">
        <f t="shared" si="172"/>
        <v>0</v>
      </c>
      <c r="CD116" s="129">
        <f t="shared" si="172"/>
        <v>0</v>
      </c>
      <c r="CE116" s="129">
        <f t="shared" si="172"/>
        <v>0</v>
      </c>
      <c r="CF116" s="129">
        <f t="shared" si="172"/>
        <v>0</v>
      </c>
      <c r="CG116" s="129">
        <f t="shared" si="172"/>
        <v>0</v>
      </c>
      <c r="CH116" s="129">
        <f t="shared" si="172"/>
        <v>0</v>
      </c>
      <c r="CI116" s="129">
        <f t="shared" si="172"/>
        <v>0</v>
      </c>
      <c r="CJ116" s="129">
        <f t="shared" si="172"/>
        <v>0</v>
      </c>
      <c r="CK116" s="129">
        <f t="shared" si="172"/>
        <v>0</v>
      </c>
      <c r="CL116" s="129">
        <f t="shared" si="172"/>
        <v>0</v>
      </c>
      <c r="CM116" s="115">
        <f t="shared" si="162"/>
        <v>0</v>
      </c>
      <c r="CN116" s="5"/>
      <c r="CO116" s="5"/>
      <c r="CP116" s="5"/>
      <c r="CQ116" s="5"/>
      <c r="CR116" s="5"/>
    </row>
    <row r="117" spans="1:96" ht="16.5" customHeight="1" x14ac:dyDescent="0.25">
      <c r="A117" s="5"/>
      <c r="B117" s="5"/>
      <c r="C117" s="5"/>
      <c r="D117" s="5"/>
      <c r="E117" s="17" t="s">
        <v>356</v>
      </c>
      <c r="F117" s="129">
        <f t="shared" ref="F117:CL117" si="173">F15*F68</f>
        <v>0</v>
      </c>
      <c r="G117" s="129">
        <f t="shared" si="173"/>
        <v>0</v>
      </c>
      <c r="H117" s="129">
        <f t="shared" si="173"/>
        <v>0</v>
      </c>
      <c r="I117" s="129">
        <f t="shared" si="173"/>
        <v>0</v>
      </c>
      <c r="J117" s="129">
        <f t="shared" si="173"/>
        <v>0</v>
      </c>
      <c r="K117" s="129">
        <f t="shared" si="173"/>
        <v>0</v>
      </c>
      <c r="L117" s="129">
        <f t="shared" si="173"/>
        <v>0</v>
      </c>
      <c r="M117" s="129">
        <f t="shared" si="173"/>
        <v>0</v>
      </c>
      <c r="N117" s="129">
        <f t="shared" si="173"/>
        <v>0</v>
      </c>
      <c r="O117" s="129">
        <f t="shared" si="173"/>
        <v>0</v>
      </c>
      <c r="P117" s="129">
        <f t="shared" si="173"/>
        <v>0</v>
      </c>
      <c r="Q117" s="129">
        <f t="shared" si="173"/>
        <v>0</v>
      </c>
      <c r="R117" s="129">
        <f t="shared" si="173"/>
        <v>0</v>
      </c>
      <c r="S117" s="129">
        <f t="shared" si="173"/>
        <v>0</v>
      </c>
      <c r="T117" s="129">
        <f t="shared" si="173"/>
        <v>0</v>
      </c>
      <c r="U117" s="129">
        <f t="shared" si="173"/>
        <v>0</v>
      </c>
      <c r="V117" s="129">
        <f t="shared" si="173"/>
        <v>0</v>
      </c>
      <c r="W117" s="129">
        <f t="shared" si="173"/>
        <v>0</v>
      </c>
      <c r="X117" s="129">
        <f t="shared" si="173"/>
        <v>0</v>
      </c>
      <c r="Y117" s="129">
        <f t="shared" si="173"/>
        <v>0</v>
      </c>
      <c r="Z117" s="129">
        <f t="shared" si="173"/>
        <v>0</v>
      </c>
      <c r="AA117" s="129">
        <f t="shared" si="173"/>
        <v>0</v>
      </c>
      <c r="AB117" s="129">
        <f t="shared" si="173"/>
        <v>0</v>
      </c>
      <c r="AC117" s="129">
        <f t="shared" si="173"/>
        <v>0</v>
      </c>
      <c r="AD117" s="129">
        <f t="shared" si="173"/>
        <v>0</v>
      </c>
      <c r="AE117" s="129">
        <f t="shared" si="173"/>
        <v>0</v>
      </c>
      <c r="AF117" s="129">
        <f t="shared" si="173"/>
        <v>0</v>
      </c>
      <c r="AG117" s="129">
        <f t="shared" si="173"/>
        <v>0</v>
      </c>
      <c r="AH117" s="129">
        <f t="shared" si="173"/>
        <v>0</v>
      </c>
      <c r="AI117" s="129">
        <f t="shared" si="173"/>
        <v>0</v>
      </c>
      <c r="AJ117" s="129">
        <f t="shared" si="173"/>
        <v>0</v>
      </c>
      <c r="AK117" s="129">
        <f t="shared" si="173"/>
        <v>0</v>
      </c>
      <c r="AL117" s="129">
        <f t="shared" si="173"/>
        <v>0</v>
      </c>
      <c r="AM117" s="129">
        <f t="shared" si="173"/>
        <v>0</v>
      </c>
      <c r="AN117" s="129">
        <f t="shared" si="173"/>
        <v>0</v>
      </c>
      <c r="AO117" s="129">
        <f t="shared" si="173"/>
        <v>0</v>
      </c>
      <c r="AP117" s="129">
        <f t="shared" si="173"/>
        <v>0</v>
      </c>
      <c r="AQ117" s="129">
        <f t="shared" si="173"/>
        <v>0</v>
      </c>
      <c r="AR117" s="129">
        <f t="shared" si="173"/>
        <v>0</v>
      </c>
      <c r="AS117" s="129">
        <f t="shared" si="173"/>
        <v>0</v>
      </c>
      <c r="AT117" s="129">
        <f t="shared" si="173"/>
        <v>0</v>
      </c>
      <c r="AU117" s="129">
        <f t="shared" si="173"/>
        <v>0</v>
      </c>
      <c r="AV117" s="129">
        <f t="shared" si="173"/>
        <v>0</v>
      </c>
      <c r="AW117" s="129">
        <f t="shared" si="173"/>
        <v>0</v>
      </c>
      <c r="AX117" s="129">
        <f t="shared" si="173"/>
        <v>0</v>
      </c>
      <c r="AY117" s="129">
        <f t="shared" si="173"/>
        <v>0</v>
      </c>
      <c r="AZ117" s="129">
        <f t="shared" si="173"/>
        <v>0</v>
      </c>
      <c r="BA117" s="129">
        <f t="shared" si="173"/>
        <v>0</v>
      </c>
      <c r="BB117" s="129">
        <f t="shared" si="173"/>
        <v>0</v>
      </c>
      <c r="BC117" s="129">
        <f t="shared" si="173"/>
        <v>0</v>
      </c>
      <c r="BD117" s="129">
        <f t="shared" si="173"/>
        <v>0</v>
      </c>
      <c r="BE117" s="129">
        <f t="shared" si="173"/>
        <v>0</v>
      </c>
      <c r="BF117" s="129">
        <f t="shared" si="173"/>
        <v>0</v>
      </c>
      <c r="BG117" s="129">
        <f t="shared" si="173"/>
        <v>0</v>
      </c>
      <c r="BH117" s="129">
        <f t="shared" si="173"/>
        <v>0</v>
      </c>
      <c r="BI117" s="129">
        <f t="shared" si="173"/>
        <v>0</v>
      </c>
      <c r="BJ117" s="129">
        <f t="shared" si="173"/>
        <v>0</v>
      </c>
      <c r="BK117" s="129">
        <f t="shared" si="173"/>
        <v>0</v>
      </c>
      <c r="BL117" s="129">
        <f t="shared" si="173"/>
        <v>0</v>
      </c>
      <c r="BM117" s="129">
        <f t="shared" si="173"/>
        <v>0</v>
      </c>
      <c r="BN117" s="129">
        <f t="shared" si="173"/>
        <v>0</v>
      </c>
      <c r="BO117" s="129">
        <f t="shared" si="173"/>
        <v>0</v>
      </c>
      <c r="BP117" s="129">
        <f t="shared" si="173"/>
        <v>0</v>
      </c>
      <c r="BQ117" s="129">
        <f t="shared" si="173"/>
        <v>0</v>
      </c>
      <c r="BR117" s="129">
        <f t="shared" si="173"/>
        <v>0</v>
      </c>
      <c r="BS117" s="129">
        <f t="shared" si="173"/>
        <v>0</v>
      </c>
      <c r="BT117" s="129">
        <f t="shared" si="173"/>
        <v>0</v>
      </c>
      <c r="BU117" s="129">
        <f t="shared" si="173"/>
        <v>0</v>
      </c>
      <c r="BV117" s="129">
        <f t="shared" si="173"/>
        <v>0</v>
      </c>
      <c r="BW117" s="129">
        <f t="shared" si="173"/>
        <v>0</v>
      </c>
      <c r="BX117" s="129">
        <f t="shared" si="173"/>
        <v>0</v>
      </c>
      <c r="BY117" s="129">
        <f t="shared" si="173"/>
        <v>0</v>
      </c>
      <c r="BZ117" s="129">
        <f t="shared" si="173"/>
        <v>0</v>
      </c>
      <c r="CA117" s="129">
        <f t="shared" si="173"/>
        <v>0</v>
      </c>
      <c r="CB117" s="129">
        <f t="shared" si="173"/>
        <v>0</v>
      </c>
      <c r="CC117" s="129">
        <f t="shared" si="173"/>
        <v>0</v>
      </c>
      <c r="CD117" s="129">
        <f t="shared" si="173"/>
        <v>0</v>
      </c>
      <c r="CE117" s="129">
        <f t="shared" si="173"/>
        <v>0</v>
      </c>
      <c r="CF117" s="129">
        <f t="shared" si="173"/>
        <v>0</v>
      </c>
      <c r="CG117" s="129">
        <f t="shared" si="173"/>
        <v>0</v>
      </c>
      <c r="CH117" s="129">
        <f t="shared" si="173"/>
        <v>0</v>
      </c>
      <c r="CI117" s="129">
        <f t="shared" si="173"/>
        <v>0</v>
      </c>
      <c r="CJ117" s="129">
        <f t="shared" si="173"/>
        <v>0</v>
      </c>
      <c r="CK117" s="129">
        <f t="shared" si="173"/>
        <v>0</v>
      </c>
      <c r="CL117" s="129">
        <f t="shared" si="173"/>
        <v>0</v>
      </c>
      <c r="CM117" s="115">
        <f t="shared" si="162"/>
        <v>0</v>
      </c>
      <c r="CN117" s="5"/>
      <c r="CO117" s="5"/>
      <c r="CP117" s="5"/>
      <c r="CQ117" s="5"/>
      <c r="CR117" s="5"/>
    </row>
    <row r="118" spans="1:96" ht="16.5" customHeight="1" x14ac:dyDescent="0.25">
      <c r="A118" s="5"/>
      <c r="B118" s="5"/>
      <c r="C118" s="5"/>
      <c r="D118" s="5"/>
      <c r="E118" s="17" t="s">
        <v>357</v>
      </c>
      <c r="F118" s="129">
        <f t="shared" ref="F118:CL118" si="174">F16*F69</f>
        <v>0</v>
      </c>
      <c r="G118" s="129">
        <f t="shared" si="174"/>
        <v>0</v>
      </c>
      <c r="H118" s="129">
        <f t="shared" si="174"/>
        <v>0</v>
      </c>
      <c r="I118" s="129">
        <f t="shared" si="174"/>
        <v>0</v>
      </c>
      <c r="J118" s="129">
        <f t="shared" si="174"/>
        <v>0</v>
      </c>
      <c r="K118" s="129">
        <f t="shared" si="174"/>
        <v>0</v>
      </c>
      <c r="L118" s="129">
        <f t="shared" si="174"/>
        <v>0</v>
      </c>
      <c r="M118" s="129">
        <f t="shared" si="174"/>
        <v>0</v>
      </c>
      <c r="N118" s="129">
        <f t="shared" si="174"/>
        <v>0</v>
      </c>
      <c r="O118" s="129">
        <f t="shared" si="174"/>
        <v>0</v>
      </c>
      <c r="P118" s="129">
        <f t="shared" si="174"/>
        <v>0</v>
      </c>
      <c r="Q118" s="129">
        <f t="shared" si="174"/>
        <v>0</v>
      </c>
      <c r="R118" s="129">
        <f t="shared" si="174"/>
        <v>0</v>
      </c>
      <c r="S118" s="129">
        <f t="shared" si="174"/>
        <v>0</v>
      </c>
      <c r="T118" s="129">
        <f t="shared" si="174"/>
        <v>0</v>
      </c>
      <c r="U118" s="129">
        <f t="shared" si="174"/>
        <v>0</v>
      </c>
      <c r="V118" s="129">
        <f t="shared" si="174"/>
        <v>0</v>
      </c>
      <c r="W118" s="129">
        <f t="shared" si="174"/>
        <v>0</v>
      </c>
      <c r="X118" s="129">
        <f t="shared" si="174"/>
        <v>0</v>
      </c>
      <c r="Y118" s="129">
        <f t="shared" si="174"/>
        <v>0</v>
      </c>
      <c r="Z118" s="129">
        <f t="shared" si="174"/>
        <v>0</v>
      </c>
      <c r="AA118" s="129">
        <f t="shared" si="174"/>
        <v>0</v>
      </c>
      <c r="AB118" s="129">
        <f t="shared" si="174"/>
        <v>0</v>
      </c>
      <c r="AC118" s="129">
        <f t="shared" si="174"/>
        <v>0</v>
      </c>
      <c r="AD118" s="129">
        <f t="shared" si="174"/>
        <v>0</v>
      </c>
      <c r="AE118" s="129">
        <f t="shared" si="174"/>
        <v>0</v>
      </c>
      <c r="AF118" s="129">
        <f t="shared" si="174"/>
        <v>0</v>
      </c>
      <c r="AG118" s="129">
        <f t="shared" si="174"/>
        <v>0</v>
      </c>
      <c r="AH118" s="129">
        <f t="shared" si="174"/>
        <v>0</v>
      </c>
      <c r="AI118" s="129">
        <f t="shared" si="174"/>
        <v>0</v>
      </c>
      <c r="AJ118" s="129">
        <f t="shared" si="174"/>
        <v>0</v>
      </c>
      <c r="AK118" s="129">
        <f t="shared" si="174"/>
        <v>0</v>
      </c>
      <c r="AL118" s="129">
        <f t="shared" si="174"/>
        <v>0</v>
      </c>
      <c r="AM118" s="129">
        <f t="shared" si="174"/>
        <v>0</v>
      </c>
      <c r="AN118" s="129">
        <f t="shared" si="174"/>
        <v>0</v>
      </c>
      <c r="AO118" s="129">
        <f t="shared" si="174"/>
        <v>0</v>
      </c>
      <c r="AP118" s="129">
        <f t="shared" si="174"/>
        <v>0</v>
      </c>
      <c r="AQ118" s="129">
        <f t="shared" si="174"/>
        <v>0</v>
      </c>
      <c r="AR118" s="129">
        <f t="shared" si="174"/>
        <v>0</v>
      </c>
      <c r="AS118" s="129">
        <f t="shared" si="174"/>
        <v>0</v>
      </c>
      <c r="AT118" s="129">
        <f t="shared" si="174"/>
        <v>0</v>
      </c>
      <c r="AU118" s="129">
        <f t="shared" si="174"/>
        <v>0</v>
      </c>
      <c r="AV118" s="129">
        <f t="shared" si="174"/>
        <v>0</v>
      </c>
      <c r="AW118" s="129">
        <f t="shared" si="174"/>
        <v>0</v>
      </c>
      <c r="AX118" s="129">
        <f t="shared" si="174"/>
        <v>0</v>
      </c>
      <c r="AY118" s="129">
        <f t="shared" si="174"/>
        <v>0</v>
      </c>
      <c r="AZ118" s="129">
        <f t="shared" si="174"/>
        <v>0</v>
      </c>
      <c r="BA118" s="129">
        <f t="shared" si="174"/>
        <v>0</v>
      </c>
      <c r="BB118" s="129">
        <f t="shared" si="174"/>
        <v>0</v>
      </c>
      <c r="BC118" s="129">
        <f t="shared" si="174"/>
        <v>0</v>
      </c>
      <c r="BD118" s="129">
        <f t="shared" si="174"/>
        <v>0</v>
      </c>
      <c r="BE118" s="129">
        <f t="shared" si="174"/>
        <v>0</v>
      </c>
      <c r="BF118" s="129">
        <f t="shared" si="174"/>
        <v>0</v>
      </c>
      <c r="BG118" s="129">
        <f t="shared" si="174"/>
        <v>0</v>
      </c>
      <c r="BH118" s="129">
        <f t="shared" si="174"/>
        <v>0</v>
      </c>
      <c r="BI118" s="129">
        <f t="shared" si="174"/>
        <v>0</v>
      </c>
      <c r="BJ118" s="129">
        <f t="shared" si="174"/>
        <v>0</v>
      </c>
      <c r="BK118" s="129">
        <f t="shared" si="174"/>
        <v>0</v>
      </c>
      <c r="BL118" s="129">
        <f t="shared" si="174"/>
        <v>0</v>
      </c>
      <c r="BM118" s="129">
        <f t="shared" si="174"/>
        <v>0</v>
      </c>
      <c r="BN118" s="129">
        <f t="shared" si="174"/>
        <v>0</v>
      </c>
      <c r="BO118" s="129">
        <f t="shared" si="174"/>
        <v>0</v>
      </c>
      <c r="BP118" s="129">
        <f t="shared" si="174"/>
        <v>0</v>
      </c>
      <c r="BQ118" s="129">
        <f t="shared" si="174"/>
        <v>0</v>
      </c>
      <c r="BR118" s="129">
        <f t="shared" si="174"/>
        <v>0</v>
      </c>
      <c r="BS118" s="129">
        <f t="shared" si="174"/>
        <v>0</v>
      </c>
      <c r="BT118" s="129">
        <f t="shared" si="174"/>
        <v>0</v>
      </c>
      <c r="BU118" s="129">
        <f t="shared" si="174"/>
        <v>0</v>
      </c>
      <c r="BV118" s="129">
        <f t="shared" si="174"/>
        <v>0</v>
      </c>
      <c r="BW118" s="129">
        <f t="shared" si="174"/>
        <v>0</v>
      </c>
      <c r="BX118" s="129">
        <f t="shared" si="174"/>
        <v>0</v>
      </c>
      <c r="BY118" s="129">
        <f t="shared" si="174"/>
        <v>0</v>
      </c>
      <c r="BZ118" s="129">
        <f t="shared" si="174"/>
        <v>0</v>
      </c>
      <c r="CA118" s="129">
        <f t="shared" si="174"/>
        <v>0</v>
      </c>
      <c r="CB118" s="129">
        <f t="shared" si="174"/>
        <v>0</v>
      </c>
      <c r="CC118" s="129">
        <f t="shared" si="174"/>
        <v>0</v>
      </c>
      <c r="CD118" s="129">
        <f t="shared" si="174"/>
        <v>0</v>
      </c>
      <c r="CE118" s="129">
        <f t="shared" si="174"/>
        <v>0</v>
      </c>
      <c r="CF118" s="129">
        <f t="shared" si="174"/>
        <v>0</v>
      </c>
      <c r="CG118" s="129">
        <f t="shared" si="174"/>
        <v>0</v>
      </c>
      <c r="CH118" s="129">
        <f t="shared" si="174"/>
        <v>0</v>
      </c>
      <c r="CI118" s="129">
        <f t="shared" si="174"/>
        <v>0</v>
      </c>
      <c r="CJ118" s="129">
        <f t="shared" si="174"/>
        <v>0</v>
      </c>
      <c r="CK118" s="129">
        <f t="shared" si="174"/>
        <v>0</v>
      </c>
      <c r="CL118" s="129">
        <f t="shared" si="174"/>
        <v>0</v>
      </c>
      <c r="CM118" s="115">
        <f t="shared" si="162"/>
        <v>0</v>
      </c>
      <c r="CN118" s="5"/>
      <c r="CO118" s="5"/>
      <c r="CP118" s="5"/>
      <c r="CQ118" s="5"/>
      <c r="CR118" s="5"/>
    </row>
    <row r="119" spans="1:96" ht="33" x14ac:dyDescent="0.25">
      <c r="A119" s="5"/>
      <c r="B119" s="5"/>
      <c r="C119" s="5"/>
      <c r="D119" s="5"/>
      <c r="E119" s="16" t="s">
        <v>358</v>
      </c>
      <c r="F119" s="129">
        <f t="shared" ref="F119:CL119" si="175">F17*F70</f>
        <v>0</v>
      </c>
      <c r="G119" s="129">
        <f t="shared" si="175"/>
        <v>0</v>
      </c>
      <c r="H119" s="129">
        <f t="shared" si="175"/>
        <v>0</v>
      </c>
      <c r="I119" s="129">
        <f t="shared" si="175"/>
        <v>0</v>
      </c>
      <c r="J119" s="129">
        <f t="shared" si="175"/>
        <v>0</v>
      </c>
      <c r="K119" s="129">
        <f t="shared" si="175"/>
        <v>0</v>
      </c>
      <c r="L119" s="129">
        <f t="shared" si="175"/>
        <v>0</v>
      </c>
      <c r="M119" s="129">
        <f t="shared" si="175"/>
        <v>0</v>
      </c>
      <c r="N119" s="129">
        <f t="shared" si="175"/>
        <v>0</v>
      </c>
      <c r="O119" s="129">
        <f t="shared" si="175"/>
        <v>0</v>
      </c>
      <c r="P119" s="129">
        <f t="shared" si="175"/>
        <v>0</v>
      </c>
      <c r="Q119" s="129">
        <f t="shared" si="175"/>
        <v>0</v>
      </c>
      <c r="R119" s="129">
        <f t="shared" si="175"/>
        <v>0</v>
      </c>
      <c r="S119" s="129">
        <f t="shared" si="175"/>
        <v>0</v>
      </c>
      <c r="T119" s="129">
        <f t="shared" si="175"/>
        <v>0</v>
      </c>
      <c r="U119" s="129">
        <f t="shared" si="175"/>
        <v>0</v>
      </c>
      <c r="V119" s="129">
        <f t="shared" si="175"/>
        <v>0</v>
      </c>
      <c r="W119" s="129">
        <f t="shared" si="175"/>
        <v>0</v>
      </c>
      <c r="X119" s="129">
        <f t="shared" si="175"/>
        <v>0</v>
      </c>
      <c r="Y119" s="129">
        <f t="shared" si="175"/>
        <v>0</v>
      </c>
      <c r="Z119" s="129">
        <f t="shared" si="175"/>
        <v>0</v>
      </c>
      <c r="AA119" s="129">
        <f t="shared" si="175"/>
        <v>0</v>
      </c>
      <c r="AB119" s="129">
        <f t="shared" si="175"/>
        <v>0</v>
      </c>
      <c r="AC119" s="129">
        <f t="shared" si="175"/>
        <v>0</v>
      </c>
      <c r="AD119" s="129">
        <f t="shared" si="175"/>
        <v>0</v>
      </c>
      <c r="AE119" s="129">
        <f t="shared" si="175"/>
        <v>0</v>
      </c>
      <c r="AF119" s="129">
        <f t="shared" si="175"/>
        <v>0</v>
      </c>
      <c r="AG119" s="129">
        <f t="shared" si="175"/>
        <v>0</v>
      </c>
      <c r="AH119" s="129">
        <f t="shared" si="175"/>
        <v>0</v>
      </c>
      <c r="AI119" s="129">
        <f t="shared" si="175"/>
        <v>0</v>
      </c>
      <c r="AJ119" s="129">
        <f t="shared" si="175"/>
        <v>0</v>
      </c>
      <c r="AK119" s="129">
        <f t="shared" si="175"/>
        <v>0</v>
      </c>
      <c r="AL119" s="129">
        <f t="shared" si="175"/>
        <v>0</v>
      </c>
      <c r="AM119" s="129">
        <f t="shared" si="175"/>
        <v>0</v>
      </c>
      <c r="AN119" s="129">
        <f t="shared" si="175"/>
        <v>0</v>
      </c>
      <c r="AO119" s="129">
        <f t="shared" si="175"/>
        <v>0</v>
      </c>
      <c r="AP119" s="129">
        <f t="shared" si="175"/>
        <v>0</v>
      </c>
      <c r="AQ119" s="129">
        <f t="shared" si="175"/>
        <v>0</v>
      </c>
      <c r="AR119" s="129">
        <f t="shared" si="175"/>
        <v>0</v>
      </c>
      <c r="AS119" s="129">
        <f t="shared" si="175"/>
        <v>0</v>
      </c>
      <c r="AT119" s="129">
        <f t="shared" si="175"/>
        <v>0</v>
      </c>
      <c r="AU119" s="129">
        <f t="shared" si="175"/>
        <v>0</v>
      </c>
      <c r="AV119" s="129">
        <f t="shared" si="175"/>
        <v>0</v>
      </c>
      <c r="AW119" s="129">
        <f t="shared" si="175"/>
        <v>0</v>
      </c>
      <c r="AX119" s="129">
        <f t="shared" si="175"/>
        <v>0</v>
      </c>
      <c r="AY119" s="129">
        <f t="shared" si="175"/>
        <v>0</v>
      </c>
      <c r="AZ119" s="129">
        <f t="shared" si="175"/>
        <v>0</v>
      </c>
      <c r="BA119" s="129">
        <f t="shared" si="175"/>
        <v>0</v>
      </c>
      <c r="BB119" s="129">
        <f t="shared" si="175"/>
        <v>0</v>
      </c>
      <c r="BC119" s="129">
        <f t="shared" si="175"/>
        <v>0</v>
      </c>
      <c r="BD119" s="129">
        <f t="shared" si="175"/>
        <v>0</v>
      </c>
      <c r="BE119" s="129">
        <f t="shared" si="175"/>
        <v>0</v>
      </c>
      <c r="BF119" s="129">
        <f t="shared" si="175"/>
        <v>0</v>
      </c>
      <c r="BG119" s="129">
        <f t="shared" si="175"/>
        <v>0</v>
      </c>
      <c r="BH119" s="129">
        <f t="shared" si="175"/>
        <v>0</v>
      </c>
      <c r="BI119" s="129">
        <f t="shared" si="175"/>
        <v>0</v>
      </c>
      <c r="BJ119" s="129">
        <f t="shared" si="175"/>
        <v>0</v>
      </c>
      <c r="BK119" s="129">
        <f t="shared" si="175"/>
        <v>0</v>
      </c>
      <c r="BL119" s="129">
        <f t="shared" si="175"/>
        <v>0</v>
      </c>
      <c r="BM119" s="129">
        <f t="shared" si="175"/>
        <v>0</v>
      </c>
      <c r="BN119" s="129">
        <f t="shared" si="175"/>
        <v>0</v>
      </c>
      <c r="BO119" s="129">
        <f t="shared" si="175"/>
        <v>0</v>
      </c>
      <c r="BP119" s="129">
        <f t="shared" si="175"/>
        <v>0</v>
      </c>
      <c r="BQ119" s="129">
        <f t="shared" si="175"/>
        <v>0</v>
      </c>
      <c r="BR119" s="129">
        <f t="shared" si="175"/>
        <v>0</v>
      </c>
      <c r="BS119" s="129">
        <f t="shared" si="175"/>
        <v>0</v>
      </c>
      <c r="BT119" s="129">
        <f t="shared" si="175"/>
        <v>0</v>
      </c>
      <c r="BU119" s="129">
        <f t="shared" si="175"/>
        <v>0</v>
      </c>
      <c r="BV119" s="129">
        <f t="shared" si="175"/>
        <v>0</v>
      </c>
      <c r="BW119" s="129">
        <f t="shared" si="175"/>
        <v>0</v>
      </c>
      <c r="BX119" s="129">
        <f t="shared" si="175"/>
        <v>0</v>
      </c>
      <c r="BY119" s="129">
        <f t="shared" si="175"/>
        <v>0</v>
      </c>
      <c r="BZ119" s="129">
        <f t="shared" si="175"/>
        <v>0</v>
      </c>
      <c r="CA119" s="129">
        <f t="shared" si="175"/>
        <v>0</v>
      </c>
      <c r="CB119" s="129">
        <f t="shared" si="175"/>
        <v>0</v>
      </c>
      <c r="CC119" s="129">
        <f t="shared" si="175"/>
        <v>0</v>
      </c>
      <c r="CD119" s="129">
        <f t="shared" si="175"/>
        <v>0</v>
      </c>
      <c r="CE119" s="129">
        <f t="shared" si="175"/>
        <v>0</v>
      </c>
      <c r="CF119" s="129">
        <f t="shared" si="175"/>
        <v>0</v>
      </c>
      <c r="CG119" s="129">
        <f t="shared" si="175"/>
        <v>0</v>
      </c>
      <c r="CH119" s="129">
        <f t="shared" si="175"/>
        <v>0</v>
      </c>
      <c r="CI119" s="129">
        <f t="shared" si="175"/>
        <v>0</v>
      </c>
      <c r="CJ119" s="129">
        <f t="shared" si="175"/>
        <v>0</v>
      </c>
      <c r="CK119" s="129">
        <f t="shared" si="175"/>
        <v>0</v>
      </c>
      <c r="CL119" s="129">
        <f t="shared" si="175"/>
        <v>0</v>
      </c>
      <c r="CM119" s="115">
        <f t="shared" si="162"/>
        <v>0</v>
      </c>
      <c r="CN119" s="5"/>
      <c r="CO119" s="5"/>
      <c r="CP119" s="5"/>
      <c r="CQ119" s="5"/>
      <c r="CR119" s="5"/>
    </row>
    <row r="120" spans="1:96" ht="16.5" customHeight="1" x14ac:dyDescent="0.25">
      <c r="A120" s="5"/>
      <c r="B120" s="5"/>
      <c r="C120" s="5"/>
      <c r="D120" s="5"/>
      <c r="E120" s="17" t="s">
        <v>217</v>
      </c>
      <c r="F120" s="129">
        <f t="shared" ref="F120:CL120" si="176">F18*F71</f>
        <v>0</v>
      </c>
      <c r="G120" s="129">
        <f t="shared" si="176"/>
        <v>0</v>
      </c>
      <c r="H120" s="129">
        <f t="shared" si="176"/>
        <v>0</v>
      </c>
      <c r="I120" s="129">
        <f t="shared" si="176"/>
        <v>0</v>
      </c>
      <c r="J120" s="129">
        <f t="shared" si="176"/>
        <v>0</v>
      </c>
      <c r="K120" s="129">
        <f t="shared" si="176"/>
        <v>0</v>
      </c>
      <c r="L120" s="129">
        <f t="shared" si="176"/>
        <v>0</v>
      </c>
      <c r="M120" s="129">
        <f t="shared" si="176"/>
        <v>0</v>
      </c>
      <c r="N120" s="129">
        <f t="shared" si="176"/>
        <v>0</v>
      </c>
      <c r="O120" s="129">
        <f t="shared" si="176"/>
        <v>0</v>
      </c>
      <c r="P120" s="129">
        <f t="shared" si="176"/>
        <v>0</v>
      </c>
      <c r="Q120" s="129">
        <f t="shared" si="176"/>
        <v>0</v>
      </c>
      <c r="R120" s="129">
        <f t="shared" si="176"/>
        <v>0</v>
      </c>
      <c r="S120" s="129">
        <f t="shared" si="176"/>
        <v>0</v>
      </c>
      <c r="T120" s="129">
        <f t="shared" si="176"/>
        <v>0</v>
      </c>
      <c r="U120" s="129">
        <f t="shared" si="176"/>
        <v>0</v>
      </c>
      <c r="V120" s="129">
        <f t="shared" si="176"/>
        <v>0</v>
      </c>
      <c r="W120" s="129">
        <f t="shared" si="176"/>
        <v>0</v>
      </c>
      <c r="X120" s="129">
        <f t="shared" si="176"/>
        <v>0</v>
      </c>
      <c r="Y120" s="129">
        <f t="shared" si="176"/>
        <v>0</v>
      </c>
      <c r="Z120" s="129">
        <f t="shared" si="176"/>
        <v>0</v>
      </c>
      <c r="AA120" s="129">
        <f t="shared" si="176"/>
        <v>0</v>
      </c>
      <c r="AB120" s="129">
        <f t="shared" si="176"/>
        <v>0</v>
      </c>
      <c r="AC120" s="129">
        <f t="shared" si="176"/>
        <v>0</v>
      </c>
      <c r="AD120" s="129">
        <f t="shared" si="176"/>
        <v>0</v>
      </c>
      <c r="AE120" s="129">
        <f t="shared" si="176"/>
        <v>0</v>
      </c>
      <c r="AF120" s="129">
        <f t="shared" si="176"/>
        <v>0</v>
      </c>
      <c r="AG120" s="129">
        <f t="shared" si="176"/>
        <v>0</v>
      </c>
      <c r="AH120" s="129">
        <f t="shared" si="176"/>
        <v>0</v>
      </c>
      <c r="AI120" s="129">
        <f t="shared" si="176"/>
        <v>0</v>
      </c>
      <c r="AJ120" s="129">
        <f t="shared" si="176"/>
        <v>0</v>
      </c>
      <c r="AK120" s="129">
        <f t="shared" si="176"/>
        <v>0</v>
      </c>
      <c r="AL120" s="129">
        <f t="shared" si="176"/>
        <v>0</v>
      </c>
      <c r="AM120" s="129">
        <f t="shared" si="176"/>
        <v>0</v>
      </c>
      <c r="AN120" s="129">
        <f t="shared" si="176"/>
        <v>0</v>
      </c>
      <c r="AO120" s="129">
        <f t="shared" si="176"/>
        <v>0</v>
      </c>
      <c r="AP120" s="129">
        <f t="shared" si="176"/>
        <v>0</v>
      </c>
      <c r="AQ120" s="129">
        <f t="shared" si="176"/>
        <v>0</v>
      </c>
      <c r="AR120" s="129">
        <f t="shared" si="176"/>
        <v>0</v>
      </c>
      <c r="AS120" s="129">
        <f t="shared" si="176"/>
        <v>0</v>
      </c>
      <c r="AT120" s="129">
        <f t="shared" si="176"/>
        <v>0</v>
      </c>
      <c r="AU120" s="129">
        <f t="shared" si="176"/>
        <v>0</v>
      </c>
      <c r="AV120" s="129">
        <f t="shared" si="176"/>
        <v>0</v>
      </c>
      <c r="AW120" s="129">
        <f t="shared" si="176"/>
        <v>0</v>
      </c>
      <c r="AX120" s="129">
        <f t="shared" si="176"/>
        <v>0</v>
      </c>
      <c r="AY120" s="129">
        <f t="shared" si="176"/>
        <v>0</v>
      </c>
      <c r="AZ120" s="129">
        <f t="shared" si="176"/>
        <v>0</v>
      </c>
      <c r="BA120" s="129">
        <f t="shared" si="176"/>
        <v>0</v>
      </c>
      <c r="BB120" s="129">
        <f t="shared" si="176"/>
        <v>0</v>
      </c>
      <c r="BC120" s="129">
        <f t="shared" si="176"/>
        <v>0</v>
      </c>
      <c r="BD120" s="129">
        <f t="shared" si="176"/>
        <v>0</v>
      </c>
      <c r="BE120" s="129">
        <f t="shared" si="176"/>
        <v>0</v>
      </c>
      <c r="BF120" s="129">
        <f t="shared" si="176"/>
        <v>0</v>
      </c>
      <c r="BG120" s="129">
        <f t="shared" si="176"/>
        <v>0</v>
      </c>
      <c r="BH120" s="129">
        <f t="shared" si="176"/>
        <v>0</v>
      </c>
      <c r="BI120" s="129">
        <f t="shared" si="176"/>
        <v>0</v>
      </c>
      <c r="BJ120" s="129">
        <f t="shared" si="176"/>
        <v>0</v>
      </c>
      <c r="BK120" s="129">
        <f t="shared" si="176"/>
        <v>0</v>
      </c>
      <c r="BL120" s="129">
        <f t="shared" si="176"/>
        <v>0</v>
      </c>
      <c r="BM120" s="129">
        <f t="shared" si="176"/>
        <v>0</v>
      </c>
      <c r="BN120" s="129">
        <f t="shared" si="176"/>
        <v>0</v>
      </c>
      <c r="BO120" s="129">
        <f t="shared" si="176"/>
        <v>0</v>
      </c>
      <c r="BP120" s="129">
        <f t="shared" si="176"/>
        <v>0</v>
      </c>
      <c r="BQ120" s="129">
        <f t="shared" si="176"/>
        <v>0</v>
      </c>
      <c r="BR120" s="129">
        <f t="shared" si="176"/>
        <v>0</v>
      </c>
      <c r="BS120" s="129">
        <f t="shared" si="176"/>
        <v>0</v>
      </c>
      <c r="BT120" s="129">
        <f t="shared" si="176"/>
        <v>0</v>
      </c>
      <c r="BU120" s="129">
        <f t="shared" si="176"/>
        <v>0</v>
      </c>
      <c r="BV120" s="129">
        <f t="shared" si="176"/>
        <v>0</v>
      </c>
      <c r="BW120" s="129">
        <f t="shared" si="176"/>
        <v>0</v>
      </c>
      <c r="BX120" s="129">
        <f t="shared" si="176"/>
        <v>0</v>
      </c>
      <c r="BY120" s="129">
        <f t="shared" si="176"/>
        <v>0</v>
      </c>
      <c r="BZ120" s="129">
        <f t="shared" si="176"/>
        <v>0</v>
      </c>
      <c r="CA120" s="129">
        <f t="shared" si="176"/>
        <v>0</v>
      </c>
      <c r="CB120" s="129">
        <f t="shared" si="176"/>
        <v>0</v>
      </c>
      <c r="CC120" s="129">
        <f t="shared" si="176"/>
        <v>0</v>
      </c>
      <c r="CD120" s="129">
        <f t="shared" si="176"/>
        <v>0</v>
      </c>
      <c r="CE120" s="129">
        <f t="shared" si="176"/>
        <v>0</v>
      </c>
      <c r="CF120" s="129">
        <f t="shared" si="176"/>
        <v>0</v>
      </c>
      <c r="CG120" s="129">
        <f t="shared" si="176"/>
        <v>0</v>
      </c>
      <c r="CH120" s="129">
        <f t="shared" si="176"/>
        <v>0</v>
      </c>
      <c r="CI120" s="129">
        <f t="shared" si="176"/>
        <v>0</v>
      </c>
      <c r="CJ120" s="129">
        <f t="shared" si="176"/>
        <v>0</v>
      </c>
      <c r="CK120" s="129">
        <f t="shared" si="176"/>
        <v>0</v>
      </c>
      <c r="CL120" s="129">
        <f t="shared" si="176"/>
        <v>0</v>
      </c>
      <c r="CM120" s="115">
        <f t="shared" si="162"/>
        <v>0</v>
      </c>
      <c r="CN120" s="5"/>
      <c r="CO120" s="5"/>
      <c r="CP120" s="5"/>
      <c r="CQ120" s="5"/>
      <c r="CR120" s="5"/>
    </row>
    <row r="121" spans="1:96" ht="16.5" customHeight="1" x14ac:dyDescent="0.25">
      <c r="A121" s="5"/>
      <c r="B121" s="5"/>
      <c r="C121" s="5"/>
      <c r="D121" s="5"/>
      <c r="E121" s="17" t="s">
        <v>121</v>
      </c>
      <c r="F121" s="129">
        <f t="shared" ref="F121:CL121" si="177">F19*F72</f>
        <v>0</v>
      </c>
      <c r="G121" s="129">
        <f t="shared" si="177"/>
        <v>0</v>
      </c>
      <c r="H121" s="129">
        <f t="shared" si="177"/>
        <v>0</v>
      </c>
      <c r="I121" s="129">
        <f t="shared" si="177"/>
        <v>0</v>
      </c>
      <c r="J121" s="129">
        <f t="shared" si="177"/>
        <v>0</v>
      </c>
      <c r="K121" s="129">
        <f t="shared" si="177"/>
        <v>0</v>
      </c>
      <c r="L121" s="129">
        <f t="shared" si="177"/>
        <v>0</v>
      </c>
      <c r="M121" s="129">
        <f t="shared" si="177"/>
        <v>0</v>
      </c>
      <c r="N121" s="129">
        <f t="shared" si="177"/>
        <v>0</v>
      </c>
      <c r="O121" s="129">
        <f t="shared" si="177"/>
        <v>0</v>
      </c>
      <c r="P121" s="129">
        <f t="shared" si="177"/>
        <v>0</v>
      </c>
      <c r="Q121" s="129">
        <f t="shared" si="177"/>
        <v>0</v>
      </c>
      <c r="R121" s="129">
        <f t="shared" si="177"/>
        <v>0</v>
      </c>
      <c r="S121" s="129">
        <f t="shared" si="177"/>
        <v>0</v>
      </c>
      <c r="T121" s="129">
        <f t="shared" si="177"/>
        <v>0</v>
      </c>
      <c r="U121" s="129">
        <f t="shared" si="177"/>
        <v>0</v>
      </c>
      <c r="V121" s="129">
        <f t="shared" si="177"/>
        <v>0</v>
      </c>
      <c r="W121" s="129">
        <f t="shared" si="177"/>
        <v>0</v>
      </c>
      <c r="X121" s="129">
        <f t="shared" si="177"/>
        <v>0</v>
      </c>
      <c r="Y121" s="129">
        <f t="shared" si="177"/>
        <v>0</v>
      </c>
      <c r="Z121" s="129">
        <f t="shared" si="177"/>
        <v>0</v>
      </c>
      <c r="AA121" s="129">
        <f t="shared" si="177"/>
        <v>0</v>
      </c>
      <c r="AB121" s="129">
        <f t="shared" si="177"/>
        <v>0</v>
      </c>
      <c r="AC121" s="129">
        <f t="shared" si="177"/>
        <v>0</v>
      </c>
      <c r="AD121" s="129">
        <f t="shared" si="177"/>
        <v>0</v>
      </c>
      <c r="AE121" s="129">
        <f t="shared" si="177"/>
        <v>0</v>
      </c>
      <c r="AF121" s="129">
        <f t="shared" si="177"/>
        <v>0</v>
      </c>
      <c r="AG121" s="129">
        <f t="shared" si="177"/>
        <v>0</v>
      </c>
      <c r="AH121" s="129">
        <f t="shared" si="177"/>
        <v>0</v>
      </c>
      <c r="AI121" s="129">
        <f t="shared" si="177"/>
        <v>0</v>
      </c>
      <c r="AJ121" s="129">
        <f t="shared" si="177"/>
        <v>0</v>
      </c>
      <c r="AK121" s="129">
        <f t="shared" si="177"/>
        <v>0</v>
      </c>
      <c r="AL121" s="129">
        <f t="shared" si="177"/>
        <v>0</v>
      </c>
      <c r="AM121" s="129">
        <f t="shared" si="177"/>
        <v>0</v>
      </c>
      <c r="AN121" s="129">
        <f t="shared" si="177"/>
        <v>0</v>
      </c>
      <c r="AO121" s="129">
        <f t="shared" si="177"/>
        <v>0</v>
      </c>
      <c r="AP121" s="129">
        <f t="shared" si="177"/>
        <v>0</v>
      </c>
      <c r="AQ121" s="129">
        <f t="shared" si="177"/>
        <v>0</v>
      </c>
      <c r="AR121" s="129">
        <f t="shared" si="177"/>
        <v>0</v>
      </c>
      <c r="AS121" s="129">
        <f t="shared" si="177"/>
        <v>0</v>
      </c>
      <c r="AT121" s="129">
        <f t="shared" si="177"/>
        <v>0</v>
      </c>
      <c r="AU121" s="129">
        <f t="shared" si="177"/>
        <v>0</v>
      </c>
      <c r="AV121" s="129">
        <f t="shared" si="177"/>
        <v>0</v>
      </c>
      <c r="AW121" s="129">
        <f t="shared" si="177"/>
        <v>0</v>
      </c>
      <c r="AX121" s="129">
        <f t="shared" si="177"/>
        <v>0</v>
      </c>
      <c r="AY121" s="129">
        <f t="shared" si="177"/>
        <v>0</v>
      </c>
      <c r="AZ121" s="129">
        <f t="shared" si="177"/>
        <v>0</v>
      </c>
      <c r="BA121" s="129">
        <f t="shared" si="177"/>
        <v>0</v>
      </c>
      <c r="BB121" s="129">
        <f t="shared" si="177"/>
        <v>0</v>
      </c>
      <c r="BC121" s="129">
        <f t="shared" si="177"/>
        <v>0</v>
      </c>
      <c r="BD121" s="129">
        <f t="shared" si="177"/>
        <v>0</v>
      </c>
      <c r="BE121" s="129">
        <f t="shared" si="177"/>
        <v>0</v>
      </c>
      <c r="BF121" s="129">
        <f t="shared" si="177"/>
        <v>0</v>
      </c>
      <c r="BG121" s="129">
        <f t="shared" si="177"/>
        <v>0</v>
      </c>
      <c r="BH121" s="129">
        <f t="shared" si="177"/>
        <v>0</v>
      </c>
      <c r="BI121" s="129">
        <f t="shared" si="177"/>
        <v>0</v>
      </c>
      <c r="BJ121" s="129">
        <f t="shared" si="177"/>
        <v>0</v>
      </c>
      <c r="BK121" s="129">
        <f t="shared" si="177"/>
        <v>0</v>
      </c>
      <c r="BL121" s="129">
        <f t="shared" si="177"/>
        <v>0</v>
      </c>
      <c r="BM121" s="129">
        <f t="shared" si="177"/>
        <v>0</v>
      </c>
      <c r="BN121" s="129">
        <f t="shared" si="177"/>
        <v>0</v>
      </c>
      <c r="BO121" s="129">
        <f t="shared" si="177"/>
        <v>0</v>
      </c>
      <c r="BP121" s="129">
        <f t="shared" si="177"/>
        <v>0</v>
      </c>
      <c r="BQ121" s="129">
        <f t="shared" si="177"/>
        <v>0</v>
      </c>
      <c r="BR121" s="129">
        <f t="shared" si="177"/>
        <v>0</v>
      </c>
      <c r="BS121" s="129">
        <f t="shared" si="177"/>
        <v>0</v>
      </c>
      <c r="BT121" s="129">
        <f t="shared" si="177"/>
        <v>0</v>
      </c>
      <c r="BU121" s="129">
        <f t="shared" si="177"/>
        <v>0</v>
      </c>
      <c r="BV121" s="129">
        <f t="shared" si="177"/>
        <v>0</v>
      </c>
      <c r="BW121" s="129">
        <f t="shared" si="177"/>
        <v>0</v>
      </c>
      <c r="BX121" s="129">
        <f t="shared" si="177"/>
        <v>0</v>
      </c>
      <c r="BY121" s="129">
        <f t="shared" si="177"/>
        <v>0</v>
      </c>
      <c r="BZ121" s="129">
        <f t="shared" si="177"/>
        <v>0</v>
      </c>
      <c r="CA121" s="129">
        <f t="shared" si="177"/>
        <v>0</v>
      </c>
      <c r="CB121" s="129">
        <f t="shared" si="177"/>
        <v>0</v>
      </c>
      <c r="CC121" s="129">
        <f t="shared" si="177"/>
        <v>0</v>
      </c>
      <c r="CD121" s="129">
        <f t="shared" si="177"/>
        <v>0</v>
      </c>
      <c r="CE121" s="129">
        <f t="shared" si="177"/>
        <v>0</v>
      </c>
      <c r="CF121" s="129">
        <f t="shared" si="177"/>
        <v>0</v>
      </c>
      <c r="CG121" s="129">
        <f t="shared" si="177"/>
        <v>0</v>
      </c>
      <c r="CH121" s="129">
        <f t="shared" si="177"/>
        <v>0</v>
      </c>
      <c r="CI121" s="129">
        <f t="shared" si="177"/>
        <v>0</v>
      </c>
      <c r="CJ121" s="129">
        <f t="shared" si="177"/>
        <v>0</v>
      </c>
      <c r="CK121" s="129">
        <f t="shared" si="177"/>
        <v>0</v>
      </c>
      <c r="CL121" s="129">
        <f t="shared" si="177"/>
        <v>0</v>
      </c>
      <c r="CM121" s="115">
        <f t="shared" si="162"/>
        <v>0</v>
      </c>
      <c r="CN121" s="5"/>
      <c r="CO121" s="5"/>
      <c r="CP121" s="5"/>
      <c r="CQ121" s="5"/>
      <c r="CR121" s="5"/>
    </row>
    <row r="122" spans="1:96" ht="16.5" customHeight="1" x14ac:dyDescent="0.25">
      <c r="A122" s="5"/>
      <c r="B122" s="5"/>
      <c r="C122" s="5"/>
      <c r="D122" s="5"/>
      <c r="E122" s="17" t="s">
        <v>359</v>
      </c>
      <c r="F122" s="129">
        <f t="shared" ref="F122:CL122" si="178">F20*F73</f>
        <v>0</v>
      </c>
      <c r="G122" s="129">
        <f t="shared" si="178"/>
        <v>0</v>
      </c>
      <c r="H122" s="129">
        <f t="shared" si="178"/>
        <v>0</v>
      </c>
      <c r="I122" s="129">
        <f t="shared" si="178"/>
        <v>0</v>
      </c>
      <c r="J122" s="129">
        <f t="shared" si="178"/>
        <v>0</v>
      </c>
      <c r="K122" s="129">
        <f t="shared" si="178"/>
        <v>0</v>
      </c>
      <c r="L122" s="129">
        <f t="shared" si="178"/>
        <v>0</v>
      </c>
      <c r="M122" s="129">
        <f t="shared" si="178"/>
        <v>0</v>
      </c>
      <c r="N122" s="129">
        <f t="shared" si="178"/>
        <v>0</v>
      </c>
      <c r="O122" s="129">
        <f t="shared" si="178"/>
        <v>0</v>
      </c>
      <c r="P122" s="129">
        <f t="shared" si="178"/>
        <v>0</v>
      </c>
      <c r="Q122" s="129">
        <f t="shared" si="178"/>
        <v>0</v>
      </c>
      <c r="R122" s="129">
        <f t="shared" si="178"/>
        <v>0</v>
      </c>
      <c r="S122" s="129">
        <f t="shared" si="178"/>
        <v>0</v>
      </c>
      <c r="T122" s="129">
        <f t="shared" si="178"/>
        <v>0</v>
      </c>
      <c r="U122" s="129">
        <f t="shared" si="178"/>
        <v>0</v>
      </c>
      <c r="V122" s="129">
        <f t="shared" si="178"/>
        <v>0</v>
      </c>
      <c r="W122" s="129">
        <f t="shared" si="178"/>
        <v>0</v>
      </c>
      <c r="X122" s="129">
        <f t="shared" si="178"/>
        <v>0</v>
      </c>
      <c r="Y122" s="129">
        <f t="shared" si="178"/>
        <v>0</v>
      </c>
      <c r="Z122" s="129">
        <f t="shared" si="178"/>
        <v>0</v>
      </c>
      <c r="AA122" s="129">
        <f t="shared" si="178"/>
        <v>0</v>
      </c>
      <c r="AB122" s="129">
        <f t="shared" si="178"/>
        <v>0</v>
      </c>
      <c r="AC122" s="129">
        <f t="shared" si="178"/>
        <v>0</v>
      </c>
      <c r="AD122" s="129">
        <f t="shared" si="178"/>
        <v>0</v>
      </c>
      <c r="AE122" s="129">
        <f t="shared" si="178"/>
        <v>0</v>
      </c>
      <c r="AF122" s="129">
        <f t="shared" si="178"/>
        <v>0</v>
      </c>
      <c r="AG122" s="129">
        <f t="shared" si="178"/>
        <v>0</v>
      </c>
      <c r="AH122" s="129">
        <f t="shared" si="178"/>
        <v>0</v>
      </c>
      <c r="AI122" s="129">
        <f t="shared" si="178"/>
        <v>0</v>
      </c>
      <c r="AJ122" s="129">
        <f t="shared" si="178"/>
        <v>0</v>
      </c>
      <c r="AK122" s="129">
        <f t="shared" si="178"/>
        <v>0</v>
      </c>
      <c r="AL122" s="129">
        <f t="shared" si="178"/>
        <v>0</v>
      </c>
      <c r="AM122" s="129">
        <f t="shared" si="178"/>
        <v>0</v>
      </c>
      <c r="AN122" s="129">
        <f t="shared" si="178"/>
        <v>0</v>
      </c>
      <c r="AO122" s="129">
        <f t="shared" si="178"/>
        <v>0</v>
      </c>
      <c r="AP122" s="129">
        <f t="shared" si="178"/>
        <v>0</v>
      </c>
      <c r="AQ122" s="129">
        <f t="shared" si="178"/>
        <v>0</v>
      </c>
      <c r="AR122" s="129">
        <f t="shared" si="178"/>
        <v>0</v>
      </c>
      <c r="AS122" s="129">
        <f t="shared" si="178"/>
        <v>0</v>
      </c>
      <c r="AT122" s="129">
        <f t="shared" si="178"/>
        <v>0</v>
      </c>
      <c r="AU122" s="129">
        <f t="shared" si="178"/>
        <v>0</v>
      </c>
      <c r="AV122" s="129">
        <f t="shared" si="178"/>
        <v>0</v>
      </c>
      <c r="AW122" s="129">
        <f t="shared" si="178"/>
        <v>0</v>
      </c>
      <c r="AX122" s="129">
        <f t="shared" si="178"/>
        <v>0</v>
      </c>
      <c r="AY122" s="129">
        <f t="shared" si="178"/>
        <v>0</v>
      </c>
      <c r="AZ122" s="129">
        <f t="shared" si="178"/>
        <v>0</v>
      </c>
      <c r="BA122" s="129">
        <f t="shared" si="178"/>
        <v>0</v>
      </c>
      <c r="BB122" s="129">
        <f t="shared" si="178"/>
        <v>0</v>
      </c>
      <c r="BC122" s="129">
        <f t="shared" si="178"/>
        <v>0</v>
      </c>
      <c r="BD122" s="129">
        <f t="shared" si="178"/>
        <v>0</v>
      </c>
      <c r="BE122" s="129">
        <f t="shared" si="178"/>
        <v>0</v>
      </c>
      <c r="BF122" s="129">
        <f t="shared" si="178"/>
        <v>0</v>
      </c>
      <c r="BG122" s="129">
        <f t="shared" si="178"/>
        <v>0</v>
      </c>
      <c r="BH122" s="129">
        <f t="shared" si="178"/>
        <v>0</v>
      </c>
      <c r="BI122" s="129">
        <f t="shared" si="178"/>
        <v>0</v>
      </c>
      <c r="BJ122" s="129">
        <f t="shared" si="178"/>
        <v>0</v>
      </c>
      <c r="BK122" s="129">
        <f t="shared" si="178"/>
        <v>0</v>
      </c>
      <c r="BL122" s="129">
        <f t="shared" si="178"/>
        <v>0</v>
      </c>
      <c r="BM122" s="129">
        <f t="shared" si="178"/>
        <v>0</v>
      </c>
      <c r="BN122" s="129">
        <f t="shared" si="178"/>
        <v>0</v>
      </c>
      <c r="BO122" s="129">
        <f t="shared" si="178"/>
        <v>0</v>
      </c>
      <c r="BP122" s="129">
        <f t="shared" si="178"/>
        <v>0</v>
      </c>
      <c r="BQ122" s="129">
        <f t="shared" si="178"/>
        <v>0</v>
      </c>
      <c r="BR122" s="129">
        <f t="shared" si="178"/>
        <v>0</v>
      </c>
      <c r="BS122" s="129">
        <f t="shared" si="178"/>
        <v>0</v>
      </c>
      <c r="BT122" s="129">
        <f t="shared" si="178"/>
        <v>0</v>
      </c>
      <c r="BU122" s="129">
        <f t="shared" si="178"/>
        <v>0</v>
      </c>
      <c r="BV122" s="129">
        <f t="shared" si="178"/>
        <v>0</v>
      </c>
      <c r="BW122" s="129">
        <f t="shared" si="178"/>
        <v>0</v>
      </c>
      <c r="BX122" s="129">
        <f t="shared" si="178"/>
        <v>0</v>
      </c>
      <c r="BY122" s="129">
        <f t="shared" si="178"/>
        <v>0</v>
      </c>
      <c r="BZ122" s="129">
        <f t="shared" si="178"/>
        <v>0</v>
      </c>
      <c r="CA122" s="129">
        <f t="shared" si="178"/>
        <v>0</v>
      </c>
      <c r="CB122" s="129">
        <f t="shared" si="178"/>
        <v>0</v>
      </c>
      <c r="CC122" s="129">
        <f t="shared" si="178"/>
        <v>0</v>
      </c>
      <c r="CD122" s="129">
        <f t="shared" si="178"/>
        <v>0</v>
      </c>
      <c r="CE122" s="129">
        <f t="shared" si="178"/>
        <v>0</v>
      </c>
      <c r="CF122" s="129">
        <f t="shared" si="178"/>
        <v>0</v>
      </c>
      <c r="CG122" s="129">
        <f t="shared" si="178"/>
        <v>0</v>
      </c>
      <c r="CH122" s="129">
        <f t="shared" si="178"/>
        <v>0</v>
      </c>
      <c r="CI122" s="129">
        <f t="shared" si="178"/>
        <v>0</v>
      </c>
      <c r="CJ122" s="129">
        <f t="shared" si="178"/>
        <v>0</v>
      </c>
      <c r="CK122" s="129">
        <f t="shared" si="178"/>
        <v>0</v>
      </c>
      <c r="CL122" s="129">
        <f t="shared" si="178"/>
        <v>0</v>
      </c>
      <c r="CM122" s="115">
        <f t="shared" si="162"/>
        <v>0</v>
      </c>
      <c r="CN122" s="5"/>
      <c r="CO122" s="5"/>
      <c r="CP122" s="5"/>
      <c r="CQ122" s="5"/>
      <c r="CR122" s="5"/>
    </row>
    <row r="123" spans="1:96" ht="16.5" customHeight="1" x14ac:dyDescent="0.25">
      <c r="A123" s="5"/>
      <c r="B123" s="5"/>
      <c r="C123" s="5"/>
      <c r="D123" s="5"/>
      <c r="E123" s="16" t="s">
        <v>360</v>
      </c>
      <c r="F123" s="129">
        <f t="shared" ref="F123:CL123" si="179">F21*F74</f>
        <v>0</v>
      </c>
      <c r="G123" s="129">
        <f t="shared" si="179"/>
        <v>0</v>
      </c>
      <c r="H123" s="129">
        <f t="shared" si="179"/>
        <v>0</v>
      </c>
      <c r="I123" s="129">
        <f t="shared" si="179"/>
        <v>0</v>
      </c>
      <c r="J123" s="129">
        <f t="shared" si="179"/>
        <v>0</v>
      </c>
      <c r="K123" s="129">
        <f t="shared" si="179"/>
        <v>0</v>
      </c>
      <c r="L123" s="129">
        <f t="shared" si="179"/>
        <v>0</v>
      </c>
      <c r="M123" s="129">
        <f t="shared" si="179"/>
        <v>0</v>
      </c>
      <c r="N123" s="129">
        <f t="shared" si="179"/>
        <v>0</v>
      </c>
      <c r="O123" s="129">
        <f t="shared" si="179"/>
        <v>0</v>
      </c>
      <c r="P123" s="129">
        <f t="shared" si="179"/>
        <v>0</v>
      </c>
      <c r="Q123" s="129">
        <f t="shared" si="179"/>
        <v>0</v>
      </c>
      <c r="R123" s="129">
        <f t="shared" si="179"/>
        <v>0</v>
      </c>
      <c r="S123" s="129">
        <f t="shared" si="179"/>
        <v>0</v>
      </c>
      <c r="T123" s="129">
        <f t="shared" si="179"/>
        <v>0</v>
      </c>
      <c r="U123" s="129">
        <f t="shared" si="179"/>
        <v>0</v>
      </c>
      <c r="V123" s="129">
        <f t="shared" si="179"/>
        <v>0</v>
      </c>
      <c r="W123" s="129">
        <f t="shared" si="179"/>
        <v>0</v>
      </c>
      <c r="X123" s="129">
        <f t="shared" si="179"/>
        <v>0</v>
      </c>
      <c r="Y123" s="129">
        <f t="shared" si="179"/>
        <v>0</v>
      </c>
      <c r="Z123" s="129">
        <f t="shared" si="179"/>
        <v>0</v>
      </c>
      <c r="AA123" s="129">
        <f t="shared" si="179"/>
        <v>0</v>
      </c>
      <c r="AB123" s="129">
        <f t="shared" si="179"/>
        <v>0</v>
      </c>
      <c r="AC123" s="129">
        <f t="shared" si="179"/>
        <v>0</v>
      </c>
      <c r="AD123" s="129">
        <f t="shared" si="179"/>
        <v>0</v>
      </c>
      <c r="AE123" s="129">
        <f t="shared" si="179"/>
        <v>0</v>
      </c>
      <c r="AF123" s="129">
        <f t="shared" si="179"/>
        <v>0</v>
      </c>
      <c r="AG123" s="129">
        <f t="shared" si="179"/>
        <v>0</v>
      </c>
      <c r="AH123" s="129">
        <f t="shared" si="179"/>
        <v>0</v>
      </c>
      <c r="AI123" s="129">
        <f t="shared" si="179"/>
        <v>0</v>
      </c>
      <c r="AJ123" s="129">
        <f t="shared" si="179"/>
        <v>0</v>
      </c>
      <c r="AK123" s="129">
        <f t="shared" si="179"/>
        <v>0</v>
      </c>
      <c r="AL123" s="129">
        <f t="shared" si="179"/>
        <v>0</v>
      </c>
      <c r="AM123" s="129">
        <f t="shared" si="179"/>
        <v>0</v>
      </c>
      <c r="AN123" s="129">
        <f t="shared" si="179"/>
        <v>0</v>
      </c>
      <c r="AO123" s="129">
        <f t="shared" si="179"/>
        <v>0</v>
      </c>
      <c r="AP123" s="129">
        <f t="shared" si="179"/>
        <v>0</v>
      </c>
      <c r="AQ123" s="129">
        <f t="shared" si="179"/>
        <v>0</v>
      </c>
      <c r="AR123" s="129">
        <f t="shared" si="179"/>
        <v>0</v>
      </c>
      <c r="AS123" s="129">
        <f t="shared" si="179"/>
        <v>0</v>
      </c>
      <c r="AT123" s="129">
        <f t="shared" si="179"/>
        <v>0</v>
      </c>
      <c r="AU123" s="129">
        <f t="shared" si="179"/>
        <v>0</v>
      </c>
      <c r="AV123" s="129">
        <f t="shared" si="179"/>
        <v>0</v>
      </c>
      <c r="AW123" s="129">
        <f t="shared" si="179"/>
        <v>0</v>
      </c>
      <c r="AX123" s="129">
        <f t="shared" si="179"/>
        <v>0</v>
      </c>
      <c r="AY123" s="129">
        <f t="shared" si="179"/>
        <v>0</v>
      </c>
      <c r="AZ123" s="129">
        <f t="shared" si="179"/>
        <v>0</v>
      </c>
      <c r="BA123" s="129">
        <f t="shared" si="179"/>
        <v>0</v>
      </c>
      <c r="BB123" s="129">
        <f t="shared" si="179"/>
        <v>0</v>
      </c>
      <c r="BC123" s="129">
        <f t="shared" si="179"/>
        <v>0</v>
      </c>
      <c r="BD123" s="129">
        <f t="shared" si="179"/>
        <v>0</v>
      </c>
      <c r="BE123" s="129">
        <f t="shared" si="179"/>
        <v>0</v>
      </c>
      <c r="BF123" s="129">
        <f t="shared" si="179"/>
        <v>0</v>
      </c>
      <c r="BG123" s="129">
        <f t="shared" si="179"/>
        <v>0</v>
      </c>
      <c r="BH123" s="129">
        <f t="shared" si="179"/>
        <v>0</v>
      </c>
      <c r="BI123" s="129">
        <f t="shared" si="179"/>
        <v>0</v>
      </c>
      <c r="BJ123" s="129">
        <f t="shared" si="179"/>
        <v>0</v>
      </c>
      <c r="BK123" s="129">
        <f t="shared" si="179"/>
        <v>0</v>
      </c>
      <c r="BL123" s="129">
        <f t="shared" si="179"/>
        <v>0</v>
      </c>
      <c r="BM123" s="129">
        <f t="shared" si="179"/>
        <v>0</v>
      </c>
      <c r="BN123" s="129">
        <f t="shared" si="179"/>
        <v>0</v>
      </c>
      <c r="BO123" s="129">
        <f t="shared" si="179"/>
        <v>0</v>
      </c>
      <c r="BP123" s="129">
        <f t="shared" si="179"/>
        <v>0</v>
      </c>
      <c r="BQ123" s="129">
        <f t="shared" si="179"/>
        <v>0</v>
      </c>
      <c r="BR123" s="129">
        <f t="shared" si="179"/>
        <v>0</v>
      </c>
      <c r="BS123" s="129">
        <f t="shared" si="179"/>
        <v>0</v>
      </c>
      <c r="BT123" s="129">
        <f t="shared" si="179"/>
        <v>0</v>
      </c>
      <c r="BU123" s="129">
        <f t="shared" si="179"/>
        <v>0</v>
      </c>
      <c r="BV123" s="129">
        <f t="shared" si="179"/>
        <v>0</v>
      </c>
      <c r="BW123" s="129">
        <f t="shared" si="179"/>
        <v>0</v>
      </c>
      <c r="BX123" s="129">
        <f t="shared" si="179"/>
        <v>0</v>
      </c>
      <c r="BY123" s="129">
        <f t="shared" si="179"/>
        <v>0</v>
      </c>
      <c r="BZ123" s="129">
        <f t="shared" si="179"/>
        <v>0</v>
      </c>
      <c r="CA123" s="129">
        <f t="shared" si="179"/>
        <v>0</v>
      </c>
      <c r="CB123" s="129">
        <f t="shared" si="179"/>
        <v>0</v>
      </c>
      <c r="CC123" s="129">
        <f t="shared" si="179"/>
        <v>0</v>
      </c>
      <c r="CD123" s="129">
        <f t="shared" si="179"/>
        <v>0</v>
      </c>
      <c r="CE123" s="129">
        <f t="shared" si="179"/>
        <v>0</v>
      </c>
      <c r="CF123" s="129">
        <f t="shared" si="179"/>
        <v>0</v>
      </c>
      <c r="CG123" s="129">
        <f t="shared" si="179"/>
        <v>0</v>
      </c>
      <c r="CH123" s="129">
        <f t="shared" si="179"/>
        <v>0</v>
      </c>
      <c r="CI123" s="129">
        <f t="shared" si="179"/>
        <v>0</v>
      </c>
      <c r="CJ123" s="129">
        <f t="shared" si="179"/>
        <v>0</v>
      </c>
      <c r="CK123" s="129">
        <f t="shared" si="179"/>
        <v>0</v>
      </c>
      <c r="CL123" s="129">
        <f t="shared" si="179"/>
        <v>0</v>
      </c>
      <c r="CM123" s="115">
        <f t="shared" si="162"/>
        <v>0</v>
      </c>
      <c r="CN123" s="5"/>
      <c r="CO123" s="5"/>
      <c r="CP123" s="5"/>
      <c r="CQ123" s="5"/>
      <c r="CR123" s="5"/>
    </row>
    <row r="124" spans="1:96" ht="16.5" customHeight="1" x14ac:dyDescent="0.25">
      <c r="A124" s="5"/>
      <c r="B124" s="5"/>
      <c r="C124" s="5"/>
      <c r="D124" s="5"/>
      <c r="E124" s="17" t="s">
        <v>361</v>
      </c>
      <c r="F124" s="129">
        <f t="shared" ref="F124:CL124" si="180">F22*F75</f>
        <v>0</v>
      </c>
      <c r="G124" s="129">
        <f t="shared" si="180"/>
        <v>0</v>
      </c>
      <c r="H124" s="129">
        <f t="shared" si="180"/>
        <v>0</v>
      </c>
      <c r="I124" s="129">
        <f t="shared" si="180"/>
        <v>0</v>
      </c>
      <c r="J124" s="129">
        <f t="shared" si="180"/>
        <v>0</v>
      </c>
      <c r="K124" s="129">
        <f t="shared" si="180"/>
        <v>0</v>
      </c>
      <c r="L124" s="129">
        <f t="shared" si="180"/>
        <v>0</v>
      </c>
      <c r="M124" s="129">
        <f t="shared" si="180"/>
        <v>0</v>
      </c>
      <c r="N124" s="129">
        <f t="shared" si="180"/>
        <v>0</v>
      </c>
      <c r="O124" s="129">
        <f t="shared" si="180"/>
        <v>0</v>
      </c>
      <c r="P124" s="129">
        <f t="shared" si="180"/>
        <v>0</v>
      </c>
      <c r="Q124" s="129">
        <f t="shared" si="180"/>
        <v>0</v>
      </c>
      <c r="R124" s="129">
        <f t="shared" si="180"/>
        <v>0</v>
      </c>
      <c r="S124" s="129">
        <f t="shared" si="180"/>
        <v>0</v>
      </c>
      <c r="T124" s="129">
        <f t="shared" si="180"/>
        <v>0</v>
      </c>
      <c r="U124" s="129">
        <f t="shared" si="180"/>
        <v>0</v>
      </c>
      <c r="V124" s="129">
        <f t="shared" si="180"/>
        <v>0</v>
      </c>
      <c r="W124" s="129">
        <f t="shared" si="180"/>
        <v>0</v>
      </c>
      <c r="X124" s="129">
        <f t="shared" si="180"/>
        <v>0</v>
      </c>
      <c r="Y124" s="129">
        <f t="shared" si="180"/>
        <v>0</v>
      </c>
      <c r="Z124" s="129">
        <f t="shared" si="180"/>
        <v>0</v>
      </c>
      <c r="AA124" s="129">
        <f t="shared" si="180"/>
        <v>0</v>
      </c>
      <c r="AB124" s="129">
        <f t="shared" si="180"/>
        <v>0</v>
      </c>
      <c r="AC124" s="129">
        <f t="shared" si="180"/>
        <v>0</v>
      </c>
      <c r="AD124" s="129">
        <f t="shared" si="180"/>
        <v>0</v>
      </c>
      <c r="AE124" s="129">
        <f t="shared" si="180"/>
        <v>0</v>
      </c>
      <c r="AF124" s="129">
        <f t="shared" si="180"/>
        <v>0</v>
      </c>
      <c r="AG124" s="129">
        <f t="shared" si="180"/>
        <v>0</v>
      </c>
      <c r="AH124" s="129">
        <f t="shared" si="180"/>
        <v>0</v>
      </c>
      <c r="AI124" s="129">
        <f t="shared" si="180"/>
        <v>0</v>
      </c>
      <c r="AJ124" s="129">
        <f t="shared" si="180"/>
        <v>0</v>
      </c>
      <c r="AK124" s="129">
        <f t="shared" si="180"/>
        <v>0</v>
      </c>
      <c r="AL124" s="129">
        <f t="shared" si="180"/>
        <v>0</v>
      </c>
      <c r="AM124" s="129">
        <f t="shared" si="180"/>
        <v>0</v>
      </c>
      <c r="AN124" s="129">
        <f t="shared" si="180"/>
        <v>0</v>
      </c>
      <c r="AO124" s="129">
        <f t="shared" si="180"/>
        <v>0</v>
      </c>
      <c r="AP124" s="129">
        <f t="shared" si="180"/>
        <v>0</v>
      </c>
      <c r="AQ124" s="129">
        <f t="shared" si="180"/>
        <v>0</v>
      </c>
      <c r="AR124" s="129">
        <f t="shared" si="180"/>
        <v>0</v>
      </c>
      <c r="AS124" s="129">
        <f t="shared" si="180"/>
        <v>0</v>
      </c>
      <c r="AT124" s="129">
        <f t="shared" si="180"/>
        <v>0</v>
      </c>
      <c r="AU124" s="129">
        <f t="shared" si="180"/>
        <v>0</v>
      </c>
      <c r="AV124" s="129">
        <f t="shared" si="180"/>
        <v>0</v>
      </c>
      <c r="AW124" s="129">
        <f t="shared" si="180"/>
        <v>0</v>
      </c>
      <c r="AX124" s="129">
        <f t="shared" si="180"/>
        <v>0</v>
      </c>
      <c r="AY124" s="129">
        <f t="shared" si="180"/>
        <v>0</v>
      </c>
      <c r="AZ124" s="129">
        <f t="shared" si="180"/>
        <v>0</v>
      </c>
      <c r="BA124" s="129">
        <f t="shared" si="180"/>
        <v>0</v>
      </c>
      <c r="BB124" s="129">
        <f t="shared" si="180"/>
        <v>0</v>
      </c>
      <c r="BC124" s="129">
        <f t="shared" si="180"/>
        <v>0</v>
      </c>
      <c r="BD124" s="129">
        <f t="shared" si="180"/>
        <v>0</v>
      </c>
      <c r="BE124" s="129">
        <f t="shared" si="180"/>
        <v>0</v>
      </c>
      <c r="BF124" s="129">
        <f t="shared" si="180"/>
        <v>0</v>
      </c>
      <c r="BG124" s="129">
        <f t="shared" si="180"/>
        <v>0</v>
      </c>
      <c r="BH124" s="129">
        <f t="shared" si="180"/>
        <v>0</v>
      </c>
      <c r="BI124" s="129">
        <f t="shared" si="180"/>
        <v>0</v>
      </c>
      <c r="BJ124" s="129">
        <f t="shared" si="180"/>
        <v>0</v>
      </c>
      <c r="BK124" s="129">
        <f t="shared" si="180"/>
        <v>0</v>
      </c>
      <c r="BL124" s="129">
        <f t="shared" si="180"/>
        <v>0</v>
      </c>
      <c r="BM124" s="129">
        <f t="shared" si="180"/>
        <v>0</v>
      </c>
      <c r="BN124" s="129">
        <f t="shared" si="180"/>
        <v>0</v>
      </c>
      <c r="BO124" s="129">
        <f t="shared" si="180"/>
        <v>0</v>
      </c>
      <c r="BP124" s="129">
        <f t="shared" si="180"/>
        <v>0</v>
      </c>
      <c r="BQ124" s="129">
        <f t="shared" si="180"/>
        <v>0</v>
      </c>
      <c r="BR124" s="129">
        <f t="shared" si="180"/>
        <v>0</v>
      </c>
      <c r="BS124" s="129">
        <f t="shared" si="180"/>
        <v>0</v>
      </c>
      <c r="BT124" s="129">
        <f t="shared" si="180"/>
        <v>0</v>
      </c>
      <c r="BU124" s="129">
        <f t="shared" si="180"/>
        <v>0</v>
      </c>
      <c r="BV124" s="129">
        <f t="shared" si="180"/>
        <v>0</v>
      </c>
      <c r="BW124" s="129">
        <f t="shared" si="180"/>
        <v>0</v>
      </c>
      <c r="BX124" s="129">
        <f t="shared" si="180"/>
        <v>0</v>
      </c>
      <c r="BY124" s="129">
        <f t="shared" si="180"/>
        <v>0</v>
      </c>
      <c r="BZ124" s="129">
        <f t="shared" si="180"/>
        <v>0</v>
      </c>
      <c r="CA124" s="129">
        <f t="shared" si="180"/>
        <v>0</v>
      </c>
      <c r="CB124" s="129">
        <f t="shared" si="180"/>
        <v>0</v>
      </c>
      <c r="CC124" s="129">
        <f t="shared" si="180"/>
        <v>0</v>
      </c>
      <c r="CD124" s="129">
        <f t="shared" si="180"/>
        <v>0</v>
      </c>
      <c r="CE124" s="129">
        <f t="shared" si="180"/>
        <v>0</v>
      </c>
      <c r="CF124" s="129">
        <f t="shared" si="180"/>
        <v>0</v>
      </c>
      <c r="CG124" s="129">
        <f t="shared" si="180"/>
        <v>0</v>
      </c>
      <c r="CH124" s="129">
        <f t="shared" si="180"/>
        <v>0</v>
      </c>
      <c r="CI124" s="129">
        <f t="shared" si="180"/>
        <v>0</v>
      </c>
      <c r="CJ124" s="129">
        <f t="shared" si="180"/>
        <v>0</v>
      </c>
      <c r="CK124" s="129">
        <f t="shared" si="180"/>
        <v>0</v>
      </c>
      <c r="CL124" s="129">
        <f t="shared" si="180"/>
        <v>0</v>
      </c>
      <c r="CM124" s="115">
        <f t="shared" si="162"/>
        <v>0</v>
      </c>
      <c r="CN124" s="5"/>
      <c r="CO124" s="5"/>
      <c r="CP124" s="5"/>
      <c r="CQ124" s="5"/>
      <c r="CR124" s="5"/>
    </row>
    <row r="125" spans="1:96" ht="16.5" customHeight="1" x14ac:dyDescent="0.25">
      <c r="A125" s="5"/>
      <c r="B125" s="5"/>
      <c r="C125" s="5"/>
      <c r="D125" s="5"/>
      <c r="E125" s="17" t="s">
        <v>362</v>
      </c>
      <c r="F125" s="129">
        <f t="shared" ref="F125:CL125" si="181">F23*F76</f>
        <v>0</v>
      </c>
      <c r="G125" s="129">
        <f t="shared" si="181"/>
        <v>0</v>
      </c>
      <c r="H125" s="129">
        <f t="shared" si="181"/>
        <v>0</v>
      </c>
      <c r="I125" s="129">
        <f t="shared" si="181"/>
        <v>0</v>
      </c>
      <c r="J125" s="129">
        <f t="shared" si="181"/>
        <v>0</v>
      </c>
      <c r="K125" s="129">
        <f t="shared" si="181"/>
        <v>0</v>
      </c>
      <c r="L125" s="129">
        <f t="shared" si="181"/>
        <v>0</v>
      </c>
      <c r="M125" s="129">
        <f t="shared" si="181"/>
        <v>0</v>
      </c>
      <c r="N125" s="129">
        <f t="shared" si="181"/>
        <v>0</v>
      </c>
      <c r="O125" s="129">
        <f t="shared" si="181"/>
        <v>0</v>
      </c>
      <c r="P125" s="129">
        <f t="shared" si="181"/>
        <v>0</v>
      </c>
      <c r="Q125" s="129">
        <f t="shared" si="181"/>
        <v>0</v>
      </c>
      <c r="R125" s="129">
        <f t="shared" si="181"/>
        <v>0</v>
      </c>
      <c r="S125" s="129">
        <f t="shared" si="181"/>
        <v>0</v>
      </c>
      <c r="T125" s="129">
        <f t="shared" si="181"/>
        <v>0</v>
      </c>
      <c r="U125" s="129">
        <f t="shared" si="181"/>
        <v>0</v>
      </c>
      <c r="V125" s="129">
        <f t="shared" si="181"/>
        <v>0</v>
      </c>
      <c r="W125" s="129">
        <f t="shared" si="181"/>
        <v>0</v>
      </c>
      <c r="X125" s="129">
        <f t="shared" si="181"/>
        <v>0</v>
      </c>
      <c r="Y125" s="129">
        <f t="shared" si="181"/>
        <v>0</v>
      </c>
      <c r="Z125" s="129">
        <f t="shared" si="181"/>
        <v>0</v>
      </c>
      <c r="AA125" s="129">
        <f t="shared" si="181"/>
        <v>0</v>
      </c>
      <c r="AB125" s="129">
        <f t="shared" si="181"/>
        <v>0</v>
      </c>
      <c r="AC125" s="129">
        <f t="shared" si="181"/>
        <v>0</v>
      </c>
      <c r="AD125" s="129">
        <f t="shared" si="181"/>
        <v>0</v>
      </c>
      <c r="AE125" s="129">
        <f t="shared" si="181"/>
        <v>0</v>
      </c>
      <c r="AF125" s="129">
        <f t="shared" si="181"/>
        <v>0</v>
      </c>
      <c r="AG125" s="129">
        <f t="shared" si="181"/>
        <v>0</v>
      </c>
      <c r="AH125" s="129">
        <f t="shared" si="181"/>
        <v>0</v>
      </c>
      <c r="AI125" s="129">
        <f t="shared" si="181"/>
        <v>0</v>
      </c>
      <c r="AJ125" s="129">
        <f t="shared" si="181"/>
        <v>0</v>
      </c>
      <c r="AK125" s="129">
        <f t="shared" si="181"/>
        <v>0</v>
      </c>
      <c r="AL125" s="129">
        <f t="shared" si="181"/>
        <v>0</v>
      </c>
      <c r="AM125" s="129">
        <f t="shared" si="181"/>
        <v>0</v>
      </c>
      <c r="AN125" s="129">
        <f t="shared" si="181"/>
        <v>0</v>
      </c>
      <c r="AO125" s="129">
        <f t="shared" si="181"/>
        <v>0</v>
      </c>
      <c r="AP125" s="129">
        <f t="shared" si="181"/>
        <v>0</v>
      </c>
      <c r="AQ125" s="129">
        <f t="shared" si="181"/>
        <v>0</v>
      </c>
      <c r="AR125" s="129">
        <f t="shared" si="181"/>
        <v>0</v>
      </c>
      <c r="AS125" s="129">
        <f t="shared" si="181"/>
        <v>0</v>
      </c>
      <c r="AT125" s="129">
        <f t="shared" si="181"/>
        <v>0</v>
      </c>
      <c r="AU125" s="129">
        <f t="shared" si="181"/>
        <v>0</v>
      </c>
      <c r="AV125" s="129">
        <f t="shared" si="181"/>
        <v>0</v>
      </c>
      <c r="AW125" s="129">
        <f t="shared" si="181"/>
        <v>0</v>
      </c>
      <c r="AX125" s="129">
        <f t="shared" si="181"/>
        <v>0</v>
      </c>
      <c r="AY125" s="129">
        <f t="shared" si="181"/>
        <v>0</v>
      </c>
      <c r="AZ125" s="129">
        <f t="shared" si="181"/>
        <v>0</v>
      </c>
      <c r="BA125" s="129">
        <f t="shared" si="181"/>
        <v>0</v>
      </c>
      <c r="BB125" s="129">
        <f t="shared" si="181"/>
        <v>0</v>
      </c>
      <c r="BC125" s="129">
        <f t="shared" si="181"/>
        <v>0</v>
      </c>
      <c r="BD125" s="129">
        <f t="shared" si="181"/>
        <v>0</v>
      </c>
      <c r="BE125" s="129">
        <f t="shared" si="181"/>
        <v>0</v>
      </c>
      <c r="BF125" s="129">
        <f t="shared" si="181"/>
        <v>0</v>
      </c>
      <c r="BG125" s="129">
        <f t="shared" si="181"/>
        <v>0</v>
      </c>
      <c r="BH125" s="129">
        <f t="shared" si="181"/>
        <v>0</v>
      </c>
      <c r="BI125" s="129">
        <f t="shared" si="181"/>
        <v>0</v>
      </c>
      <c r="BJ125" s="129">
        <f t="shared" si="181"/>
        <v>0</v>
      </c>
      <c r="BK125" s="129">
        <f t="shared" si="181"/>
        <v>0</v>
      </c>
      <c r="BL125" s="129">
        <f t="shared" si="181"/>
        <v>0</v>
      </c>
      <c r="BM125" s="129">
        <f t="shared" si="181"/>
        <v>0</v>
      </c>
      <c r="BN125" s="129">
        <f t="shared" si="181"/>
        <v>0</v>
      </c>
      <c r="BO125" s="129">
        <f t="shared" si="181"/>
        <v>0</v>
      </c>
      <c r="BP125" s="129">
        <f t="shared" si="181"/>
        <v>0</v>
      </c>
      <c r="BQ125" s="129">
        <f t="shared" si="181"/>
        <v>0</v>
      </c>
      <c r="BR125" s="129">
        <f t="shared" si="181"/>
        <v>0</v>
      </c>
      <c r="BS125" s="129">
        <f t="shared" si="181"/>
        <v>0</v>
      </c>
      <c r="BT125" s="129">
        <f t="shared" si="181"/>
        <v>0</v>
      </c>
      <c r="BU125" s="129">
        <f t="shared" si="181"/>
        <v>0</v>
      </c>
      <c r="BV125" s="129">
        <f t="shared" si="181"/>
        <v>0</v>
      </c>
      <c r="BW125" s="129">
        <f t="shared" si="181"/>
        <v>0</v>
      </c>
      <c r="BX125" s="129">
        <f t="shared" si="181"/>
        <v>0</v>
      </c>
      <c r="BY125" s="129">
        <f t="shared" si="181"/>
        <v>0</v>
      </c>
      <c r="BZ125" s="129">
        <f t="shared" si="181"/>
        <v>0</v>
      </c>
      <c r="CA125" s="129">
        <f t="shared" si="181"/>
        <v>0</v>
      </c>
      <c r="CB125" s="129">
        <f t="shared" si="181"/>
        <v>0</v>
      </c>
      <c r="CC125" s="129">
        <f t="shared" si="181"/>
        <v>0</v>
      </c>
      <c r="CD125" s="129">
        <f t="shared" si="181"/>
        <v>0</v>
      </c>
      <c r="CE125" s="129">
        <f t="shared" si="181"/>
        <v>0</v>
      </c>
      <c r="CF125" s="129">
        <f t="shared" si="181"/>
        <v>0</v>
      </c>
      <c r="CG125" s="129">
        <f t="shared" si="181"/>
        <v>0</v>
      </c>
      <c r="CH125" s="129">
        <f t="shared" si="181"/>
        <v>0</v>
      </c>
      <c r="CI125" s="129">
        <f t="shared" si="181"/>
        <v>0</v>
      </c>
      <c r="CJ125" s="129">
        <f t="shared" si="181"/>
        <v>0</v>
      </c>
      <c r="CK125" s="129">
        <f t="shared" si="181"/>
        <v>0</v>
      </c>
      <c r="CL125" s="129">
        <f t="shared" si="181"/>
        <v>0</v>
      </c>
      <c r="CM125" s="115">
        <f t="shared" si="162"/>
        <v>0</v>
      </c>
      <c r="CN125" s="5"/>
      <c r="CO125" s="5"/>
      <c r="CP125" s="5"/>
      <c r="CQ125" s="5"/>
      <c r="CR125" s="5"/>
    </row>
    <row r="126" spans="1:96" ht="16.5" customHeight="1" x14ac:dyDescent="0.25">
      <c r="A126" s="5"/>
      <c r="B126" s="5"/>
      <c r="C126" s="5"/>
      <c r="D126" s="5"/>
      <c r="E126" s="16" t="s">
        <v>363</v>
      </c>
      <c r="F126" s="129">
        <f t="shared" ref="F126:CL126" si="182">F24*F77</f>
        <v>0</v>
      </c>
      <c r="G126" s="129">
        <f t="shared" si="182"/>
        <v>0</v>
      </c>
      <c r="H126" s="129">
        <f t="shared" si="182"/>
        <v>0</v>
      </c>
      <c r="I126" s="129">
        <f t="shared" si="182"/>
        <v>0</v>
      </c>
      <c r="J126" s="129">
        <f t="shared" si="182"/>
        <v>0</v>
      </c>
      <c r="K126" s="129">
        <f t="shared" si="182"/>
        <v>0</v>
      </c>
      <c r="L126" s="129">
        <f t="shared" si="182"/>
        <v>0</v>
      </c>
      <c r="M126" s="129">
        <f t="shared" si="182"/>
        <v>0</v>
      </c>
      <c r="N126" s="129">
        <f t="shared" si="182"/>
        <v>0</v>
      </c>
      <c r="O126" s="129">
        <f t="shared" si="182"/>
        <v>0</v>
      </c>
      <c r="P126" s="129">
        <f t="shared" si="182"/>
        <v>0</v>
      </c>
      <c r="Q126" s="129">
        <f t="shared" si="182"/>
        <v>0</v>
      </c>
      <c r="R126" s="129">
        <f t="shared" si="182"/>
        <v>0</v>
      </c>
      <c r="S126" s="129">
        <f t="shared" si="182"/>
        <v>0</v>
      </c>
      <c r="T126" s="129">
        <f t="shared" si="182"/>
        <v>0</v>
      </c>
      <c r="U126" s="129">
        <f t="shared" si="182"/>
        <v>0</v>
      </c>
      <c r="V126" s="129">
        <f t="shared" si="182"/>
        <v>0</v>
      </c>
      <c r="W126" s="129">
        <f t="shared" si="182"/>
        <v>0</v>
      </c>
      <c r="X126" s="129">
        <f t="shared" si="182"/>
        <v>0</v>
      </c>
      <c r="Y126" s="129">
        <f t="shared" si="182"/>
        <v>0</v>
      </c>
      <c r="Z126" s="129">
        <f t="shared" si="182"/>
        <v>0</v>
      </c>
      <c r="AA126" s="129">
        <f t="shared" si="182"/>
        <v>0</v>
      </c>
      <c r="AB126" s="129">
        <f t="shared" si="182"/>
        <v>0</v>
      </c>
      <c r="AC126" s="129">
        <f t="shared" si="182"/>
        <v>0</v>
      </c>
      <c r="AD126" s="129">
        <f t="shared" si="182"/>
        <v>0</v>
      </c>
      <c r="AE126" s="129">
        <f t="shared" si="182"/>
        <v>0</v>
      </c>
      <c r="AF126" s="129">
        <f t="shared" si="182"/>
        <v>0</v>
      </c>
      <c r="AG126" s="129">
        <f t="shared" si="182"/>
        <v>0</v>
      </c>
      <c r="AH126" s="129">
        <f t="shared" si="182"/>
        <v>0</v>
      </c>
      <c r="AI126" s="129">
        <f t="shared" si="182"/>
        <v>0</v>
      </c>
      <c r="AJ126" s="129">
        <f t="shared" si="182"/>
        <v>0</v>
      </c>
      <c r="AK126" s="129">
        <f t="shared" si="182"/>
        <v>0</v>
      </c>
      <c r="AL126" s="129">
        <f t="shared" si="182"/>
        <v>0</v>
      </c>
      <c r="AM126" s="129">
        <f t="shared" si="182"/>
        <v>0</v>
      </c>
      <c r="AN126" s="129">
        <f t="shared" si="182"/>
        <v>0</v>
      </c>
      <c r="AO126" s="129">
        <f t="shared" si="182"/>
        <v>0</v>
      </c>
      <c r="AP126" s="129">
        <f t="shared" si="182"/>
        <v>0</v>
      </c>
      <c r="AQ126" s="129">
        <f t="shared" si="182"/>
        <v>0</v>
      </c>
      <c r="AR126" s="129">
        <f t="shared" si="182"/>
        <v>0</v>
      </c>
      <c r="AS126" s="129">
        <f t="shared" si="182"/>
        <v>0</v>
      </c>
      <c r="AT126" s="129">
        <f t="shared" si="182"/>
        <v>0</v>
      </c>
      <c r="AU126" s="129">
        <f t="shared" si="182"/>
        <v>0</v>
      </c>
      <c r="AV126" s="129">
        <f t="shared" si="182"/>
        <v>0</v>
      </c>
      <c r="AW126" s="129">
        <f t="shared" si="182"/>
        <v>0</v>
      </c>
      <c r="AX126" s="129">
        <f t="shared" si="182"/>
        <v>0</v>
      </c>
      <c r="AY126" s="129">
        <f t="shared" si="182"/>
        <v>0</v>
      </c>
      <c r="AZ126" s="129">
        <f t="shared" si="182"/>
        <v>0</v>
      </c>
      <c r="BA126" s="129">
        <f t="shared" si="182"/>
        <v>0</v>
      </c>
      <c r="BB126" s="129">
        <f t="shared" si="182"/>
        <v>0</v>
      </c>
      <c r="BC126" s="129">
        <f t="shared" si="182"/>
        <v>0</v>
      </c>
      <c r="BD126" s="129">
        <f t="shared" si="182"/>
        <v>0</v>
      </c>
      <c r="BE126" s="129">
        <f t="shared" si="182"/>
        <v>0</v>
      </c>
      <c r="BF126" s="129">
        <f t="shared" si="182"/>
        <v>0</v>
      </c>
      <c r="BG126" s="129">
        <f t="shared" si="182"/>
        <v>0</v>
      </c>
      <c r="BH126" s="129">
        <f t="shared" si="182"/>
        <v>0</v>
      </c>
      <c r="BI126" s="129">
        <f t="shared" si="182"/>
        <v>0</v>
      </c>
      <c r="BJ126" s="129">
        <f t="shared" si="182"/>
        <v>0</v>
      </c>
      <c r="BK126" s="129">
        <f t="shared" si="182"/>
        <v>0</v>
      </c>
      <c r="BL126" s="129">
        <f t="shared" si="182"/>
        <v>0</v>
      </c>
      <c r="BM126" s="129">
        <f t="shared" si="182"/>
        <v>0</v>
      </c>
      <c r="BN126" s="129">
        <f t="shared" si="182"/>
        <v>0</v>
      </c>
      <c r="BO126" s="129">
        <f t="shared" si="182"/>
        <v>0</v>
      </c>
      <c r="BP126" s="129">
        <f t="shared" si="182"/>
        <v>0</v>
      </c>
      <c r="BQ126" s="129">
        <f t="shared" si="182"/>
        <v>0</v>
      </c>
      <c r="BR126" s="129">
        <f t="shared" si="182"/>
        <v>0</v>
      </c>
      <c r="BS126" s="129">
        <f t="shared" si="182"/>
        <v>0</v>
      </c>
      <c r="BT126" s="129">
        <f t="shared" si="182"/>
        <v>0</v>
      </c>
      <c r="BU126" s="129">
        <f t="shared" si="182"/>
        <v>0</v>
      </c>
      <c r="BV126" s="129">
        <f t="shared" si="182"/>
        <v>0</v>
      </c>
      <c r="BW126" s="129">
        <f t="shared" si="182"/>
        <v>0</v>
      </c>
      <c r="BX126" s="129">
        <f t="shared" si="182"/>
        <v>0</v>
      </c>
      <c r="BY126" s="129">
        <f t="shared" si="182"/>
        <v>0</v>
      </c>
      <c r="BZ126" s="129">
        <f t="shared" si="182"/>
        <v>0</v>
      </c>
      <c r="CA126" s="129">
        <f t="shared" si="182"/>
        <v>0</v>
      </c>
      <c r="CB126" s="129">
        <f t="shared" si="182"/>
        <v>0</v>
      </c>
      <c r="CC126" s="129">
        <f t="shared" si="182"/>
        <v>0</v>
      </c>
      <c r="CD126" s="129">
        <f t="shared" si="182"/>
        <v>0</v>
      </c>
      <c r="CE126" s="129">
        <f t="shared" si="182"/>
        <v>0</v>
      </c>
      <c r="CF126" s="129">
        <f t="shared" si="182"/>
        <v>0</v>
      </c>
      <c r="CG126" s="129">
        <f t="shared" si="182"/>
        <v>0</v>
      </c>
      <c r="CH126" s="129">
        <f t="shared" si="182"/>
        <v>0</v>
      </c>
      <c r="CI126" s="129">
        <f t="shared" si="182"/>
        <v>0</v>
      </c>
      <c r="CJ126" s="129">
        <f t="shared" si="182"/>
        <v>0</v>
      </c>
      <c r="CK126" s="129">
        <f t="shared" si="182"/>
        <v>0</v>
      </c>
      <c r="CL126" s="129">
        <f t="shared" si="182"/>
        <v>0</v>
      </c>
      <c r="CM126" s="115">
        <f t="shared" si="162"/>
        <v>0</v>
      </c>
      <c r="CN126" s="5"/>
      <c r="CO126" s="5"/>
      <c r="CP126" s="5"/>
      <c r="CQ126" s="5"/>
      <c r="CR126" s="5"/>
    </row>
    <row r="127" spans="1:96" ht="16.5" customHeight="1" x14ac:dyDescent="0.25">
      <c r="A127" s="5"/>
      <c r="B127" s="5"/>
      <c r="C127" s="5"/>
      <c r="D127" s="5"/>
      <c r="E127" s="17" t="s">
        <v>364</v>
      </c>
      <c r="F127" s="129">
        <f t="shared" ref="F127:CL127" si="183">F25*F78</f>
        <v>0</v>
      </c>
      <c r="G127" s="129">
        <f t="shared" si="183"/>
        <v>0</v>
      </c>
      <c r="H127" s="129">
        <f t="shared" si="183"/>
        <v>0</v>
      </c>
      <c r="I127" s="129">
        <f t="shared" si="183"/>
        <v>0</v>
      </c>
      <c r="J127" s="129">
        <f t="shared" si="183"/>
        <v>0</v>
      </c>
      <c r="K127" s="129">
        <f t="shared" si="183"/>
        <v>0</v>
      </c>
      <c r="L127" s="129">
        <f t="shared" si="183"/>
        <v>0</v>
      </c>
      <c r="M127" s="129">
        <f t="shared" si="183"/>
        <v>0</v>
      </c>
      <c r="N127" s="129">
        <f t="shared" si="183"/>
        <v>0</v>
      </c>
      <c r="O127" s="129">
        <f t="shared" si="183"/>
        <v>0</v>
      </c>
      <c r="P127" s="129">
        <f t="shared" si="183"/>
        <v>0</v>
      </c>
      <c r="Q127" s="129">
        <f t="shared" si="183"/>
        <v>0</v>
      </c>
      <c r="R127" s="129">
        <f t="shared" si="183"/>
        <v>0</v>
      </c>
      <c r="S127" s="129">
        <f t="shared" si="183"/>
        <v>0</v>
      </c>
      <c r="T127" s="129">
        <f t="shared" si="183"/>
        <v>0</v>
      </c>
      <c r="U127" s="129">
        <f t="shared" si="183"/>
        <v>0</v>
      </c>
      <c r="V127" s="129">
        <f t="shared" si="183"/>
        <v>0</v>
      </c>
      <c r="W127" s="129">
        <f t="shared" si="183"/>
        <v>0</v>
      </c>
      <c r="X127" s="129">
        <f t="shared" si="183"/>
        <v>0</v>
      </c>
      <c r="Y127" s="129">
        <f t="shared" si="183"/>
        <v>0</v>
      </c>
      <c r="Z127" s="129">
        <f t="shared" si="183"/>
        <v>0</v>
      </c>
      <c r="AA127" s="129">
        <f t="shared" si="183"/>
        <v>0</v>
      </c>
      <c r="AB127" s="129">
        <f t="shared" si="183"/>
        <v>0</v>
      </c>
      <c r="AC127" s="129">
        <f t="shared" si="183"/>
        <v>0</v>
      </c>
      <c r="AD127" s="129">
        <f t="shared" si="183"/>
        <v>0</v>
      </c>
      <c r="AE127" s="129">
        <f t="shared" si="183"/>
        <v>0</v>
      </c>
      <c r="AF127" s="129">
        <f t="shared" si="183"/>
        <v>0</v>
      </c>
      <c r="AG127" s="129">
        <f t="shared" si="183"/>
        <v>0</v>
      </c>
      <c r="AH127" s="129">
        <f t="shared" si="183"/>
        <v>0</v>
      </c>
      <c r="AI127" s="129">
        <f t="shared" si="183"/>
        <v>0</v>
      </c>
      <c r="AJ127" s="129">
        <f t="shared" si="183"/>
        <v>0</v>
      </c>
      <c r="AK127" s="129">
        <f t="shared" si="183"/>
        <v>0</v>
      </c>
      <c r="AL127" s="129">
        <f t="shared" si="183"/>
        <v>0</v>
      </c>
      <c r="AM127" s="129">
        <f t="shared" si="183"/>
        <v>0</v>
      </c>
      <c r="AN127" s="129">
        <f t="shared" si="183"/>
        <v>0</v>
      </c>
      <c r="AO127" s="129">
        <f t="shared" si="183"/>
        <v>0</v>
      </c>
      <c r="AP127" s="129">
        <f t="shared" si="183"/>
        <v>0</v>
      </c>
      <c r="AQ127" s="129">
        <f t="shared" si="183"/>
        <v>0</v>
      </c>
      <c r="AR127" s="129">
        <f t="shared" si="183"/>
        <v>0</v>
      </c>
      <c r="AS127" s="129">
        <f t="shared" si="183"/>
        <v>0</v>
      </c>
      <c r="AT127" s="129">
        <f t="shared" si="183"/>
        <v>0</v>
      </c>
      <c r="AU127" s="129">
        <f t="shared" si="183"/>
        <v>0</v>
      </c>
      <c r="AV127" s="129">
        <f t="shared" si="183"/>
        <v>0</v>
      </c>
      <c r="AW127" s="129">
        <f t="shared" si="183"/>
        <v>0</v>
      </c>
      <c r="AX127" s="129">
        <f t="shared" si="183"/>
        <v>0</v>
      </c>
      <c r="AY127" s="129">
        <f t="shared" si="183"/>
        <v>0</v>
      </c>
      <c r="AZ127" s="129">
        <f t="shared" si="183"/>
        <v>0</v>
      </c>
      <c r="BA127" s="129">
        <f t="shared" si="183"/>
        <v>0</v>
      </c>
      <c r="BB127" s="129">
        <f t="shared" si="183"/>
        <v>0</v>
      </c>
      <c r="BC127" s="129">
        <f t="shared" si="183"/>
        <v>0</v>
      </c>
      <c r="BD127" s="129">
        <f t="shared" si="183"/>
        <v>0</v>
      </c>
      <c r="BE127" s="129">
        <f t="shared" si="183"/>
        <v>0</v>
      </c>
      <c r="BF127" s="129">
        <f t="shared" si="183"/>
        <v>0</v>
      </c>
      <c r="BG127" s="129">
        <f t="shared" si="183"/>
        <v>0</v>
      </c>
      <c r="BH127" s="129">
        <f t="shared" si="183"/>
        <v>0</v>
      </c>
      <c r="BI127" s="129">
        <f t="shared" si="183"/>
        <v>0</v>
      </c>
      <c r="BJ127" s="129">
        <f t="shared" si="183"/>
        <v>0</v>
      </c>
      <c r="BK127" s="129">
        <f t="shared" si="183"/>
        <v>0</v>
      </c>
      <c r="BL127" s="129">
        <f t="shared" si="183"/>
        <v>0</v>
      </c>
      <c r="BM127" s="129">
        <f t="shared" si="183"/>
        <v>0</v>
      </c>
      <c r="BN127" s="129">
        <f t="shared" si="183"/>
        <v>0</v>
      </c>
      <c r="BO127" s="129">
        <f t="shared" si="183"/>
        <v>0</v>
      </c>
      <c r="BP127" s="129">
        <f t="shared" si="183"/>
        <v>0</v>
      </c>
      <c r="BQ127" s="129">
        <f t="shared" si="183"/>
        <v>0</v>
      </c>
      <c r="BR127" s="129">
        <f t="shared" si="183"/>
        <v>0</v>
      </c>
      <c r="BS127" s="129">
        <f t="shared" si="183"/>
        <v>0</v>
      </c>
      <c r="BT127" s="129">
        <f t="shared" si="183"/>
        <v>0</v>
      </c>
      <c r="BU127" s="129">
        <f t="shared" si="183"/>
        <v>0</v>
      </c>
      <c r="BV127" s="129">
        <f t="shared" si="183"/>
        <v>0</v>
      </c>
      <c r="BW127" s="129">
        <f t="shared" si="183"/>
        <v>0</v>
      </c>
      <c r="BX127" s="129">
        <f t="shared" si="183"/>
        <v>0</v>
      </c>
      <c r="BY127" s="129">
        <f t="shared" si="183"/>
        <v>0</v>
      </c>
      <c r="BZ127" s="129">
        <f t="shared" si="183"/>
        <v>0</v>
      </c>
      <c r="CA127" s="129">
        <f t="shared" si="183"/>
        <v>0</v>
      </c>
      <c r="CB127" s="129">
        <f t="shared" si="183"/>
        <v>0</v>
      </c>
      <c r="CC127" s="129">
        <f t="shared" si="183"/>
        <v>0</v>
      </c>
      <c r="CD127" s="129">
        <f t="shared" si="183"/>
        <v>0</v>
      </c>
      <c r="CE127" s="129">
        <f t="shared" si="183"/>
        <v>0</v>
      </c>
      <c r="CF127" s="129">
        <f t="shared" si="183"/>
        <v>0</v>
      </c>
      <c r="CG127" s="129">
        <f t="shared" si="183"/>
        <v>0</v>
      </c>
      <c r="CH127" s="129">
        <f t="shared" si="183"/>
        <v>0</v>
      </c>
      <c r="CI127" s="129">
        <f t="shared" si="183"/>
        <v>0</v>
      </c>
      <c r="CJ127" s="129">
        <f t="shared" si="183"/>
        <v>0</v>
      </c>
      <c r="CK127" s="129">
        <f t="shared" si="183"/>
        <v>0</v>
      </c>
      <c r="CL127" s="129">
        <f t="shared" si="183"/>
        <v>0</v>
      </c>
      <c r="CM127" s="115">
        <f t="shared" si="162"/>
        <v>0</v>
      </c>
      <c r="CN127" s="5"/>
      <c r="CO127" s="5"/>
      <c r="CP127" s="5"/>
      <c r="CQ127" s="5"/>
      <c r="CR127" s="5"/>
    </row>
    <row r="128" spans="1:96" ht="16.5" customHeight="1" x14ac:dyDescent="0.25">
      <c r="A128" s="5"/>
      <c r="B128" s="5"/>
      <c r="C128" s="5"/>
      <c r="D128" s="5"/>
      <c r="E128" s="17" t="s">
        <v>365</v>
      </c>
      <c r="F128" s="129">
        <f t="shared" ref="F128:CL128" si="184">F26*F79</f>
        <v>0</v>
      </c>
      <c r="G128" s="129">
        <f t="shared" si="184"/>
        <v>0</v>
      </c>
      <c r="H128" s="129">
        <f t="shared" si="184"/>
        <v>0</v>
      </c>
      <c r="I128" s="129">
        <f t="shared" si="184"/>
        <v>0</v>
      </c>
      <c r="J128" s="129">
        <f t="shared" si="184"/>
        <v>0</v>
      </c>
      <c r="K128" s="129">
        <f t="shared" si="184"/>
        <v>0</v>
      </c>
      <c r="L128" s="129">
        <f t="shared" si="184"/>
        <v>0</v>
      </c>
      <c r="M128" s="129">
        <f t="shared" si="184"/>
        <v>0</v>
      </c>
      <c r="N128" s="129">
        <f t="shared" si="184"/>
        <v>0</v>
      </c>
      <c r="O128" s="129">
        <f t="shared" si="184"/>
        <v>0</v>
      </c>
      <c r="P128" s="129">
        <f t="shared" si="184"/>
        <v>0</v>
      </c>
      <c r="Q128" s="129">
        <f t="shared" si="184"/>
        <v>0</v>
      </c>
      <c r="R128" s="129">
        <f t="shared" si="184"/>
        <v>0</v>
      </c>
      <c r="S128" s="129">
        <f t="shared" si="184"/>
        <v>0</v>
      </c>
      <c r="T128" s="129">
        <f t="shared" si="184"/>
        <v>0</v>
      </c>
      <c r="U128" s="129">
        <f t="shared" si="184"/>
        <v>0</v>
      </c>
      <c r="V128" s="129">
        <f t="shared" si="184"/>
        <v>0</v>
      </c>
      <c r="W128" s="129">
        <f t="shared" si="184"/>
        <v>0</v>
      </c>
      <c r="X128" s="129">
        <f t="shared" si="184"/>
        <v>0</v>
      </c>
      <c r="Y128" s="129">
        <f t="shared" si="184"/>
        <v>0</v>
      </c>
      <c r="Z128" s="129">
        <f t="shared" si="184"/>
        <v>0</v>
      </c>
      <c r="AA128" s="129">
        <f t="shared" si="184"/>
        <v>0</v>
      </c>
      <c r="AB128" s="129">
        <f t="shared" si="184"/>
        <v>0</v>
      </c>
      <c r="AC128" s="129">
        <f t="shared" si="184"/>
        <v>0</v>
      </c>
      <c r="AD128" s="129">
        <f t="shared" si="184"/>
        <v>0</v>
      </c>
      <c r="AE128" s="129">
        <f t="shared" si="184"/>
        <v>0</v>
      </c>
      <c r="AF128" s="129">
        <f t="shared" si="184"/>
        <v>0</v>
      </c>
      <c r="AG128" s="129">
        <f t="shared" si="184"/>
        <v>0</v>
      </c>
      <c r="AH128" s="129">
        <f t="shared" si="184"/>
        <v>0</v>
      </c>
      <c r="AI128" s="129">
        <f t="shared" si="184"/>
        <v>0</v>
      </c>
      <c r="AJ128" s="129">
        <f t="shared" si="184"/>
        <v>0</v>
      </c>
      <c r="AK128" s="129">
        <f t="shared" si="184"/>
        <v>0</v>
      </c>
      <c r="AL128" s="129">
        <f t="shared" si="184"/>
        <v>0</v>
      </c>
      <c r="AM128" s="129">
        <f t="shared" si="184"/>
        <v>0</v>
      </c>
      <c r="AN128" s="129">
        <f t="shared" si="184"/>
        <v>0</v>
      </c>
      <c r="AO128" s="129">
        <f t="shared" si="184"/>
        <v>0</v>
      </c>
      <c r="AP128" s="129">
        <f t="shared" si="184"/>
        <v>0</v>
      </c>
      <c r="AQ128" s="129">
        <f t="shared" si="184"/>
        <v>0</v>
      </c>
      <c r="AR128" s="129">
        <f t="shared" si="184"/>
        <v>0</v>
      </c>
      <c r="AS128" s="129">
        <f t="shared" si="184"/>
        <v>0</v>
      </c>
      <c r="AT128" s="129">
        <f t="shared" si="184"/>
        <v>0</v>
      </c>
      <c r="AU128" s="129">
        <f t="shared" si="184"/>
        <v>0</v>
      </c>
      <c r="AV128" s="129">
        <f t="shared" si="184"/>
        <v>0</v>
      </c>
      <c r="AW128" s="129">
        <f t="shared" si="184"/>
        <v>0</v>
      </c>
      <c r="AX128" s="129">
        <f t="shared" si="184"/>
        <v>0</v>
      </c>
      <c r="AY128" s="129">
        <f t="shared" si="184"/>
        <v>0</v>
      </c>
      <c r="AZ128" s="129">
        <f t="shared" si="184"/>
        <v>0</v>
      </c>
      <c r="BA128" s="129">
        <f t="shared" si="184"/>
        <v>0</v>
      </c>
      <c r="BB128" s="129">
        <f t="shared" si="184"/>
        <v>0</v>
      </c>
      <c r="BC128" s="129">
        <f t="shared" si="184"/>
        <v>0</v>
      </c>
      <c r="BD128" s="129">
        <f t="shared" si="184"/>
        <v>0</v>
      </c>
      <c r="BE128" s="129">
        <f t="shared" si="184"/>
        <v>0</v>
      </c>
      <c r="BF128" s="129">
        <f t="shared" si="184"/>
        <v>0</v>
      </c>
      <c r="BG128" s="129">
        <f t="shared" si="184"/>
        <v>0</v>
      </c>
      <c r="BH128" s="129">
        <f t="shared" si="184"/>
        <v>0</v>
      </c>
      <c r="BI128" s="129">
        <f t="shared" si="184"/>
        <v>0</v>
      </c>
      <c r="BJ128" s="129">
        <f t="shared" si="184"/>
        <v>0</v>
      </c>
      <c r="BK128" s="129">
        <f t="shared" si="184"/>
        <v>0</v>
      </c>
      <c r="BL128" s="129">
        <f t="shared" si="184"/>
        <v>0</v>
      </c>
      <c r="BM128" s="129">
        <f t="shared" si="184"/>
        <v>0</v>
      </c>
      <c r="BN128" s="129">
        <f t="shared" si="184"/>
        <v>0</v>
      </c>
      <c r="BO128" s="129">
        <f t="shared" si="184"/>
        <v>0</v>
      </c>
      <c r="BP128" s="129">
        <f t="shared" si="184"/>
        <v>0</v>
      </c>
      <c r="BQ128" s="129">
        <f t="shared" si="184"/>
        <v>0</v>
      </c>
      <c r="BR128" s="129">
        <f t="shared" si="184"/>
        <v>0</v>
      </c>
      <c r="BS128" s="129">
        <f t="shared" si="184"/>
        <v>0</v>
      </c>
      <c r="BT128" s="129">
        <f t="shared" si="184"/>
        <v>0</v>
      </c>
      <c r="BU128" s="129">
        <f t="shared" si="184"/>
        <v>0</v>
      </c>
      <c r="BV128" s="129">
        <f t="shared" si="184"/>
        <v>0</v>
      </c>
      <c r="BW128" s="129">
        <f t="shared" si="184"/>
        <v>0</v>
      </c>
      <c r="BX128" s="129">
        <f t="shared" si="184"/>
        <v>0</v>
      </c>
      <c r="BY128" s="129">
        <f t="shared" si="184"/>
        <v>0</v>
      </c>
      <c r="BZ128" s="129">
        <f t="shared" si="184"/>
        <v>0</v>
      </c>
      <c r="CA128" s="129">
        <f t="shared" si="184"/>
        <v>0</v>
      </c>
      <c r="CB128" s="129">
        <f t="shared" si="184"/>
        <v>0</v>
      </c>
      <c r="CC128" s="129">
        <f t="shared" si="184"/>
        <v>0</v>
      </c>
      <c r="CD128" s="129">
        <f t="shared" si="184"/>
        <v>0</v>
      </c>
      <c r="CE128" s="129">
        <f t="shared" si="184"/>
        <v>0</v>
      </c>
      <c r="CF128" s="129">
        <f t="shared" si="184"/>
        <v>0</v>
      </c>
      <c r="CG128" s="129">
        <f t="shared" si="184"/>
        <v>0</v>
      </c>
      <c r="CH128" s="129">
        <f t="shared" si="184"/>
        <v>0</v>
      </c>
      <c r="CI128" s="129">
        <f t="shared" si="184"/>
        <v>0</v>
      </c>
      <c r="CJ128" s="129">
        <f t="shared" si="184"/>
        <v>0</v>
      </c>
      <c r="CK128" s="129">
        <f t="shared" si="184"/>
        <v>0</v>
      </c>
      <c r="CL128" s="129">
        <f t="shared" si="184"/>
        <v>0</v>
      </c>
      <c r="CM128" s="115">
        <f t="shared" si="162"/>
        <v>0</v>
      </c>
      <c r="CN128" s="5"/>
      <c r="CO128" s="5"/>
      <c r="CP128" s="5"/>
      <c r="CQ128" s="5"/>
      <c r="CR128" s="5"/>
    </row>
    <row r="129" spans="1:96" ht="16.5" customHeight="1" x14ac:dyDescent="0.25">
      <c r="A129" s="5"/>
      <c r="B129" s="5"/>
      <c r="C129" s="5"/>
      <c r="D129" s="5"/>
      <c r="E129" s="17" t="s">
        <v>366</v>
      </c>
      <c r="F129" s="129">
        <f t="shared" ref="F129:CL129" si="185">F27*F80</f>
        <v>0</v>
      </c>
      <c r="G129" s="129">
        <f t="shared" si="185"/>
        <v>0</v>
      </c>
      <c r="H129" s="129">
        <f t="shared" si="185"/>
        <v>0</v>
      </c>
      <c r="I129" s="129">
        <f t="shared" si="185"/>
        <v>0</v>
      </c>
      <c r="J129" s="129">
        <f t="shared" si="185"/>
        <v>0</v>
      </c>
      <c r="K129" s="129">
        <f t="shared" si="185"/>
        <v>0</v>
      </c>
      <c r="L129" s="129">
        <f t="shared" si="185"/>
        <v>0</v>
      </c>
      <c r="M129" s="129">
        <f t="shared" si="185"/>
        <v>0</v>
      </c>
      <c r="N129" s="129">
        <f t="shared" si="185"/>
        <v>0</v>
      </c>
      <c r="O129" s="129">
        <f t="shared" si="185"/>
        <v>0</v>
      </c>
      <c r="P129" s="129">
        <f t="shared" si="185"/>
        <v>0</v>
      </c>
      <c r="Q129" s="129">
        <f t="shared" si="185"/>
        <v>0</v>
      </c>
      <c r="R129" s="129">
        <f t="shared" si="185"/>
        <v>0</v>
      </c>
      <c r="S129" s="129">
        <f t="shared" si="185"/>
        <v>0</v>
      </c>
      <c r="T129" s="129">
        <f t="shared" si="185"/>
        <v>0</v>
      </c>
      <c r="U129" s="129">
        <f t="shared" si="185"/>
        <v>0</v>
      </c>
      <c r="V129" s="129">
        <f t="shared" si="185"/>
        <v>0</v>
      </c>
      <c r="W129" s="129">
        <f t="shared" si="185"/>
        <v>0</v>
      </c>
      <c r="X129" s="129">
        <f t="shared" si="185"/>
        <v>0</v>
      </c>
      <c r="Y129" s="129">
        <f t="shared" si="185"/>
        <v>0</v>
      </c>
      <c r="Z129" s="129">
        <f t="shared" si="185"/>
        <v>0</v>
      </c>
      <c r="AA129" s="129">
        <f t="shared" si="185"/>
        <v>0</v>
      </c>
      <c r="AB129" s="129">
        <f t="shared" si="185"/>
        <v>0</v>
      </c>
      <c r="AC129" s="129">
        <f t="shared" si="185"/>
        <v>0</v>
      </c>
      <c r="AD129" s="129">
        <f t="shared" si="185"/>
        <v>0</v>
      </c>
      <c r="AE129" s="129">
        <f t="shared" si="185"/>
        <v>0</v>
      </c>
      <c r="AF129" s="129">
        <f t="shared" si="185"/>
        <v>0</v>
      </c>
      <c r="AG129" s="129">
        <f t="shared" si="185"/>
        <v>0</v>
      </c>
      <c r="AH129" s="129">
        <f t="shared" si="185"/>
        <v>0</v>
      </c>
      <c r="AI129" s="129">
        <f t="shared" si="185"/>
        <v>0</v>
      </c>
      <c r="AJ129" s="129">
        <f t="shared" si="185"/>
        <v>0</v>
      </c>
      <c r="AK129" s="129">
        <f t="shared" si="185"/>
        <v>0</v>
      </c>
      <c r="AL129" s="129">
        <f t="shared" si="185"/>
        <v>0</v>
      </c>
      <c r="AM129" s="129">
        <f t="shared" si="185"/>
        <v>0</v>
      </c>
      <c r="AN129" s="129">
        <f t="shared" si="185"/>
        <v>0</v>
      </c>
      <c r="AO129" s="129">
        <f t="shared" si="185"/>
        <v>0</v>
      </c>
      <c r="AP129" s="129">
        <f t="shared" si="185"/>
        <v>0</v>
      </c>
      <c r="AQ129" s="129">
        <f t="shared" si="185"/>
        <v>0</v>
      </c>
      <c r="AR129" s="129">
        <f t="shared" si="185"/>
        <v>0</v>
      </c>
      <c r="AS129" s="129">
        <f t="shared" si="185"/>
        <v>0</v>
      </c>
      <c r="AT129" s="129">
        <f t="shared" si="185"/>
        <v>0</v>
      </c>
      <c r="AU129" s="129">
        <f t="shared" si="185"/>
        <v>0</v>
      </c>
      <c r="AV129" s="129">
        <f t="shared" si="185"/>
        <v>0</v>
      </c>
      <c r="AW129" s="129">
        <f t="shared" si="185"/>
        <v>0</v>
      </c>
      <c r="AX129" s="129">
        <f t="shared" si="185"/>
        <v>0</v>
      </c>
      <c r="AY129" s="129">
        <f t="shared" si="185"/>
        <v>0</v>
      </c>
      <c r="AZ129" s="129">
        <f t="shared" si="185"/>
        <v>0</v>
      </c>
      <c r="BA129" s="129">
        <f t="shared" si="185"/>
        <v>0</v>
      </c>
      <c r="BB129" s="129">
        <f t="shared" si="185"/>
        <v>0</v>
      </c>
      <c r="BC129" s="129">
        <f t="shared" si="185"/>
        <v>0</v>
      </c>
      <c r="BD129" s="129">
        <f t="shared" si="185"/>
        <v>0</v>
      </c>
      <c r="BE129" s="129">
        <f t="shared" si="185"/>
        <v>0</v>
      </c>
      <c r="BF129" s="129">
        <f t="shared" si="185"/>
        <v>0</v>
      </c>
      <c r="BG129" s="129">
        <f t="shared" si="185"/>
        <v>0</v>
      </c>
      <c r="BH129" s="129">
        <f t="shared" si="185"/>
        <v>0</v>
      </c>
      <c r="BI129" s="129">
        <f t="shared" si="185"/>
        <v>0</v>
      </c>
      <c r="BJ129" s="129">
        <f t="shared" si="185"/>
        <v>0</v>
      </c>
      <c r="BK129" s="129">
        <f t="shared" si="185"/>
        <v>0</v>
      </c>
      <c r="BL129" s="129">
        <f t="shared" si="185"/>
        <v>0</v>
      </c>
      <c r="BM129" s="129">
        <f t="shared" si="185"/>
        <v>0</v>
      </c>
      <c r="BN129" s="129">
        <f t="shared" si="185"/>
        <v>0</v>
      </c>
      <c r="BO129" s="129">
        <f t="shared" si="185"/>
        <v>0</v>
      </c>
      <c r="BP129" s="129">
        <f t="shared" si="185"/>
        <v>0</v>
      </c>
      <c r="BQ129" s="129">
        <f t="shared" si="185"/>
        <v>0</v>
      </c>
      <c r="BR129" s="129">
        <f t="shared" si="185"/>
        <v>0</v>
      </c>
      <c r="BS129" s="129">
        <f t="shared" si="185"/>
        <v>0</v>
      </c>
      <c r="BT129" s="129">
        <f t="shared" si="185"/>
        <v>0</v>
      </c>
      <c r="BU129" s="129">
        <f t="shared" si="185"/>
        <v>0</v>
      </c>
      <c r="BV129" s="129">
        <f t="shared" si="185"/>
        <v>0</v>
      </c>
      <c r="BW129" s="129">
        <f t="shared" si="185"/>
        <v>0</v>
      </c>
      <c r="BX129" s="129">
        <f t="shared" si="185"/>
        <v>0</v>
      </c>
      <c r="BY129" s="129">
        <f t="shared" si="185"/>
        <v>0</v>
      </c>
      <c r="BZ129" s="129">
        <f t="shared" si="185"/>
        <v>0</v>
      </c>
      <c r="CA129" s="129">
        <f t="shared" si="185"/>
        <v>0</v>
      </c>
      <c r="CB129" s="129">
        <f t="shared" si="185"/>
        <v>0</v>
      </c>
      <c r="CC129" s="129">
        <f t="shared" si="185"/>
        <v>0</v>
      </c>
      <c r="CD129" s="129">
        <f t="shared" si="185"/>
        <v>0</v>
      </c>
      <c r="CE129" s="129">
        <f t="shared" si="185"/>
        <v>0</v>
      </c>
      <c r="CF129" s="129">
        <f t="shared" si="185"/>
        <v>0</v>
      </c>
      <c r="CG129" s="129">
        <f t="shared" si="185"/>
        <v>0</v>
      </c>
      <c r="CH129" s="129">
        <f t="shared" si="185"/>
        <v>0</v>
      </c>
      <c r="CI129" s="129">
        <f t="shared" si="185"/>
        <v>0</v>
      </c>
      <c r="CJ129" s="129">
        <f t="shared" si="185"/>
        <v>0</v>
      </c>
      <c r="CK129" s="129">
        <f t="shared" si="185"/>
        <v>0</v>
      </c>
      <c r="CL129" s="129">
        <f t="shared" si="185"/>
        <v>0</v>
      </c>
      <c r="CM129" s="115">
        <f t="shared" si="162"/>
        <v>0</v>
      </c>
      <c r="CN129" s="5"/>
      <c r="CO129" s="5"/>
      <c r="CP129" s="5"/>
      <c r="CQ129" s="5"/>
      <c r="CR129" s="5"/>
    </row>
    <row r="130" spans="1:96" ht="16.5" customHeight="1" x14ac:dyDescent="0.25">
      <c r="A130" s="5"/>
      <c r="B130" s="5"/>
      <c r="C130" s="5"/>
      <c r="D130" s="5"/>
      <c r="E130" s="17" t="s">
        <v>367</v>
      </c>
      <c r="F130" s="129">
        <f t="shared" ref="F130:CL130" si="186">F28*F81</f>
        <v>0</v>
      </c>
      <c r="G130" s="129">
        <f t="shared" si="186"/>
        <v>0</v>
      </c>
      <c r="H130" s="129">
        <f t="shared" si="186"/>
        <v>0</v>
      </c>
      <c r="I130" s="129">
        <f t="shared" si="186"/>
        <v>0</v>
      </c>
      <c r="J130" s="129">
        <f t="shared" si="186"/>
        <v>0</v>
      </c>
      <c r="K130" s="129">
        <f t="shared" si="186"/>
        <v>0</v>
      </c>
      <c r="L130" s="129">
        <f t="shared" si="186"/>
        <v>0</v>
      </c>
      <c r="M130" s="129">
        <f t="shared" si="186"/>
        <v>0</v>
      </c>
      <c r="N130" s="129">
        <f t="shared" si="186"/>
        <v>0</v>
      </c>
      <c r="O130" s="129">
        <f t="shared" si="186"/>
        <v>0</v>
      </c>
      <c r="P130" s="129">
        <f t="shared" si="186"/>
        <v>0</v>
      </c>
      <c r="Q130" s="129">
        <f t="shared" si="186"/>
        <v>0</v>
      </c>
      <c r="R130" s="129">
        <f t="shared" si="186"/>
        <v>0</v>
      </c>
      <c r="S130" s="129">
        <f t="shared" si="186"/>
        <v>0</v>
      </c>
      <c r="T130" s="129">
        <f t="shared" si="186"/>
        <v>0</v>
      </c>
      <c r="U130" s="129">
        <f t="shared" si="186"/>
        <v>0</v>
      </c>
      <c r="V130" s="129">
        <f t="shared" si="186"/>
        <v>0</v>
      </c>
      <c r="W130" s="129">
        <f t="shared" si="186"/>
        <v>0</v>
      </c>
      <c r="X130" s="129">
        <f t="shared" si="186"/>
        <v>0</v>
      </c>
      <c r="Y130" s="129">
        <f t="shared" si="186"/>
        <v>0</v>
      </c>
      <c r="Z130" s="129">
        <f t="shared" si="186"/>
        <v>0</v>
      </c>
      <c r="AA130" s="129">
        <f t="shared" si="186"/>
        <v>0</v>
      </c>
      <c r="AB130" s="129">
        <f t="shared" si="186"/>
        <v>0</v>
      </c>
      <c r="AC130" s="129">
        <f t="shared" si="186"/>
        <v>0</v>
      </c>
      <c r="AD130" s="129">
        <f t="shared" si="186"/>
        <v>0</v>
      </c>
      <c r="AE130" s="129">
        <f t="shared" si="186"/>
        <v>0</v>
      </c>
      <c r="AF130" s="129">
        <f t="shared" si="186"/>
        <v>0</v>
      </c>
      <c r="AG130" s="129">
        <f t="shared" si="186"/>
        <v>0</v>
      </c>
      <c r="AH130" s="129">
        <f t="shared" si="186"/>
        <v>0</v>
      </c>
      <c r="AI130" s="129">
        <f t="shared" si="186"/>
        <v>0</v>
      </c>
      <c r="AJ130" s="129">
        <f t="shared" si="186"/>
        <v>0</v>
      </c>
      <c r="AK130" s="129">
        <f t="shared" si="186"/>
        <v>0</v>
      </c>
      <c r="AL130" s="129">
        <f t="shared" si="186"/>
        <v>0</v>
      </c>
      <c r="AM130" s="129">
        <f t="shared" si="186"/>
        <v>0</v>
      </c>
      <c r="AN130" s="129">
        <f t="shared" si="186"/>
        <v>0</v>
      </c>
      <c r="AO130" s="129">
        <f t="shared" si="186"/>
        <v>0</v>
      </c>
      <c r="AP130" s="129">
        <f t="shared" si="186"/>
        <v>0</v>
      </c>
      <c r="AQ130" s="129">
        <f t="shared" si="186"/>
        <v>0</v>
      </c>
      <c r="AR130" s="129">
        <f t="shared" si="186"/>
        <v>0</v>
      </c>
      <c r="AS130" s="129">
        <f t="shared" si="186"/>
        <v>0</v>
      </c>
      <c r="AT130" s="129">
        <f t="shared" si="186"/>
        <v>0</v>
      </c>
      <c r="AU130" s="129">
        <f t="shared" si="186"/>
        <v>0</v>
      </c>
      <c r="AV130" s="129">
        <f t="shared" si="186"/>
        <v>0</v>
      </c>
      <c r="AW130" s="129">
        <f t="shared" si="186"/>
        <v>0</v>
      </c>
      <c r="AX130" s="129">
        <f t="shared" si="186"/>
        <v>0</v>
      </c>
      <c r="AY130" s="129">
        <f t="shared" si="186"/>
        <v>0</v>
      </c>
      <c r="AZ130" s="129">
        <f t="shared" si="186"/>
        <v>0</v>
      </c>
      <c r="BA130" s="129">
        <f t="shared" si="186"/>
        <v>0</v>
      </c>
      <c r="BB130" s="129">
        <f t="shared" si="186"/>
        <v>0</v>
      </c>
      <c r="BC130" s="129">
        <f t="shared" si="186"/>
        <v>0</v>
      </c>
      <c r="BD130" s="129">
        <f t="shared" si="186"/>
        <v>0</v>
      </c>
      <c r="BE130" s="129">
        <f t="shared" si="186"/>
        <v>0</v>
      </c>
      <c r="BF130" s="129">
        <f t="shared" si="186"/>
        <v>0</v>
      </c>
      <c r="BG130" s="129">
        <f t="shared" si="186"/>
        <v>0</v>
      </c>
      <c r="BH130" s="129">
        <f t="shared" si="186"/>
        <v>0</v>
      </c>
      <c r="BI130" s="129">
        <f t="shared" si="186"/>
        <v>0</v>
      </c>
      <c r="BJ130" s="129">
        <f t="shared" si="186"/>
        <v>0</v>
      </c>
      <c r="BK130" s="129">
        <f t="shared" si="186"/>
        <v>0</v>
      </c>
      <c r="BL130" s="129">
        <f t="shared" si="186"/>
        <v>0</v>
      </c>
      <c r="BM130" s="129">
        <f t="shared" si="186"/>
        <v>0</v>
      </c>
      <c r="BN130" s="129">
        <f t="shared" si="186"/>
        <v>0</v>
      </c>
      <c r="BO130" s="129">
        <f t="shared" si="186"/>
        <v>0</v>
      </c>
      <c r="BP130" s="129">
        <f t="shared" si="186"/>
        <v>0</v>
      </c>
      <c r="BQ130" s="129">
        <f t="shared" si="186"/>
        <v>0</v>
      </c>
      <c r="BR130" s="129">
        <f t="shared" si="186"/>
        <v>0</v>
      </c>
      <c r="BS130" s="129">
        <f t="shared" si="186"/>
        <v>0</v>
      </c>
      <c r="BT130" s="129">
        <f t="shared" si="186"/>
        <v>0</v>
      </c>
      <c r="BU130" s="129">
        <f t="shared" si="186"/>
        <v>0</v>
      </c>
      <c r="BV130" s="129">
        <f t="shared" si="186"/>
        <v>0</v>
      </c>
      <c r="BW130" s="129">
        <f t="shared" si="186"/>
        <v>0</v>
      </c>
      <c r="BX130" s="129">
        <f t="shared" si="186"/>
        <v>0</v>
      </c>
      <c r="BY130" s="129">
        <f t="shared" si="186"/>
        <v>0</v>
      </c>
      <c r="BZ130" s="129">
        <f t="shared" si="186"/>
        <v>0</v>
      </c>
      <c r="CA130" s="129">
        <f t="shared" si="186"/>
        <v>0</v>
      </c>
      <c r="CB130" s="129">
        <f t="shared" si="186"/>
        <v>0</v>
      </c>
      <c r="CC130" s="129">
        <f t="shared" si="186"/>
        <v>0</v>
      </c>
      <c r="CD130" s="129">
        <f t="shared" si="186"/>
        <v>0</v>
      </c>
      <c r="CE130" s="129">
        <f t="shared" si="186"/>
        <v>0</v>
      </c>
      <c r="CF130" s="129">
        <f t="shared" si="186"/>
        <v>0</v>
      </c>
      <c r="CG130" s="129">
        <f t="shared" si="186"/>
        <v>0</v>
      </c>
      <c r="CH130" s="129">
        <f t="shared" si="186"/>
        <v>0</v>
      </c>
      <c r="CI130" s="129">
        <f t="shared" si="186"/>
        <v>0</v>
      </c>
      <c r="CJ130" s="129">
        <f t="shared" si="186"/>
        <v>0</v>
      </c>
      <c r="CK130" s="129">
        <f t="shared" si="186"/>
        <v>0</v>
      </c>
      <c r="CL130" s="129">
        <f t="shared" si="186"/>
        <v>0</v>
      </c>
      <c r="CM130" s="115">
        <f t="shared" si="162"/>
        <v>0</v>
      </c>
      <c r="CN130" s="5"/>
      <c r="CO130" s="5"/>
      <c r="CP130" s="5"/>
      <c r="CQ130" s="5"/>
      <c r="CR130" s="5"/>
    </row>
    <row r="131" spans="1:96" ht="16.5" customHeight="1" x14ac:dyDescent="0.25">
      <c r="A131" s="5"/>
      <c r="B131" s="5"/>
      <c r="C131" s="5"/>
      <c r="D131" s="5"/>
      <c r="E131" s="17" t="s">
        <v>368</v>
      </c>
      <c r="F131" s="129">
        <f t="shared" ref="F131:CL131" si="187">F29*F82</f>
        <v>0</v>
      </c>
      <c r="G131" s="129">
        <f t="shared" si="187"/>
        <v>0</v>
      </c>
      <c r="H131" s="129">
        <f t="shared" si="187"/>
        <v>0</v>
      </c>
      <c r="I131" s="129">
        <f t="shared" si="187"/>
        <v>0</v>
      </c>
      <c r="J131" s="129">
        <f t="shared" si="187"/>
        <v>0</v>
      </c>
      <c r="K131" s="129">
        <f t="shared" si="187"/>
        <v>0</v>
      </c>
      <c r="L131" s="129">
        <f t="shared" si="187"/>
        <v>0</v>
      </c>
      <c r="M131" s="129">
        <f t="shared" si="187"/>
        <v>0</v>
      </c>
      <c r="N131" s="129">
        <f t="shared" si="187"/>
        <v>0</v>
      </c>
      <c r="O131" s="129">
        <f t="shared" si="187"/>
        <v>0</v>
      </c>
      <c r="P131" s="129">
        <f t="shared" si="187"/>
        <v>0</v>
      </c>
      <c r="Q131" s="129">
        <f t="shared" si="187"/>
        <v>0</v>
      </c>
      <c r="R131" s="129">
        <f t="shared" si="187"/>
        <v>0</v>
      </c>
      <c r="S131" s="129">
        <f t="shared" si="187"/>
        <v>0</v>
      </c>
      <c r="T131" s="129">
        <f t="shared" si="187"/>
        <v>0</v>
      </c>
      <c r="U131" s="129">
        <f t="shared" si="187"/>
        <v>0</v>
      </c>
      <c r="V131" s="129">
        <f t="shared" si="187"/>
        <v>0</v>
      </c>
      <c r="W131" s="129">
        <f t="shared" si="187"/>
        <v>0</v>
      </c>
      <c r="X131" s="129">
        <f t="shared" si="187"/>
        <v>0</v>
      </c>
      <c r="Y131" s="129">
        <f t="shared" si="187"/>
        <v>0</v>
      </c>
      <c r="Z131" s="129">
        <f t="shared" si="187"/>
        <v>0</v>
      </c>
      <c r="AA131" s="129">
        <f t="shared" si="187"/>
        <v>0</v>
      </c>
      <c r="AB131" s="129">
        <f t="shared" si="187"/>
        <v>0</v>
      </c>
      <c r="AC131" s="129">
        <f t="shared" si="187"/>
        <v>0</v>
      </c>
      <c r="AD131" s="129">
        <f t="shared" si="187"/>
        <v>0</v>
      </c>
      <c r="AE131" s="129">
        <f t="shared" si="187"/>
        <v>0</v>
      </c>
      <c r="AF131" s="129">
        <f t="shared" si="187"/>
        <v>0</v>
      </c>
      <c r="AG131" s="129">
        <f t="shared" si="187"/>
        <v>0</v>
      </c>
      <c r="AH131" s="129">
        <f t="shared" si="187"/>
        <v>0</v>
      </c>
      <c r="AI131" s="129">
        <f t="shared" si="187"/>
        <v>0</v>
      </c>
      <c r="AJ131" s="129">
        <f t="shared" si="187"/>
        <v>0</v>
      </c>
      <c r="AK131" s="129">
        <f t="shared" si="187"/>
        <v>0</v>
      </c>
      <c r="AL131" s="129">
        <f t="shared" si="187"/>
        <v>0</v>
      </c>
      <c r="AM131" s="129">
        <f t="shared" si="187"/>
        <v>0</v>
      </c>
      <c r="AN131" s="129">
        <f t="shared" si="187"/>
        <v>0</v>
      </c>
      <c r="AO131" s="129">
        <f t="shared" si="187"/>
        <v>0</v>
      </c>
      <c r="AP131" s="129">
        <f t="shared" si="187"/>
        <v>0</v>
      </c>
      <c r="AQ131" s="129">
        <f t="shared" si="187"/>
        <v>0</v>
      </c>
      <c r="AR131" s="129">
        <f t="shared" si="187"/>
        <v>0</v>
      </c>
      <c r="AS131" s="129">
        <f t="shared" si="187"/>
        <v>0</v>
      </c>
      <c r="AT131" s="129">
        <f t="shared" si="187"/>
        <v>0</v>
      </c>
      <c r="AU131" s="129">
        <f t="shared" si="187"/>
        <v>0</v>
      </c>
      <c r="AV131" s="129">
        <f t="shared" si="187"/>
        <v>0</v>
      </c>
      <c r="AW131" s="129">
        <f t="shared" si="187"/>
        <v>0</v>
      </c>
      <c r="AX131" s="129">
        <f t="shared" si="187"/>
        <v>0</v>
      </c>
      <c r="AY131" s="129">
        <f t="shared" si="187"/>
        <v>0</v>
      </c>
      <c r="AZ131" s="129">
        <f t="shared" si="187"/>
        <v>0</v>
      </c>
      <c r="BA131" s="129">
        <f t="shared" si="187"/>
        <v>0</v>
      </c>
      <c r="BB131" s="129">
        <f t="shared" si="187"/>
        <v>0</v>
      </c>
      <c r="BC131" s="129">
        <f t="shared" si="187"/>
        <v>0</v>
      </c>
      <c r="BD131" s="129">
        <f t="shared" si="187"/>
        <v>0</v>
      </c>
      <c r="BE131" s="129">
        <f t="shared" si="187"/>
        <v>0</v>
      </c>
      <c r="BF131" s="129">
        <f t="shared" si="187"/>
        <v>0</v>
      </c>
      <c r="BG131" s="129">
        <f t="shared" si="187"/>
        <v>0</v>
      </c>
      <c r="BH131" s="129">
        <f t="shared" si="187"/>
        <v>0</v>
      </c>
      <c r="BI131" s="129">
        <f t="shared" si="187"/>
        <v>0</v>
      </c>
      <c r="BJ131" s="129">
        <f t="shared" si="187"/>
        <v>0</v>
      </c>
      <c r="BK131" s="129">
        <f t="shared" si="187"/>
        <v>0</v>
      </c>
      <c r="BL131" s="129">
        <f t="shared" si="187"/>
        <v>0</v>
      </c>
      <c r="BM131" s="129">
        <f t="shared" si="187"/>
        <v>0</v>
      </c>
      <c r="BN131" s="129">
        <f t="shared" si="187"/>
        <v>0</v>
      </c>
      <c r="BO131" s="129">
        <f t="shared" si="187"/>
        <v>0</v>
      </c>
      <c r="BP131" s="129">
        <f t="shared" si="187"/>
        <v>0</v>
      </c>
      <c r="BQ131" s="129">
        <f t="shared" si="187"/>
        <v>0</v>
      </c>
      <c r="BR131" s="129">
        <f t="shared" si="187"/>
        <v>0</v>
      </c>
      <c r="BS131" s="129">
        <f t="shared" si="187"/>
        <v>0</v>
      </c>
      <c r="BT131" s="129">
        <f t="shared" si="187"/>
        <v>0</v>
      </c>
      <c r="BU131" s="129">
        <f t="shared" si="187"/>
        <v>0</v>
      </c>
      <c r="BV131" s="129">
        <f t="shared" si="187"/>
        <v>0</v>
      </c>
      <c r="BW131" s="129">
        <f t="shared" si="187"/>
        <v>0</v>
      </c>
      <c r="BX131" s="129">
        <f t="shared" si="187"/>
        <v>0</v>
      </c>
      <c r="BY131" s="129">
        <f t="shared" si="187"/>
        <v>0</v>
      </c>
      <c r="BZ131" s="129">
        <f t="shared" si="187"/>
        <v>0</v>
      </c>
      <c r="CA131" s="129">
        <f t="shared" si="187"/>
        <v>0</v>
      </c>
      <c r="CB131" s="129">
        <f t="shared" si="187"/>
        <v>0</v>
      </c>
      <c r="CC131" s="129">
        <f t="shared" si="187"/>
        <v>0</v>
      </c>
      <c r="CD131" s="129">
        <f t="shared" si="187"/>
        <v>0</v>
      </c>
      <c r="CE131" s="129">
        <f t="shared" si="187"/>
        <v>0</v>
      </c>
      <c r="CF131" s="129">
        <f t="shared" si="187"/>
        <v>0</v>
      </c>
      <c r="CG131" s="129">
        <f t="shared" si="187"/>
        <v>0</v>
      </c>
      <c r="CH131" s="129">
        <f t="shared" si="187"/>
        <v>0</v>
      </c>
      <c r="CI131" s="129">
        <f t="shared" si="187"/>
        <v>0</v>
      </c>
      <c r="CJ131" s="129">
        <f t="shared" si="187"/>
        <v>0</v>
      </c>
      <c r="CK131" s="129">
        <f t="shared" si="187"/>
        <v>0</v>
      </c>
      <c r="CL131" s="129">
        <f t="shared" si="187"/>
        <v>0</v>
      </c>
      <c r="CM131" s="115">
        <f t="shared" si="162"/>
        <v>0</v>
      </c>
      <c r="CN131" s="5"/>
      <c r="CO131" s="5"/>
      <c r="CP131" s="5"/>
      <c r="CQ131" s="5"/>
      <c r="CR131" s="5"/>
    </row>
    <row r="132" spans="1:96" ht="16.5" customHeight="1" x14ac:dyDescent="0.25">
      <c r="A132" s="5"/>
      <c r="B132" s="5"/>
      <c r="C132" s="5"/>
      <c r="D132" s="5"/>
      <c r="E132" s="16" t="s">
        <v>122</v>
      </c>
      <c r="F132" s="129">
        <f t="shared" ref="F132:CL132" si="188">F30*F83</f>
        <v>19500</v>
      </c>
      <c r="G132" s="129">
        <f t="shared" si="188"/>
        <v>19500</v>
      </c>
      <c r="H132" s="129">
        <f t="shared" si="188"/>
        <v>0</v>
      </c>
      <c r="I132" s="129">
        <f t="shared" si="188"/>
        <v>0</v>
      </c>
      <c r="J132" s="129">
        <f t="shared" si="188"/>
        <v>0</v>
      </c>
      <c r="K132" s="129">
        <f t="shared" si="188"/>
        <v>0</v>
      </c>
      <c r="L132" s="129">
        <f t="shared" si="188"/>
        <v>0</v>
      </c>
      <c r="M132" s="129">
        <f t="shared" si="188"/>
        <v>0</v>
      </c>
      <c r="N132" s="129">
        <f t="shared" si="188"/>
        <v>0</v>
      </c>
      <c r="O132" s="129">
        <f t="shared" si="188"/>
        <v>0</v>
      </c>
      <c r="P132" s="129">
        <f t="shared" si="188"/>
        <v>0</v>
      </c>
      <c r="Q132" s="129">
        <f t="shared" si="188"/>
        <v>0</v>
      </c>
      <c r="R132" s="129">
        <f t="shared" si="188"/>
        <v>0</v>
      </c>
      <c r="S132" s="129">
        <f t="shared" si="188"/>
        <v>0</v>
      </c>
      <c r="T132" s="129">
        <f t="shared" si="188"/>
        <v>19500</v>
      </c>
      <c r="U132" s="129">
        <f t="shared" si="188"/>
        <v>0</v>
      </c>
      <c r="V132" s="129">
        <f t="shared" si="188"/>
        <v>0</v>
      </c>
      <c r="W132" s="129">
        <f t="shared" si="188"/>
        <v>0</v>
      </c>
      <c r="X132" s="129">
        <f t="shared" si="188"/>
        <v>0</v>
      </c>
      <c r="Y132" s="129">
        <f t="shared" si="188"/>
        <v>0</v>
      </c>
      <c r="Z132" s="129">
        <f t="shared" si="188"/>
        <v>0</v>
      </c>
      <c r="AA132" s="129">
        <f t="shared" si="188"/>
        <v>0</v>
      </c>
      <c r="AB132" s="129">
        <f t="shared" si="188"/>
        <v>0</v>
      </c>
      <c r="AC132" s="129">
        <f t="shared" si="188"/>
        <v>0</v>
      </c>
      <c r="AD132" s="129">
        <f t="shared" si="188"/>
        <v>0</v>
      </c>
      <c r="AE132" s="129">
        <f t="shared" si="188"/>
        <v>0</v>
      </c>
      <c r="AF132" s="129">
        <f t="shared" si="188"/>
        <v>19500</v>
      </c>
      <c r="AG132" s="129">
        <f t="shared" si="188"/>
        <v>0</v>
      </c>
      <c r="AH132" s="129">
        <f t="shared" si="188"/>
        <v>0</v>
      </c>
      <c r="AI132" s="129">
        <f t="shared" si="188"/>
        <v>0</v>
      </c>
      <c r="AJ132" s="129">
        <f t="shared" si="188"/>
        <v>0</v>
      </c>
      <c r="AK132" s="129">
        <f t="shared" si="188"/>
        <v>0</v>
      </c>
      <c r="AL132" s="129">
        <f t="shared" si="188"/>
        <v>0</v>
      </c>
      <c r="AM132" s="129">
        <f t="shared" si="188"/>
        <v>0</v>
      </c>
      <c r="AN132" s="129">
        <f t="shared" si="188"/>
        <v>0</v>
      </c>
      <c r="AO132" s="129">
        <f t="shared" si="188"/>
        <v>0</v>
      </c>
      <c r="AP132" s="129">
        <f t="shared" si="188"/>
        <v>0</v>
      </c>
      <c r="AQ132" s="129">
        <f t="shared" si="188"/>
        <v>0</v>
      </c>
      <c r="AR132" s="129">
        <f t="shared" si="188"/>
        <v>19500</v>
      </c>
      <c r="AS132" s="129">
        <f t="shared" si="188"/>
        <v>0</v>
      </c>
      <c r="AT132" s="129">
        <f t="shared" si="188"/>
        <v>0</v>
      </c>
      <c r="AU132" s="129">
        <f t="shared" si="188"/>
        <v>0</v>
      </c>
      <c r="AV132" s="129">
        <f t="shared" si="188"/>
        <v>0</v>
      </c>
      <c r="AW132" s="129">
        <f t="shared" si="188"/>
        <v>0</v>
      </c>
      <c r="AX132" s="129">
        <f t="shared" si="188"/>
        <v>0</v>
      </c>
      <c r="AY132" s="129">
        <f t="shared" si="188"/>
        <v>0</v>
      </c>
      <c r="AZ132" s="129">
        <f t="shared" si="188"/>
        <v>0</v>
      </c>
      <c r="BA132" s="129">
        <f t="shared" si="188"/>
        <v>0</v>
      </c>
      <c r="BB132" s="129">
        <f t="shared" si="188"/>
        <v>0</v>
      </c>
      <c r="BC132" s="129">
        <f t="shared" si="188"/>
        <v>0</v>
      </c>
      <c r="BD132" s="129">
        <f t="shared" si="188"/>
        <v>0</v>
      </c>
      <c r="BE132" s="129">
        <f t="shared" si="188"/>
        <v>0</v>
      </c>
      <c r="BF132" s="129">
        <f t="shared" si="188"/>
        <v>0</v>
      </c>
      <c r="BG132" s="129">
        <f t="shared" si="188"/>
        <v>0</v>
      </c>
      <c r="BH132" s="129">
        <f t="shared" si="188"/>
        <v>0</v>
      </c>
      <c r="BI132" s="129">
        <f t="shared" si="188"/>
        <v>0</v>
      </c>
      <c r="BJ132" s="129">
        <f t="shared" si="188"/>
        <v>0</v>
      </c>
      <c r="BK132" s="129">
        <f t="shared" si="188"/>
        <v>0</v>
      </c>
      <c r="BL132" s="129">
        <f t="shared" si="188"/>
        <v>0</v>
      </c>
      <c r="BM132" s="129">
        <f t="shared" si="188"/>
        <v>0</v>
      </c>
      <c r="BN132" s="129">
        <f t="shared" si="188"/>
        <v>0</v>
      </c>
      <c r="BO132" s="129">
        <f t="shared" si="188"/>
        <v>0</v>
      </c>
      <c r="BP132" s="129">
        <f t="shared" si="188"/>
        <v>0</v>
      </c>
      <c r="BQ132" s="129">
        <f t="shared" si="188"/>
        <v>0</v>
      </c>
      <c r="BR132" s="129">
        <f t="shared" si="188"/>
        <v>0</v>
      </c>
      <c r="BS132" s="129">
        <f t="shared" si="188"/>
        <v>0</v>
      </c>
      <c r="BT132" s="129">
        <f t="shared" si="188"/>
        <v>0</v>
      </c>
      <c r="BU132" s="129">
        <f t="shared" si="188"/>
        <v>0</v>
      </c>
      <c r="BV132" s="129">
        <f t="shared" si="188"/>
        <v>0</v>
      </c>
      <c r="BW132" s="129">
        <f t="shared" si="188"/>
        <v>0</v>
      </c>
      <c r="BX132" s="129">
        <f t="shared" si="188"/>
        <v>0</v>
      </c>
      <c r="BY132" s="129">
        <f t="shared" si="188"/>
        <v>0</v>
      </c>
      <c r="BZ132" s="129">
        <f t="shared" si="188"/>
        <v>0</v>
      </c>
      <c r="CA132" s="129">
        <f t="shared" si="188"/>
        <v>0</v>
      </c>
      <c r="CB132" s="129">
        <f t="shared" si="188"/>
        <v>0</v>
      </c>
      <c r="CC132" s="129">
        <f t="shared" si="188"/>
        <v>0</v>
      </c>
      <c r="CD132" s="129">
        <f t="shared" si="188"/>
        <v>0</v>
      </c>
      <c r="CE132" s="129">
        <f t="shared" si="188"/>
        <v>0</v>
      </c>
      <c r="CF132" s="129">
        <f t="shared" si="188"/>
        <v>0</v>
      </c>
      <c r="CG132" s="129">
        <f t="shared" si="188"/>
        <v>0</v>
      </c>
      <c r="CH132" s="129">
        <f t="shared" si="188"/>
        <v>0</v>
      </c>
      <c r="CI132" s="129">
        <f t="shared" si="188"/>
        <v>0</v>
      </c>
      <c r="CJ132" s="129">
        <f t="shared" si="188"/>
        <v>0</v>
      </c>
      <c r="CK132" s="129">
        <f t="shared" si="188"/>
        <v>0</v>
      </c>
      <c r="CL132" s="129">
        <f t="shared" si="188"/>
        <v>0</v>
      </c>
      <c r="CM132" s="115">
        <f t="shared" si="162"/>
        <v>97500</v>
      </c>
      <c r="CN132" s="5"/>
      <c r="CO132" s="5"/>
      <c r="CP132" s="5"/>
      <c r="CQ132" s="5"/>
      <c r="CR132" s="5"/>
    </row>
    <row r="133" spans="1:96" ht="16.5" customHeight="1" x14ac:dyDescent="0.25">
      <c r="A133" s="5"/>
      <c r="B133" s="5"/>
      <c r="C133" s="5"/>
      <c r="D133" s="5"/>
      <c r="E133" s="16" t="s">
        <v>369</v>
      </c>
      <c r="F133" s="129">
        <f t="shared" ref="F133:CL133" si="189">F31*F84</f>
        <v>0</v>
      </c>
      <c r="G133" s="129">
        <f t="shared" si="189"/>
        <v>0</v>
      </c>
      <c r="H133" s="129">
        <f t="shared" si="189"/>
        <v>0</v>
      </c>
      <c r="I133" s="129">
        <f t="shared" si="189"/>
        <v>0</v>
      </c>
      <c r="J133" s="129">
        <f t="shared" si="189"/>
        <v>0</v>
      </c>
      <c r="K133" s="129">
        <f t="shared" si="189"/>
        <v>0</v>
      </c>
      <c r="L133" s="129">
        <f t="shared" si="189"/>
        <v>0</v>
      </c>
      <c r="M133" s="129">
        <f t="shared" si="189"/>
        <v>0</v>
      </c>
      <c r="N133" s="129">
        <f t="shared" si="189"/>
        <v>0</v>
      </c>
      <c r="O133" s="129">
        <f t="shared" si="189"/>
        <v>0</v>
      </c>
      <c r="P133" s="129">
        <f t="shared" si="189"/>
        <v>0</v>
      </c>
      <c r="Q133" s="129">
        <f t="shared" si="189"/>
        <v>0</v>
      </c>
      <c r="R133" s="129">
        <f t="shared" si="189"/>
        <v>0</v>
      </c>
      <c r="S133" s="129">
        <f t="shared" si="189"/>
        <v>0</v>
      </c>
      <c r="T133" s="129">
        <f t="shared" si="189"/>
        <v>0</v>
      </c>
      <c r="U133" s="129">
        <f t="shared" si="189"/>
        <v>0</v>
      </c>
      <c r="V133" s="129">
        <f t="shared" si="189"/>
        <v>0</v>
      </c>
      <c r="W133" s="129">
        <f t="shared" si="189"/>
        <v>0</v>
      </c>
      <c r="X133" s="129">
        <f t="shared" si="189"/>
        <v>0</v>
      </c>
      <c r="Y133" s="129">
        <f t="shared" si="189"/>
        <v>0</v>
      </c>
      <c r="Z133" s="129">
        <f t="shared" si="189"/>
        <v>0</v>
      </c>
      <c r="AA133" s="129">
        <f t="shared" si="189"/>
        <v>0</v>
      </c>
      <c r="AB133" s="129">
        <f t="shared" si="189"/>
        <v>0</v>
      </c>
      <c r="AC133" s="129">
        <f t="shared" si="189"/>
        <v>0</v>
      </c>
      <c r="AD133" s="129">
        <f t="shared" si="189"/>
        <v>0</v>
      </c>
      <c r="AE133" s="129">
        <f t="shared" si="189"/>
        <v>0</v>
      </c>
      <c r="AF133" s="129">
        <f t="shared" si="189"/>
        <v>0</v>
      </c>
      <c r="AG133" s="129">
        <f t="shared" si="189"/>
        <v>0</v>
      </c>
      <c r="AH133" s="129">
        <f t="shared" si="189"/>
        <v>0</v>
      </c>
      <c r="AI133" s="129">
        <f t="shared" si="189"/>
        <v>0</v>
      </c>
      <c r="AJ133" s="129">
        <f t="shared" si="189"/>
        <v>0</v>
      </c>
      <c r="AK133" s="129">
        <f t="shared" si="189"/>
        <v>0</v>
      </c>
      <c r="AL133" s="129">
        <f t="shared" si="189"/>
        <v>0</v>
      </c>
      <c r="AM133" s="129">
        <f t="shared" si="189"/>
        <v>0</v>
      </c>
      <c r="AN133" s="129">
        <f t="shared" si="189"/>
        <v>0</v>
      </c>
      <c r="AO133" s="129">
        <f t="shared" si="189"/>
        <v>0</v>
      </c>
      <c r="AP133" s="129">
        <f t="shared" si="189"/>
        <v>0</v>
      </c>
      <c r="AQ133" s="129">
        <f t="shared" si="189"/>
        <v>0</v>
      </c>
      <c r="AR133" s="129">
        <f t="shared" si="189"/>
        <v>0</v>
      </c>
      <c r="AS133" s="129">
        <f t="shared" si="189"/>
        <v>0</v>
      </c>
      <c r="AT133" s="129">
        <f t="shared" si="189"/>
        <v>0</v>
      </c>
      <c r="AU133" s="129">
        <f t="shared" si="189"/>
        <v>0</v>
      </c>
      <c r="AV133" s="129">
        <f t="shared" si="189"/>
        <v>0</v>
      </c>
      <c r="AW133" s="129">
        <f t="shared" si="189"/>
        <v>0</v>
      </c>
      <c r="AX133" s="129">
        <f t="shared" si="189"/>
        <v>0</v>
      </c>
      <c r="AY133" s="129">
        <f t="shared" si="189"/>
        <v>0</v>
      </c>
      <c r="AZ133" s="129">
        <f t="shared" si="189"/>
        <v>0</v>
      </c>
      <c r="BA133" s="129">
        <f t="shared" si="189"/>
        <v>0</v>
      </c>
      <c r="BB133" s="129">
        <f t="shared" si="189"/>
        <v>0</v>
      </c>
      <c r="BC133" s="129">
        <f t="shared" si="189"/>
        <v>0</v>
      </c>
      <c r="BD133" s="129">
        <f t="shared" si="189"/>
        <v>0</v>
      </c>
      <c r="BE133" s="129">
        <f t="shared" si="189"/>
        <v>0</v>
      </c>
      <c r="BF133" s="129">
        <f t="shared" si="189"/>
        <v>0</v>
      </c>
      <c r="BG133" s="129">
        <f t="shared" si="189"/>
        <v>0</v>
      </c>
      <c r="BH133" s="129">
        <f t="shared" si="189"/>
        <v>0</v>
      </c>
      <c r="BI133" s="129">
        <f t="shared" si="189"/>
        <v>0</v>
      </c>
      <c r="BJ133" s="129">
        <f t="shared" si="189"/>
        <v>0</v>
      </c>
      <c r="BK133" s="129">
        <f t="shared" si="189"/>
        <v>0</v>
      </c>
      <c r="BL133" s="129">
        <f t="shared" si="189"/>
        <v>0</v>
      </c>
      <c r="BM133" s="129">
        <f t="shared" si="189"/>
        <v>0</v>
      </c>
      <c r="BN133" s="129">
        <f t="shared" si="189"/>
        <v>0</v>
      </c>
      <c r="BO133" s="129">
        <f t="shared" si="189"/>
        <v>0</v>
      </c>
      <c r="BP133" s="129">
        <f t="shared" si="189"/>
        <v>0</v>
      </c>
      <c r="BQ133" s="129">
        <f t="shared" si="189"/>
        <v>0</v>
      </c>
      <c r="BR133" s="129">
        <f t="shared" si="189"/>
        <v>0</v>
      </c>
      <c r="BS133" s="129">
        <f t="shared" si="189"/>
        <v>0</v>
      </c>
      <c r="BT133" s="129">
        <f t="shared" si="189"/>
        <v>0</v>
      </c>
      <c r="BU133" s="129">
        <f t="shared" si="189"/>
        <v>0</v>
      </c>
      <c r="BV133" s="129">
        <f t="shared" si="189"/>
        <v>0</v>
      </c>
      <c r="BW133" s="129">
        <f t="shared" si="189"/>
        <v>0</v>
      </c>
      <c r="BX133" s="129">
        <f t="shared" si="189"/>
        <v>0</v>
      </c>
      <c r="BY133" s="129">
        <f t="shared" si="189"/>
        <v>0</v>
      </c>
      <c r="BZ133" s="129">
        <f t="shared" si="189"/>
        <v>0</v>
      </c>
      <c r="CA133" s="129">
        <f t="shared" si="189"/>
        <v>0</v>
      </c>
      <c r="CB133" s="129">
        <f t="shared" si="189"/>
        <v>0</v>
      </c>
      <c r="CC133" s="129">
        <f t="shared" si="189"/>
        <v>0</v>
      </c>
      <c r="CD133" s="129">
        <f t="shared" si="189"/>
        <v>0</v>
      </c>
      <c r="CE133" s="129">
        <f t="shared" si="189"/>
        <v>0</v>
      </c>
      <c r="CF133" s="129">
        <f t="shared" si="189"/>
        <v>0</v>
      </c>
      <c r="CG133" s="129">
        <f t="shared" si="189"/>
        <v>0</v>
      </c>
      <c r="CH133" s="129">
        <f t="shared" si="189"/>
        <v>0</v>
      </c>
      <c r="CI133" s="129">
        <f t="shared" si="189"/>
        <v>0</v>
      </c>
      <c r="CJ133" s="129">
        <f t="shared" si="189"/>
        <v>0</v>
      </c>
      <c r="CK133" s="129">
        <f t="shared" si="189"/>
        <v>0</v>
      </c>
      <c r="CL133" s="129">
        <f t="shared" si="189"/>
        <v>0</v>
      </c>
      <c r="CM133" s="115">
        <f t="shared" si="162"/>
        <v>0</v>
      </c>
      <c r="CN133" s="5"/>
      <c r="CO133" s="5"/>
      <c r="CP133" s="5"/>
      <c r="CQ133" s="5"/>
      <c r="CR133" s="5"/>
    </row>
    <row r="134" spans="1:96" ht="16.5" customHeight="1" x14ac:dyDescent="0.25">
      <c r="A134" s="5"/>
      <c r="B134" s="5"/>
      <c r="C134" s="5"/>
      <c r="D134" s="5"/>
      <c r="E134" s="16" t="s">
        <v>370</v>
      </c>
      <c r="F134" s="129">
        <f t="shared" ref="F134:CL134" si="190">F32*F85</f>
        <v>0</v>
      </c>
      <c r="G134" s="129">
        <f t="shared" si="190"/>
        <v>0</v>
      </c>
      <c r="H134" s="129">
        <f t="shared" si="190"/>
        <v>0</v>
      </c>
      <c r="I134" s="129">
        <f t="shared" si="190"/>
        <v>0</v>
      </c>
      <c r="J134" s="129">
        <f t="shared" si="190"/>
        <v>0</v>
      </c>
      <c r="K134" s="129">
        <f t="shared" si="190"/>
        <v>0</v>
      </c>
      <c r="L134" s="129">
        <f t="shared" si="190"/>
        <v>0</v>
      </c>
      <c r="M134" s="129">
        <f t="shared" si="190"/>
        <v>0</v>
      </c>
      <c r="N134" s="129">
        <f t="shared" si="190"/>
        <v>0</v>
      </c>
      <c r="O134" s="129">
        <f t="shared" si="190"/>
        <v>0</v>
      </c>
      <c r="P134" s="129">
        <f t="shared" si="190"/>
        <v>0</v>
      </c>
      <c r="Q134" s="129">
        <f t="shared" si="190"/>
        <v>0</v>
      </c>
      <c r="R134" s="129">
        <f t="shared" si="190"/>
        <v>0</v>
      </c>
      <c r="S134" s="129">
        <f t="shared" si="190"/>
        <v>0</v>
      </c>
      <c r="T134" s="129">
        <f t="shared" si="190"/>
        <v>0</v>
      </c>
      <c r="U134" s="129">
        <f t="shared" si="190"/>
        <v>0</v>
      </c>
      <c r="V134" s="129">
        <f t="shared" si="190"/>
        <v>0</v>
      </c>
      <c r="W134" s="129">
        <f t="shared" si="190"/>
        <v>0</v>
      </c>
      <c r="X134" s="129">
        <f t="shared" si="190"/>
        <v>0</v>
      </c>
      <c r="Y134" s="129">
        <f t="shared" si="190"/>
        <v>0</v>
      </c>
      <c r="Z134" s="129">
        <f t="shared" si="190"/>
        <v>0</v>
      </c>
      <c r="AA134" s="129">
        <f t="shared" si="190"/>
        <v>0</v>
      </c>
      <c r="AB134" s="129">
        <f t="shared" si="190"/>
        <v>0</v>
      </c>
      <c r="AC134" s="129">
        <f t="shared" si="190"/>
        <v>0</v>
      </c>
      <c r="AD134" s="129">
        <f t="shared" si="190"/>
        <v>0</v>
      </c>
      <c r="AE134" s="129">
        <f t="shared" si="190"/>
        <v>0</v>
      </c>
      <c r="AF134" s="129">
        <f t="shared" si="190"/>
        <v>0</v>
      </c>
      <c r="AG134" s="129">
        <f t="shared" si="190"/>
        <v>0</v>
      </c>
      <c r="AH134" s="129">
        <f t="shared" si="190"/>
        <v>0</v>
      </c>
      <c r="AI134" s="129">
        <f t="shared" si="190"/>
        <v>0</v>
      </c>
      <c r="AJ134" s="129">
        <f t="shared" si="190"/>
        <v>0</v>
      </c>
      <c r="AK134" s="129">
        <f t="shared" si="190"/>
        <v>0</v>
      </c>
      <c r="AL134" s="129">
        <f t="shared" si="190"/>
        <v>0</v>
      </c>
      <c r="AM134" s="129">
        <f t="shared" si="190"/>
        <v>0</v>
      </c>
      <c r="AN134" s="129">
        <f t="shared" si="190"/>
        <v>0</v>
      </c>
      <c r="AO134" s="129">
        <f t="shared" si="190"/>
        <v>0</v>
      </c>
      <c r="AP134" s="129">
        <f t="shared" si="190"/>
        <v>0</v>
      </c>
      <c r="AQ134" s="129">
        <f t="shared" si="190"/>
        <v>0</v>
      </c>
      <c r="AR134" s="129">
        <f t="shared" si="190"/>
        <v>0</v>
      </c>
      <c r="AS134" s="129">
        <f t="shared" si="190"/>
        <v>0</v>
      </c>
      <c r="AT134" s="129">
        <f t="shared" si="190"/>
        <v>0</v>
      </c>
      <c r="AU134" s="129">
        <f t="shared" si="190"/>
        <v>0</v>
      </c>
      <c r="AV134" s="129">
        <f t="shared" si="190"/>
        <v>0</v>
      </c>
      <c r="AW134" s="129">
        <f t="shared" si="190"/>
        <v>0</v>
      </c>
      <c r="AX134" s="129">
        <f t="shared" si="190"/>
        <v>0</v>
      </c>
      <c r="AY134" s="129">
        <f t="shared" si="190"/>
        <v>0</v>
      </c>
      <c r="AZ134" s="129">
        <f t="shared" si="190"/>
        <v>0</v>
      </c>
      <c r="BA134" s="129">
        <f t="shared" si="190"/>
        <v>0</v>
      </c>
      <c r="BB134" s="129">
        <f t="shared" si="190"/>
        <v>0</v>
      </c>
      <c r="BC134" s="129">
        <f t="shared" si="190"/>
        <v>0</v>
      </c>
      <c r="BD134" s="129">
        <f t="shared" si="190"/>
        <v>0</v>
      </c>
      <c r="BE134" s="129">
        <f t="shared" si="190"/>
        <v>0</v>
      </c>
      <c r="BF134" s="129">
        <f t="shared" si="190"/>
        <v>0</v>
      </c>
      <c r="BG134" s="129">
        <f t="shared" si="190"/>
        <v>0</v>
      </c>
      <c r="BH134" s="129">
        <f t="shared" si="190"/>
        <v>0</v>
      </c>
      <c r="BI134" s="129">
        <f t="shared" si="190"/>
        <v>0</v>
      </c>
      <c r="BJ134" s="129">
        <f t="shared" si="190"/>
        <v>0</v>
      </c>
      <c r="BK134" s="129">
        <f t="shared" si="190"/>
        <v>0</v>
      </c>
      <c r="BL134" s="129">
        <f t="shared" si="190"/>
        <v>0</v>
      </c>
      <c r="BM134" s="129">
        <f t="shared" si="190"/>
        <v>0</v>
      </c>
      <c r="BN134" s="129">
        <f t="shared" si="190"/>
        <v>0</v>
      </c>
      <c r="BO134" s="129">
        <f t="shared" si="190"/>
        <v>0</v>
      </c>
      <c r="BP134" s="129">
        <f t="shared" si="190"/>
        <v>0</v>
      </c>
      <c r="BQ134" s="129">
        <f t="shared" si="190"/>
        <v>0</v>
      </c>
      <c r="BR134" s="129">
        <f t="shared" si="190"/>
        <v>0</v>
      </c>
      <c r="BS134" s="129">
        <f t="shared" si="190"/>
        <v>0</v>
      </c>
      <c r="BT134" s="129">
        <f t="shared" si="190"/>
        <v>0</v>
      </c>
      <c r="BU134" s="129">
        <f t="shared" si="190"/>
        <v>0</v>
      </c>
      <c r="BV134" s="129">
        <f t="shared" si="190"/>
        <v>0</v>
      </c>
      <c r="BW134" s="129">
        <f t="shared" si="190"/>
        <v>0</v>
      </c>
      <c r="BX134" s="129">
        <f t="shared" si="190"/>
        <v>0</v>
      </c>
      <c r="BY134" s="129">
        <f t="shared" si="190"/>
        <v>0</v>
      </c>
      <c r="BZ134" s="129">
        <f t="shared" si="190"/>
        <v>0</v>
      </c>
      <c r="CA134" s="129">
        <f t="shared" si="190"/>
        <v>0</v>
      </c>
      <c r="CB134" s="129">
        <f t="shared" si="190"/>
        <v>0</v>
      </c>
      <c r="CC134" s="129">
        <f t="shared" si="190"/>
        <v>0</v>
      </c>
      <c r="CD134" s="129">
        <f t="shared" si="190"/>
        <v>0</v>
      </c>
      <c r="CE134" s="129">
        <f t="shared" si="190"/>
        <v>0</v>
      </c>
      <c r="CF134" s="129">
        <f t="shared" si="190"/>
        <v>0</v>
      </c>
      <c r="CG134" s="129">
        <f t="shared" si="190"/>
        <v>0</v>
      </c>
      <c r="CH134" s="129">
        <f t="shared" si="190"/>
        <v>0</v>
      </c>
      <c r="CI134" s="129">
        <f t="shared" si="190"/>
        <v>0</v>
      </c>
      <c r="CJ134" s="129">
        <f t="shared" si="190"/>
        <v>0</v>
      </c>
      <c r="CK134" s="129">
        <f t="shared" si="190"/>
        <v>0</v>
      </c>
      <c r="CL134" s="129">
        <f t="shared" si="190"/>
        <v>0</v>
      </c>
      <c r="CM134" s="115">
        <f t="shared" si="162"/>
        <v>0</v>
      </c>
      <c r="CN134" s="5"/>
      <c r="CO134" s="5"/>
      <c r="CP134" s="5"/>
      <c r="CQ134" s="5"/>
      <c r="CR134" s="5"/>
    </row>
    <row r="135" spans="1:96" ht="16.5" customHeight="1" x14ac:dyDescent="0.25">
      <c r="A135" s="5"/>
      <c r="B135" s="5"/>
      <c r="C135" s="5"/>
      <c r="D135" s="5"/>
      <c r="E135" s="16" t="s">
        <v>371</v>
      </c>
      <c r="F135" s="129">
        <f t="shared" ref="F135:CL135" si="191">F33*F86</f>
        <v>0</v>
      </c>
      <c r="G135" s="129">
        <f t="shared" si="191"/>
        <v>0</v>
      </c>
      <c r="H135" s="129">
        <f t="shared" si="191"/>
        <v>0</v>
      </c>
      <c r="I135" s="129">
        <f t="shared" si="191"/>
        <v>0</v>
      </c>
      <c r="J135" s="129">
        <f t="shared" si="191"/>
        <v>0</v>
      </c>
      <c r="K135" s="129">
        <f t="shared" si="191"/>
        <v>0</v>
      </c>
      <c r="L135" s="129">
        <f t="shared" si="191"/>
        <v>0</v>
      </c>
      <c r="M135" s="129">
        <f t="shared" si="191"/>
        <v>0</v>
      </c>
      <c r="N135" s="129">
        <f t="shared" si="191"/>
        <v>0</v>
      </c>
      <c r="O135" s="129">
        <f t="shared" si="191"/>
        <v>0</v>
      </c>
      <c r="P135" s="129">
        <f t="shared" si="191"/>
        <v>0</v>
      </c>
      <c r="Q135" s="129">
        <f t="shared" si="191"/>
        <v>0</v>
      </c>
      <c r="R135" s="129">
        <f t="shared" si="191"/>
        <v>0</v>
      </c>
      <c r="S135" s="129">
        <f t="shared" si="191"/>
        <v>0</v>
      </c>
      <c r="T135" s="129">
        <f t="shared" si="191"/>
        <v>0</v>
      </c>
      <c r="U135" s="129">
        <f t="shared" si="191"/>
        <v>0</v>
      </c>
      <c r="V135" s="129">
        <f t="shared" si="191"/>
        <v>0</v>
      </c>
      <c r="W135" s="129">
        <f t="shared" si="191"/>
        <v>0</v>
      </c>
      <c r="X135" s="129">
        <f t="shared" si="191"/>
        <v>0</v>
      </c>
      <c r="Y135" s="129">
        <f t="shared" si="191"/>
        <v>0</v>
      </c>
      <c r="Z135" s="129">
        <f t="shared" si="191"/>
        <v>0</v>
      </c>
      <c r="AA135" s="129">
        <f t="shared" si="191"/>
        <v>0</v>
      </c>
      <c r="AB135" s="129">
        <f t="shared" si="191"/>
        <v>0</v>
      </c>
      <c r="AC135" s="129">
        <f t="shared" si="191"/>
        <v>0</v>
      </c>
      <c r="AD135" s="129">
        <f t="shared" si="191"/>
        <v>0</v>
      </c>
      <c r="AE135" s="129">
        <f t="shared" si="191"/>
        <v>0</v>
      </c>
      <c r="AF135" s="129">
        <f t="shared" si="191"/>
        <v>0</v>
      </c>
      <c r="AG135" s="129">
        <f t="shared" si="191"/>
        <v>0</v>
      </c>
      <c r="AH135" s="129">
        <f t="shared" si="191"/>
        <v>0</v>
      </c>
      <c r="AI135" s="129">
        <f t="shared" si="191"/>
        <v>0</v>
      </c>
      <c r="AJ135" s="129">
        <f t="shared" si="191"/>
        <v>0</v>
      </c>
      <c r="AK135" s="129">
        <f t="shared" si="191"/>
        <v>0</v>
      </c>
      <c r="AL135" s="129">
        <f t="shared" si="191"/>
        <v>0</v>
      </c>
      <c r="AM135" s="129">
        <f t="shared" si="191"/>
        <v>0</v>
      </c>
      <c r="AN135" s="129">
        <f t="shared" si="191"/>
        <v>0</v>
      </c>
      <c r="AO135" s="129">
        <f t="shared" si="191"/>
        <v>0</v>
      </c>
      <c r="AP135" s="129">
        <f t="shared" si="191"/>
        <v>0</v>
      </c>
      <c r="AQ135" s="129">
        <f t="shared" si="191"/>
        <v>0</v>
      </c>
      <c r="AR135" s="129">
        <f t="shared" si="191"/>
        <v>0</v>
      </c>
      <c r="AS135" s="129">
        <f t="shared" si="191"/>
        <v>0</v>
      </c>
      <c r="AT135" s="129">
        <f t="shared" si="191"/>
        <v>0</v>
      </c>
      <c r="AU135" s="129">
        <f t="shared" si="191"/>
        <v>0</v>
      </c>
      <c r="AV135" s="129">
        <f t="shared" si="191"/>
        <v>0</v>
      </c>
      <c r="AW135" s="129">
        <f t="shared" si="191"/>
        <v>0</v>
      </c>
      <c r="AX135" s="129">
        <f t="shared" si="191"/>
        <v>0</v>
      </c>
      <c r="AY135" s="129">
        <f t="shared" si="191"/>
        <v>0</v>
      </c>
      <c r="AZ135" s="129">
        <f t="shared" si="191"/>
        <v>0</v>
      </c>
      <c r="BA135" s="129">
        <f t="shared" si="191"/>
        <v>0</v>
      </c>
      <c r="BB135" s="129">
        <f t="shared" si="191"/>
        <v>0</v>
      </c>
      <c r="BC135" s="129">
        <f t="shared" si="191"/>
        <v>0</v>
      </c>
      <c r="BD135" s="129">
        <f t="shared" si="191"/>
        <v>0</v>
      </c>
      <c r="BE135" s="129">
        <f t="shared" si="191"/>
        <v>0</v>
      </c>
      <c r="BF135" s="129">
        <f t="shared" si="191"/>
        <v>0</v>
      </c>
      <c r="BG135" s="129">
        <f t="shared" si="191"/>
        <v>0</v>
      </c>
      <c r="BH135" s="129">
        <f t="shared" si="191"/>
        <v>0</v>
      </c>
      <c r="BI135" s="129">
        <f t="shared" si="191"/>
        <v>0</v>
      </c>
      <c r="BJ135" s="129">
        <f t="shared" si="191"/>
        <v>0</v>
      </c>
      <c r="BK135" s="129">
        <f t="shared" si="191"/>
        <v>0</v>
      </c>
      <c r="BL135" s="129">
        <f t="shared" si="191"/>
        <v>0</v>
      </c>
      <c r="BM135" s="129">
        <f t="shared" si="191"/>
        <v>0</v>
      </c>
      <c r="BN135" s="129">
        <f t="shared" si="191"/>
        <v>0</v>
      </c>
      <c r="BO135" s="129">
        <f t="shared" si="191"/>
        <v>0</v>
      </c>
      <c r="BP135" s="129">
        <f t="shared" si="191"/>
        <v>0</v>
      </c>
      <c r="BQ135" s="129">
        <f t="shared" si="191"/>
        <v>0</v>
      </c>
      <c r="BR135" s="129">
        <f t="shared" si="191"/>
        <v>0</v>
      </c>
      <c r="BS135" s="129">
        <f t="shared" si="191"/>
        <v>0</v>
      </c>
      <c r="BT135" s="129">
        <f t="shared" si="191"/>
        <v>0</v>
      </c>
      <c r="BU135" s="129">
        <f t="shared" si="191"/>
        <v>0</v>
      </c>
      <c r="BV135" s="129">
        <f t="shared" si="191"/>
        <v>0</v>
      </c>
      <c r="BW135" s="129">
        <f t="shared" si="191"/>
        <v>0</v>
      </c>
      <c r="BX135" s="129">
        <f t="shared" si="191"/>
        <v>0</v>
      </c>
      <c r="BY135" s="129">
        <f t="shared" si="191"/>
        <v>0</v>
      </c>
      <c r="BZ135" s="129">
        <f t="shared" si="191"/>
        <v>0</v>
      </c>
      <c r="CA135" s="129">
        <f t="shared" si="191"/>
        <v>0</v>
      </c>
      <c r="CB135" s="129">
        <f t="shared" si="191"/>
        <v>0</v>
      </c>
      <c r="CC135" s="129">
        <f t="shared" si="191"/>
        <v>0</v>
      </c>
      <c r="CD135" s="129">
        <f t="shared" si="191"/>
        <v>0</v>
      </c>
      <c r="CE135" s="129">
        <f t="shared" si="191"/>
        <v>0</v>
      </c>
      <c r="CF135" s="129">
        <f t="shared" si="191"/>
        <v>0</v>
      </c>
      <c r="CG135" s="129">
        <f t="shared" si="191"/>
        <v>0</v>
      </c>
      <c r="CH135" s="129">
        <f t="shared" si="191"/>
        <v>0</v>
      </c>
      <c r="CI135" s="129">
        <f t="shared" si="191"/>
        <v>0</v>
      </c>
      <c r="CJ135" s="129">
        <f t="shared" si="191"/>
        <v>0</v>
      </c>
      <c r="CK135" s="129">
        <f t="shared" si="191"/>
        <v>0</v>
      </c>
      <c r="CL135" s="129">
        <f t="shared" si="191"/>
        <v>0</v>
      </c>
      <c r="CM135" s="115">
        <f t="shared" si="162"/>
        <v>0</v>
      </c>
      <c r="CN135" s="5"/>
      <c r="CO135" s="5"/>
      <c r="CP135" s="5"/>
      <c r="CQ135" s="5"/>
      <c r="CR135" s="5"/>
    </row>
    <row r="136" spans="1:96" ht="16.5" customHeight="1" x14ac:dyDescent="0.25">
      <c r="A136" s="5"/>
      <c r="B136" s="5"/>
      <c r="C136" s="5"/>
      <c r="D136" s="5"/>
      <c r="E136" s="17" t="s">
        <v>372</v>
      </c>
      <c r="F136" s="129">
        <f t="shared" ref="F136:CL136" si="192">F34*F87</f>
        <v>0</v>
      </c>
      <c r="G136" s="129">
        <f t="shared" si="192"/>
        <v>0</v>
      </c>
      <c r="H136" s="129">
        <f t="shared" si="192"/>
        <v>0</v>
      </c>
      <c r="I136" s="129">
        <f t="shared" si="192"/>
        <v>0</v>
      </c>
      <c r="J136" s="129">
        <f t="shared" si="192"/>
        <v>0</v>
      </c>
      <c r="K136" s="129">
        <f t="shared" si="192"/>
        <v>0</v>
      </c>
      <c r="L136" s="129">
        <f t="shared" si="192"/>
        <v>0</v>
      </c>
      <c r="M136" s="129">
        <f t="shared" si="192"/>
        <v>0</v>
      </c>
      <c r="N136" s="129">
        <f t="shared" si="192"/>
        <v>0</v>
      </c>
      <c r="O136" s="129">
        <f t="shared" si="192"/>
        <v>0</v>
      </c>
      <c r="P136" s="129">
        <f t="shared" si="192"/>
        <v>0</v>
      </c>
      <c r="Q136" s="129">
        <f t="shared" si="192"/>
        <v>0</v>
      </c>
      <c r="R136" s="129">
        <f t="shared" si="192"/>
        <v>0</v>
      </c>
      <c r="S136" s="129">
        <f t="shared" si="192"/>
        <v>0</v>
      </c>
      <c r="T136" s="129">
        <f t="shared" si="192"/>
        <v>0</v>
      </c>
      <c r="U136" s="129">
        <f t="shared" si="192"/>
        <v>0</v>
      </c>
      <c r="V136" s="129">
        <f t="shared" si="192"/>
        <v>0</v>
      </c>
      <c r="W136" s="129">
        <f t="shared" si="192"/>
        <v>0</v>
      </c>
      <c r="X136" s="129">
        <f t="shared" si="192"/>
        <v>0</v>
      </c>
      <c r="Y136" s="129">
        <f t="shared" si="192"/>
        <v>0</v>
      </c>
      <c r="Z136" s="129">
        <f t="shared" si="192"/>
        <v>0</v>
      </c>
      <c r="AA136" s="129">
        <f t="shared" si="192"/>
        <v>0</v>
      </c>
      <c r="AB136" s="129">
        <f t="shared" si="192"/>
        <v>0</v>
      </c>
      <c r="AC136" s="129">
        <f t="shared" si="192"/>
        <v>0</v>
      </c>
      <c r="AD136" s="129">
        <f t="shared" si="192"/>
        <v>0</v>
      </c>
      <c r="AE136" s="129">
        <f t="shared" si="192"/>
        <v>0</v>
      </c>
      <c r="AF136" s="129">
        <f t="shared" si="192"/>
        <v>0</v>
      </c>
      <c r="AG136" s="129">
        <f t="shared" si="192"/>
        <v>0</v>
      </c>
      <c r="AH136" s="129">
        <f t="shared" si="192"/>
        <v>0</v>
      </c>
      <c r="AI136" s="129">
        <f t="shared" si="192"/>
        <v>0</v>
      </c>
      <c r="AJ136" s="129">
        <f t="shared" si="192"/>
        <v>0</v>
      </c>
      <c r="AK136" s="129">
        <f t="shared" si="192"/>
        <v>0</v>
      </c>
      <c r="AL136" s="129">
        <f t="shared" si="192"/>
        <v>0</v>
      </c>
      <c r="AM136" s="129">
        <f t="shared" si="192"/>
        <v>0</v>
      </c>
      <c r="AN136" s="129">
        <f t="shared" si="192"/>
        <v>0</v>
      </c>
      <c r="AO136" s="129">
        <f t="shared" si="192"/>
        <v>0</v>
      </c>
      <c r="AP136" s="129">
        <f t="shared" si="192"/>
        <v>0</v>
      </c>
      <c r="AQ136" s="129">
        <f t="shared" si="192"/>
        <v>0</v>
      </c>
      <c r="AR136" s="129">
        <f t="shared" si="192"/>
        <v>0</v>
      </c>
      <c r="AS136" s="129">
        <f t="shared" si="192"/>
        <v>0</v>
      </c>
      <c r="AT136" s="129">
        <f t="shared" si="192"/>
        <v>0</v>
      </c>
      <c r="AU136" s="129">
        <f t="shared" si="192"/>
        <v>0</v>
      </c>
      <c r="AV136" s="129">
        <f t="shared" si="192"/>
        <v>0</v>
      </c>
      <c r="AW136" s="129">
        <f t="shared" si="192"/>
        <v>0</v>
      </c>
      <c r="AX136" s="129">
        <f t="shared" si="192"/>
        <v>0</v>
      </c>
      <c r="AY136" s="129">
        <f t="shared" si="192"/>
        <v>0</v>
      </c>
      <c r="AZ136" s="129">
        <f t="shared" si="192"/>
        <v>0</v>
      </c>
      <c r="BA136" s="129">
        <f t="shared" si="192"/>
        <v>0</v>
      </c>
      <c r="BB136" s="129">
        <f t="shared" si="192"/>
        <v>0</v>
      </c>
      <c r="BC136" s="129">
        <f t="shared" si="192"/>
        <v>0</v>
      </c>
      <c r="BD136" s="129">
        <f t="shared" si="192"/>
        <v>0</v>
      </c>
      <c r="BE136" s="129">
        <f t="shared" si="192"/>
        <v>0</v>
      </c>
      <c r="BF136" s="129">
        <f t="shared" si="192"/>
        <v>0</v>
      </c>
      <c r="BG136" s="129">
        <f t="shared" si="192"/>
        <v>0</v>
      </c>
      <c r="BH136" s="129">
        <f t="shared" si="192"/>
        <v>0</v>
      </c>
      <c r="BI136" s="129">
        <f t="shared" si="192"/>
        <v>0</v>
      </c>
      <c r="BJ136" s="129">
        <f t="shared" si="192"/>
        <v>0</v>
      </c>
      <c r="BK136" s="129">
        <f t="shared" si="192"/>
        <v>0</v>
      </c>
      <c r="BL136" s="129">
        <f t="shared" si="192"/>
        <v>0</v>
      </c>
      <c r="BM136" s="129">
        <f t="shared" si="192"/>
        <v>0</v>
      </c>
      <c r="BN136" s="129">
        <f t="shared" si="192"/>
        <v>0</v>
      </c>
      <c r="BO136" s="129">
        <f t="shared" si="192"/>
        <v>0</v>
      </c>
      <c r="BP136" s="129">
        <f t="shared" si="192"/>
        <v>0</v>
      </c>
      <c r="BQ136" s="129">
        <f t="shared" si="192"/>
        <v>0</v>
      </c>
      <c r="BR136" s="129">
        <f t="shared" si="192"/>
        <v>0</v>
      </c>
      <c r="BS136" s="129">
        <f t="shared" si="192"/>
        <v>0</v>
      </c>
      <c r="BT136" s="129">
        <f t="shared" si="192"/>
        <v>0</v>
      </c>
      <c r="BU136" s="129">
        <f t="shared" si="192"/>
        <v>0</v>
      </c>
      <c r="BV136" s="129">
        <f t="shared" si="192"/>
        <v>0</v>
      </c>
      <c r="BW136" s="129">
        <f t="shared" si="192"/>
        <v>0</v>
      </c>
      <c r="BX136" s="129">
        <f t="shared" si="192"/>
        <v>0</v>
      </c>
      <c r="BY136" s="129">
        <f t="shared" si="192"/>
        <v>0</v>
      </c>
      <c r="BZ136" s="129">
        <f t="shared" si="192"/>
        <v>0</v>
      </c>
      <c r="CA136" s="129">
        <f t="shared" si="192"/>
        <v>0</v>
      </c>
      <c r="CB136" s="129">
        <f t="shared" si="192"/>
        <v>0</v>
      </c>
      <c r="CC136" s="129">
        <f t="shared" si="192"/>
        <v>0</v>
      </c>
      <c r="CD136" s="129">
        <f t="shared" si="192"/>
        <v>0</v>
      </c>
      <c r="CE136" s="129">
        <f t="shared" si="192"/>
        <v>0</v>
      </c>
      <c r="CF136" s="129">
        <f t="shared" si="192"/>
        <v>0</v>
      </c>
      <c r="CG136" s="129">
        <f t="shared" si="192"/>
        <v>0</v>
      </c>
      <c r="CH136" s="129">
        <f t="shared" si="192"/>
        <v>0</v>
      </c>
      <c r="CI136" s="129">
        <f t="shared" si="192"/>
        <v>0</v>
      </c>
      <c r="CJ136" s="129">
        <f t="shared" si="192"/>
        <v>0</v>
      </c>
      <c r="CK136" s="129">
        <f t="shared" si="192"/>
        <v>0</v>
      </c>
      <c r="CL136" s="129">
        <f t="shared" si="192"/>
        <v>0</v>
      </c>
      <c r="CM136" s="115">
        <f t="shared" si="162"/>
        <v>0</v>
      </c>
      <c r="CN136" s="5"/>
      <c r="CO136" s="5"/>
      <c r="CP136" s="5"/>
      <c r="CQ136" s="5"/>
      <c r="CR136" s="5"/>
    </row>
    <row r="137" spans="1:96" ht="16.5" customHeight="1" x14ac:dyDescent="0.25">
      <c r="A137" s="5"/>
      <c r="B137" s="5"/>
      <c r="C137" s="5"/>
      <c r="D137" s="5"/>
      <c r="E137" s="17" t="s">
        <v>372</v>
      </c>
      <c r="F137" s="129">
        <f t="shared" ref="F137:CL137" si="193">F35*F88</f>
        <v>0</v>
      </c>
      <c r="G137" s="129">
        <f t="shared" si="193"/>
        <v>0</v>
      </c>
      <c r="H137" s="129">
        <f t="shared" si="193"/>
        <v>0</v>
      </c>
      <c r="I137" s="129">
        <f t="shared" si="193"/>
        <v>0</v>
      </c>
      <c r="J137" s="129">
        <f t="shared" si="193"/>
        <v>0</v>
      </c>
      <c r="K137" s="129">
        <f t="shared" si="193"/>
        <v>0</v>
      </c>
      <c r="L137" s="129">
        <f t="shared" si="193"/>
        <v>0</v>
      </c>
      <c r="M137" s="129">
        <f t="shared" si="193"/>
        <v>0</v>
      </c>
      <c r="N137" s="129">
        <f t="shared" si="193"/>
        <v>0</v>
      </c>
      <c r="O137" s="129">
        <f t="shared" si="193"/>
        <v>0</v>
      </c>
      <c r="P137" s="129">
        <f t="shared" si="193"/>
        <v>0</v>
      </c>
      <c r="Q137" s="129">
        <f t="shared" si="193"/>
        <v>0</v>
      </c>
      <c r="R137" s="129">
        <f t="shared" si="193"/>
        <v>0</v>
      </c>
      <c r="S137" s="129">
        <f t="shared" si="193"/>
        <v>0</v>
      </c>
      <c r="T137" s="129">
        <f t="shared" si="193"/>
        <v>0</v>
      </c>
      <c r="U137" s="129">
        <f t="shared" si="193"/>
        <v>0</v>
      </c>
      <c r="V137" s="129">
        <f t="shared" si="193"/>
        <v>0</v>
      </c>
      <c r="W137" s="129">
        <f t="shared" si="193"/>
        <v>0</v>
      </c>
      <c r="X137" s="129">
        <f t="shared" si="193"/>
        <v>0</v>
      </c>
      <c r="Y137" s="129">
        <f t="shared" si="193"/>
        <v>0</v>
      </c>
      <c r="Z137" s="129">
        <f t="shared" si="193"/>
        <v>0</v>
      </c>
      <c r="AA137" s="129">
        <f t="shared" si="193"/>
        <v>0</v>
      </c>
      <c r="AB137" s="129">
        <f t="shared" si="193"/>
        <v>0</v>
      </c>
      <c r="AC137" s="129">
        <f t="shared" si="193"/>
        <v>0</v>
      </c>
      <c r="AD137" s="129">
        <f t="shared" si="193"/>
        <v>0</v>
      </c>
      <c r="AE137" s="129">
        <f t="shared" si="193"/>
        <v>0</v>
      </c>
      <c r="AF137" s="129">
        <f t="shared" si="193"/>
        <v>0</v>
      </c>
      <c r="AG137" s="129">
        <f t="shared" si="193"/>
        <v>0</v>
      </c>
      <c r="AH137" s="129">
        <f t="shared" si="193"/>
        <v>0</v>
      </c>
      <c r="AI137" s="129">
        <f t="shared" si="193"/>
        <v>0</v>
      </c>
      <c r="AJ137" s="129">
        <f t="shared" si="193"/>
        <v>0</v>
      </c>
      <c r="AK137" s="129">
        <f t="shared" si="193"/>
        <v>0</v>
      </c>
      <c r="AL137" s="129">
        <f t="shared" si="193"/>
        <v>0</v>
      </c>
      <c r="AM137" s="129">
        <f t="shared" si="193"/>
        <v>0</v>
      </c>
      <c r="AN137" s="129">
        <f t="shared" si="193"/>
        <v>0</v>
      </c>
      <c r="AO137" s="129">
        <f t="shared" si="193"/>
        <v>0</v>
      </c>
      <c r="AP137" s="129">
        <f t="shared" si="193"/>
        <v>0</v>
      </c>
      <c r="AQ137" s="129">
        <f t="shared" si="193"/>
        <v>0</v>
      </c>
      <c r="AR137" s="129">
        <f t="shared" si="193"/>
        <v>0</v>
      </c>
      <c r="AS137" s="129">
        <f t="shared" si="193"/>
        <v>0</v>
      </c>
      <c r="AT137" s="129">
        <f t="shared" si="193"/>
        <v>0</v>
      </c>
      <c r="AU137" s="129">
        <f t="shared" si="193"/>
        <v>0</v>
      </c>
      <c r="AV137" s="129">
        <f t="shared" si="193"/>
        <v>0</v>
      </c>
      <c r="AW137" s="129">
        <f t="shared" si="193"/>
        <v>0</v>
      </c>
      <c r="AX137" s="129">
        <f t="shared" si="193"/>
        <v>0</v>
      </c>
      <c r="AY137" s="129">
        <f t="shared" si="193"/>
        <v>0</v>
      </c>
      <c r="AZ137" s="129">
        <f t="shared" si="193"/>
        <v>0</v>
      </c>
      <c r="BA137" s="129">
        <f t="shared" si="193"/>
        <v>0</v>
      </c>
      <c r="BB137" s="129">
        <f t="shared" si="193"/>
        <v>0</v>
      </c>
      <c r="BC137" s="129">
        <f t="shared" si="193"/>
        <v>0</v>
      </c>
      <c r="BD137" s="129">
        <f t="shared" si="193"/>
        <v>0</v>
      </c>
      <c r="BE137" s="129">
        <f t="shared" si="193"/>
        <v>0</v>
      </c>
      <c r="BF137" s="129">
        <f t="shared" si="193"/>
        <v>0</v>
      </c>
      <c r="BG137" s="129">
        <f t="shared" si="193"/>
        <v>0</v>
      </c>
      <c r="BH137" s="129">
        <f t="shared" si="193"/>
        <v>0</v>
      </c>
      <c r="BI137" s="129">
        <f t="shared" si="193"/>
        <v>0</v>
      </c>
      <c r="BJ137" s="129">
        <f t="shared" si="193"/>
        <v>0</v>
      </c>
      <c r="BK137" s="129">
        <f t="shared" si="193"/>
        <v>0</v>
      </c>
      <c r="BL137" s="129">
        <f t="shared" si="193"/>
        <v>0</v>
      </c>
      <c r="BM137" s="129">
        <f t="shared" si="193"/>
        <v>0</v>
      </c>
      <c r="BN137" s="129">
        <f t="shared" si="193"/>
        <v>0</v>
      </c>
      <c r="BO137" s="129">
        <f t="shared" si="193"/>
        <v>0</v>
      </c>
      <c r="BP137" s="129">
        <f t="shared" si="193"/>
        <v>0</v>
      </c>
      <c r="BQ137" s="129">
        <f t="shared" si="193"/>
        <v>0</v>
      </c>
      <c r="BR137" s="129">
        <f t="shared" si="193"/>
        <v>0</v>
      </c>
      <c r="BS137" s="129">
        <f t="shared" si="193"/>
        <v>0</v>
      </c>
      <c r="BT137" s="129">
        <f t="shared" si="193"/>
        <v>0</v>
      </c>
      <c r="BU137" s="129">
        <f t="shared" si="193"/>
        <v>0</v>
      </c>
      <c r="BV137" s="129">
        <f t="shared" si="193"/>
        <v>0</v>
      </c>
      <c r="BW137" s="129">
        <f t="shared" si="193"/>
        <v>0</v>
      </c>
      <c r="BX137" s="129">
        <f t="shared" si="193"/>
        <v>0</v>
      </c>
      <c r="BY137" s="129">
        <f t="shared" si="193"/>
        <v>0</v>
      </c>
      <c r="BZ137" s="129">
        <f t="shared" si="193"/>
        <v>0</v>
      </c>
      <c r="CA137" s="129">
        <f t="shared" si="193"/>
        <v>0</v>
      </c>
      <c r="CB137" s="129">
        <f t="shared" si="193"/>
        <v>0</v>
      </c>
      <c r="CC137" s="129">
        <f t="shared" si="193"/>
        <v>0</v>
      </c>
      <c r="CD137" s="129">
        <f t="shared" si="193"/>
        <v>0</v>
      </c>
      <c r="CE137" s="129">
        <f t="shared" si="193"/>
        <v>0</v>
      </c>
      <c r="CF137" s="129">
        <f t="shared" si="193"/>
        <v>0</v>
      </c>
      <c r="CG137" s="129">
        <f t="shared" si="193"/>
        <v>0</v>
      </c>
      <c r="CH137" s="129">
        <f t="shared" si="193"/>
        <v>0</v>
      </c>
      <c r="CI137" s="129">
        <f t="shared" si="193"/>
        <v>0</v>
      </c>
      <c r="CJ137" s="129">
        <f t="shared" si="193"/>
        <v>0</v>
      </c>
      <c r="CK137" s="129">
        <f t="shared" si="193"/>
        <v>0</v>
      </c>
      <c r="CL137" s="129">
        <f t="shared" si="193"/>
        <v>0</v>
      </c>
      <c r="CM137" s="115">
        <f t="shared" si="162"/>
        <v>0</v>
      </c>
      <c r="CN137" s="5"/>
      <c r="CO137" s="5"/>
      <c r="CP137" s="5"/>
      <c r="CQ137" s="5"/>
      <c r="CR137" s="5"/>
    </row>
    <row r="138" spans="1:96" ht="16.5" customHeight="1" x14ac:dyDescent="0.25">
      <c r="A138" s="5"/>
      <c r="B138" s="5"/>
      <c r="C138" s="5"/>
      <c r="D138" s="5"/>
      <c r="E138" s="17"/>
      <c r="F138" s="129">
        <f t="shared" ref="F138:CL138" si="194">F36*F89</f>
        <v>0</v>
      </c>
      <c r="G138" s="129">
        <f t="shared" si="194"/>
        <v>0</v>
      </c>
      <c r="H138" s="129">
        <f t="shared" si="194"/>
        <v>0</v>
      </c>
      <c r="I138" s="129">
        <f t="shared" si="194"/>
        <v>0</v>
      </c>
      <c r="J138" s="129">
        <f t="shared" si="194"/>
        <v>0</v>
      </c>
      <c r="K138" s="129">
        <f t="shared" si="194"/>
        <v>0</v>
      </c>
      <c r="L138" s="129">
        <f t="shared" si="194"/>
        <v>0</v>
      </c>
      <c r="M138" s="129">
        <f t="shared" si="194"/>
        <v>0</v>
      </c>
      <c r="N138" s="129">
        <f t="shared" si="194"/>
        <v>0</v>
      </c>
      <c r="O138" s="129">
        <f t="shared" si="194"/>
        <v>0</v>
      </c>
      <c r="P138" s="129">
        <f t="shared" si="194"/>
        <v>0</v>
      </c>
      <c r="Q138" s="129">
        <f t="shared" si="194"/>
        <v>0</v>
      </c>
      <c r="R138" s="129">
        <f t="shared" si="194"/>
        <v>0</v>
      </c>
      <c r="S138" s="129">
        <f t="shared" si="194"/>
        <v>0</v>
      </c>
      <c r="T138" s="129">
        <f t="shared" si="194"/>
        <v>0</v>
      </c>
      <c r="U138" s="129">
        <f t="shared" si="194"/>
        <v>0</v>
      </c>
      <c r="V138" s="129">
        <f t="shared" si="194"/>
        <v>0</v>
      </c>
      <c r="W138" s="129">
        <f t="shared" si="194"/>
        <v>0</v>
      </c>
      <c r="X138" s="129">
        <f t="shared" si="194"/>
        <v>0</v>
      </c>
      <c r="Y138" s="129">
        <f t="shared" si="194"/>
        <v>0</v>
      </c>
      <c r="Z138" s="129">
        <f t="shared" si="194"/>
        <v>0</v>
      </c>
      <c r="AA138" s="129">
        <f t="shared" si="194"/>
        <v>0</v>
      </c>
      <c r="AB138" s="129">
        <f t="shared" si="194"/>
        <v>0</v>
      </c>
      <c r="AC138" s="129">
        <f t="shared" si="194"/>
        <v>0</v>
      </c>
      <c r="AD138" s="129">
        <f t="shared" si="194"/>
        <v>0</v>
      </c>
      <c r="AE138" s="129">
        <f t="shared" si="194"/>
        <v>0</v>
      </c>
      <c r="AF138" s="129">
        <f t="shared" si="194"/>
        <v>0</v>
      </c>
      <c r="AG138" s="129">
        <f t="shared" si="194"/>
        <v>0</v>
      </c>
      <c r="AH138" s="129">
        <f t="shared" si="194"/>
        <v>0</v>
      </c>
      <c r="AI138" s="129">
        <f t="shared" si="194"/>
        <v>0</v>
      </c>
      <c r="AJ138" s="129">
        <f t="shared" si="194"/>
        <v>0</v>
      </c>
      <c r="AK138" s="129">
        <f t="shared" si="194"/>
        <v>0</v>
      </c>
      <c r="AL138" s="129">
        <f t="shared" si="194"/>
        <v>0</v>
      </c>
      <c r="AM138" s="129">
        <f t="shared" si="194"/>
        <v>0</v>
      </c>
      <c r="AN138" s="129">
        <f t="shared" si="194"/>
        <v>0</v>
      </c>
      <c r="AO138" s="129">
        <f t="shared" si="194"/>
        <v>0</v>
      </c>
      <c r="AP138" s="129">
        <f t="shared" si="194"/>
        <v>0</v>
      </c>
      <c r="AQ138" s="129">
        <f t="shared" si="194"/>
        <v>0</v>
      </c>
      <c r="AR138" s="129">
        <f t="shared" si="194"/>
        <v>0</v>
      </c>
      <c r="AS138" s="129">
        <f t="shared" si="194"/>
        <v>0</v>
      </c>
      <c r="AT138" s="129">
        <f t="shared" si="194"/>
        <v>0</v>
      </c>
      <c r="AU138" s="129">
        <f t="shared" si="194"/>
        <v>0</v>
      </c>
      <c r="AV138" s="129">
        <f t="shared" si="194"/>
        <v>0</v>
      </c>
      <c r="AW138" s="129">
        <f t="shared" si="194"/>
        <v>0</v>
      </c>
      <c r="AX138" s="129">
        <f t="shared" si="194"/>
        <v>0</v>
      </c>
      <c r="AY138" s="129">
        <f t="shared" si="194"/>
        <v>0</v>
      </c>
      <c r="AZ138" s="129">
        <f t="shared" si="194"/>
        <v>0</v>
      </c>
      <c r="BA138" s="129">
        <f t="shared" si="194"/>
        <v>0</v>
      </c>
      <c r="BB138" s="129">
        <f t="shared" si="194"/>
        <v>0</v>
      </c>
      <c r="BC138" s="129">
        <f t="shared" si="194"/>
        <v>0</v>
      </c>
      <c r="BD138" s="129">
        <f t="shared" si="194"/>
        <v>0</v>
      </c>
      <c r="BE138" s="129">
        <f t="shared" si="194"/>
        <v>0</v>
      </c>
      <c r="BF138" s="129">
        <f t="shared" si="194"/>
        <v>0</v>
      </c>
      <c r="BG138" s="129">
        <f t="shared" si="194"/>
        <v>0</v>
      </c>
      <c r="BH138" s="129">
        <f t="shared" si="194"/>
        <v>0</v>
      </c>
      <c r="BI138" s="129">
        <f t="shared" si="194"/>
        <v>0</v>
      </c>
      <c r="BJ138" s="129">
        <f t="shared" si="194"/>
        <v>0</v>
      </c>
      <c r="BK138" s="129">
        <f t="shared" si="194"/>
        <v>0</v>
      </c>
      <c r="BL138" s="129">
        <f t="shared" si="194"/>
        <v>0</v>
      </c>
      <c r="BM138" s="129">
        <f t="shared" si="194"/>
        <v>0</v>
      </c>
      <c r="BN138" s="129">
        <f t="shared" si="194"/>
        <v>0</v>
      </c>
      <c r="BO138" s="129">
        <f t="shared" si="194"/>
        <v>0</v>
      </c>
      <c r="BP138" s="129">
        <f t="shared" si="194"/>
        <v>0</v>
      </c>
      <c r="BQ138" s="129">
        <f t="shared" si="194"/>
        <v>0</v>
      </c>
      <c r="BR138" s="129">
        <f t="shared" si="194"/>
        <v>0</v>
      </c>
      <c r="BS138" s="129">
        <f t="shared" si="194"/>
        <v>0</v>
      </c>
      <c r="BT138" s="129">
        <f t="shared" si="194"/>
        <v>0</v>
      </c>
      <c r="BU138" s="129">
        <f t="shared" si="194"/>
        <v>0</v>
      </c>
      <c r="BV138" s="129">
        <f t="shared" si="194"/>
        <v>0</v>
      </c>
      <c r="BW138" s="129">
        <f t="shared" si="194"/>
        <v>0</v>
      </c>
      <c r="BX138" s="129">
        <f t="shared" si="194"/>
        <v>0</v>
      </c>
      <c r="BY138" s="129">
        <f t="shared" si="194"/>
        <v>0</v>
      </c>
      <c r="BZ138" s="129">
        <f t="shared" si="194"/>
        <v>0</v>
      </c>
      <c r="CA138" s="129">
        <f t="shared" si="194"/>
        <v>0</v>
      </c>
      <c r="CB138" s="129">
        <f t="shared" si="194"/>
        <v>0</v>
      </c>
      <c r="CC138" s="129">
        <f t="shared" si="194"/>
        <v>0</v>
      </c>
      <c r="CD138" s="129">
        <f t="shared" si="194"/>
        <v>0</v>
      </c>
      <c r="CE138" s="129">
        <f t="shared" si="194"/>
        <v>0</v>
      </c>
      <c r="CF138" s="129">
        <f t="shared" si="194"/>
        <v>0</v>
      </c>
      <c r="CG138" s="129">
        <f t="shared" si="194"/>
        <v>0</v>
      </c>
      <c r="CH138" s="129">
        <f t="shared" si="194"/>
        <v>0</v>
      </c>
      <c r="CI138" s="129">
        <f t="shared" si="194"/>
        <v>0</v>
      </c>
      <c r="CJ138" s="129">
        <f t="shared" si="194"/>
        <v>0</v>
      </c>
      <c r="CK138" s="129">
        <f t="shared" si="194"/>
        <v>0</v>
      </c>
      <c r="CL138" s="129">
        <f t="shared" si="194"/>
        <v>0</v>
      </c>
      <c r="CM138" s="115">
        <f t="shared" si="162"/>
        <v>0</v>
      </c>
      <c r="CN138" s="5"/>
      <c r="CO138" s="5"/>
      <c r="CP138" s="5"/>
      <c r="CQ138" s="5"/>
      <c r="CR138" s="5"/>
    </row>
    <row r="139" spans="1:96" ht="16.5" customHeight="1" x14ac:dyDescent="0.25">
      <c r="A139" s="5"/>
      <c r="B139" s="5"/>
      <c r="C139" s="5"/>
      <c r="D139" s="5"/>
      <c r="E139" s="17"/>
      <c r="F139" s="129">
        <f t="shared" ref="F139:CL139" si="195">F37*F90</f>
        <v>0</v>
      </c>
      <c r="G139" s="129">
        <f t="shared" si="195"/>
        <v>0</v>
      </c>
      <c r="H139" s="129">
        <f t="shared" si="195"/>
        <v>0</v>
      </c>
      <c r="I139" s="129">
        <f t="shared" si="195"/>
        <v>0</v>
      </c>
      <c r="J139" s="129">
        <f t="shared" si="195"/>
        <v>0</v>
      </c>
      <c r="K139" s="129">
        <f t="shared" si="195"/>
        <v>0</v>
      </c>
      <c r="L139" s="129">
        <f t="shared" si="195"/>
        <v>0</v>
      </c>
      <c r="M139" s="129">
        <f t="shared" si="195"/>
        <v>0</v>
      </c>
      <c r="N139" s="129">
        <f t="shared" si="195"/>
        <v>0</v>
      </c>
      <c r="O139" s="129">
        <f t="shared" si="195"/>
        <v>0</v>
      </c>
      <c r="P139" s="129">
        <f t="shared" si="195"/>
        <v>0</v>
      </c>
      <c r="Q139" s="129">
        <f t="shared" si="195"/>
        <v>0</v>
      </c>
      <c r="R139" s="129">
        <f t="shared" si="195"/>
        <v>0</v>
      </c>
      <c r="S139" s="129">
        <f t="shared" si="195"/>
        <v>0</v>
      </c>
      <c r="T139" s="129">
        <f t="shared" si="195"/>
        <v>0</v>
      </c>
      <c r="U139" s="129">
        <f t="shared" si="195"/>
        <v>0</v>
      </c>
      <c r="V139" s="129">
        <f t="shared" si="195"/>
        <v>0</v>
      </c>
      <c r="W139" s="129">
        <f t="shared" si="195"/>
        <v>0</v>
      </c>
      <c r="X139" s="129">
        <f t="shared" si="195"/>
        <v>0</v>
      </c>
      <c r="Y139" s="129">
        <f t="shared" si="195"/>
        <v>0</v>
      </c>
      <c r="Z139" s="129">
        <f t="shared" si="195"/>
        <v>0</v>
      </c>
      <c r="AA139" s="129">
        <f t="shared" si="195"/>
        <v>0</v>
      </c>
      <c r="AB139" s="129">
        <f t="shared" si="195"/>
        <v>0</v>
      </c>
      <c r="AC139" s="129">
        <f t="shared" si="195"/>
        <v>0</v>
      </c>
      <c r="AD139" s="129">
        <f t="shared" si="195"/>
        <v>0</v>
      </c>
      <c r="AE139" s="129">
        <f t="shared" si="195"/>
        <v>0</v>
      </c>
      <c r="AF139" s="129">
        <f t="shared" si="195"/>
        <v>0</v>
      </c>
      <c r="AG139" s="129">
        <f t="shared" si="195"/>
        <v>0</v>
      </c>
      <c r="AH139" s="129">
        <f t="shared" si="195"/>
        <v>0</v>
      </c>
      <c r="AI139" s="129">
        <f t="shared" si="195"/>
        <v>0</v>
      </c>
      <c r="AJ139" s="129">
        <f t="shared" si="195"/>
        <v>0</v>
      </c>
      <c r="AK139" s="129">
        <f t="shared" si="195"/>
        <v>0</v>
      </c>
      <c r="AL139" s="129">
        <f t="shared" si="195"/>
        <v>0</v>
      </c>
      <c r="AM139" s="129">
        <f t="shared" si="195"/>
        <v>0</v>
      </c>
      <c r="AN139" s="129">
        <f t="shared" si="195"/>
        <v>0</v>
      </c>
      <c r="AO139" s="129">
        <f t="shared" si="195"/>
        <v>0</v>
      </c>
      <c r="AP139" s="129">
        <f t="shared" si="195"/>
        <v>0</v>
      </c>
      <c r="AQ139" s="129">
        <f t="shared" si="195"/>
        <v>0</v>
      </c>
      <c r="AR139" s="129">
        <f t="shared" si="195"/>
        <v>0</v>
      </c>
      <c r="AS139" s="129">
        <f t="shared" si="195"/>
        <v>0</v>
      </c>
      <c r="AT139" s="129">
        <f t="shared" si="195"/>
        <v>0</v>
      </c>
      <c r="AU139" s="129">
        <f t="shared" si="195"/>
        <v>0</v>
      </c>
      <c r="AV139" s="129">
        <f t="shared" si="195"/>
        <v>0</v>
      </c>
      <c r="AW139" s="129">
        <f t="shared" si="195"/>
        <v>0</v>
      </c>
      <c r="AX139" s="129">
        <f t="shared" si="195"/>
        <v>0</v>
      </c>
      <c r="AY139" s="129">
        <f t="shared" si="195"/>
        <v>0</v>
      </c>
      <c r="AZ139" s="129">
        <f t="shared" si="195"/>
        <v>0</v>
      </c>
      <c r="BA139" s="129">
        <f t="shared" si="195"/>
        <v>0</v>
      </c>
      <c r="BB139" s="129">
        <f t="shared" si="195"/>
        <v>0</v>
      </c>
      <c r="BC139" s="129">
        <f t="shared" si="195"/>
        <v>0</v>
      </c>
      <c r="BD139" s="129">
        <f t="shared" si="195"/>
        <v>0</v>
      </c>
      <c r="BE139" s="129">
        <f t="shared" si="195"/>
        <v>0</v>
      </c>
      <c r="BF139" s="129">
        <f t="shared" si="195"/>
        <v>0</v>
      </c>
      <c r="BG139" s="129">
        <f t="shared" si="195"/>
        <v>0</v>
      </c>
      <c r="BH139" s="129">
        <f t="shared" si="195"/>
        <v>0</v>
      </c>
      <c r="BI139" s="129">
        <f t="shared" si="195"/>
        <v>0</v>
      </c>
      <c r="BJ139" s="129">
        <f t="shared" si="195"/>
        <v>0</v>
      </c>
      <c r="BK139" s="129">
        <f t="shared" si="195"/>
        <v>0</v>
      </c>
      <c r="BL139" s="129">
        <f t="shared" si="195"/>
        <v>0</v>
      </c>
      <c r="BM139" s="129">
        <f t="shared" si="195"/>
        <v>0</v>
      </c>
      <c r="BN139" s="129">
        <f t="shared" si="195"/>
        <v>0</v>
      </c>
      <c r="BO139" s="129">
        <f t="shared" si="195"/>
        <v>0</v>
      </c>
      <c r="BP139" s="129">
        <f t="shared" si="195"/>
        <v>0</v>
      </c>
      <c r="BQ139" s="129">
        <f t="shared" si="195"/>
        <v>0</v>
      </c>
      <c r="BR139" s="129">
        <f t="shared" si="195"/>
        <v>0</v>
      </c>
      <c r="BS139" s="129">
        <f t="shared" si="195"/>
        <v>0</v>
      </c>
      <c r="BT139" s="129">
        <f t="shared" si="195"/>
        <v>0</v>
      </c>
      <c r="BU139" s="129">
        <f t="shared" si="195"/>
        <v>0</v>
      </c>
      <c r="BV139" s="129">
        <f t="shared" si="195"/>
        <v>0</v>
      </c>
      <c r="BW139" s="129">
        <f t="shared" si="195"/>
        <v>0</v>
      </c>
      <c r="BX139" s="129">
        <f t="shared" si="195"/>
        <v>0</v>
      </c>
      <c r="BY139" s="129">
        <f t="shared" si="195"/>
        <v>0</v>
      </c>
      <c r="BZ139" s="129">
        <f t="shared" si="195"/>
        <v>0</v>
      </c>
      <c r="CA139" s="129">
        <f t="shared" si="195"/>
        <v>0</v>
      </c>
      <c r="CB139" s="129">
        <f t="shared" si="195"/>
        <v>0</v>
      </c>
      <c r="CC139" s="129">
        <f t="shared" si="195"/>
        <v>0</v>
      </c>
      <c r="CD139" s="129">
        <f t="shared" si="195"/>
        <v>0</v>
      </c>
      <c r="CE139" s="129">
        <f t="shared" si="195"/>
        <v>0</v>
      </c>
      <c r="CF139" s="129">
        <f t="shared" si="195"/>
        <v>0</v>
      </c>
      <c r="CG139" s="129">
        <f t="shared" si="195"/>
        <v>0</v>
      </c>
      <c r="CH139" s="129">
        <f t="shared" si="195"/>
        <v>0</v>
      </c>
      <c r="CI139" s="129">
        <f t="shared" si="195"/>
        <v>0</v>
      </c>
      <c r="CJ139" s="129">
        <f t="shared" si="195"/>
        <v>0</v>
      </c>
      <c r="CK139" s="129">
        <f t="shared" si="195"/>
        <v>0</v>
      </c>
      <c r="CL139" s="129">
        <f t="shared" si="195"/>
        <v>0</v>
      </c>
      <c r="CM139" s="115">
        <f t="shared" si="162"/>
        <v>0</v>
      </c>
      <c r="CN139" s="5"/>
      <c r="CO139" s="5"/>
      <c r="CP139" s="5"/>
      <c r="CQ139" s="5"/>
      <c r="CR139" s="5"/>
    </row>
    <row r="140" spans="1:96" ht="16.5" customHeight="1" x14ac:dyDescent="0.25">
      <c r="A140" s="5"/>
      <c r="B140" s="5"/>
      <c r="C140" s="5"/>
      <c r="D140" s="5"/>
      <c r="E140" s="17"/>
      <c r="F140" s="129">
        <f t="shared" ref="F140:CL140" si="196">F38*F91</f>
        <v>0</v>
      </c>
      <c r="G140" s="129">
        <f t="shared" si="196"/>
        <v>0</v>
      </c>
      <c r="H140" s="129">
        <f t="shared" si="196"/>
        <v>0</v>
      </c>
      <c r="I140" s="129">
        <f t="shared" si="196"/>
        <v>0</v>
      </c>
      <c r="J140" s="129">
        <f t="shared" si="196"/>
        <v>0</v>
      </c>
      <c r="K140" s="129">
        <f t="shared" si="196"/>
        <v>0</v>
      </c>
      <c r="L140" s="129">
        <f t="shared" si="196"/>
        <v>0</v>
      </c>
      <c r="M140" s="129">
        <f t="shared" si="196"/>
        <v>0</v>
      </c>
      <c r="N140" s="129">
        <f t="shared" si="196"/>
        <v>0</v>
      </c>
      <c r="O140" s="129">
        <f t="shared" si="196"/>
        <v>0</v>
      </c>
      <c r="P140" s="129">
        <f t="shared" si="196"/>
        <v>0</v>
      </c>
      <c r="Q140" s="129">
        <f t="shared" si="196"/>
        <v>0</v>
      </c>
      <c r="R140" s="129">
        <f t="shared" si="196"/>
        <v>0</v>
      </c>
      <c r="S140" s="129">
        <f t="shared" si="196"/>
        <v>0</v>
      </c>
      <c r="T140" s="129">
        <f t="shared" si="196"/>
        <v>0</v>
      </c>
      <c r="U140" s="129">
        <f t="shared" si="196"/>
        <v>0</v>
      </c>
      <c r="V140" s="129">
        <f t="shared" si="196"/>
        <v>0</v>
      </c>
      <c r="W140" s="129">
        <f t="shared" si="196"/>
        <v>0</v>
      </c>
      <c r="X140" s="129">
        <f t="shared" si="196"/>
        <v>0</v>
      </c>
      <c r="Y140" s="129">
        <f t="shared" si="196"/>
        <v>0</v>
      </c>
      <c r="Z140" s="129">
        <f t="shared" si="196"/>
        <v>0</v>
      </c>
      <c r="AA140" s="129">
        <f t="shared" si="196"/>
        <v>0</v>
      </c>
      <c r="AB140" s="129">
        <f t="shared" si="196"/>
        <v>0</v>
      </c>
      <c r="AC140" s="129">
        <f t="shared" si="196"/>
        <v>0</v>
      </c>
      <c r="AD140" s="129">
        <f t="shared" si="196"/>
        <v>0</v>
      </c>
      <c r="AE140" s="129">
        <f t="shared" si="196"/>
        <v>0</v>
      </c>
      <c r="AF140" s="129">
        <f t="shared" si="196"/>
        <v>0</v>
      </c>
      <c r="AG140" s="129">
        <f t="shared" si="196"/>
        <v>0</v>
      </c>
      <c r="AH140" s="129">
        <f t="shared" si="196"/>
        <v>0</v>
      </c>
      <c r="AI140" s="129">
        <f t="shared" si="196"/>
        <v>0</v>
      </c>
      <c r="AJ140" s="129">
        <f t="shared" si="196"/>
        <v>0</v>
      </c>
      <c r="AK140" s="129">
        <f t="shared" si="196"/>
        <v>0</v>
      </c>
      <c r="AL140" s="129">
        <f t="shared" si="196"/>
        <v>0</v>
      </c>
      <c r="AM140" s="129">
        <f t="shared" si="196"/>
        <v>0</v>
      </c>
      <c r="AN140" s="129">
        <f t="shared" si="196"/>
        <v>0</v>
      </c>
      <c r="AO140" s="129">
        <f t="shared" si="196"/>
        <v>0</v>
      </c>
      <c r="AP140" s="129">
        <f t="shared" si="196"/>
        <v>0</v>
      </c>
      <c r="AQ140" s="129">
        <f t="shared" si="196"/>
        <v>0</v>
      </c>
      <c r="AR140" s="129">
        <f t="shared" si="196"/>
        <v>0</v>
      </c>
      <c r="AS140" s="129">
        <f t="shared" si="196"/>
        <v>0</v>
      </c>
      <c r="AT140" s="129">
        <f t="shared" si="196"/>
        <v>0</v>
      </c>
      <c r="AU140" s="129">
        <f t="shared" si="196"/>
        <v>0</v>
      </c>
      <c r="AV140" s="129">
        <f t="shared" si="196"/>
        <v>0</v>
      </c>
      <c r="AW140" s="129">
        <f t="shared" si="196"/>
        <v>0</v>
      </c>
      <c r="AX140" s="129">
        <f t="shared" si="196"/>
        <v>0</v>
      </c>
      <c r="AY140" s="129">
        <f t="shared" si="196"/>
        <v>0</v>
      </c>
      <c r="AZ140" s="129">
        <f t="shared" si="196"/>
        <v>0</v>
      </c>
      <c r="BA140" s="129">
        <f t="shared" si="196"/>
        <v>0</v>
      </c>
      <c r="BB140" s="129">
        <f t="shared" si="196"/>
        <v>0</v>
      </c>
      <c r="BC140" s="129">
        <f t="shared" si="196"/>
        <v>0</v>
      </c>
      <c r="BD140" s="129">
        <f t="shared" si="196"/>
        <v>0</v>
      </c>
      <c r="BE140" s="129">
        <f t="shared" si="196"/>
        <v>0</v>
      </c>
      <c r="BF140" s="129">
        <f t="shared" si="196"/>
        <v>0</v>
      </c>
      <c r="BG140" s="129">
        <f t="shared" si="196"/>
        <v>0</v>
      </c>
      <c r="BH140" s="129">
        <f t="shared" si="196"/>
        <v>0</v>
      </c>
      <c r="BI140" s="129">
        <f t="shared" si="196"/>
        <v>0</v>
      </c>
      <c r="BJ140" s="129">
        <f t="shared" si="196"/>
        <v>0</v>
      </c>
      <c r="BK140" s="129">
        <f t="shared" si="196"/>
        <v>0</v>
      </c>
      <c r="BL140" s="129">
        <f t="shared" si="196"/>
        <v>0</v>
      </c>
      <c r="BM140" s="129">
        <f t="shared" si="196"/>
        <v>0</v>
      </c>
      <c r="BN140" s="129">
        <f t="shared" si="196"/>
        <v>0</v>
      </c>
      <c r="BO140" s="129">
        <f t="shared" si="196"/>
        <v>0</v>
      </c>
      <c r="BP140" s="129">
        <f t="shared" si="196"/>
        <v>0</v>
      </c>
      <c r="BQ140" s="129">
        <f t="shared" si="196"/>
        <v>0</v>
      </c>
      <c r="BR140" s="129">
        <f t="shared" si="196"/>
        <v>0</v>
      </c>
      <c r="BS140" s="129">
        <f t="shared" si="196"/>
        <v>0</v>
      </c>
      <c r="BT140" s="129">
        <f t="shared" si="196"/>
        <v>0</v>
      </c>
      <c r="BU140" s="129">
        <f t="shared" si="196"/>
        <v>0</v>
      </c>
      <c r="BV140" s="129">
        <f t="shared" si="196"/>
        <v>0</v>
      </c>
      <c r="BW140" s="129">
        <f t="shared" si="196"/>
        <v>0</v>
      </c>
      <c r="BX140" s="129">
        <f t="shared" si="196"/>
        <v>0</v>
      </c>
      <c r="BY140" s="129">
        <f t="shared" si="196"/>
        <v>0</v>
      </c>
      <c r="BZ140" s="129">
        <f t="shared" si="196"/>
        <v>0</v>
      </c>
      <c r="CA140" s="129">
        <f t="shared" si="196"/>
        <v>0</v>
      </c>
      <c r="CB140" s="129">
        <f t="shared" si="196"/>
        <v>0</v>
      </c>
      <c r="CC140" s="129">
        <f t="shared" si="196"/>
        <v>0</v>
      </c>
      <c r="CD140" s="129">
        <f t="shared" si="196"/>
        <v>0</v>
      </c>
      <c r="CE140" s="129">
        <f t="shared" si="196"/>
        <v>0</v>
      </c>
      <c r="CF140" s="129">
        <f t="shared" si="196"/>
        <v>0</v>
      </c>
      <c r="CG140" s="129">
        <f t="shared" si="196"/>
        <v>0</v>
      </c>
      <c r="CH140" s="129">
        <f t="shared" si="196"/>
        <v>0</v>
      </c>
      <c r="CI140" s="129">
        <f t="shared" si="196"/>
        <v>0</v>
      </c>
      <c r="CJ140" s="129">
        <f t="shared" si="196"/>
        <v>0</v>
      </c>
      <c r="CK140" s="129">
        <f t="shared" si="196"/>
        <v>0</v>
      </c>
      <c r="CL140" s="129">
        <f t="shared" si="196"/>
        <v>0</v>
      </c>
      <c r="CM140" s="115">
        <f t="shared" si="162"/>
        <v>0</v>
      </c>
      <c r="CN140" s="5"/>
      <c r="CO140" s="5"/>
      <c r="CP140" s="5"/>
      <c r="CQ140" s="5"/>
      <c r="CR140" s="5"/>
    </row>
    <row r="141" spans="1:96" ht="16.5" customHeight="1" x14ac:dyDescent="0.25">
      <c r="A141" s="5"/>
      <c r="B141" s="5"/>
      <c r="C141" s="5"/>
      <c r="D141" s="5"/>
      <c r="E141" s="17"/>
      <c r="F141" s="129">
        <f t="shared" ref="F141:CL141" si="197">F39*F92</f>
        <v>0</v>
      </c>
      <c r="G141" s="129">
        <f t="shared" si="197"/>
        <v>0</v>
      </c>
      <c r="H141" s="129">
        <f t="shared" si="197"/>
        <v>0</v>
      </c>
      <c r="I141" s="129">
        <f t="shared" si="197"/>
        <v>0</v>
      </c>
      <c r="J141" s="129">
        <f t="shared" si="197"/>
        <v>0</v>
      </c>
      <c r="K141" s="129">
        <f t="shared" si="197"/>
        <v>0</v>
      </c>
      <c r="L141" s="129">
        <f t="shared" si="197"/>
        <v>0</v>
      </c>
      <c r="M141" s="129">
        <f t="shared" si="197"/>
        <v>0</v>
      </c>
      <c r="N141" s="129">
        <f t="shared" si="197"/>
        <v>0</v>
      </c>
      <c r="O141" s="129">
        <f t="shared" si="197"/>
        <v>0</v>
      </c>
      <c r="P141" s="129">
        <f t="shared" si="197"/>
        <v>0</v>
      </c>
      <c r="Q141" s="129">
        <f t="shared" si="197"/>
        <v>0</v>
      </c>
      <c r="R141" s="129">
        <f t="shared" si="197"/>
        <v>0</v>
      </c>
      <c r="S141" s="129">
        <f t="shared" si="197"/>
        <v>0</v>
      </c>
      <c r="T141" s="129">
        <f t="shared" si="197"/>
        <v>0</v>
      </c>
      <c r="U141" s="129">
        <f t="shared" si="197"/>
        <v>0</v>
      </c>
      <c r="V141" s="129">
        <f t="shared" si="197"/>
        <v>0</v>
      </c>
      <c r="W141" s="129">
        <f t="shared" si="197"/>
        <v>0</v>
      </c>
      <c r="X141" s="129">
        <f t="shared" si="197"/>
        <v>0</v>
      </c>
      <c r="Y141" s="129">
        <f t="shared" si="197"/>
        <v>0</v>
      </c>
      <c r="Z141" s="129">
        <f t="shared" si="197"/>
        <v>0</v>
      </c>
      <c r="AA141" s="129">
        <f t="shared" si="197"/>
        <v>0</v>
      </c>
      <c r="AB141" s="129">
        <f t="shared" si="197"/>
        <v>0</v>
      </c>
      <c r="AC141" s="129">
        <f t="shared" si="197"/>
        <v>0</v>
      </c>
      <c r="AD141" s="129">
        <f t="shared" si="197"/>
        <v>0</v>
      </c>
      <c r="AE141" s="129">
        <f t="shared" si="197"/>
        <v>0</v>
      </c>
      <c r="AF141" s="129">
        <f t="shared" si="197"/>
        <v>0</v>
      </c>
      <c r="AG141" s="129">
        <f t="shared" si="197"/>
        <v>0</v>
      </c>
      <c r="AH141" s="129">
        <f t="shared" si="197"/>
        <v>0</v>
      </c>
      <c r="AI141" s="129">
        <f t="shared" si="197"/>
        <v>0</v>
      </c>
      <c r="AJ141" s="129">
        <f t="shared" si="197"/>
        <v>0</v>
      </c>
      <c r="AK141" s="129">
        <f t="shared" si="197"/>
        <v>0</v>
      </c>
      <c r="AL141" s="129">
        <f t="shared" si="197"/>
        <v>0</v>
      </c>
      <c r="AM141" s="129">
        <f t="shared" si="197"/>
        <v>0</v>
      </c>
      <c r="AN141" s="129">
        <f t="shared" si="197"/>
        <v>0</v>
      </c>
      <c r="AO141" s="129">
        <f t="shared" si="197"/>
        <v>0</v>
      </c>
      <c r="AP141" s="129">
        <f t="shared" si="197"/>
        <v>0</v>
      </c>
      <c r="AQ141" s="129">
        <f t="shared" si="197"/>
        <v>0</v>
      </c>
      <c r="AR141" s="129">
        <f t="shared" si="197"/>
        <v>0</v>
      </c>
      <c r="AS141" s="129">
        <f t="shared" si="197"/>
        <v>0</v>
      </c>
      <c r="AT141" s="129">
        <f t="shared" si="197"/>
        <v>0</v>
      </c>
      <c r="AU141" s="129">
        <f t="shared" si="197"/>
        <v>0</v>
      </c>
      <c r="AV141" s="129">
        <f t="shared" si="197"/>
        <v>0</v>
      </c>
      <c r="AW141" s="129">
        <f t="shared" si="197"/>
        <v>0</v>
      </c>
      <c r="AX141" s="129">
        <f t="shared" si="197"/>
        <v>0</v>
      </c>
      <c r="AY141" s="129">
        <f t="shared" si="197"/>
        <v>0</v>
      </c>
      <c r="AZ141" s="129">
        <f t="shared" si="197"/>
        <v>0</v>
      </c>
      <c r="BA141" s="129">
        <f t="shared" si="197"/>
        <v>0</v>
      </c>
      <c r="BB141" s="129">
        <f t="shared" si="197"/>
        <v>0</v>
      </c>
      <c r="BC141" s="129">
        <f t="shared" si="197"/>
        <v>0</v>
      </c>
      <c r="BD141" s="129">
        <f t="shared" si="197"/>
        <v>0</v>
      </c>
      <c r="BE141" s="129">
        <f t="shared" si="197"/>
        <v>0</v>
      </c>
      <c r="BF141" s="129">
        <f t="shared" si="197"/>
        <v>0</v>
      </c>
      <c r="BG141" s="129">
        <f t="shared" si="197"/>
        <v>0</v>
      </c>
      <c r="BH141" s="129">
        <f t="shared" si="197"/>
        <v>0</v>
      </c>
      <c r="BI141" s="129">
        <f t="shared" si="197"/>
        <v>0</v>
      </c>
      <c r="BJ141" s="129">
        <f t="shared" si="197"/>
        <v>0</v>
      </c>
      <c r="BK141" s="129">
        <f t="shared" si="197"/>
        <v>0</v>
      </c>
      <c r="BL141" s="129">
        <f t="shared" si="197"/>
        <v>0</v>
      </c>
      <c r="BM141" s="129">
        <f t="shared" si="197"/>
        <v>0</v>
      </c>
      <c r="BN141" s="129">
        <f t="shared" si="197"/>
        <v>0</v>
      </c>
      <c r="BO141" s="129">
        <f t="shared" si="197"/>
        <v>0</v>
      </c>
      <c r="BP141" s="129">
        <f t="shared" si="197"/>
        <v>0</v>
      </c>
      <c r="BQ141" s="129">
        <f t="shared" si="197"/>
        <v>0</v>
      </c>
      <c r="BR141" s="129">
        <f t="shared" si="197"/>
        <v>0</v>
      </c>
      <c r="BS141" s="129">
        <f t="shared" si="197"/>
        <v>0</v>
      </c>
      <c r="BT141" s="129">
        <f t="shared" si="197"/>
        <v>0</v>
      </c>
      <c r="BU141" s="129">
        <f t="shared" si="197"/>
        <v>0</v>
      </c>
      <c r="BV141" s="129">
        <f t="shared" si="197"/>
        <v>0</v>
      </c>
      <c r="BW141" s="129">
        <f t="shared" si="197"/>
        <v>0</v>
      </c>
      <c r="BX141" s="129">
        <f t="shared" si="197"/>
        <v>0</v>
      </c>
      <c r="BY141" s="129">
        <f t="shared" si="197"/>
        <v>0</v>
      </c>
      <c r="BZ141" s="129">
        <f t="shared" si="197"/>
        <v>0</v>
      </c>
      <c r="CA141" s="129">
        <f t="shared" si="197"/>
        <v>0</v>
      </c>
      <c r="CB141" s="129">
        <f t="shared" si="197"/>
        <v>0</v>
      </c>
      <c r="CC141" s="129">
        <f t="shared" si="197"/>
        <v>0</v>
      </c>
      <c r="CD141" s="129">
        <f t="shared" si="197"/>
        <v>0</v>
      </c>
      <c r="CE141" s="129">
        <f t="shared" si="197"/>
        <v>0</v>
      </c>
      <c r="CF141" s="129">
        <f t="shared" si="197"/>
        <v>0</v>
      </c>
      <c r="CG141" s="129">
        <f t="shared" si="197"/>
        <v>0</v>
      </c>
      <c r="CH141" s="129">
        <f t="shared" si="197"/>
        <v>0</v>
      </c>
      <c r="CI141" s="129">
        <f t="shared" si="197"/>
        <v>0</v>
      </c>
      <c r="CJ141" s="129">
        <f t="shared" si="197"/>
        <v>0</v>
      </c>
      <c r="CK141" s="129">
        <f t="shared" si="197"/>
        <v>0</v>
      </c>
      <c r="CL141" s="129">
        <f t="shared" si="197"/>
        <v>0</v>
      </c>
      <c r="CM141" s="115">
        <f t="shared" si="162"/>
        <v>0</v>
      </c>
      <c r="CN141" s="5"/>
      <c r="CO141" s="5"/>
      <c r="CP141" s="5"/>
      <c r="CQ141" s="5"/>
      <c r="CR141" s="5"/>
    </row>
    <row r="142" spans="1:96" ht="16.5" customHeight="1" x14ac:dyDescent="0.25">
      <c r="A142" s="5"/>
      <c r="B142" s="5"/>
      <c r="C142" s="5"/>
      <c r="D142" s="5"/>
      <c r="E142" s="17"/>
      <c r="F142" s="129">
        <f t="shared" ref="F142:CL142" si="198">F40*F93</f>
        <v>0</v>
      </c>
      <c r="G142" s="129">
        <f t="shared" si="198"/>
        <v>0</v>
      </c>
      <c r="H142" s="129">
        <f t="shared" si="198"/>
        <v>0</v>
      </c>
      <c r="I142" s="129">
        <f t="shared" si="198"/>
        <v>0</v>
      </c>
      <c r="J142" s="129">
        <f t="shared" si="198"/>
        <v>0</v>
      </c>
      <c r="K142" s="129">
        <f t="shared" si="198"/>
        <v>0</v>
      </c>
      <c r="L142" s="129">
        <f t="shared" si="198"/>
        <v>0</v>
      </c>
      <c r="M142" s="129">
        <f t="shared" si="198"/>
        <v>0</v>
      </c>
      <c r="N142" s="129">
        <f t="shared" si="198"/>
        <v>0</v>
      </c>
      <c r="O142" s="129">
        <f t="shared" si="198"/>
        <v>0</v>
      </c>
      <c r="P142" s="129">
        <f t="shared" si="198"/>
        <v>0</v>
      </c>
      <c r="Q142" s="129">
        <f t="shared" si="198"/>
        <v>0</v>
      </c>
      <c r="R142" s="129">
        <f t="shared" si="198"/>
        <v>0</v>
      </c>
      <c r="S142" s="129">
        <f t="shared" si="198"/>
        <v>0</v>
      </c>
      <c r="T142" s="129">
        <f t="shared" si="198"/>
        <v>0</v>
      </c>
      <c r="U142" s="129">
        <f t="shared" si="198"/>
        <v>0</v>
      </c>
      <c r="V142" s="129">
        <f t="shared" si="198"/>
        <v>0</v>
      </c>
      <c r="W142" s="129">
        <f t="shared" si="198"/>
        <v>0</v>
      </c>
      <c r="X142" s="129">
        <f t="shared" si="198"/>
        <v>0</v>
      </c>
      <c r="Y142" s="129">
        <f t="shared" si="198"/>
        <v>0</v>
      </c>
      <c r="Z142" s="129">
        <f t="shared" si="198"/>
        <v>0</v>
      </c>
      <c r="AA142" s="129">
        <f t="shared" si="198"/>
        <v>0</v>
      </c>
      <c r="AB142" s="129">
        <f t="shared" si="198"/>
        <v>0</v>
      </c>
      <c r="AC142" s="129">
        <f t="shared" si="198"/>
        <v>0</v>
      </c>
      <c r="AD142" s="129">
        <f t="shared" si="198"/>
        <v>0</v>
      </c>
      <c r="AE142" s="129">
        <f t="shared" si="198"/>
        <v>0</v>
      </c>
      <c r="AF142" s="129">
        <f t="shared" si="198"/>
        <v>0</v>
      </c>
      <c r="AG142" s="129">
        <f t="shared" si="198"/>
        <v>0</v>
      </c>
      <c r="AH142" s="129">
        <f t="shared" si="198"/>
        <v>0</v>
      </c>
      <c r="AI142" s="129">
        <f t="shared" si="198"/>
        <v>0</v>
      </c>
      <c r="AJ142" s="129">
        <f t="shared" si="198"/>
        <v>0</v>
      </c>
      <c r="AK142" s="129">
        <f t="shared" si="198"/>
        <v>0</v>
      </c>
      <c r="AL142" s="129">
        <f t="shared" si="198"/>
        <v>0</v>
      </c>
      <c r="AM142" s="129">
        <f t="shared" si="198"/>
        <v>0</v>
      </c>
      <c r="AN142" s="129">
        <f t="shared" si="198"/>
        <v>0</v>
      </c>
      <c r="AO142" s="129">
        <f t="shared" si="198"/>
        <v>0</v>
      </c>
      <c r="AP142" s="129">
        <f t="shared" si="198"/>
        <v>0</v>
      </c>
      <c r="AQ142" s="129">
        <f t="shared" si="198"/>
        <v>0</v>
      </c>
      <c r="AR142" s="129">
        <f t="shared" si="198"/>
        <v>0</v>
      </c>
      <c r="AS142" s="129">
        <f t="shared" si="198"/>
        <v>0</v>
      </c>
      <c r="AT142" s="129">
        <f t="shared" si="198"/>
        <v>0</v>
      </c>
      <c r="AU142" s="129">
        <f t="shared" si="198"/>
        <v>0</v>
      </c>
      <c r="AV142" s="129">
        <f t="shared" si="198"/>
        <v>0</v>
      </c>
      <c r="AW142" s="129">
        <f t="shared" si="198"/>
        <v>0</v>
      </c>
      <c r="AX142" s="129">
        <f t="shared" si="198"/>
        <v>0</v>
      </c>
      <c r="AY142" s="129">
        <f t="shared" si="198"/>
        <v>0</v>
      </c>
      <c r="AZ142" s="129">
        <f t="shared" si="198"/>
        <v>0</v>
      </c>
      <c r="BA142" s="129">
        <f t="shared" si="198"/>
        <v>0</v>
      </c>
      <c r="BB142" s="129">
        <f t="shared" si="198"/>
        <v>0</v>
      </c>
      <c r="BC142" s="129">
        <f t="shared" si="198"/>
        <v>0</v>
      </c>
      <c r="BD142" s="129">
        <f t="shared" si="198"/>
        <v>0</v>
      </c>
      <c r="BE142" s="129">
        <f t="shared" si="198"/>
        <v>0</v>
      </c>
      <c r="BF142" s="129">
        <f t="shared" si="198"/>
        <v>0</v>
      </c>
      <c r="BG142" s="129">
        <f t="shared" si="198"/>
        <v>0</v>
      </c>
      <c r="BH142" s="129">
        <f t="shared" si="198"/>
        <v>0</v>
      </c>
      <c r="BI142" s="129">
        <f t="shared" si="198"/>
        <v>0</v>
      </c>
      <c r="BJ142" s="129">
        <f t="shared" si="198"/>
        <v>0</v>
      </c>
      <c r="BK142" s="129">
        <f t="shared" si="198"/>
        <v>0</v>
      </c>
      <c r="BL142" s="129">
        <f t="shared" si="198"/>
        <v>0</v>
      </c>
      <c r="BM142" s="129">
        <f t="shared" si="198"/>
        <v>0</v>
      </c>
      <c r="BN142" s="129">
        <f t="shared" si="198"/>
        <v>0</v>
      </c>
      <c r="BO142" s="129">
        <f t="shared" si="198"/>
        <v>0</v>
      </c>
      <c r="BP142" s="129">
        <f t="shared" si="198"/>
        <v>0</v>
      </c>
      <c r="BQ142" s="129">
        <f t="shared" si="198"/>
        <v>0</v>
      </c>
      <c r="BR142" s="129">
        <f t="shared" si="198"/>
        <v>0</v>
      </c>
      <c r="BS142" s="129">
        <f t="shared" si="198"/>
        <v>0</v>
      </c>
      <c r="BT142" s="129">
        <f t="shared" si="198"/>
        <v>0</v>
      </c>
      <c r="BU142" s="129">
        <f t="shared" si="198"/>
        <v>0</v>
      </c>
      <c r="BV142" s="129">
        <f t="shared" si="198"/>
        <v>0</v>
      </c>
      <c r="BW142" s="129">
        <f t="shared" si="198"/>
        <v>0</v>
      </c>
      <c r="BX142" s="129">
        <f t="shared" si="198"/>
        <v>0</v>
      </c>
      <c r="BY142" s="129">
        <f t="shared" si="198"/>
        <v>0</v>
      </c>
      <c r="BZ142" s="129">
        <f t="shared" si="198"/>
        <v>0</v>
      </c>
      <c r="CA142" s="129">
        <f t="shared" si="198"/>
        <v>0</v>
      </c>
      <c r="CB142" s="129">
        <f t="shared" si="198"/>
        <v>0</v>
      </c>
      <c r="CC142" s="129">
        <f t="shared" si="198"/>
        <v>0</v>
      </c>
      <c r="CD142" s="129">
        <f t="shared" si="198"/>
        <v>0</v>
      </c>
      <c r="CE142" s="129">
        <f t="shared" si="198"/>
        <v>0</v>
      </c>
      <c r="CF142" s="129">
        <f t="shared" si="198"/>
        <v>0</v>
      </c>
      <c r="CG142" s="129">
        <f t="shared" si="198"/>
        <v>0</v>
      </c>
      <c r="CH142" s="129">
        <f t="shared" si="198"/>
        <v>0</v>
      </c>
      <c r="CI142" s="129">
        <f t="shared" si="198"/>
        <v>0</v>
      </c>
      <c r="CJ142" s="129">
        <f t="shared" si="198"/>
        <v>0</v>
      </c>
      <c r="CK142" s="129">
        <f t="shared" si="198"/>
        <v>0</v>
      </c>
      <c r="CL142" s="129">
        <f t="shared" si="198"/>
        <v>0</v>
      </c>
      <c r="CM142" s="115">
        <f t="shared" si="162"/>
        <v>0</v>
      </c>
      <c r="CN142" s="5"/>
      <c r="CO142" s="5"/>
      <c r="CP142" s="5"/>
      <c r="CQ142" s="5"/>
      <c r="CR142" s="5"/>
    </row>
    <row r="143" spans="1:96" ht="16.5" customHeight="1" x14ac:dyDescent="0.25">
      <c r="A143" s="5"/>
      <c r="B143" s="5"/>
      <c r="C143" s="5"/>
      <c r="D143" s="5"/>
      <c r="E143" s="17"/>
      <c r="F143" s="129">
        <f t="shared" ref="F143:CL143" si="199">F41*F94</f>
        <v>0</v>
      </c>
      <c r="G143" s="129">
        <f t="shared" si="199"/>
        <v>0</v>
      </c>
      <c r="H143" s="129">
        <f t="shared" si="199"/>
        <v>0</v>
      </c>
      <c r="I143" s="129">
        <f t="shared" si="199"/>
        <v>0</v>
      </c>
      <c r="J143" s="129">
        <f t="shared" si="199"/>
        <v>0</v>
      </c>
      <c r="K143" s="129">
        <f t="shared" si="199"/>
        <v>0</v>
      </c>
      <c r="L143" s="129">
        <f t="shared" si="199"/>
        <v>0</v>
      </c>
      <c r="M143" s="129">
        <f t="shared" si="199"/>
        <v>0</v>
      </c>
      <c r="N143" s="129">
        <f t="shared" si="199"/>
        <v>0</v>
      </c>
      <c r="O143" s="129">
        <f t="shared" si="199"/>
        <v>0</v>
      </c>
      <c r="P143" s="129">
        <f t="shared" si="199"/>
        <v>0</v>
      </c>
      <c r="Q143" s="129">
        <f t="shared" si="199"/>
        <v>0</v>
      </c>
      <c r="R143" s="129">
        <f t="shared" si="199"/>
        <v>0</v>
      </c>
      <c r="S143" s="129">
        <f t="shared" si="199"/>
        <v>0</v>
      </c>
      <c r="T143" s="129">
        <f t="shared" si="199"/>
        <v>0</v>
      </c>
      <c r="U143" s="129">
        <f t="shared" si="199"/>
        <v>0</v>
      </c>
      <c r="V143" s="129">
        <f t="shared" si="199"/>
        <v>0</v>
      </c>
      <c r="W143" s="129">
        <f t="shared" si="199"/>
        <v>0</v>
      </c>
      <c r="X143" s="129">
        <f t="shared" si="199"/>
        <v>0</v>
      </c>
      <c r="Y143" s="129">
        <f t="shared" si="199"/>
        <v>0</v>
      </c>
      <c r="Z143" s="129">
        <f t="shared" si="199"/>
        <v>0</v>
      </c>
      <c r="AA143" s="129">
        <f t="shared" si="199"/>
        <v>0</v>
      </c>
      <c r="AB143" s="129">
        <f t="shared" si="199"/>
        <v>0</v>
      </c>
      <c r="AC143" s="129">
        <f t="shared" si="199"/>
        <v>0</v>
      </c>
      <c r="AD143" s="129">
        <f t="shared" si="199"/>
        <v>0</v>
      </c>
      <c r="AE143" s="129">
        <f t="shared" si="199"/>
        <v>0</v>
      </c>
      <c r="AF143" s="129">
        <f t="shared" si="199"/>
        <v>0</v>
      </c>
      <c r="AG143" s="129">
        <f t="shared" si="199"/>
        <v>0</v>
      </c>
      <c r="AH143" s="129">
        <f t="shared" si="199"/>
        <v>0</v>
      </c>
      <c r="AI143" s="129">
        <f t="shared" si="199"/>
        <v>0</v>
      </c>
      <c r="AJ143" s="129">
        <f t="shared" si="199"/>
        <v>0</v>
      </c>
      <c r="AK143" s="129">
        <f t="shared" si="199"/>
        <v>0</v>
      </c>
      <c r="AL143" s="129">
        <f t="shared" si="199"/>
        <v>0</v>
      </c>
      <c r="AM143" s="129">
        <f t="shared" si="199"/>
        <v>0</v>
      </c>
      <c r="AN143" s="129">
        <f t="shared" si="199"/>
        <v>0</v>
      </c>
      <c r="AO143" s="129">
        <f t="shared" si="199"/>
        <v>0</v>
      </c>
      <c r="AP143" s="129">
        <f t="shared" si="199"/>
        <v>0</v>
      </c>
      <c r="AQ143" s="129">
        <f t="shared" si="199"/>
        <v>0</v>
      </c>
      <c r="AR143" s="129">
        <f t="shared" si="199"/>
        <v>0</v>
      </c>
      <c r="AS143" s="129">
        <f t="shared" si="199"/>
        <v>0</v>
      </c>
      <c r="AT143" s="129">
        <f t="shared" si="199"/>
        <v>0</v>
      </c>
      <c r="AU143" s="129">
        <f t="shared" si="199"/>
        <v>0</v>
      </c>
      <c r="AV143" s="129">
        <f t="shared" si="199"/>
        <v>0</v>
      </c>
      <c r="AW143" s="129">
        <f t="shared" si="199"/>
        <v>0</v>
      </c>
      <c r="AX143" s="129">
        <f t="shared" si="199"/>
        <v>0</v>
      </c>
      <c r="AY143" s="129">
        <f t="shared" si="199"/>
        <v>0</v>
      </c>
      <c r="AZ143" s="129">
        <f t="shared" si="199"/>
        <v>0</v>
      </c>
      <c r="BA143" s="129">
        <f t="shared" si="199"/>
        <v>0</v>
      </c>
      <c r="BB143" s="129">
        <f t="shared" si="199"/>
        <v>0</v>
      </c>
      <c r="BC143" s="129">
        <f t="shared" si="199"/>
        <v>0</v>
      </c>
      <c r="BD143" s="129">
        <f t="shared" si="199"/>
        <v>0</v>
      </c>
      <c r="BE143" s="129">
        <f t="shared" si="199"/>
        <v>0</v>
      </c>
      <c r="BF143" s="129">
        <f t="shared" si="199"/>
        <v>0</v>
      </c>
      <c r="BG143" s="129">
        <f t="shared" si="199"/>
        <v>0</v>
      </c>
      <c r="BH143" s="129">
        <f t="shared" si="199"/>
        <v>0</v>
      </c>
      <c r="BI143" s="129">
        <f t="shared" si="199"/>
        <v>0</v>
      </c>
      <c r="BJ143" s="129">
        <f t="shared" si="199"/>
        <v>0</v>
      </c>
      <c r="BK143" s="129">
        <f t="shared" si="199"/>
        <v>0</v>
      </c>
      <c r="BL143" s="129">
        <f t="shared" si="199"/>
        <v>0</v>
      </c>
      <c r="BM143" s="129">
        <f t="shared" si="199"/>
        <v>0</v>
      </c>
      <c r="BN143" s="129">
        <f t="shared" si="199"/>
        <v>0</v>
      </c>
      <c r="BO143" s="129">
        <f t="shared" si="199"/>
        <v>0</v>
      </c>
      <c r="BP143" s="129">
        <f t="shared" si="199"/>
        <v>0</v>
      </c>
      <c r="BQ143" s="129">
        <f t="shared" si="199"/>
        <v>0</v>
      </c>
      <c r="BR143" s="129">
        <f t="shared" si="199"/>
        <v>0</v>
      </c>
      <c r="BS143" s="129">
        <f t="shared" si="199"/>
        <v>0</v>
      </c>
      <c r="BT143" s="129">
        <f t="shared" si="199"/>
        <v>0</v>
      </c>
      <c r="BU143" s="129">
        <f t="shared" si="199"/>
        <v>0</v>
      </c>
      <c r="BV143" s="129">
        <f t="shared" si="199"/>
        <v>0</v>
      </c>
      <c r="BW143" s="129">
        <f t="shared" si="199"/>
        <v>0</v>
      </c>
      <c r="BX143" s="129">
        <f t="shared" si="199"/>
        <v>0</v>
      </c>
      <c r="BY143" s="129">
        <f t="shared" si="199"/>
        <v>0</v>
      </c>
      <c r="BZ143" s="129">
        <f t="shared" si="199"/>
        <v>0</v>
      </c>
      <c r="CA143" s="129">
        <f t="shared" si="199"/>
        <v>0</v>
      </c>
      <c r="CB143" s="129">
        <f t="shared" si="199"/>
        <v>0</v>
      </c>
      <c r="CC143" s="129">
        <f t="shared" si="199"/>
        <v>0</v>
      </c>
      <c r="CD143" s="129">
        <f t="shared" si="199"/>
        <v>0</v>
      </c>
      <c r="CE143" s="129">
        <f t="shared" si="199"/>
        <v>0</v>
      </c>
      <c r="CF143" s="129">
        <f t="shared" si="199"/>
        <v>0</v>
      </c>
      <c r="CG143" s="129">
        <f t="shared" si="199"/>
        <v>0</v>
      </c>
      <c r="CH143" s="129">
        <f t="shared" si="199"/>
        <v>0</v>
      </c>
      <c r="CI143" s="129">
        <f t="shared" si="199"/>
        <v>0</v>
      </c>
      <c r="CJ143" s="129">
        <f t="shared" si="199"/>
        <v>0</v>
      </c>
      <c r="CK143" s="129">
        <f t="shared" si="199"/>
        <v>0</v>
      </c>
      <c r="CL143" s="129">
        <f t="shared" si="199"/>
        <v>0</v>
      </c>
      <c r="CM143" s="115">
        <f t="shared" si="162"/>
        <v>0</v>
      </c>
      <c r="CN143" s="5"/>
      <c r="CO143" s="5"/>
      <c r="CP143" s="5"/>
      <c r="CQ143" s="5"/>
      <c r="CR143" s="5"/>
    </row>
    <row r="144" spans="1:96" ht="16.5" customHeight="1" x14ac:dyDescent="0.25">
      <c r="A144" s="5"/>
      <c r="B144" s="5"/>
      <c r="C144" s="5"/>
      <c r="D144" s="5"/>
      <c r="E144" s="17"/>
      <c r="F144" s="129">
        <f t="shared" ref="F144:CL144" si="200">F42*F95</f>
        <v>0</v>
      </c>
      <c r="G144" s="129">
        <f t="shared" si="200"/>
        <v>0</v>
      </c>
      <c r="H144" s="129">
        <f t="shared" si="200"/>
        <v>0</v>
      </c>
      <c r="I144" s="129">
        <f t="shared" si="200"/>
        <v>0</v>
      </c>
      <c r="J144" s="129">
        <f t="shared" si="200"/>
        <v>0</v>
      </c>
      <c r="K144" s="129">
        <f t="shared" si="200"/>
        <v>0</v>
      </c>
      <c r="L144" s="129">
        <f t="shared" si="200"/>
        <v>0</v>
      </c>
      <c r="M144" s="129">
        <f t="shared" si="200"/>
        <v>0</v>
      </c>
      <c r="N144" s="129">
        <f t="shared" si="200"/>
        <v>0</v>
      </c>
      <c r="O144" s="129">
        <f t="shared" si="200"/>
        <v>0</v>
      </c>
      <c r="P144" s="129">
        <f t="shared" si="200"/>
        <v>0</v>
      </c>
      <c r="Q144" s="129">
        <f t="shared" si="200"/>
        <v>0</v>
      </c>
      <c r="R144" s="129">
        <f t="shared" si="200"/>
        <v>0</v>
      </c>
      <c r="S144" s="129">
        <f t="shared" si="200"/>
        <v>0</v>
      </c>
      <c r="T144" s="129">
        <f t="shared" si="200"/>
        <v>0</v>
      </c>
      <c r="U144" s="129">
        <f t="shared" si="200"/>
        <v>0</v>
      </c>
      <c r="V144" s="129">
        <f t="shared" si="200"/>
        <v>0</v>
      </c>
      <c r="W144" s="129">
        <f t="shared" si="200"/>
        <v>0</v>
      </c>
      <c r="X144" s="129">
        <f t="shared" si="200"/>
        <v>0</v>
      </c>
      <c r="Y144" s="129">
        <f t="shared" si="200"/>
        <v>0</v>
      </c>
      <c r="Z144" s="129">
        <f t="shared" si="200"/>
        <v>0</v>
      </c>
      <c r="AA144" s="129">
        <f t="shared" si="200"/>
        <v>0</v>
      </c>
      <c r="AB144" s="129">
        <f t="shared" si="200"/>
        <v>0</v>
      </c>
      <c r="AC144" s="129">
        <f t="shared" si="200"/>
        <v>0</v>
      </c>
      <c r="AD144" s="129">
        <f t="shared" si="200"/>
        <v>0</v>
      </c>
      <c r="AE144" s="129">
        <f t="shared" si="200"/>
        <v>0</v>
      </c>
      <c r="AF144" s="129">
        <f t="shared" si="200"/>
        <v>0</v>
      </c>
      <c r="AG144" s="129">
        <f t="shared" si="200"/>
        <v>0</v>
      </c>
      <c r="AH144" s="129">
        <f t="shared" si="200"/>
        <v>0</v>
      </c>
      <c r="AI144" s="129">
        <f t="shared" si="200"/>
        <v>0</v>
      </c>
      <c r="AJ144" s="129">
        <f t="shared" si="200"/>
        <v>0</v>
      </c>
      <c r="AK144" s="129">
        <f t="shared" si="200"/>
        <v>0</v>
      </c>
      <c r="AL144" s="129">
        <f t="shared" si="200"/>
        <v>0</v>
      </c>
      <c r="AM144" s="129">
        <f t="shared" si="200"/>
        <v>0</v>
      </c>
      <c r="AN144" s="129">
        <f t="shared" si="200"/>
        <v>0</v>
      </c>
      <c r="AO144" s="129">
        <f t="shared" si="200"/>
        <v>0</v>
      </c>
      <c r="AP144" s="129">
        <f t="shared" si="200"/>
        <v>0</v>
      </c>
      <c r="AQ144" s="129">
        <f t="shared" si="200"/>
        <v>0</v>
      </c>
      <c r="AR144" s="129">
        <f t="shared" si="200"/>
        <v>0</v>
      </c>
      <c r="AS144" s="129">
        <f t="shared" si="200"/>
        <v>0</v>
      </c>
      <c r="AT144" s="129">
        <f t="shared" si="200"/>
        <v>0</v>
      </c>
      <c r="AU144" s="129">
        <f t="shared" si="200"/>
        <v>0</v>
      </c>
      <c r="AV144" s="129">
        <f t="shared" si="200"/>
        <v>0</v>
      </c>
      <c r="AW144" s="129">
        <f t="shared" si="200"/>
        <v>0</v>
      </c>
      <c r="AX144" s="129">
        <f t="shared" si="200"/>
        <v>0</v>
      </c>
      <c r="AY144" s="129">
        <f t="shared" si="200"/>
        <v>0</v>
      </c>
      <c r="AZ144" s="129">
        <f t="shared" si="200"/>
        <v>0</v>
      </c>
      <c r="BA144" s="129">
        <f t="shared" si="200"/>
        <v>0</v>
      </c>
      <c r="BB144" s="129">
        <f t="shared" si="200"/>
        <v>0</v>
      </c>
      <c r="BC144" s="129">
        <f t="shared" si="200"/>
        <v>0</v>
      </c>
      <c r="BD144" s="129">
        <f t="shared" si="200"/>
        <v>0</v>
      </c>
      <c r="BE144" s="129">
        <f t="shared" si="200"/>
        <v>0</v>
      </c>
      <c r="BF144" s="129">
        <f t="shared" si="200"/>
        <v>0</v>
      </c>
      <c r="BG144" s="129">
        <f t="shared" si="200"/>
        <v>0</v>
      </c>
      <c r="BH144" s="129">
        <f t="shared" si="200"/>
        <v>0</v>
      </c>
      <c r="BI144" s="129">
        <f t="shared" si="200"/>
        <v>0</v>
      </c>
      <c r="BJ144" s="129">
        <f t="shared" si="200"/>
        <v>0</v>
      </c>
      <c r="BK144" s="129">
        <f t="shared" si="200"/>
        <v>0</v>
      </c>
      <c r="BL144" s="129">
        <f t="shared" si="200"/>
        <v>0</v>
      </c>
      <c r="BM144" s="129">
        <f t="shared" si="200"/>
        <v>0</v>
      </c>
      <c r="BN144" s="129">
        <f t="shared" si="200"/>
        <v>0</v>
      </c>
      <c r="BO144" s="129">
        <f t="shared" si="200"/>
        <v>0</v>
      </c>
      <c r="BP144" s="129">
        <f t="shared" si="200"/>
        <v>0</v>
      </c>
      <c r="BQ144" s="129">
        <f t="shared" si="200"/>
        <v>0</v>
      </c>
      <c r="BR144" s="129">
        <f t="shared" si="200"/>
        <v>0</v>
      </c>
      <c r="BS144" s="129">
        <f t="shared" si="200"/>
        <v>0</v>
      </c>
      <c r="BT144" s="129">
        <f t="shared" si="200"/>
        <v>0</v>
      </c>
      <c r="BU144" s="129">
        <f t="shared" si="200"/>
        <v>0</v>
      </c>
      <c r="BV144" s="129">
        <f t="shared" si="200"/>
        <v>0</v>
      </c>
      <c r="BW144" s="129">
        <f t="shared" si="200"/>
        <v>0</v>
      </c>
      <c r="BX144" s="129">
        <f t="shared" si="200"/>
        <v>0</v>
      </c>
      <c r="BY144" s="129">
        <f t="shared" si="200"/>
        <v>0</v>
      </c>
      <c r="BZ144" s="129">
        <f t="shared" si="200"/>
        <v>0</v>
      </c>
      <c r="CA144" s="129">
        <f t="shared" si="200"/>
        <v>0</v>
      </c>
      <c r="CB144" s="129">
        <f t="shared" si="200"/>
        <v>0</v>
      </c>
      <c r="CC144" s="129">
        <f t="shared" si="200"/>
        <v>0</v>
      </c>
      <c r="CD144" s="129">
        <f t="shared" si="200"/>
        <v>0</v>
      </c>
      <c r="CE144" s="129">
        <f t="shared" si="200"/>
        <v>0</v>
      </c>
      <c r="CF144" s="129">
        <f t="shared" si="200"/>
        <v>0</v>
      </c>
      <c r="CG144" s="129">
        <f t="shared" si="200"/>
        <v>0</v>
      </c>
      <c r="CH144" s="129">
        <f t="shared" si="200"/>
        <v>0</v>
      </c>
      <c r="CI144" s="129">
        <f t="shared" si="200"/>
        <v>0</v>
      </c>
      <c r="CJ144" s="129">
        <f t="shared" si="200"/>
        <v>0</v>
      </c>
      <c r="CK144" s="129">
        <f t="shared" si="200"/>
        <v>0</v>
      </c>
      <c r="CL144" s="129">
        <f t="shared" si="200"/>
        <v>0</v>
      </c>
      <c r="CM144" s="115">
        <f t="shared" si="162"/>
        <v>0</v>
      </c>
      <c r="CN144" s="5"/>
      <c r="CO144" s="5"/>
      <c r="CP144" s="5"/>
      <c r="CQ144" s="5"/>
      <c r="CR144" s="5"/>
    </row>
    <row r="145" spans="1:96" ht="16.5" customHeight="1" x14ac:dyDescent="0.25">
      <c r="A145" s="5"/>
      <c r="B145" s="5"/>
      <c r="C145" s="5"/>
      <c r="D145" s="5"/>
      <c r="E145" s="17"/>
      <c r="F145" s="129">
        <f t="shared" ref="F145:CL145" si="201">F43*F96</f>
        <v>0</v>
      </c>
      <c r="G145" s="129">
        <f t="shared" si="201"/>
        <v>0</v>
      </c>
      <c r="H145" s="129">
        <f t="shared" si="201"/>
        <v>0</v>
      </c>
      <c r="I145" s="129">
        <f t="shared" si="201"/>
        <v>0</v>
      </c>
      <c r="J145" s="129">
        <f t="shared" si="201"/>
        <v>0</v>
      </c>
      <c r="K145" s="129">
        <f t="shared" si="201"/>
        <v>0</v>
      </c>
      <c r="L145" s="129">
        <f t="shared" si="201"/>
        <v>0</v>
      </c>
      <c r="M145" s="129">
        <f t="shared" si="201"/>
        <v>0</v>
      </c>
      <c r="N145" s="129">
        <f t="shared" si="201"/>
        <v>0</v>
      </c>
      <c r="O145" s="129">
        <f t="shared" si="201"/>
        <v>0</v>
      </c>
      <c r="P145" s="129">
        <f t="shared" si="201"/>
        <v>0</v>
      </c>
      <c r="Q145" s="129">
        <f t="shared" si="201"/>
        <v>0</v>
      </c>
      <c r="R145" s="129">
        <f t="shared" si="201"/>
        <v>0</v>
      </c>
      <c r="S145" s="129">
        <f t="shared" si="201"/>
        <v>0</v>
      </c>
      <c r="T145" s="129">
        <f t="shared" si="201"/>
        <v>0</v>
      </c>
      <c r="U145" s="129">
        <f t="shared" si="201"/>
        <v>0</v>
      </c>
      <c r="V145" s="129">
        <f t="shared" si="201"/>
        <v>0</v>
      </c>
      <c r="W145" s="129">
        <f t="shared" si="201"/>
        <v>0</v>
      </c>
      <c r="X145" s="129">
        <f t="shared" si="201"/>
        <v>0</v>
      </c>
      <c r="Y145" s="129">
        <f t="shared" si="201"/>
        <v>0</v>
      </c>
      <c r="Z145" s="129">
        <f t="shared" si="201"/>
        <v>0</v>
      </c>
      <c r="AA145" s="129">
        <f t="shared" si="201"/>
        <v>0</v>
      </c>
      <c r="AB145" s="129">
        <f t="shared" si="201"/>
        <v>0</v>
      </c>
      <c r="AC145" s="129">
        <f t="shared" si="201"/>
        <v>0</v>
      </c>
      <c r="AD145" s="129">
        <f t="shared" si="201"/>
        <v>0</v>
      </c>
      <c r="AE145" s="129">
        <f t="shared" si="201"/>
        <v>0</v>
      </c>
      <c r="AF145" s="129">
        <f t="shared" si="201"/>
        <v>0</v>
      </c>
      <c r="AG145" s="129">
        <f t="shared" si="201"/>
        <v>0</v>
      </c>
      <c r="AH145" s="129">
        <f t="shared" si="201"/>
        <v>0</v>
      </c>
      <c r="AI145" s="129">
        <f t="shared" si="201"/>
        <v>0</v>
      </c>
      <c r="AJ145" s="129">
        <f t="shared" si="201"/>
        <v>0</v>
      </c>
      <c r="AK145" s="129">
        <f t="shared" si="201"/>
        <v>0</v>
      </c>
      <c r="AL145" s="129">
        <f t="shared" si="201"/>
        <v>0</v>
      </c>
      <c r="AM145" s="129">
        <f t="shared" si="201"/>
        <v>0</v>
      </c>
      <c r="AN145" s="129">
        <f t="shared" si="201"/>
        <v>0</v>
      </c>
      <c r="AO145" s="129">
        <f t="shared" si="201"/>
        <v>0</v>
      </c>
      <c r="AP145" s="129">
        <f t="shared" si="201"/>
        <v>0</v>
      </c>
      <c r="AQ145" s="129">
        <f t="shared" si="201"/>
        <v>0</v>
      </c>
      <c r="AR145" s="129">
        <f t="shared" si="201"/>
        <v>0</v>
      </c>
      <c r="AS145" s="129">
        <f t="shared" si="201"/>
        <v>0</v>
      </c>
      <c r="AT145" s="129">
        <f t="shared" si="201"/>
        <v>0</v>
      </c>
      <c r="AU145" s="129">
        <f t="shared" si="201"/>
        <v>0</v>
      </c>
      <c r="AV145" s="129">
        <f t="shared" si="201"/>
        <v>0</v>
      </c>
      <c r="AW145" s="129">
        <f t="shared" si="201"/>
        <v>0</v>
      </c>
      <c r="AX145" s="129">
        <f t="shared" si="201"/>
        <v>0</v>
      </c>
      <c r="AY145" s="129">
        <f t="shared" si="201"/>
        <v>0</v>
      </c>
      <c r="AZ145" s="129">
        <f t="shared" si="201"/>
        <v>0</v>
      </c>
      <c r="BA145" s="129">
        <f t="shared" si="201"/>
        <v>0</v>
      </c>
      <c r="BB145" s="129">
        <f t="shared" si="201"/>
        <v>0</v>
      </c>
      <c r="BC145" s="129">
        <f t="shared" si="201"/>
        <v>0</v>
      </c>
      <c r="BD145" s="129">
        <f t="shared" si="201"/>
        <v>0</v>
      </c>
      <c r="BE145" s="129">
        <f t="shared" si="201"/>
        <v>0</v>
      </c>
      <c r="BF145" s="129">
        <f t="shared" si="201"/>
        <v>0</v>
      </c>
      <c r="BG145" s="129">
        <f t="shared" si="201"/>
        <v>0</v>
      </c>
      <c r="BH145" s="129">
        <f t="shared" si="201"/>
        <v>0</v>
      </c>
      <c r="BI145" s="129">
        <f t="shared" si="201"/>
        <v>0</v>
      </c>
      <c r="BJ145" s="129">
        <f t="shared" si="201"/>
        <v>0</v>
      </c>
      <c r="BK145" s="129">
        <f t="shared" si="201"/>
        <v>0</v>
      </c>
      <c r="BL145" s="129">
        <f t="shared" si="201"/>
        <v>0</v>
      </c>
      <c r="BM145" s="129">
        <f t="shared" si="201"/>
        <v>0</v>
      </c>
      <c r="BN145" s="129">
        <f t="shared" si="201"/>
        <v>0</v>
      </c>
      <c r="BO145" s="129">
        <f t="shared" si="201"/>
        <v>0</v>
      </c>
      <c r="BP145" s="129">
        <f t="shared" si="201"/>
        <v>0</v>
      </c>
      <c r="BQ145" s="129">
        <f t="shared" si="201"/>
        <v>0</v>
      </c>
      <c r="BR145" s="129">
        <f t="shared" si="201"/>
        <v>0</v>
      </c>
      <c r="BS145" s="129">
        <f t="shared" si="201"/>
        <v>0</v>
      </c>
      <c r="BT145" s="129">
        <f t="shared" si="201"/>
        <v>0</v>
      </c>
      <c r="BU145" s="129">
        <f t="shared" si="201"/>
        <v>0</v>
      </c>
      <c r="BV145" s="129">
        <f t="shared" si="201"/>
        <v>0</v>
      </c>
      <c r="BW145" s="129">
        <f t="shared" si="201"/>
        <v>0</v>
      </c>
      <c r="BX145" s="129">
        <f t="shared" si="201"/>
        <v>0</v>
      </c>
      <c r="BY145" s="129">
        <f t="shared" si="201"/>
        <v>0</v>
      </c>
      <c r="BZ145" s="129">
        <f t="shared" si="201"/>
        <v>0</v>
      </c>
      <c r="CA145" s="129">
        <f t="shared" si="201"/>
        <v>0</v>
      </c>
      <c r="CB145" s="129">
        <f t="shared" si="201"/>
        <v>0</v>
      </c>
      <c r="CC145" s="129">
        <f t="shared" si="201"/>
        <v>0</v>
      </c>
      <c r="CD145" s="129">
        <f t="shared" si="201"/>
        <v>0</v>
      </c>
      <c r="CE145" s="129">
        <f t="shared" si="201"/>
        <v>0</v>
      </c>
      <c r="CF145" s="129">
        <f t="shared" si="201"/>
        <v>0</v>
      </c>
      <c r="CG145" s="129">
        <f t="shared" si="201"/>
        <v>0</v>
      </c>
      <c r="CH145" s="129">
        <f t="shared" si="201"/>
        <v>0</v>
      </c>
      <c r="CI145" s="129">
        <f t="shared" si="201"/>
        <v>0</v>
      </c>
      <c r="CJ145" s="129">
        <f t="shared" si="201"/>
        <v>0</v>
      </c>
      <c r="CK145" s="129">
        <f t="shared" si="201"/>
        <v>0</v>
      </c>
      <c r="CL145" s="129">
        <f t="shared" si="201"/>
        <v>0</v>
      </c>
      <c r="CM145" s="115">
        <f t="shared" si="162"/>
        <v>0</v>
      </c>
      <c r="CN145" s="5"/>
      <c r="CO145" s="5"/>
      <c r="CP145" s="5"/>
      <c r="CQ145" s="5"/>
      <c r="CR145" s="5"/>
    </row>
    <row r="146" spans="1:96" ht="16.5" customHeight="1" x14ac:dyDescent="0.25">
      <c r="A146" s="5"/>
      <c r="B146" s="5"/>
      <c r="C146" s="5"/>
      <c r="D146" s="5"/>
      <c r="E146" s="17"/>
      <c r="F146" s="129">
        <f t="shared" ref="F146:CL146" si="202">F44*F97</f>
        <v>0</v>
      </c>
      <c r="G146" s="129">
        <f t="shared" si="202"/>
        <v>0</v>
      </c>
      <c r="H146" s="129">
        <f t="shared" si="202"/>
        <v>0</v>
      </c>
      <c r="I146" s="129">
        <f t="shared" si="202"/>
        <v>0</v>
      </c>
      <c r="J146" s="129">
        <f t="shared" si="202"/>
        <v>0</v>
      </c>
      <c r="K146" s="129">
        <f t="shared" si="202"/>
        <v>0</v>
      </c>
      <c r="L146" s="129">
        <f t="shared" si="202"/>
        <v>0</v>
      </c>
      <c r="M146" s="129">
        <f t="shared" si="202"/>
        <v>0</v>
      </c>
      <c r="N146" s="129">
        <f t="shared" si="202"/>
        <v>0</v>
      </c>
      <c r="O146" s="129">
        <f t="shared" si="202"/>
        <v>0</v>
      </c>
      <c r="P146" s="129">
        <f t="shared" si="202"/>
        <v>0</v>
      </c>
      <c r="Q146" s="129">
        <f t="shared" si="202"/>
        <v>0</v>
      </c>
      <c r="R146" s="129">
        <f t="shared" si="202"/>
        <v>0</v>
      </c>
      <c r="S146" s="129">
        <f t="shared" si="202"/>
        <v>0</v>
      </c>
      <c r="T146" s="129">
        <f t="shared" si="202"/>
        <v>0</v>
      </c>
      <c r="U146" s="129">
        <f t="shared" si="202"/>
        <v>0</v>
      </c>
      <c r="V146" s="129">
        <f t="shared" si="202"/>
        <v>0</v>
      </c>
      <c r="W146" s="129">
        <f t="shared" si="202"/>
        <v>0</v>
      </c>
      <c r="X146" s="129">
        <f t="shared" si="202"/>
        <v>0</v>
      </c>
      <c r="Y146" s="129">
        <f t="shared" si="202"/>
        <v>0</v>
      </c>
      <c r="Z146" s="129">
        <f t="shared" si="202"/>
        <v>0</v>
      </c>
      <c r="AA146" s="129">
        <f t="shared" si="202"/>
        <v>0</v>
      </c>
      <c r="AB146" s="129">
        <f t="shared" si="202"/>
        <v>0</v>
      </c>
      <c r="AC146" s="129">
        <f t="shared" si="202"/>
        <v>0</v>
      </c>
      <c r="AD146" s="129">
        <f t="shared" si="202"/>
        <v>0</v>
      </c>
      <c r="AE146" s="129">
        <f t="shared" si="202"/>
        <v>0</v>
      </c>
      <c r="AF146" s="129">
        <f t="shared" si="202"/>
        <v>0</v>
      </c>
      <c r="AG146" s="129">
        <f t="shared" si="202"/>
        <v>0</v>
      </c>
      <c r="AH146" s="129">
        <f t="shared" si="202"/>
        <v>0</v>
      </c>
      <c r="AI146" s="129">
        <f t="shared" si="202"/>
        <v>0</v>
      </c>
      <c r="AJ146" s="129">
        <f t="shared" si="202"/>
        <v>0</v>
      </c>
      <c r="AK146" s="129">
        <f t="shared" si="202"/>
        <v>0</v>
      </c>
      <c r="AL146" s="129">
        <f t="shared" si="202"/>
        <v>0</v>
      </c>
      <c r="AM146" s="129">
        <f t="shared" si="202"/>
        <v>0</v>
      </c>
      <c r="AN146" s="129">
        <f t="shared" si="202"/>
        <v>0</v>
      </c>
      <c r="AO146" s="129">
        <f t="shared" si="202"/>
        <v>0</v>
      </c>
      <c r="AP146" s="129">
        <f t="shared" si="202"/>
        <v>0</v>
      </c>
      <c r="AQ146" s="129">
        <f t="shared" si="202"/>
        <v>0</v>
      </c>
      <c r="AR146" s="129">
        <f t="shared" si="202"/>
        <v>0</v>
      </c>
      <c r="AS146" s="129">
        <f t="shared" si="202"/>
        <v>0</v>
      </c>
      <c r="AT146" s="129">
        <f t="shared" si="202"/>
        <v>0</v>
      </c>
      <c r="AU146" s="129">
        <f t="shared" si="202"/>
        <v>0</v>
      </c>
      <c r="AV146" s="129">
        <f t="shared" si="202"/>
        <v>0</v>
      </c>
      <c r="AW146" s="129">
        <f t="shared" si="202"/>
        <v>0</v>
      </c>
      <c r="AX146" s="129">
        <f t="shared" si="202"/>
        <v>0</v>
      </c>
      <c r="AY146" s="129">
        <f t="shared" si="202"/>
        <v>0</v>
      </c>
      <c r="AZ146" s="129">
        <f t="shared" si="202"/>
        <v>0</v>
      </c>
      <c r="BA146" s="129">
        <f t="shared" si="202"/>
        <v>0</v>
      </c>
      <c r="BB146" s="129">
        <f t="shared" si="202"/>
        <v>0</v>
      </c>
      <c r="BC146" s="129">
        <f t="shared" si="202"/>
        <v>0</v>
      </c>
      <c r="BD146" s="129">
        <f t="shared" si="202"/>
        <v>0</v>
      </c>
      <c r="BE146" s="129">
        <f t="shared" si="202"/>
        <v>0</v>
      </c>
      <c r="BF146" s="129">
        <f t="shared" si="202"/>
        <v>0</v>
      </c>
      <c r="BG146" s="129">
        <f t="shared" si="202"/>
        <v>0</v>
      </c>
      <c r="BH146" s="129">
        <f t="shared" si="202"/>
        <v>0</v>
      </c>
      <c r="BI146" s="129">
        <f t="shared" si="202"/>
        <v>0</v>
      </c>
      <c r="BJ146" s="129">
        <f t="shared" si="202"/>
        <v>0</v>
      </c>
      <c r="BK146" s="129">
        <f t="shared" si="202"/>
        <v>0</v>
      </c>
      <c r="BL146" s="129">
        <f t="shared" si="202"/>
        <v>0</v>
      </c>
      <c r="BM146" s="129">
        <f t="shared" si="202"/>
        <v>0</v>
      </c>
      <c r="BN146" s="129">
        <f t="shared" si="202"/>
        <v>0</v>
      </c>
      <c r="BO146" s="129">
        <f t="shared" si="202"/>
        <v>0</v>
      </c>
      <c r="BP146" s="129">
        <f t="shared" si="202"/>
        <v>0</v>
      </c>
      <c r="BQ146" s="129">
        <f t="shared" si="202"/>
        <v>0</v>
      </c>
      <c r="BR146" s="129">
        <f t="shared" si="202"/>
        <v>0</v>
      </c>
      <c r="BS146" s="129">
        <f t="shared" si="202"/>
        <v>0</v>
      </c>
      <c r="BT146" s="129">
        <f t="shared" si="202"/>
        <v>0</v>
      </c>
      <c r="BU146" s="129">
        <f t="shared" si="202"/>
        <v>0</v>
      </c>
      <c r="BV146" s="129">
        <f t="shared" si="202"/>
        <v>0</v>
      </c>
      <c r="BW146" s="129">
        <f t="shared" si="202"/>
        <v>0</v>
      </c>
      <c r="BX146" s="129">
        <f t="shared" si="202"/>
        <v>0</v>
      </c>
      <c r="BY146" s="129">
        <f t="shared" si="202"/>
        <v>0</v>
      </c>
      <c r="BZ146" s="129">
        <f t="shared" si="202"/>
        <v>0</v>
      </c>
      <c r="CA146" s="129">
        <f t="shared" si="202"/>
        <v>0</v>
      </c>
      <c r="CB146" s="129">
        <f t="shared" si="202"/>
        <v>0</v>
      </c>
      <c r="CC146" s="129">
        <f t="shared" si="202"/>
        <v>0</v>
      </c>
      <c r="CD146" s="129">
        <f t="shared" si="202"/>
        <v>0</v>
      </c>
      <c r="CE146" s="129">
        <f t="shared" si="202"/>
        <v>0</v>
      </c>
      <c r="CF146" s="129">
        <f t="shared" si="202"/>
        <v>0</v>
      </c>
      <c r="CG146" s="129">
        <f t="shared" si="202"/>
        <v>0</v>
      </c>
      <c r="CH146" s="129">
        <f t="shared" si="202"/>
        <v>0</v>
      </c>
      <c r="CI146" s="129">
        <f t="shared" si="202"/>
        <v>0</v>
      </c>
      <c r="CJ146" s="129">
        <f t="shared" si="202"/>
        <v>0</v>
      </c>
      <c r="CK146" s="129">
        <f t="shared" si="202"/>
        <v>0</v>
      </c>
      <c r="CL146" s="129">
        <f t="shared" si="202"/>
        <v>0</v>
      </c>
      <c r="CM146" s="115">
        <f t="shared" si="162"/>
        <v>0</v>
      </c>
      <c r="CN146" s="5"/>
      <c r="CO146" s="5"/>
      <c r="CP146" s="5"/>
      <c r="CQ146" s="5"/>
      <c r="CR146" s="5"/>
    </row>
    <row r="147" spans="1:96" ht="16.5" customHeight="1" x14ac:dyDescent="0.25">
      <c r="A147" s="5"/>
      <c r="B147" s="5"/>
      <c r="C147" s="5"/>
      <c r="D147" s="5"/>
      <c r="E147" s="17"/>
      <c r="F147" s="129">
        <f t="shared" ref="F147:CL147" si="203">F45*F98</f>
        <v>0</v>
      </c>
      <c r="G147" s="129">
        <f t="shared" si="203"/>
        <v>0</v>
      </c>
      <c r="H147" s="129">
        <f t="shared" si="203"/>
        <v>0</v>
      </c>
      <c r="I147" s="129">
        <f t="shared" si="203"/>
        <v>0</v>
      </c>
      <c r="J147" s="129">
        <f t="shared" si="203"/>
        <v>0</v>
      </c>
      <c r="K147" s="129">
        <f t="shared" si="203"/>
        <v>0</v>
      </c>
      <c r="L147" s="129">
        <f t="shared" si="203"/>
        <v>0</v>
      </c>
      <c r="M147" s="129">
        <f t="shared" si="203"/>
        <v>0</v>
      </c>
      <c r="N147" s="129">
        <f t="shared" si="203"/>
        <v>0</v>
      </c>
      <c r="O147" s="129">
        <f t="shared" si="203"/>
        <v>0</v>
      </c>
      <c r="P147" s="129">
        <f t="shared" si="203"/>
        <v>0</v>
      </c>
      <c r="Q147" s="129">
        <f t="shared" si="203"/>
        <v>0</v>
      </c>
      <c r="R147" s="129">
        <f t="shared" si="203"/>
        <v>0</v>
      </c>
      <c r="S147" s="129">
        <f t="shared" si="203"/>
        <v>0</v>
      </c>
      <c r="T147" s="129">
        <f t="shared" si="203"/>
        <v>0</v>
      </c>
      <c r="U147" s="129">
        <f t="shared" si="203"/>
        <v>0</v>
      </c>
      <c r="V147" s="129">
        <f t="shared" si="203"/>
        <v>0</v>
      </c>
      <c r="W147" s="129">
        <f t="shared" si="203"/>
        <v>0</v>
      </c>
      <c r="X147" s="129">
        <f t="shared" si="203"/>
        <v>0</v>
      </c>
      <c r="Y147" s="129">
        <f t="shared" si="203"/>
        <v>0</v>
      </c>
      <c r="Z147" s="129">
        <f t="shared" si="203"/>
        <v>0</v>
      </c>
      <c r="AA147" s="129">
        <f t="shared" si="203"/>
        <v>0</v>
      </c>
      <c r="AB147" s="129">
        <f t="shared" si="203"/>
        <v>0</v>
      </c>
      <c r="AC147" s="129">
        <f t="shared" si="203"/>
        <v>0</v>
      </c>
      <c r="AD147" s="129">
        <f t="shared" si="203"/>
        <v>0</v>
      </c>
      <c r="AE147" s="129">
        <f t="shared" si="203"/>
        <v>0</v>
      </c>
      <c r="AF147" s="129">
        <f t="shared" si="203"/>
        <v>0</v>
      </c>
      <c r="AG147" s="129">
        <f t="shared" si="203"/>
        <v>0</v>
      </c>
      <c r="AH147" s="129">
        <f t="shared" si="203"/>
        <v>0</v>
      </c>
      <c r="AI147" s="129">
        <f t="shared" si="203"/>
        <v>0</v>
      </c>
      <c r="AJ147" s="129">
        <f t="shared" si="203"/>
        <v>0</v>
      </c>
      <c r="AK147" s="129">
        <f t="shared" si="203"/>
        <v>0</v>
      </c>
      <c r="AL147" s="129">
        <f t="shared" si="203"/>
        <v>0</v>
      </c>
      <c r="AM147" s="129">
        <f t="shared" si="203"/>
        <v>0</v>
      </c>
      <c r="AN147" s="129">
        <f t="shared" si="203"/>
        <v>0</v>
      </c>
      <c r="AO147" s="129">
        <f t="shared" si="203"/>
        <v>0</v>
      </c>
      <c r="AP147" s="129">
        <f t="shared" si="203"/>
        <v>0</v>
      </c>
      <c r="AQ147" s="129">
        <f t="shared" si="203"/>
        <v>0</v>
      </c>
      <c r="AR147" s="129">
        <f t="shared" si="203"/>
        <v>0</v>
      </c>
      <c r="AS147" s="129">
        <f t="shared" si="203"/>
        <v>0</v>
      </c>
      <c r="AT147" s="129">
        <f t="shared" si="203"/>
        <v>0</v>
      </c>
      <c r="AU147" s="129">
        <f t="shared" si="203"/>
        <v>0</v>
      </c>
      <c r="AV147" s="129">
        <f t="shared" si="203"/>
        <v>0</v>
      </c>
      <c r="AW147" s="129">
        <f t="shared" si="203"/>
        <v>0</v>
      </c>
      <c r="AX147" s="129">
        <f t="shared" si="203"/>
        <v>0</v>
      </c>
      <c r="AY147" s="129">
        <f t="shared" si="203"/>
        <v>0</v>
      </c>
      <c r="AZ147" s="129">
        <f t="shared" si="203"/>
        <v>0</v>
      </c>
      <c r="BA147" s="129">
        <f t="shared" si="203"/>
        <v>0</v>
      </c>
      <c r="BB147" s="129">
        <f t="shared" si="203"/>
        <v>0</v>
      </c>
      <c r="BC147" s="129">
        <f t="shared" si="203"/>
        <v>0</v>
      </c>
      <c r="BD147" s="129">
        <f t="shared" si="203"/>
        <v>0</v>
      </c>
      <c r="BE147" s="129">
        <f t="shared" si="203"/>
        <v>0</v>
      </c>
      <c r="BF147" s="129">
        <f t="shared" si="203"/>
        <v>0</v>
      </c>
      <c r="BG147" s="129">
        <f t="shared" si="203"/>
        <v>0</v>
      </c>
      <c r="BH147" s="129">
        <f t="shared" si="203"/>
        <v>0</v>
      </c>
      <c r="BI147" s="129">
        <f t="shared" si="203"/>
        <v>0</v>
      </c>
      <c r="BJ147" s="129">
        <f t="shared" si="203"/>
        <v>0</v>
      </c>
      <c r="BK147" s="129">
        <f t="shared" si="203"/>
        <v>0</v>
      </c>
      <c r="BL147" s="129">
        <f t="shared" si="203"/>
        <v>0</v>
      </c>
      <c r="BM147" s="129">
        <f t="shared" si="203"/>
        <v>0</v>
      </c>
      <c r="BN147" s="129">
        <f t="shared" si="203"/>
        <v>0</v>
      </c>
      <c r="BO147" s="129">
        <f t="shared" si="203"/>
        <v>0</v>
      </c>
      <c r="BP147" s="129">
        <f t="shared" si="203"/>
        <v>0</v>
      </c>
      <c r="BQ147" s="129">
        <f t="shared" si="203"/>
        <v>0</v>
      </c>
      <c r="BR147" s="129">
        <f t="shared" si="203"/>
        <v>0</v>
      </c>
      <c r="BS147" s="129">
        <f t="shared" si="203"/>
        <v>0</v>
      </c>
      <c r="BT147" s="129">
        <f t="shared" si="203"/>
        <v>0</v>
      </c>
      <c r="BU147" s="129">
        <f t="shared" si="203"/>
        <v>0</v>
      </c>
      <c r="BV147" s="129">
        <f t="shared" si="203"/>
        <v>0</v>
      </c>
      <c r="BW147" s="129">
        <f t="shared" si="203"/>
        <v>0</v>
      </c>
      <c r="BX147" s="129">
        <f t="shared" si="203"/>
        <v>0</v>
      </c>
      <c r="BY147" s="129">
        <f t="shared" si="203"/>
        <v>0</v>
      </c>
      <c r="BZ147" s="129">
        <f t="shared" si="203"/>
        <v>0</v>
      </c>
      <c r="CA147" s="129">
        <f t="shared" si="203"/>
        <v>0</v>
      </c>
      <c r="CB147" s="129">
        <f t="shared" si="203"/>
        <v>0</v>
      </c>
      <c r="CC147" s="129">
        <f t="shared" si="203"/>
        <v>0</v>
      </c>
      <c r="CD147" s="129">
        <f t="shared" si="203"/>
        <v>0</v>
      </c>
      <c r="CE147" s="129">
        <f t="shared" si="203"/>
        <v>0</v>
      </c>
      <c r="CF147" s="129">
        <f t="shared" si="203"/>
        <v>0</v>
      </c>
      <c r="CG147" s="129">
        <f t="shared" si="203"/>
        <v>0</v>
      </c>
      <c r="CH147" s="129">
        <f t="shared" si="203"/>
        <v>0</v>
      </c>
      <c r="CI147" s="129">
        <f t="shared" si="203"/>
        <v>0</v>
      </c>
      <c r="CJ147" s="129">
        <f t="shared" si="203"/>
        <v>0</v>
      </c>
      <c r="CK147" s="129">
        <f t="shared" si="203"/>
        <v>0</v>
      </c>
      <c r="CL147" s="129">
        <f t="shared" si="203"/>
        <v>0</v>
      </c>
      <c r="CM147" s="115">
        <f t="shared" si="162"/>
        <v>0</v>
      </c>
      <c r="CN147" s="5"/>
      <c r="CO147" s="5"/>
      <c r="CP147" s="5"/>
      <c r="CQ147" s="5"/>
      <c r="CR147" s="5"/>
    </row>
    <row r="148" spans="1:96" ht="16.5" customHeight="1" x14ac:dyDescent="0.25">
      <c r="A148" s="5"/>
      <c r="B148" s="5"/>
      <c r="C148" s="5"/>
      <c r="D148" s="5"/>
      <c r="E148" s="17"/>
      <c r="F148" s="129">
        <f t="shared" ref="F148:CL148" si="204">F46*F99</f>
        <v>0</v>
      </c>
      <c r="G148" s="129">
        <f t="shared" si="204"/>
        <v>0</v>
      </c>
      <c r="H148" s="129">
        <f t="shared" si="204"/>
        <v>0</v>
      </c>
      <c r="I148" s="129">
        <f t="shared" si="204"/>
        <v>0</v>
      </c>
      <c r="J148" s="129">
        <f t="shared" si="204"/>
        <v>0</v>
      </c>
      <c r="K148" s="129">
        <f t="shared" si="204"/>
        <v>0</v>
      </c>
      <c r="L148" s="129">
        <f t="shared" si="204"/>
        <v>0</v>
      </c>
      <c r="M148" s="129">
        <f t="shared" si="204"/>
        <v>0</v>
      </c>
      <c r="N148" s="129">
        <f t="shared" si="204"/>
        <v>0</v>
      </c>
      <c r="O148" s="129">
        <f t="shared" si="204"/>
        <v>0</v>
      </c>
      <c r="P148" s="129">
        <f t="shared" si="204"/>
        <v>0</v>
      </c>
      <c r="Q148" s="129">
        <f t="shared" si="204"/>
        <v>0</v>
      </c>
      <c r="R148" s="129">
        <f t="shared" si="204"/>
        <v>0</v>
      </c>
      <c r="S148" s="129">
        <f t="shared" si="204"/>
        <v>0</v>
      </c>
      <c r="T148" s="129">
        <f t="shared" si="204"/>
        <v>0</v>
      </c>
      <c r="U148" s="129">
        <f t="shared" si="204"/>
        <v>0</v>
      </c>
      <c r="V148" s="129">
        <f t="shared" si="204"/>
        <v>0</v>
      </c>
      <c r="W148" s="129">
        <f t="shared" si="204"/>
        <v>0</v>
      </c>
      <c r="X148" s="129">
        <f t="shared" si="204"/>
        <v>0</v>
      </c>
      <c r="Y148" s="129">
        <f t="shared" si="204"/>
        <v>0</v>
      </c>
      <c r="Z148" s="129">
        <f t="shared" si="204"/>
        <v>0</v>
      </c>
      <c r="AA148" s="129">
        <f t="shared" si="204"/>
        <v>0</v>
      </c>
      <c r="AB148" s="129">
        <f t="shared" si="204"/>
        <v>0</v>
      </c>
      <c r="AC148" s="129">
        <f t="shared" si="204"/>
        <v>0</v>
      </c>
      <c r="AD148" s="129">
        <f t="shared" si="204"/>
        <v>0</v>
      </c>
      <c r="AE148" s="129">
        <f t="shared" si="204"/>
        <v>0</v>
      </c>
      <c r="AF148" s="129">
        <f t="shared" si="204"/>
        <v>0</v>
      </c>
      <c r="AG148" s="129">
        <f t="shared" si="204"/>
        <v>0</v>
      </c>
      <c r="AH148" s="129">
        <f t="shared" si="204"/>
        <v>0</v>
      </c>
      <c r="AI148" s="129">
        <f t="shared" si="204"/>
        <v>0</v>
      </c>
      <c r="AJ148" s="129">
        <f t="shared" si="204"/>
        <v>0</v>
      </c>
      <c r="AK148" s="129">
        <f t="shared" si="204"/>
        <v>0</v>
      </c>
      <c r="AL148" s="129">
        <f t="shared" si="204"/>
        <v>0</v>
      </c>
      <c r="AM148" s="129">
        <f t="shared" si="204"/>
        <v>0</v>
      </c>
      <c r="AN148" s="129">
        <f t="shared" si="204"/>
        <v>0</v>
      </c>
      <c r="AO148" s="129">
        <f t="shared" si="204"/>
        <v>0</v>
      </c>
      <c r="AP148" s="129">
        <f t="shared" si="204"/>
        <v>0</v>
      </c>
      <c r="AQ148" s="129">
        <f t="shared" si="204"/>
        <v>0</v>
      </c>
      <c r="AR148" s="129">
        <f t="shared" si="204"/>
        <v>0</v>
      </c>
      <c r="AS148" s="129">
        <f t="shared" si="204"/>
        <v>0</v>
      </c>
      <c r="AT148" s="129">
        <f t="shared" si="204"/>
        <v>0</v>
      </c>
      <c r="AU148" s="129">
        <f t="shared" si="204"/>
        <v>0</v>
      </c>
      <c r="AV148" s="129">
        <f t="shared" si="204"/>
        <v>0</v>
      </c>
      <c r="AW148" s="129">
        <f t="shared" si="204"/>
        <v>0</v>
      </c>
      <c r="AX148" s="129">
        <f t="shared" si="204"/>
        <v>0</v>
      </c>
      <c r="AY148" s="129">
        <f t="shared" si="204"/>
        <v>0</v>
      </c>
      <c r="AZ148" s="129">
        <f t="shared" si="204"/>
        <v>0</v>
      </c>
      <c r="BA148" s="129">
        <f t="shared" si="204"/>
        <v>0</v>
      </c>
      <c r="BB148" s="129">
        <f t="shared" si="204"/>
        <v>0</v>
      </c>
      <c r="BC148" s="129">
        <f t="shared" si="204"/>
        <v>0</v>
      </c>
      <c r="BD148" s="129">
        <f t="shared" si="204"/>
        <v>0</v>
      </c>
      <c r="BE148" s="129">
        <f t="shared" si="204"/>
        <v>0</v>
      </c>
      <c r="BF148" s="129">
        <f t="shared" si="204"/>
        <v>0</v>
      </c>
      <c r="BG148" s="129">
        <f t="shared" si="204"/>
        <v>0</v>
      </c>
      <c r="BH148" s="129">
        <f t="shared" si="204"/>
        <v>0</v>
      </c>
      <c r="BI148" s="129">
        <f t="shared" si="204"/>
        <v>0</v>
      </c>
      <c r="BJ148" s="129">
        <f t="shared" si="204"/>
        <v>0</v>
      </c>
      <c r="BK148" s="129">
        <f t="shared" si="204"/>
        <v>0</v>
      </c>
      <c r="BL148" s="129">
        <f t="shared" si="204"/>
        <v>0</v>
      </c>
      <c r="BM148" s="129">
        <f t="shared" si="204"/>
        <v>0</v>
      </c>
      <c r="BN148" s="129">
        <f t="shared" si="204"/>
        <v>0</v>
      </c>
      <c r="BO148" s="129">
        <f t="shared" si="204"/>
        <v>0</v>
      </c>
      <c r="BP148" s="129">
        <f t="shared" si="204"/>
        <v>0</v>
      </c>
      <c r="BQ148" s="129">
        <f t="shared" si="204"/>
        <v>0</v>
      </c>
      <c r="BR148" s="129">
        <f t="shared" si="204"/>
        <v>0</v>
      </c>
      <c r="BS148" s="129">
        <f t="shared" si="204"/>
        <v>0</v>
      </c>
      <c r="BT148" s="129">
        <f t="shared" si="204"/>
        <v>0</v>
      </c>
      <c r="BU148" s="129">
        <f t="shared" si="204"/>
        <v>0</v>
      </c>
      <c r="BV148" s="129">
        <f t="shared" si="204"/>
        <v>0</v>
      </c>
      <c r="BW148" s="129">
        <f t="shared" si="204"/>
        <v>0</v>
      </c>
      <c r="BX148" s="129">
        <f t="shared" si="204"/>
        <v>0</v>
      </c>
      <c r="BY148" s="129">
        <f t="shared" si="204"/>
        <v>0</v>
      </c>
      <c r="BZ148" s="129">
        <f t="shared" si="204"/>
        <v>0</v>
      </c>
      <c r="CA148" s="129">
        <f t="shared" si="204"/>
        <v>0</v>
      </c>
      <c r="CB148" s="129">
        <f t="shared" si="204"/>
        <v>0</v>
      </c>
      <c r="CC148" s="129">
        <f t="shared" si="204"/>
        <v>0</v>
      </c>
      <c r="CD148" s="129">
        <f t="shared" si="204"/>
        <v>0</v>
      </c>
      <c r="CE148" s="129">
        <f t="shared" si="204"/>
        <v>0</v>
      </c>
      <c r="CF148" s="129">
        <f t="shared" si="204"/>
        <v>0</v>
      </c>
      <c r="CG148" s="129">
        <f t="shared" si="204"/>
        <v>0</v>
      </c>
      <c r="CH148" s="129">
        <f t="shared" si="204"/>
        <v>0</v>
      </c>
      <c r="CI148" s="129">
        <f t="shared" si="204"/>
        <v>0</v>
      </c>
      <c r="CJ148" s="129">
        <f t="shared" si="204"/>
        <v>0</v>
      </c>
      <c r="CK148" s="129">
        <f t="shared" si="204"/>
        <v>0</v>
      </c>
      <c r="CL148" s="129">
        <f t="shared" si="204"/>
        <v>0</v>
      </c>
      <c r="CM148" s="115">
        <f t="shared" si="162"/>
        <v>0</v>
      </c>
      <c r="CN148" s="5"/>
      <c r="CO148" s="5"/>
      <c r="CP148" s="5"/>
      <c r="CQ148" s="5"/>
      <c r="CR148" s="5"/>
    </row>
    <row r="149" spans="1:96" ht="16.5" customHeight="1" x14ac:dyDescent="0.25">
      <c r="A149" s="5"/>
      <c r="B149" s="5"/>
      <c r="C149" s="5"/>
      <c r="D149" s="5"/>
      <c r="E149" s="17"/>
      <c r="F149" s="129">
        <f t="shared" ref="F149:CL149" si="205">F47*F100</f>
        <v>0</v>
      </c>
      <c r="G149" s="129">
        <f t="shared" si="205"/>
        <v>0</v>
      </c>
      <c r="H149" s="129">
        <f t="shared" si="205"/>
        <v>0</v>
      </c>
      <c r="I149" s="129">
        <f t="shared" si="205"/>
        <v>0</v>
      </c>
      <c r="J149" s="129">
        <f t="shared" si="205"/>
        <v>0</v>
      </c>
      <c r="K149" s="129">
        <f t="shared" si="205"/>
        <v>0</v>
      </c>
      <c r="L149" s="129">
        <f t="shared" si="205"/>
        <v>0</v>
      </c>
      <c r="M149" s="129">
        <f t="shared" si="205"/>
        <v>0</v>
      </c>
      <c r="N149" s="129">
        <f t="shared" si="205"/>
        <v>0</v>
      </c>
      <c r="O149" s="129">
        <f t="shared" si="205"/>
        <v>0</v>
      </c>
      <c r="P149" s="129">
        <f t="shared" si="205"/>
        <v>0</v>
      </c>
      <c r="Q149" s="129">
        <f t="shared" si="205"/>
        <v>0</v>
      </c>
      <c r="R149" s="129">
        <f t="shared" si="205"/>
        <v>0</v>
      </c>
      <c r="S149" s="129">
        <f t="shared" si="205"/>
        <v>0</v>
      </c>
      <c r="T149" s="129">
        <f t="shared" si="205"/>
        <v>0</v>
      </c>
      <c r="U149" s="129">
        <f t="shared" si="205"/>
        <v>0</v>
      </c>
      <c r="V149" s="129">
        <f t="shared" si="205"/>
        <v>0</v>
      </c>
      <c r="W149" s="129">
        <f t="shared" si="205"/>
        <v>0</v>
      </c>
      <c r="X149" s="129">
        <f t="shared" si="205"/>
        <v>0</v>
      </c>
      <c r="Y149" s="129">
        <f t="shared" si="205"/>
        <v>0</v>
      </c>
      <c r="Z149" s="129">
        <f t="shared" si="205"/>
        <v>0</v>
      </c>
      <c r="AA149" s="129">
        <f t="shared" si="205"/>
        <v>0</v>
      </c>
      <c r="AB149" s="129">
        <f t="shared" si="205"/>
        <v>0</v>
      </c>
      <c r="AC149" s="129">
        <f t="shared" si="205"/>
        <v>0</v>
      </c>
      <c r="AD149" s="129">
        <f t="shared" si="205"/>
        <v>0</v>
      </c>
      <c r="AE149" s="129">
        <f t="shared" si="205"/>
        <v>0</v>
      </c>
      <c r="AF149" s="129">
        <f t="shared" si="205"/>
        <v>0</v>
      </c>
      <c r="AG149" s="129">
        <f t="shared" si="205"/>
        <v>0</v>
      </c>
      <c r="AH149" s="129">
        <f t="shared" si="205"/>
        <v>0</v>
      </c>
      <c r="AI149" s="129">
        <f t="shared" si="205"/>
        <v>0</v>
      </c>
      <c r="AJ149" s="129">
        <f t="shared" si="205"/>
        <v>0</v>
      </c>
      <c r="AK149" s="129">
        <f t="shared" si="205"/>
        <v>0</v>
      </c>
      <c r="AL149" s="129">
        <f t="shared" si="205"/>
        <v>0</v>
      </c>
      <c r="AM149" s="129">
        <f t="shared" si="205"/>
        <v>0</v>
      </c>
      <c r="AN149" s="129">
        <f t="shared" si="205"/>
        <v>0</v>
      </c>
      <c r="AO149" s="129">
        <f t="shared" si="205"/>
        <v>0</v>
      </c>
      <c r="AP149" s="129">
        <f t="shared" si="205"/>
        <v>0</v>
      </c>
      <c r="AQ149" s="129">
        <f t="shared" si="205"/>
        <v>0</v>
      </c>
      <c r="AR149" s="129">
        <f t="shared" si="205"/>
        <v>0</v>
      </c>
      <c r="AS149" s="129">
        <f t="shared" si="205"/>
        <v>0</v>
      </c>
      <c r="AT149" s="129">
        <f t="shared" si="205"/>
        <v>0</v>
      </c>
      <c r="AU149" s="129">
        <f t="shared" si="205"/>
        <v>0</v>
      </c>
      <c r="AV149" s="129">
        <f t="shared" si="205"/>
        <v>0</v>
      </c>
      <c r="AW149" s="129">
        <f t="shared" si="205"/>
        <v>0</v>
      </c>
      <c r="AX149" s="129">
        <f t="shared" si="205"/>
        <v>0</v>
      </c>
      <c r="AY149" s="129">
        <f t="shared" si="205"/>
        <v>0</v>
      </c>
      <c r="AZ149" s="129">
        <f t="shared" si="205"/>
        <v>0</v>
      </c>
      <c r="BA149" s="129">
        <f t="shared" si="205"/>
        <v>0</v>
      </c>
      <c r="BB149" s="129">
        <f t="shared" si="205"/>
        <v>0</v>
      </c>
      <c r="BC149" s="129">
        <f t="shared" si="205"/>
        <v>0</v>
      </c>
      <c r="BD149" s="129">
        <f t="shared" si="205"/>
        <v>0</v>
      </c>
      <c r="BE149" s="129">
        <f t="shared" si="205"/>
        <v>0</v>
      </c>
      <c r="BF149" s="129">
        <f t="shared" si="205"/>
        <v>0</v>
      </c>
      <c r="BG149" s="129">
        <f t="shared" si="205"/>
        <v>0</v>
      </c>
      <c r="BH149" s="129">
        <f t="shared" si="205"/>
        <v>0</v>
      </c>
      <c r="BI149" s="129">
        <f t="shared" si="205"/>
        <v>0</v>
      </c>
      <c r="BJ149" s="129">
        <f t="shared" si="205"/>
        <v>0</v>
      </c>
      <c r="BK149" s="129">
        <f t="shared" si="205"/>
        <v>0</v>
      </c>
      <c r="BL149" s="129">
        <f t="shared" si="205"/>
        <v>0</v>
      </c>
      <c r="BM149" s="129">
        <f t="shared" si="205"/>
        <v>0</v>
      </c>
      <c r="BN149" s="129">
        <f t="shared" si="205"/>
        <v>0</v>
      </c>
      <c r="BO149" s="129">
        <f t="shared" si="205"/>
        <v>0</v>
      </c>
      <c r="BP149" s="129">
        <f t="shared" si="205"/>
        <v>0</v>
      </c>
      <c r="BQ149" s="129">
        <f t="shared" si="205"/>
        <v>0</v>
      </c>
      <c r="BR149" s="129">
        <f t="shared" si="205"/>
        <v>0</v>
      </c>
      <c r="BS149" s="129">
        <f t="shared" si="205"/>
        <v>0</v>
      </c>
      <c r="BT149" s="129">
        <f t="shared" si="205"/>
        <v>0</v>
      </c>
      <c r="BU149" s="129">
        <f t="shared" si="205"/>
        <v>0</v>
      </c>
      <c r="BV149" s="129">
        <f t="shared" si="205"/>
        <v>0</v>
      </c>
      <c r="BW149" s="129">
        <f t="shared" si="205"/>
        <v>0</v>
      </c>
      <c r="BX149" s="129">
        <f t="shared" si="205"/>
        <v>0</v>
      </c>
      <c r="BY149" s="129">
        <f t="shared" si="205"/>
        <v>0</v>
      </c>
      <c r="BZ149" s="129">
        <f t="shared" si="205"/>
        <v>0</v>
      </c>
      <c r="CA149" s="129">
        <f t="shared" si="205"/>
        <v>0</v>
      </c>
      <c r="CB149" s="129">
        <f t="shared" si="205"/>
        <v>0</v>
      </c>
      <c r="CC149" s="129">
        <f t="shared" si="205"/>
        <v>0</v>
      </c>
      <c r="CD149" s="129">
        <f t="shared" si="205"/>
        <v>0</v>
      </c>
      <c r="CE149" s="129">
        <f t="shared" si="205"/>
        <v>0</v>
      </c>
      <c r="CF149" s="129">
        <f t="shared" si="205"/>
        <v>0</v>
      </c>
      <c r="CG149" s="129">
        <f t="shared" si="205"/>
        <v>0</v>
      </c>
      <c r="CH149" s="129">
        <f t="shared" si="205"/>
        <v>0</v>
      </c>
      <c r="CI149" s="129">
        <f t="shared" si="205"/>
        <v>0</v>
      </c>
      <c r="CJ149" s="129">
        <f t="shared" si="205"/>
        <v>0</v>
      </c>
      <c r="CK149" s="129">
        <f t="shared" si="205"/>
        <v>0</v>
      </c>
      <c r="CL149" s="129">
        <f t="shared" si="205"/>
        <v>0</v>
      </c>
      <c r="CM149" s="115">
        <f t="shared" si="162"/>
        <v>0</v>
      </c>
      <c r="CN149" s="5"/>
      <c r="CO149" s="5"/>
      <c r="CP149" s="5"/>
      <c r="CQ149" s="5"/>
      <c r="CR149" s="5"/>
    </row>
    <row r="150" spans="1:96" ht="16.5" customHeight="1" x14ac:dyDescent="0.25">
      <c r="A150" s="5"/>
      <c r="B150" s="5"/>
      <c r="C150" s="5"/>
      <c r="D150" s="5"/>
      <c r="E150" s="17"/>
      <c r="F150" s="129">
        <f t="shared" ref="F150:CL150" si="206">F48*F101</f>
        <v>0</v>
      </c>
      <c r="G150" s="129">
        <f t="shared" si="206"/>
        <v>0</v>
      </c>
      <c r="H150" s="129">
        <f t="shared" si="206"/>
        <v>0</v>
      </c>
      <c r="I150" s="129">
        <f t="shared" si="206"/>
        <v>0</v>
      </c>
      <c r="J150" s="129">
        <f t="shared" si="206"/>
        <v>0</v>
      </c>
      <c r="K150" s="129">
        <f t="shared" si="206"/>
        <v>0</v>
      </c>
      <c r="L150" s="129">
        <f t="shared" si="206"/>
        <v>0</v>
      </c>
      <c r="M150" s="129">
        <f t="shared" si="206"/>
        <v>0</v>
      </c>
      <c r="N150" s="129">
        <f t="shared" si="206"/>
        <v>0</v>
      </c>
      <c r="O150" s="129">
        <f t="shared" si="206"/>
        <v>0</v>
      </c>
      <c r="P150" s="129">
        <f t="shared" si="206"/>
        <v>0</v>
      </c>
      <c r="Q150" s="129">
        <f t="shared" si="206"/>
        <v>0</v>
      </c>
      <c r="R150" s="129">
        <f t="shared" si="206"/>
        <v>0</v>
      </c>
      <c r="S150" s="129">
        <f t="shared" si="206"/>
        <v>0</v>
      </c>
      <c r="T150" s="129">
        <f t="shared" si="206"/>
        <v>0</v>
      </c>
      <c r="U150" s="129">
        <f t="shared" si="206"/>
        <v>0</v>
      </c>
      <c r="V150" s="129">
        <f t="shared" si="206"/>
        <v>0</v>
      </c>
      <c r="W150" s="129">
        <f t="shared" si="206"/>
        <v>0</v>
      </c>
      <c r="X150" s="129">
        <f t="shared" si="206"/>
        <v>0</v>
      </c>
      <c r="Y150" s="129">
        <f t="shared" si="206"/>
        <v>0</v>
      </c>
      <c r="Z150" s="129">
        <f t="shared" si="206"/>
        <v>0</v>
      </c>
      <c r="AA150" s="129">
        <f t="shared" si="206"/>
        <v>0</v>
      </c>
      <c r="AB150" s="129">
        <f t="shared" si="206"/>
        <v>0</v>
      </c>
      <c r="AC150" s="129">
        <f t="shared" si="206"/>
        <v>0</v>
      </c>
      <c r="AD150" s="129">
        <f t="shared" si="206"/>
        <v>0</v>
      </c>
      <c r="AE150" s="129">
        <f t="shared" si="206"/>
        <v>0</v>
      </c>
      <c r="AF150" s="129">
        <f t="shared" si="206"/>
        <v>0</v>
      </c>
      <c r="AG150" s="129">
        <f t="shared" si="206"/>
        <v>0</v>
      </c>
      <c r="AH150" s="129">
        <f t="shared" si="206"/>
        <v>0</v>
      </c>
      <c r="AI150" s="129">
        <f t="shared" si="206"/>
        <v>0</v>
      </c>
      <c r="AJ150" s="129">
        <f t="shared" si="206"/>
        <v>0</v>
      </c>
      <c r="AK150" s="129">
        <f t="shared" si="206"/>
        <v>0</v>
      </c>
      <c r="AL150" s="129">
        <f t="shared" si="206"/>
        <v>0</v>
      </c>
      <c r="AM150" s="129">
        <f t="shared" si="206"/>
        <v>0</v>
      </c>
      <c r="AN150" s="129">
        <f t="shared" si="206"/>
        <v>0</v>
      </c>
      <c r="AO150" s="129">
        <f t="shared" si="206"/>
        <v>0</v>
      </c>
      <c r="AP150" s="129">
        <f t="shared" si="206"/>
        <v>0</v>
      </c>
      <c r="AQ150" s="129">
        <f t="shared" si="206"/>
        <v>0</v>
      </c>
      <c r="AR150" s="129">
        <f t="shared" si="206"/>
        <v>0</v>
      </c>
      <c r="AS150" s="129">
        <f t="shared" si="206"/>
        <v>0</v>
      </c>
      <c r="AT150" s="129">
        <f t="shared" si="206"/>
        <v>0</v>
      </c>
      <c r="AU150" s="129">
        <f t="shared" si="206"/>
        <v>0</v>
      </c>
      <c r="AV150" s="129">
        <f t="shared" si="206"/>
        <v>0</v>
      </c>
      <c r="AW150" s="129">
        <f t="shared" si="206"/>
        <v>0</v>
      </c>
      <c r="AX150" s="129">
        <f t="shared" si="206"/>
        <v>0</v>
      </c>
      <c r="AY150" s="129">
        <f t="shared" si="206"/>
        <v>0</v>
      </c>
      <c r="AZ150" s="129">
        <f t="shared" si="206"/>
        <v>0</v>
      </c>
      <c r="BA150" s="129">
        <f t="shared" si="206"/>
        <v>0</v>
      </c>
      <c r="BB150" s="129">
        <f t="shared" si="206"/>
        <v>0</v>
      </c>
      <c r="BC150" s="129">
        <f t="shared" si="206"/>
        <v>0</v>
      </c>
      <c r="BD150" s="129">
        <f t="shared" si="206"/>
        <v>0</v>
      </c>
      <c r="BE150" s="129">
        <f t="shared" si="206"/>
        <v>0</v>
      </c>
      <c r="BF150" s="129">
        <f t="shared" si="206"/>
        <v>0</v>
      </c>
      <c r="BG150" s="129">
        <f t="shared" si="206"/>
        <v>0</v>
      </c>
      <c r="BH150" s="129">
        <f t="shared" si="206"/>
        <v>0</v>
      </c>
      <c r="BI150" s="129">
        <f t="shared" si="206"/>
        <v>0</v>
      </c>
      <c r="BJ150" s="129">
        <f t="shared" si="206"/>
        <v>0</v>
      </c>
      <c r="BK150" s="129">
        <f t="shared" si="206"/>
        <v>0</v>
      </c>
      <c r="BL150" s="129">
        <f t="shared" si="206"/>
        <v>0</v>
      </c>
      <c r="BM150" s="129">
        <f t="shared" si="206"/>
        <v>0</v>
      </c>
      <c r="BN150" s="129">
        <f t="shared" si="206"/>
        <v>0</v>
      </c>
      <c r="BO150" s="129">
        <f t="shared" si="206"/>
        <v>0</v>
      </c>
      <c r="BP150" s="129">
        <f t="shared" si="206"/>
        <v>0</v>
      </c>
      <c r="BQ150" s="129">
        <f t="shared" si="206"/>
        <v>0</v>
      </c>
      <c r="BR150" s="129">
        <f t="shared" si="206"/>
        <v>0</v>
      </c>
      <c r="BS150" s="129">
        <f t="shared" si="206"/>
        <v>0</v>
      </c>
      <c r="BT150" s="129">
        <f t="shared" si="206"/>
        <v>0</v>
      </c>
      <c r="BU150" s="129">
        <f t="shared" si="206"/>
        <v>0</v>
      </c>
      <c r="BV150" s="129">
        <f t="shared" si="206"/>
        <v>0</v>
      </c>
      <c r="BW150" s="129">
        <f t="shared" si="206"/>
        <v>0</v>
      </c>
      <c r="BX150" s="129">
        <f t="shared" si="206"/>
        <v>0</v>
      </c>
      <c r="BY150" s="129">
        <f t="shared" si="206"/>
        <v>0</v>
      </c>
      <c r="BZ150" s="129">
        <f t="shared" si="206"/>
        <v>0</v>
      </c>
      <c r="CA150" s="129">
        <f t="shared" si="206"/>
        <v>0</v>
      </c>
      <c r="CB150" s="129">
        <f t="shared" si="206"/>
        <v>0</v>
      </c>
      <c r="CC150" s="129">
        <f t="shared" si="206"/>
        <v>0</v>
      </c>
      <c r="CD150" s="129">
        <f t="shared" si="206"/>
        <v>0</v>
      </c>
      <c r="CE150" s="129">
        <f t="shared" si="206"/>
        <v>0</v>
      </c>
      <c r="CF150" s="129">
        <f t="shared" si="206"/>
        <v>0</v>
      </c>
      <c r="CG150" s="129">
        <f t="shared" si="206"/>
        <v>0</v>
      </c>
      <c r="CH150" s="129">
        <f t="shared" si="206"/>
        <v>0</v>
      </c>
      <c r="CI150" s="129">
        <f t="shared" si="206"/>
        <v>0</v>
      </c>
      <c r="CJ150" s="129">
        <f t="shared" si="206"/>
        <v>0</v>
      </c>
      <c r="CK150" s="129">
        <f t="shared" si="206"/>
        <v>0</v>
      </c>
      <c r="CL150" s="129">
        <f t="shared" si="206"/>
        <v>0</v>
      </c>
      <c r="CM150" s="115">
        <f t="shared" si="162"/>
        <v>0</v>
      </c>
      <c r="CN150" s="5"/>
      <c r="CO150" s="5"/>
      <c r="CP150" s="5"/>
      <c r="CQ150" s="5"/>
      <c r="CR150" s="5"/>
    </row>
    <row r="151" spans="1:96" ht="16.5" customHeight="1" x14ac:dyDescent="0.25">
      <c r="A151" s="5"/>
      <c r="B151" s="5"/>
      <c r="C151" s="5"/>
      <c r="D151" s="5"/>
      <c r="E151" s="17"/>
      <c r="F151" s="129">
        <f t="shared" ref="F151:CL151" si="207">F49*F102</f>
        <v>0</v>
      </c>
      <c r="G151" s="129">
        <f t="shared" si="207"/>
        <v>0</v>
      </c>
      <c r="H151" s="129">
        <f t="shared" si="207"/>
        <v>0</v>
      </c>
      <c r="I151" s="129">
        <f t="shared" si="207"/>
        <v>0</v>
      </c>
      <c r="J151" s="129">
        <f t="shared" si="207"/>
        <v>0</v>
      </c>
      <c r="K151" s="129">
        <f t="shared" si="207"/>
        <v>0</v>
      </c>
      <c r="L151" s="129">
        <f t="shared" si="207"/>
        <v>0</v>
      </c>
      <c r="M151" s="129">
        <f t="shared" si="207"/>
        <v>0</v>
      </c>
      <c r="N151" s="129">
        <f t="shared" si="207"/>
        <v>0</v>
      </c>
      <c r="O151" s="129">
        <f t="shared" si="207"/>
        <v>0</v>
      </c>
      <c r="P151" s="129">
        <f t="shared" si="207"/>
        <v>0</v>
      </c>
      <c r="Q151" s="129">
        <f t="shared" si="207"/>
        <v>0</v>
      </c>
      <c r="R151" s="129">
        <f t="shared" si="207"/>
        <v>0</v>
      </c>
      <c r="S151" s="129">
        <f t="shared" si="207"/>
        <v>0</v>
      </c>
      <c r="T151" s="129">
        <f t="shared" si="207"/>
        <v>0</v>
      </c>
      <c r="U151" s="129">
        <f t="shared" si="207"/>
        <v>0</v>
      </c>
      <c r="V151" s="129">
        <f t="shared" si="207"/>
        <v>0</v>
      </c>
      <c r="W151" s="129">
        <f t="shared" si="207"/>
        <v>0</v>
      </c>
      <c r="X151" s="129">
        <f t="shared" si="207"/>
        <v>0</v>
      </c>
      <c r="Y151" s="129">
        <f t="shared" si="207"/>
        <v>0</v>
      </c>
      <c r="Z151" s="129">
        <f t="shared" si="207"/>
        <v>0</v>
      </c>
      <c r="AA151" s="129">
        <f t="shared" si="207"/>
        <v>0</v>
      </c>
      <c r="AB151" s="129">
        <f t="shared" si="207"/>
        <v>0</v>
      </c>
      <c r="AC151" s="129">
        <f t="shared" si="207"/>
        <v>0</v>
      </c>
      <c r="AD151" s="129">
        <f t="shared" si="207"/>
        <v>0</v>
      </c>
      <c r="AE151" s="129">
        <f t="shared" si="207"/>
        <v>0</v>
      </c>
      <c r="AF151" s="129">
        <f t="shared" si="207"/>
        <v>0</v>
      </c>
      <c r="AG151" s="129">
        <f t="shared" si="207"/>
        <v>0</v>
      </c>
      <c r="AH151" s="129">
        <f t="shared" si="207"/>
        <v>0</v>
      </c>
      <c r="AI151" s="129">
        <f t="shared" si="207"/>
        <v>0</v>
      </c>
      <c r="AJ151" s="129">
        <f t="shared" si="207"/>
        <v>0</v>
      </c>
      <c r="AK151" s="129">
        <f t="shared" si="207"/>
        <v>0</v>
      </c>
      <c r="AL151" s="129">
        <f t="shared" si="207"/>
        <v>0</v>
      </c>
      <c r="AM151" s="129">
        <f t="shared" si="207"/>
        <v>0</v>
      </c>
      <c r="AN151" s="129">
        <f t="shared" si="207"/>
        <v>0</v>
      </c>
      <c r="AO151" s="129">
        <f t="shared" si="207"/>
        <v>0</v>
      </c>
      <c r="AP151" s="129">
        <f t="shared" si="207"/>
        <v>0</v>
      </c>
      <c r="AQ151" s="129">
        <f t="shared" si="207"/>
        <v>0</v>
      </c>
      <c r="AR151" s="129">
        <f t="shared" si="207"/>
        <v>0</v>
      </c>
      <c r="AS151" s="129">
        <f t="shared" si="207"/>
        <v>0</v>
      </c>
      <c r="AT151" s="129">
        <f t="shared" si="207"/>
        <v>0</v>
      </c>
      <c r="AU151" s="129">
        <f t="shared" si="207"/>
        <v>0</v>
      </c>
      <c r="AV151" s="129">
        <f t="shared" si="207"/>
        <v>0</v>
      </c>
      <c r="AW151" s="129">
        <f t="shared" si="207"/>
        <v>0</v>
      </c>
      <c r="AX151" s="129">
        <f t="shared" si="207"/>
        <v>0</v>
      </c>
      <c r="AY151" s="129">
        <f t="shared" si="207"/>
        <v>0</v>
      </c>
      <c r="AZ151" s="129">
        <f t="shared" si="207"/>
        <v>0</v>
      </c>
      <c r="BA151" s="129">
        <f t="shared" si="207"/>
        <v>0</v>
      </c>
      <c r="BB151" s="129">
        <f t="shared" si="207"/>
        <v>0</v>
      </c>
      <c r="BC151" s="129">
        <f t="shared" si="207"/>
        <v>0</v>
      </c>
      <c r="BD151" s="129">
        <f t="shared" si="207"/>
        <v>0</v>
      </c>
      <c r="BE151" s="129">
        <f t="shared" si="207"/>
        <v>0</v>
      </c>
      <c r="BF151" s="129">
        <f t="shared" si="207"/>
        <v>0</v>
      </c>
      <c r="BG151" s="129">
        <f t="shared" si="207"/>
        <v>0</v>
      </c>
      <c r="BH151" s="129">
        <f t="shared" si="207"/>
        <v>0</v>
      </c>
      <c r="BI151" s="129">
        <f t="shared" si="207"/>
        <v>0</v>
      </c>
      <c r="BJ151" s="129">
        <f t="shared" si="207"/>
        <v>0</v>
      </c>
      <c r="BK151" s="129">
        <f t="shared" si="207"/>
        <v>0</v>
      </c>
      <c r="BL151" s="129">
        <f t="shared" si="207"/>
        <v>0</v>
      </c>
      <c r="BM151" s="129">
        <f t="shared" si="207"/>
        <v>0</v>
      </c>
      <c r="BN151" s="129">
        <f t="shared" si="207"/>
        <v>0</v>
      </c>
      <c r="BO151" s="129">
        <f t="shared" si="207"/>
        <v>0</v>
      </c>
      <c r="BP151" s="129">
        <f t="shared" si="207"/>
        <v>0</v>
      </c>
      <c r="BQ151" s="129">
        <f t="shared" si="207"/>
        <v>0</v>
      </c>
      <c r="BR151" s="129">
        <f t="shared" si="207"/>
        <v>0</v>
      </c>
      <c r="BS151" s="129">
        <f t="shared" si="207"/>
        <v>0</v>
      </c>
      <c r="BT151" s="129">
        <f t="shared" si="207"/>
        <v>0</v>
      </c>
      <c r="BU151" s="129">
        <f t="shared" si="207"/>
        <v>0</v>
      </c>
      <c r="BV151" s="129">
        <f t="shared" si="207"/>
        <v>0</v>
      </c>
      <c r="BW151" s="129">
        <f t="shared" si="207"/>
        <v>0</v>
      </c>
      <c r="BX151" s="129">
        <f t="shared" si="207"/>
        <v>0</v>
      </c>
      <c r="BY151" s="129">
        <f t="shared" si="207"/>
        <v>0</v>
      </c>
      <c r="BZ151" s="129">
        <f t="shared" si="207"/>
        <v>0</v>
      </c>
      <c r="CA151" s="129">
        <f t="shared" si="207"/>
        <v>0</v>
      </c>
      <c r="CB151" s="129">
        <f t="shared" si="207"/>
        <v>0</v>
      </c>
      <c r="CC151" s="129">
        <f t="shared" si="207"/>
        <v>0</v>
      </c>
      <c r="CD151" s="129">
        <f t="shared" si="207"/>
        <v>0</v>
      </c>
      <c r="CE151" s="129">
        <f t="shared" si="207"/>
        <v>0</v>
      </c>
      <c r="CF151" s="129">
        <f t="shared" si="207"/>
        <v>0</v>
      </c>
      <c r="CG151" s="129">
        <f t="shared" si="207"/>
        <v>0</v>
      </c>
      <c r="CH151" s="129">
        <f t="shared" si="207"/>
        <v>0</v>
      </c>
      <c r="CI151" s="129">
        <f t="shared" si="207"/>
        <v>0</v>
      </c>
      <c r="CJ151" s="129">
        <f t="shared" si="207"/>
        <v>0</v>
      </c>
      <c r="CK151" s="129">
        <f t="shared" si="207"/>
        <v>0</v>
      </c>
      <c r="CL151" s="129">
        <f t="shared" si="207"/>
        <v>0</v>
      </c>
      <c r="CM151" s="115">
        <f t="shared" si="162"/>
        <v>0</v>
      </c>
      <c r="CN151" s="5"/>
      <c r="CO151" s="5"/>
      <c r="CP151" s="5"/>
      <c r="CQ151" s="5"/>
      <c r="CR151" s="5"/>
    </row>
    <row r="152" spans="1:96" ht="16.5" customHeight="1" x14ac:dyDescent="0.25">
      <c r="A152" s="19"/>
      <c r="B152" s="19"/>
      <c r="C152" s="19"/>
      <c r="D152" s="19"/>
      <c r="E152" s="132"/>
      <c r="F152" s="133">
        <f t="shared" ref="F152:CL152" si="208">SUM(F106:F151)</f>
        <v>78000</v>
      </c>
      <c r="G152" s="133">
        <f t="shared" si="208"/>
        <v>78000</v>
      </c>
      <c r="H152" s="133">
        <f t="shared" si="208"/>
        <v>19500</v>
      </c>
      <c r="I152" s="133">
        <f t="shared" si="208"/>
        <v>0</v>
      </c>
      <c r="J152" s="133">
        <f t="shared" si="208"/>
        <v>0</v>
      </c>
      <c r="K152" s="133">
        <f t="shared" si="208"/>
        <v>0</v>
      </c>
      <c r="L152" s="133">
        <f t="shared" si="208"/>
        <v>0</v>
      </c>
      <c r="M152" s="133">
        <f>SUM(M106:M151)</f>
        <v>0</v>
      </c>
      <c r="N152" s="133">
        <f t="shared" si="208"/>
        <v>0</v>
      </c>
      <c r="O152" s="133">
        <f t="shared" si="208"/>
        <v>0</v>
      </c>
      <c r="P152" s="133">
        <f t="shared" si="208"/>
        <v>0</v>
      </c>
      <c r="Q152" s="133">
        <f t="shared" si="208"/>
        <v>0</v>
      </c>
      <c r="R152" s="133">
        <f t="shared" si="208"/>
        <v>0</v>
      </c>
      <c r="S152" s="133">
        <f t="shared" si="208"/>
        <v>0</v>
      </c>
      <c r="T152" s="133">
        <f t="shared" si="208"/>
        <v>97500</v>
      </c>
      <c r="U152" s="133">
        <f t="shared" si="208"/>
        <v>0</v>
      </c>
      <c r="V152" s="133">
        <f t="shared" si="208"/>
        <v>0</v>
      </c>
      <c r="W152" s="133">
        <f t="shared" si="208"/>
        <v>0</v>
      </c>
      <c r="X152" s="133">
        <f t="shared" si="208"/>
        <v>0</v>
      </c>
      <c r="Y152" s="133">
        <f t="shared" si="208"/>
        <v>0</v>
      </c>
      <c r="Z152" s="133">
        <f t="shared" si="208"/>
        <v>0</v>
      </c>
      <c r="AA152" s="133">
        <f t="shared" si="208"/>
        <v>0</v>
      </c>
      <c r="AB152" s="133">
        <f t="shared" si="208"/>
        <v>0</v>
      </c>
      <c r="AC152" s="133">
        <f t="shared" si="208"/>
        <v>0</v>
      </c>
      <c r="AD152" s="133">
        <f t="shared" si="208"/>
        <v>0</v>
      </c>
      <c r="AE152" s="133">
        <f t="shared" si="208"/>
        <v>0</v>
      </c>
      <c r="AF152" s="133">
        <f t="shared" si="208"/>
        <v>97500</v>
      </c>
      <c r="AG152" s="133">
        <f t="shared" si="208"/>
        <v>0</v>
      </c>
      <c r="AH152" s="133">
        <f t="shared" si="208"/>
        <v>0</v>
      </c>
      <c r="AI152" s="133">
        <f t="shared" si="208"/>
        <v>0</v>
      </c>
      <c r="AJ152" s="133">
        <f t="shared" si="208"/>
        <v>0</v>
      </c>
      <c r="AK152" s="133">
        <f t="shared" si="208"/>
        <v>0</v>
      </c>
      <c r="AL152" s="133">
        <f t="shared" si="208"/>
        <v>0</v>
      </c>
      <c r="AM152" s="133">
        <f t="shared" si="208"/>
        <v>0</v>
      </c>
      <c r="AN152" s="133">
        <f t="shared" si="208"/>
        <v>0</v>
      </c>
      <c r="AO152" s="133">
        <f t="shared" si="208"/>
        <v>0</v>
      </c>
      <c r="AP152" s="133">
        <f t="shared" si="208"/>
        <v>0</v>
      </c>
      <c r="AQ152" s="133">
        <f t="shared" si="208"/>
        <v>0</v>
      </c>
      <c r="AR152" s="133">
        <f t="shared" si="208"/>
        <v>97500</v>
      </c>
      <c r="AS152" s="133">
        <f t="shared" si="208"/>
        <v>0</v>
      </c>
      <c r="AT152" s="133">
        <f t="shared" si="208"/>
        <v>0</v>
      </c>
      <c r="AU152" s="133">
        <f t="shared" si="208"/>
        <v>0</v>
      </c>
      <c r="AV152" s="133">
        <f t="shared" si="208"/>
        <v>0</v>
      </c>
      <c r="AW152" s="133">
        <f t="shared" si="208"/>
        <v>0</v>
      </c>
      <c r="AX152" s="133">
        <f t="shared" si="208"/>
        <v>0</v>
      </c>
      <c r="AY152" s="133">
        <f t="shared" si="208"/>
        <v>0</v>
      </c>
      <c r="AZ152" s="133">
        <f t="shared" si="208"/>
        <v>0</v>
      </c>
      <c r="BA152" s="133">
        <f t="shared" si="208"/>
        <v>0</v>
      </c>
      <c r="BB152" s="133">
        <f t="shared" si="208"/>
        <v>0</v>
      </c>
      <c r="BC152" s="133">
        <f t="shared" si="208"/>
        <v>0</v>
      </c>
      <c r="BD152" s="133">
        <f t="shared" si="208"/>
        <v>0</v>
      </c>
      <c r="BE152" s="133">
        <f t="shared" si="208"/>
        <v>0</v>
      </c>
      <c r="BF152" s="133">
        <f t="shared" si="208"/>
        <v>0</v>
      </c>
      <c r="BG152" s="133">
        <f t="shared" si="208"/>
        <v>0</v>
      </c>
      <c r="BH152" s="133">
        <f t="shared" si="208"/>
        <v>0</v>
      </c>
      <c r="BI152" s="133">
        <f t="shared" si="208"/>
        <v>0</v>
      </c>
      <c r="BJ152" s="133">
        <f t="shared" si="208"/>
        <v>0</v>
      </c>
      <c r="BK152" s="133">
        <f t="shared" si="208"/>
        <v>0</v>
      </c>
      <c r="BL152" s="133">
        <f t="shared" si="208"/>
        <v>0</v>
      </c>
      <c r="BM152" s="133">
        <f t="shared" si="208"/>
        <v>0</v>
      </c>
      <c r="BN152" s="133">
        <f t="shared" si="208"/>
        <v>0</v>
      </c>
      <c r="BO152" s="133">
        <f t="shared" si="208"/>
        <v>0</v>
      </c>
      <c r="BP152" s="133">
        <f t="shared" si="208"/>
        <v>0</v>
      </c>
      <c r="BQ152" s="133">
        <f t="shared" si="208"/>
        <v>0</v>
      </c>
      <c r="BR152" s="133">
        <f t="shared" si="208"/>
        <v>0</v>
      </c>
      <c r="BS152" s="133">
        <f t="shared" si="208"/>
        <v>0</v>
      </c>
      <c r="BT152" s="133">
        <f t="shared" si="208"/>
        <v>0</v>
      </c>
      <c r="BU152" s="133">
        <f t="shared" si="208"/>
        <v>0</v>
      </c>
      <c r="BV152" s="133">
        <f t="shared" si="208"/>
        <v>0</v>
      </c>
      <c r="BW152" s="133">
        <f t="shared" si="208"/>
        <v>0</v>
      </c>
      <c r="BX152" s="133">
        <f t="shared" si="208"/>
        <v>0</v>
      </c>
      <c r="BY152" s="133">
        <f t="shared" si="208"/>
        <v>0</v>
      </c>
      <c r="BZ152" s="133">
        <f t="shared" si="208"/>
        <v>0</v>
      </c>
      <c r="CA152" s="133">
        <f t="shared" si="208"/>
        <v>0</v>
      </c>
      <c r="CB152" s="133">
        <f t="shared" si="208"/>
        <v>0</v>
      </c>
      <c r="CC152" s="133">
        <f t="shared" si="208"/>
        <v>0</v>
      </c>
      <c r="CD152" s="133">
        <f t="shared" si="208"/>
        <v>0</v>
      </c>
      <c r="CE152" s="133">
        <f t="shared" si="208"/>
        <v>0</v>
      </c>
      <c r="CF152" s="133">
        <f t="shared" si="208"/>
        <v>0</v>
      </c>
      <c r="CG152" s="133">
        <f t="shared" si="208"/>
        <v>0</v>
      </c>
      <c r="CH152" s="133">
        <f t="shared" si="208"/>
        <v>0</v>
      </c>
      <c r="CI152" s="133">
        <f t="shared" si="208"/>
        <v>0</v>
      </c>
      <c r="CJ152" s="133">
        <f t="shared" si="208"/>
        <v>0</v>
      </c>
      <c r="CK152" s="133">
        <f t="shared" si="208"/>
        <v>0</v>
      </c>
      <c r="CL152" s="133">
        <f t="shared" si="208"/>
        <v>0</v>
      </c>
      <c r="CM152" s="115">
        <f>SUM(F152:CG152)</f>
        <v>468000</v>
      </c>
      <c r="CN152" s="5"/>
      <c r="CO152" s="5"/>
      <c r="CP152" s="19"/>
      <c r="CQ152" s="19"/>
      <c r="CR152" s="19"/>
    </row>
    <row r="153" spans="1:96" ht="16.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</row>
  </sheetData>
  <autoFilter ref="A3:CM50" xr:uid="{00000000-0009-0000-0000-000006000000}"/>
  <phoneticPr fontId="3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F14"/>
  <sheetViews>
    <sheetView workbookViewId="0">
      <selection activeCell="F9" sqref="F9"/>
    </sheetView>
  </sheetViews>
  <sheetFormatPr defaultColWidth="12.5703125" defaultRowHeight="15" customHeight="1" x14ac:dyDescent="0.25"/>
  <cols>
    <col min="1" max="1" width="15.28515625" customWidth="1"/>
    <col min="2" max="2" width="20.42578125" bestFit="1" customWidth="1"/>
    <col min="3" max="3" width="15.5703125" bestFit="1" customWidth="1"/>
    <col min="4" max="4" width="15.7109375" customWidth="1"/>
    <col min="5" max="5" width="17.5703125" bestFit="1" customWidth="1"/>
  </cols>
  <sheetData>
    <row r="2" spans="1:6" ht="15" customHeight="1" x14ac:dyDescent="0.25">
      <c r="A2" s="409" t="s">
        <v>470</v>
      </c>
      <c r="B2" s="409"/>
      <c r="C2" s="409"/>
      <c r="D2" s="409"/>
      <c r="E2" s="409"/>
      <c r="F2" s="409"/>
    </row>
    <row r="4" spans="1:6" ht="15" customHeight="1" x14ac:dyDescent="0.25">
      <c r="A4" s="137"/>
      <c r="B4" s="137"/>
      <c r="C4" s="219" t="s">
        <v>472</v>
      </c>
      <c r="D4" s="219" t="s">
        <v>475</v>
      </c>
      <c r="E4" s="219" t="s">
        <v>473</v>
      </c>
      <c r="F4" s="220" t="s">
        <v>474</v>
      </c>
    </row>
    <row r="5" spans="1:6" ht="15" customHeight="1" x14ac:dyDescent="0.25">
      <c r="A5" s="223" t="s">
        <v>420</v>
      </c>
      <c r="B5" s="221" t="s">
        <v>471</v>
      </c>
      <c r="C5" s="222">
        <v>2</v>
      </c>
      <c r="D5" s="222">
        <v>14</v>
      </c>
      <c r="E5" s="137">
        <v>3000</v>
      </c>
      <c r="F5" s="137">
        <f>E5*D5*C5</f>
        <v>84000</v>
      </c>
    </row>
    <row r="6" spans="1:6" ht="15" customHeight="1" x14ac:dyDescent="0.25">
      <c r="A6" s="223"/>
      <c r="B6" s="221" t="s">
        <v>476</v>
      </c>
      <c r="C6" s="137"/>
      <c r="D6" s="222">
        <v>14</v>
      </c>
      <c r="E6" s="137">
        <v>500</v>
      </c>
      <c r="F6" s="137">
        <f>E6*D6</f>
        <v>7000</v>
      </c>
    </row>
    <row r="7" spans="1:6" ht="15" customHeight="1" x14ac:dyDescent="0.25">
      <c r="B7" s="224"/>
      <c r="C7" s="225"/>
      <c r="D7" s="225"/>
      <c r="E7" s="225"/>
      <c r="F7" s="241">
        <f>SUM(F5:F6)</f>
        <v>91000</v>
      </c>
    </row>
    <row r="8" spans="1:6" ht="15" customHeight="1" x14ac:dyDescent="0.25">
      <c r="A8" s="223" t="s">
        <v>477</v>
      </c>
      <c r="B8" s="221" t="s">
        <v>478</v>
      </c>
      <c r="C8" s="222">
        <v>2</v>
      </c>
      <c r="D8" s="222">
        <v>3</v>
      </c>
      <c r="E8" s="137">
        <v>3000</v>
      </c>
      <c r="F8" s="137">
        <f>E8*D8*C8</f>
        <v>18000</v>
      </c>
    </row>
    <row r="9" spans="1:6" ht="15" customHeight="1" x14ac:dyDescent="0.25">
      <c r="A9" s="137"/>
      <c r="B9" s="221" t="s">
        <v>476</v>
      </c>
      <c r="C9" s="137"/>
      <c r="D9" s="222">
        <v>3</v>
      </c>
      <c r="E9" s="137">
        <v>500</v>
      </c>
      <c r="F9" s="137">
        <f>E9*D9</f>
        <v>1500</v>
      </c>
    </row>
    <row r="10" spans="1:6" ht="15" customHeight="1" x14ac:dyDescent="0.25">
      <c r="B10" s="293"/>
      <c r="D10" s="294"/>
    </row>
    <row r="11" spans="1:6" ht="15" customHeight="1" x14ac:dyDescent="0.25">
      <c r="A11" s="409" t="s">
        <v>490</v>
      </c>
      <c r="B11" s="409"/>
      <c r="C11" s="409"/>
      <c r="D11" s="409"/>
      <c r="E11" s="409"/>
      <c r="F11" s="409"/>
    </row>
    <row r="12" spans="1:6" ht="15" customHeight="1" x14ac:dyDescent="0.25">
      <c r="A12" s="226"/>
    </row>
    <row r="13" spans="1:6" ht="15" customHeight="1" x14ac:dyDescent="0.25">
      <c r="A13" s="137"/>
      <c r="B13" s="220" t="s">
        <v>491</v>
      </c>
      <c r="C13" s="220" t="s">
        <v>492</v>
      </c>
      <c r="D13" s="220" t="s">
        <v>475</v>
      </c>
      <c r="E13" s="220" t="s">
        <v>474</v>
      </c>
    </row>
    <row r="14" spans="1:6" ht="15" customHeight="1" x14ac:dyDescent="0.25">
      <c r="A14" s="221" t="s">
        <v>490</v>
      </c>
      <c r="B14" s="137">
        <v>465</v>
      </c>
      <c r="C14" s="137">
        <v>4</v>
      </c>
      <c r="D14" s="137">
        <v>14</v>
      </c>
      <c r="E14" s="137">
        <f>B14*C14*D14</f>
        <v>26040</v>
      </c>
    </row>
  </sheetData>
  <mergeCells count="2">
    <mergeCell ref="A2:F2"/>
    <mergeCell ref="A11:F11"/>
  </mergeCells>
  <phoneticPr fontId="3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71619-D677-4D77-A112-784D37BAC6C1}">
  <dimension ref="B1:AA53"/>
  <sheetViews>
    <sheetView workbookViewId="0">
      <pane xSplit="27" ySplit="3" topLeftCell="AB13" activePane="bottomRight" state="frozen"/>
      <selection pane="topRight" activeCell="AB1" sqref="AB1"/>
      <selection pane="bottomLeft" activeCell="A4" sqref="A4"/>
      <selection pane="bottomRight" activeCell="Z30" sqref="Z30"/>
    </sheetView>
  </sheetViews>
  <sheetFormatPr defaultColWidth="9.140625" defaultRowHeight="15" x14ac:dyDescent="0.25"/>
  <cols>
    <col min="1" max="1" width="1.140625" style="242" customWidth="1"/>
    <col min="2" max="2" width="8.140625" style="242" bestFit="1" customWidth="1"/>
    <col min="3" max="3" width="7.42578125" style="242" bestFit="1" customWidth="1"/>
    <col min="4" max="4" width="7.85546875" style="242" bestFit="1" customWidth="1"/>
    <col min="5" max="5" width="9.28515625" style="242" customWidth="1"/>
    <col min="6" max="6" width="7.85546875" style="242" bestFit="1" customWidth="1"/>
    <col min="7" max="7" width="9.140625" style="242"/>
    <col min="8" max="8" width="8" style="242" bestFit="1" customWidth="1"/>
    <col min="9" max="9" width="7" style="242" bestFit="1" customWidth="1"/>
    <col min="10" max="10" width="1.140625" style="242" customWidth="1"/>
    <col min="11" max="11" width="6.28515625" style="242" bestFit="1" customWidth="1"/>
    <col min="12" max="12" width="7.42578125" style="242" bestFit="1" customWidth="1"/>
    <col min="13" max="13" width="8.28515625" style="242" customWidth="1"/>
    <col min="14" max="14" width="9.28515625" style="242" customWidth="1"/>
    <col min="15" max="15" width="7.42578125" style="242" customWidth="1"/>
    <col min="16" max="16" width="9.140625" style="242"/>
    <col min="17" max="17" width="8" style="242" bestFit="1" customWidth="1"/>
    <col min="18" max="18" width="7" style="242" bestFit="1" customWidth="1"/>
    <col min="19" max="19" width="1.140625" style="242" customWidth="1"/>
    <col min="20" max="20" width="7.7109375" style="242" customWidth="1"/>
    <col min="21" max="21" width="7.42578125" style="242" bestFit="1" customWidth="1"/>
    <col min="22" max="22" width="8.28515625" style="242" customWidth="1"/>
    <col min="23" max="23" width="9.28515625" style="242" customWidth="1"/>
    <col min="24" max="24" width="7.85546875" style="242" bestFit="1" customWidth="1"/>
    <col min="25" max="25" width="9.140625" style="242"/>
    <col min="26" max="26" width="8" style="242" bestFit="1" customWidth="1"/>
    <col min="27" max="27" width="7" style="242" bestFit="1" customWidth="1"/>
    <col min="28" max="16384" width="9.140625" style="242"/>
  </cols>
  <sheetData>
    <row r="1" spans="2:27" x14ac:dyDescent="0.25">
      <c r="B1" s="379" t="s">
        <v>596</v>
      </c>
      <c r="K1" s="379" t="s">
        <v>597</v>
      </c>
      <c r="T1" s="379" t="s">
        <v>598</v>
      </c>
    </row>
    <row r="2" spans="2:27" s="302" customFormat="1" x14ac:dyDescent="0.25">
      <c r="B2" s="410" t="s">
        <v>522</v>
      </c>
      <c r="C2" s="410" t="s">
        <v>523</v>
      </c>
      <c r="D2" s="412" t="s">
        <v>524</v>
      </c>
      <c r="E2" s="413"/>
      <c r="F2" s="412" t="s">
        <v>525</v>
      </c>
      <c r="G2" s="413"/>
      <c r="H2" s="410" t="s">
        <v>526</v>
      </c>
      <c r="I2" s="410" t="s">
        <v>527</v>
      </c>
      <c r="K2" s="414" t="s">
        <v>522</v>
      </c>
      <c r="L2" s="414" t="s">
        <v>523</v>
      </c>
      <c r="M2" s="416" t="s">
        <v>524</v>
      </c>
      <c r="N2" s="417"/>
      <c r="O2" s="416" t="s">
        <v>525</v>
      </c>
      <c r="P2" s="417"/>
      <c r="Q2" s="414" t="s">
        <v>526</v>
      </c>
      <c r="R2" s="414" t="s">
        <v>527</v>
      </c>
      <c r="T2" s="418" t="s">
        <v>522</v>
      </c>
      <c r="U2" s="418" t="s">
        <v>523</v>
      </c>
      <c r="V2" s="418" t="s">
        <v>524</v>
      </c>
      <c r="W2" s="418"/>
      <c r="X2" s="418" t="s">
        <v>525</v>
      </c>
      <c r="Y2" s="418"/>
      <c r="Z2" s="418" t="s">
        <v>526</v>
      </c>
      <c r="AA2" s="418" t="s">
        <v>527</v>
      </c>
    </row>
    <row r="3" spans="2:27" s="302" customFormat="1" x14ac:dyDescent="0.25">
      <c r="B3" s="411"/>
      <c r="C3" s="411"/>
      <c r="D3" s="383" t="s">
        <v>528</v>
      </c>
      <c r="E3" s="383" t="s">
        <v>529</v>
      </c>
      <c r="F3" s="383" t="s">
        <v>528</v>
      </c>
      <c r="G3" s="383" t="s">
        <v>529</v>
      </c>
      <c r="H3" s="411"/>
      <c r="I3" s="411"/>
      <c r="K3" s="415"/>
      <c r="L3" s="415"/>
      <c r="M3" s="382" t="s">
        <v>528</v>
      </c>
      <c r="N3" s="382" t="s">
        <v>529</v>
      </c>
      <c r="O3" s="382" t="s">
        <v>528</v>
      </c>
      <c r="P3" s="382" t="s">
        <v>529</v>
      </c>
      <c r="Q3" s="415"/>
      <c r="R3" s="415"/>
      <c r="T3" s="418"/>
      <c r="U3" s="418"/>
      <c r="V3" s="384" t="s">
        <v>528</v>
      </c>
      <c r="W3" s="384" t="s">
        <v>529</v>
      </c>
      <c r="X3" s="384" t="s">
        <v>528</v>
      </c>
      <c r="Y3" s="384" t="s">
        <v>529</v>
      </c>
      <c r="Z3" s="418"/>
      <c r="AA3" s="418"/>
    </row>
    <row r="4" spans="2:27" x14ac:dyDescent="0.25">
      <c r="B4" s="385" t="s">
        <v>599</v>
      </c>
      <c r="C4" s="304">
        <v>44835</v>
      </c>
      <c r="D4" s="305"/>
      <c r="E4" s="306">
        <f>D4</f>
        <v>0</v>
      </c>
      <c r="F4" s="306">
        <f>('Budget Summary-ERP'!Q107+'Budget Summary-ERP'!R107)/100000</f>
        <v>12.513796935999999</v>
      </c>
      <c r="G4" s="306">
        <f>F4</f>
        <v>12.513796935999999</v>
      </c>
      <c r="H4" s="306">
        <f t="shared" ref="H4:H11" si="0">E4-G4</f>
        <v>-12.513796935999999</v>
      </c>
      <c r="I4" s="307">
        <f>H4/$D$53</f>
        <v>-3.4681497314939511E-2</v>
      </c>
      <c r="K4" s="385" t="s">
        <v>599</v>
      </c>
      <c r="L4" s="304">
        <v>44835</v>
      </c>
      <c r="M4" s="305"/>
      <c r="N4" s="306">
        <f>M4</f>
        <v>0</v>
      </c>
      <c r="O4" s="306">
        <f>'Main Summary'!$C$118/100000/7</f>
        <v>1.8374479431818183</v>
      </c>
      <c r="P4" s="306">
        <f>O4</f>
        <v>1.8374479431818183</v>
      </c>
      <c r="Q4" s="306">
        <f t="shared" ref="Q4:Q52" si="1">N4-P4</f>
        <v>-1.8374479431818183</v>
      </c>
      <c r="R4" s="307">
        <f t="shared" ref="R4:R51" si="2">Q4/$M$53</f>
        <v>-1.6074956853871825E-2</v>
      </c>
      <c r="T4" s="385" t="s">
        <v>599</v>
      </c>
      <c r="U4" s="304">
        <v>44835</v>
      </c>
      <c r="V4" s="305">
        <f>D4+M4</f>
        <v>0</v>
      </c>
      <c r="W4" s="305">
        <f t="shared" ref="W4:W52" si="3">E4+N4</f>
        <v>0</v>
      </c>
      <c r="X4" s="305">
        <f t="shared" ref="X4:X52" si="4">F4+O4</f>
        <v>14.351244879181817</v>
      </c>
      <c r="Y4" s="305">
        <f t="shared" ref="Y4:Y52" si="5">G4+P4</f>
        <v>14.351244879181817</v>
      </c>
      <c r="Z4" s="305">
        <f t="shared" ref="Z4:Z52" si="6">H4+Q4</f>
        <v>-14.351244879181817</v>
      </c>
      <c r="AA4" s="307">
        <f t="shared" ref="AA4:AA51" si="7">Z4/$V$53</f>
        <v>-3.0205163412453436E-2</v>
      </c>
    </row>
    <row r="5" spans="2:27" x14ac:dyDescent="0.25">
      <c r="B5" s="385" t="s">
        <v>599</v>
      </c>
      <c r="C5" s="304">
        <v>44866</v>
      </c>
      <c r="D5" s="305"/>
      <c r="E5" s="306">
        <f>E4+D5</f>
        <v>0</v>
      </c>
      <c r="F5" s="306">
        <f>(SUM('Budget Summary-ERP'!S107+'Budget Summary-ERP'!T107))/100000</f>
        <v>10.173926264556817</v>
      </c>
      <c r="G5" s="306">
        <f>F5+G4</f>
        <v>22.687723200556817</v>
      </c>
      <c r="H5" s="306">
        <f t="shared" si="0"/>
        <v>-22.687723200556817</v>
      </c>
      <c r="I5" s="307">
        <f t="shared" ref="I5:I11" si="8">H5/$D$53</f>
        <v>-6.2878134852787121E-2</v>
      </c>
      <c r="K5" s="385" t="s">
        <v>599</v>
      </c>
      <c r="L5" s="304">
        <v>44866</v>
      </c>
      <c r="M5" s="305"/>
      <c r="N5" s="306">
        <f>N4+M5</f>
        <v>0</v>
      </c>
      <c r="O5" s="306">
        <f>'Main Summary'!$C$118/100000/7</f>
        <v>1.8374479431818183</v>
      </c>
      <c r="P5" s="306">
        <f>O5+P4</f>
        <v>3.6748958863636365</v>
      </c>
      <c r="Q5" s="306">
        <f t="shared" si="1"/>
        <v>-3.6748958863636365</v>
      </c>
      <c r="R5" s="307">
        <f t="shared" si="2"/>
        <v>-3.2149913707743651E-2</v>
      </c>
      <c r="T5" s="385" t="s">
        <v>599</v>
      </c>
      <c r="U5" s="304">
        <v>44866</v>
      </c>
      <c r="V5" s="305">
        <f t="shared" ref="V5:V52" si="9">D5+M5</f>
        <v>0</v>
      </c>
      <c r="W5" s="305">
        <f t="shared" si="3"/>
        <v>0</v>
      </c>
      <c r="X5" s="305">
        <f t="shared" si="4"/>
        <v>12.011374207738635</v>
      </c>
      <c r="Y5" s="305">
        <f t="shared" si="5"/>
        <v>26.362619086920454</v>
      </c>
      <c r="Z5" s="305">
        <f t="shared" si="6"/>
        <v>-26.362619086920454</v>
      </c>
      <c r="AA5" s="307">
        <f t="shared" si="7"/>
        <v>-5.5485584993104353E-2</v>
      </c>
    </row>
    <row r="6" spans="2:27" x14ac:dyDescent="0.25">
      <c r="B6" s="385" t="s">
        <v>599</v>
      </c>
      <c r="C6" s="304">
        <v>44896</v>
      </c>
      <c r="D6" s="305"/>
      <c r="E6" s="306">
        <f t="shared" ref="E6:E52" si="10">E5+D6</f>
        <v>0</v>
      </c>
      <c r="F6" s="306">
        <f>('Budget Summary-ERP'!U107+'Budget Summary-ERP'!V107)/100000</f>
        <v>4.478486618681818</v>
      </c>
      <c r="G6" s="306">
        <f t="shared" ref="G6:G52" si="11">F6+G5</f>
        <v>27.166209819238635</v>
      </c>
      <c r="H6" s="306">
        <f t="shared" si="0"/>
        <v>-27.166209819238635</v>
      </c>
      <c r="I6" s="307">
        <f t="shared" si="8"/>
        <v>-7.529008483368986E-2</v>
      </c>
      <c r="K6" s="385" t="s">
        <v>599</v>
      </c>
      <c r="L6" s="304">
        <v>44896</v>
      </c>
      <c r="M6" s="305"/>
      <c r="N6" s="306">
        <f t="shared" ref="N6:N11" si="12">N5+M6</f>
        <v>0</v>
      </c>
      <c r="O6" s="306">
        <f>'Main Summary'!$C$118/100000/7</f>
        <v>1.8374479431818183</v>
      </c>
      <c r="P6" s="306">
        <f t="shared" ref="P6:P52" si="13">O6+P5</f>
        <v>5.512343829545455</v>
      </c>
      <c r="Q6" s="306">
        <f t="shared" si="1"/>
        <v>-5.512343829545455</v>
      </c>
      <c r="R6" s="307">
        <f t="shared" si="2"/>
        <v>-4.8224870561615472E-2</v>
      </c>
      <c r="T6" s="385" t="s">
        <v>599</v>
      </c>
      <c r="U6" s="304">
        <v>44896</v>
      </c>
      <c r="V6" s="305">
        <f t="shared" si="9"/>
        <v>0</v>
      </c>
      <c r="W6" s="305">
        <f t="shared" si="3"/>
        <v>0</v>
      </c>
      <c r="X6" s="305">
        <f t="shared" si="4"/>
        <v>6.315934561863636</v>
      </c>
      <c r="Y6" s="305">
        <f t="shared" si="5"/>
        <v>32.678553648784089</v>
      </c>
      <c r="Z6" s="305">
        <f t="shared" si="6"/>
        <v>-32.678553648784089</v>
      </c>
      <c r="AA6" s="307">
        <f t="shared" si="7"/>
        <v>-6.8778775733664685E-2</v>
      </c>
    </row>
    <row r="7" spans="2:27" x14ac:dyDescent="0.25">
      <c r="B7" s="385" t="s">
        <v>599</v>
      </c>
      <c r="C7" s="304">
        <v>44927</v>
      </c>
      <c r="D7" s="305">
        <f>SUM('Budget Summary-ERP'!Q106:V106)/100000</f>
        <v>35.335869999999993</v>
      </c>
      <c r="E7" s="306">
        <f t="shared" si="10"/>
        <v>35.335869999999993</v>
      </c>
      <c r="F7" s="306">
        <f>('Budget Summary-ERP'!W107+'Budget Summary-ERP'!X107)/100000</f>
        <v>3.4444868686818184</v>
      </c>
      <c r="G7" s="306">
        <f t="shared" si="11"/>
        <v>30.610696687920452</v>
      </c>
      <c r="H7" s="306">
        <f t="shared" si="0"/>
        <v>4.7251733120795407</v>
      </c>
      <c r="I7" s="307">
        <f t="shared" si="8"/>
        <v>1.309563247459032E-2</v>
      </c>
      <c r="K7" s="385" t="s">
        <v>599</v>
      </c>
      <c r="L7" s="304">
        <v>44927</v>
      </c>
      <c r="M7" s="305">
        <f>'Main Summary'!C6/2/100000</f>
        <v>7.3106249999999999</v>
      </c>
      <c r="N7" s="306">
        <f t="shared" si="12"/>
        <v>7.3106249999999999</v>
      </c>
      <c r="O7" s="306">
        <f>'Main Summary'!$C$118/100000/7</f>
        <v>1.8374479431818183</v>
      </c>
      <c r="P7" s="306">
        <f t="shared" si="13"/>
        <v>7.349791772727273</v>
      </c>
      <c r="Q7" s="306">
        <f t="shared" si="1"/>
        <v>-3.9166772727273091E-2</v>
      </c>
      <c r="R7" s="307">
        <f t="shared" si="2"/>
        <v>-3.4265143893331967E-4</v>
      </c>
      <c r="T7" s="385" t="s">
        <v>599</v>
      </c>
      <c r="U7" s="304">
        <v>44927</v>
      </c>
      <c r="V7" s="305">
        <f t="shared" si="9"/>
        <v>42.646494999999994</v>
      </c>
      <c r="W7" s="305">
        <f t="shared" si="3"/>
        <v>42.646494999999994</v>
      </c>
      <c r="X7" s="305">
        <f t="shared" si="4"/>
        <v>5.2819348118636364</v>
      </c>
      <c r="Y7" s="305">
        <f t="shared" si="5"/>
        <v>37.960488460647724</v>
      </c>
      <c r="Z7" s="305">
        <f t="shared" si="6"/>
        <v>4.6860065393522676</v>
      </c>
      <c r="AA7" s="307">
        <f t="shared" si="7"/>
        <v>9.8626700655274537E-3</v>
      </c>
    </row>
    <row r="8" spans="2:27" x14ac:dyDescent="0.25">
      <c r="B8" s="385" t="s">
        <v>599</v>
      </c>
      <c r="C8" s="304">
        <v>44958</v>
      </c>
      <c r="D8" s="305"/>
      <c r="E8" s="306">
        <f t="shared" si="10"/>
        <v>35.335869999999993</v>
      </c>
      <c r="F8" s="306">
        <f>SUM('Budget Summary-ERP'!Y107:Z107)/100000</f>
        <v>3.9457288436818181</v>
      </c>
      <c r="G8" s="306">
        <f t="shared" si="11"/>
        <v>34.556425531602272</v>
      </c>
      <c r="H8" s="306">
        <f t="shared" si="0"/>
        <v>0.77944446839772041</v>
      </c>
      <c r="I8" s="307">
        <f t="shared" si="8"/>
        <v>2.1601997679947011E-3</v>
      </c>
      <c r="K8" s="385" t="s">
        <v>599</v>
      </c>
      <c r="L8" s="304">
        <v>44958</v>
      </c>
      <c r="M8" s="305"/>
      <c r="N8" s="306">
        <f t="shared" si="12"/>
        <v>7.3106249999999999</v>
      </c>
      <c r="O8" s="306">
        <f>'Main Summary'!$C$118/100000/7</f>
        <v>1.8374479431818183</v>
      </c>
      <c r="P8" s="306">
        <f t="shared" si="13"/>
        <v>9.1872397159090919</v>
      </c>
      <c r="Q8" s="306">
        <f t="shared" si="1"/>
        <v>-1.876614715909092</v>
      </c>
      <c r="R8" s="307">
        <f t="shared" si="2"/>
        <v>-1.6417608292805148E-2</v>
      </c>
      <c r="T8" s="385" t="s">
        <v>599</v>
      </c>
      <c r="U8" s="304">
        <v>44958</v>
      </c>
      <c r="V8" s="305">
        <f t="shared" si="9"/>
        <v>0</v>
      </c>
      <c r="W8" s="305">
        <f t="shared" si="3"/>
        <v>42.646494999999994</v>
      </c>
      <c r="X8" s="305">
        <f t="shared" si="4"/>
        <v>5.7831767868636366</v>
      </c>
      <c r="Y8" s="305">
        <f t="shared" si="5"/>
        <v>43.743665247511366</v>
      </c>
      <c r="Z8" s="305">
        <f t="shared" si="6"/>
        <v>-1.0971702475113716</v>
      </c>
      <c r="AA8" s="307">
        <f t="shared" si="7"/>
        <v>-2.3092217362576514E-3</v>
      </c>
    </row>
    <row r="9" spans="2:27" x14ac:dyDescent="0.25">
      <c r="B9" s="385" t="s">
        <v>599</v>
      </c>
      <c r="C9" s="304">
        <v>44986</v>
      </c>
      <c r="D9" s="305"/>
      <c r="E9" s="306">
        <f t="shared" si="10"/>
        <v>35.335869999999993</v>
      </c>
      <c r="F9" s="306">
        <f>SUM('Budget Summary-ERP'!AA107:AB107)/100000</f>
        <v>3.8444868686818188</v>
      </c>
      <c r="G9" s="306">
        <f t="shared" si="11"/>
        <v>38.400912400284092</v>
      </c>
      <c r="H9" s="306">
        <f t="shared" si="0"/>
        <v>-3.0650424002840992</v>
      </c>
      <c r="I9" s="307">
        <f t="shared" si="8"/>
        <v>-8.4946447764244551E-3</v>
      </c>
      <c r="K9" s="385" t="s">
        <v>599</v>
      </c>
      <c r="L9" s="304">
        <v>44986</v>
      </c>
      <c r="M9" s="305"/>
      <c r="N9" s="306">
        <f t="shared" si="12"/>
        <v>7.3106249999999999</v>
      </c>
      <c r="O9" s="306">
        <f>'Main Summary'!$C$118/100000/7</f>
        <v>1.8374479431818183</v>
      </c>
      <c r="P9" s="306">
        <f t="shared" si="13"/>
        <v>11.02468765909091</v>
      </c>
      <c r="Q9" s="306">
        <f t="shared" si="1"/>
        <v>-3.71406265909091</v>
      </c>
      <c r="R9" s="307">
        <f t="shared" si="2"/>
        <v>-3.249256514667697E-2</v>
      </c>
      <c r="T9" s="385" t="s">
        <v>599</v>
      </c>
      <c r="U9" s="304">
        <v>44986</v>
      </c>
      <c r="V9" s="305">
        <f t="shared" si="9"/>
        <v>0</v>
      </c>
      <c r="W9" s="305">
        <f t="shared" si="3"/>
        <v>42.646494999999994</v>
      </c>
      <c r="X9" s="305">
        <f t="shared" si="4"/>
        <v>5.6819348118636368</v>
      </c>
      <c r="Y9" s="305">
        <f t="shared" si="5"/>
        <v>49.425600059375</v>
      </c>
      <c r="Z9" s="305">
        <f t="shared" si="6"/>
        <v>-6.7791050593750093</v>
      </c>
      <c r="AA9" s="307">
        <f t="shared" si="7"/>
        <v>-1.4268028859687736E-2</v>
      </c>
    </row>
    <row r="10" spans="2:27" x14ac:dyDescent="0.25">
      <c r="B10" s="385" t="s">
        <v>599</v>
      </c>
      <c r="C10" s="304">
        <v>45017</v>
      </c>
      <c r="D10" s="305">
        <f>SUM('Budget Summary-ERP'!W106:AB106)/100000</f>
        <v>35.335869999999993</v>
      </c>
      <c r="E10" s="306">
        <f t="shared" si="10"/>
        <v>70.671739999999986</v>
      </c>
      <c r="F10" s="380">
        <f>SUM('Budget Summary-ERP'!AC107:AD107)/100000</f>
        <v>3.9457288436818181</v>
      </c>
      <c r="G10" s="306">
        <f t="shared" si="11"/>
        <v>42.346641243965912</v>
      </c>
      <c r="H10" s="306">
        <f t="shared" si="0"/>
        <v>28.325098756034073</v>
      </c>
      <c r="I10" s="307">
        <f t="shared" si="8"/>
        <v>7.8501900060941848E-2</v>
      </c>
      <c r="K10" s="385" t="s">
        <v>599</v>
      </c>
      <c r="L10" s="304">
        <v>45017</v>
      </c>
      <c r="M10" s="305">
        <f>'Main Summary'!C6/2/100000</f>
        <v>7.3106249999999999</v>
      </c>
      <c r="N10" s="306">
        <f t="shared" si="12"/>
        <v>14.62125</v>
      </c>
      <c r="O10" s="306">
        <f>'Main Summary'!$C$118/100000/7</f>
        <v>1.8374479431818183</v>
      </c>
      <c r="P10" s="306">
        <f t="shared" si="13"/>
        <v>12.862135602272728</v>
      </c>
      <c r="Q10" s="306">
        <f t="shared" si="1"/>
        <v>1.7591143977272719</v>
      </c>
      <c r="R10" s="307">
        <f t="shared" si="2"/>
        <v>1.5389653976005183E-2</v>
      </c>
      <c r="T10" s="385" t="s">
        <v>599</v>
      </c>
      <c r="U10" s="304">
        <v>45017</v>
      </c>
      <c r="V10" s="305">
        <f t="shared" si="9"/>
        <v>42.646494999999994</v>
      </c>
      <c r="W10" s="305">
        <f t="shared" si="3"/>
        <v>85.292989999999989</v>
      </c>
      <c r="X10" s="305">
        <f t="shared" si="4"/>
        <v>5.7831767868636366</v>
      </c>
      <c r="Y10" s="305">
        <f t="shared" si="5"/>
        <v>55.208776846238642</v>
      </c>
      <c r="Z10" s="305">
        <f t="shared" si="6"/>
        <v>30.084213153761347</v>
      </c>
      <c r="AA10" s="307">
        <f t="shared" si="7"/>
        <v>6.331844952089262E-2</v>
      </c>
    </row>
    <row r="11" spans="2:27" x14ac:dyDescent="0.25">
      <c r="B11" s="385" t="s">
        <v>600</v>
      </c>
      <c r="C11" s="304">
        <v>45047</v>
      </c>
      <c r="D11" s="305"/>
      <c r="E11" s="306">
        <f t="shared" si="10"/>
        <v>70.671739999999986</v>
      </c>
      <c r="F11" s="306">
        <f>SUM('Budget Summary-ERP'!AE107:AF107)/100000</f>
        <v>3.6739165704193182</v>
      </c>
      <c r="G11" s="306">
        <f t="shared" si="11"/>
        <v>46.020557814385228</v>
      </c>
      <c r="H11" s="306">
        <f t="shared" si="0"/>
        <v>24.651182185614758</v>
      </c>
      <c r="I11" s="307">
        <f t="shared" si="8"/>
        <v>6.8319784406998874E-2</v>
      </c>
      <c r="K11" s="385" t="s">
        <v>600</v>
      </c>
      <c r="L11" s="304">
        <v>45047</v>
      </c>
      <c r="M11" s="305"/>
      <c r="N11" s="306">
        <f t="shared" si="12"/>
        <v>14.62125</v>
      </c>
      <c r="O11" s="306">
        <f>'Main Summary'!$E$118/100000/12</f>
        <v>1.7567911186553034</v>
      </c>
      <c r="P11" s="306">
        <f t="shared" si="13"/>
        <v>14.618926720928032</v>
      </c>
      <c r="Q11" s="306">
        <f t="shared" si="1"/>
        <v>2.323279071967832E-3</v>
      </c>
      <c r="R11" s="307">
        <f t="shared" si="2"/>
        <v>2.0325261991757427E-5</v>
      </c>
      <c r="T11" s="385" t="s">
        <v>600</v>
      </c>
      <c r="U11" s="304">
        <v>45047</v>
      </c>
      <c r="V11" s="305">
        <f t="shared" si="9"/>
        <v>0</v>
      </c>
      <c r="W11" s="305">
        <f t="shared" si="3"/>
        <v>85.292989999999989</v>
      </c>
      <c r="X11" s="305">
        <f t="shared" si="4"/>
        <v>5.4307076890746213</v>
      </c>
      <c r="Y11" s="305">
        <f t="shared" si="5"/>
        <v>60.639484535313258</v>
      </c>
      <c r="Z11" s="305">
        <f t="shared" si="6"/>
        <v>24.653505464686724</v>
      </c>
      <c r="AA11" s="307">
        <f t="shared" si="7"/>
        <v>5.1888401843863632E-2</v>
      </c>
    </row>
    <row r="12" spans="2:27" x14ac:dyDescent="0.25">
      <c r="B12" s="385" t="s">
        <v>600</v>
      </c>
      <c r="C12" s="304">
        <v>45078</v>
      </c>
      <c r="D12" s="305"/>
      <c r="E12" s="306">
        <f>E11+D12</f>
        <v>70.671739999999986</v>
      </c>
      <c r="F12" s="306">
        <f>SUM('Budget Summary-ERP'!AG107:AH107)/100000</f>
        <v>4.8795548979193182</v>
      </c>
      <c r="G12" s="306">
        <f t="shared" si="11"/>
        <v>50.900112712304548</v>
      </c>
      <c r="H12" s="306">
        <f t="shared" ref="H12:H52" si="14">E12-G12</f>
        <v>19.771627287695438</v>
      </c>
      <c r="I12" s="307">
        <f t="shared" ref="I12:I52" si="15">H12/$D$53</f>
        <v>5.479628942335861E-2</v>
      </c>
      <c r="K12" s="385" t="s">
        <v>600</v>
      </c>
      <c r="L12" s="304">
        <v>45078</v>
      </c>
      <c r="M12" s="305"/>
      <c r="N12" s="306">
        <f>N11+M12</f>
        <v>14.62125</v>
      </c>
      <c r="O12" s="306">
        <f>'Main Summary'!$E$118/100000/12</f>
        <v>1.7567911186553034</v>
      </c>
      <c r="P12" s="306">
        <f t="shared" si="13"/>
        <v>16.375717839583334</v>
      </c>
      <c r="Q12" s="306">
        <f t="shared" si="1"/>
        <v>-1.7544678395833344</v>
      </c>
      <c r="R12" s="307">
        <f t="shared" si="2"/>
        <v>-1.5349003452021653E-2</v>
      </c>
      <c r="T12" s="385" t="s">
        <v>600</v>
      </c>
      <c r="U12" s="304">
        <v>45078</v>
      </c>
      <c r="V12" s="305">
        <f t="shared" si="9"/>
        <v>0</v>
      </c>
      <c r="W12" s="305">
        <f t="shared" si="3"/>
        <v>85.292989999999989</v>
      </c>
      <c r="X12" s="305">
        <f t="shared" si="4"/>
        <v>6.6363460165746213</v>
      </c>
      <c r="Y12" s="305">
        <f t="shared" si="5"/>
        <v>67.275830551887879</v>
      </c>
      <c r="Z12" s="305">
        <f t="shared" si="6"/>
        <v>18.017159448112103</v>
      </c>
      <c r="AA12" s="307">
        <f t="shared" si="7"/>
        <v>3.7920838919548956E-2</v>
      </c>
    </row>
    <row r="13" spans="2:27" x14ac:dyDescent="0.25">
      <c r="B13" s="385" t="s">
        <v>600</v>
      </c>
      <c r="C13" s="304">
        <v>45108</v>
      </c>
      <c r="D13" s="305">
        <f>SUM('Budget Summary-ERP'!AC106:AH106)/100000</f>
        <v>35.335869999999993</v>
      </c>
      <c r="E13" s="306">
        <f>E12+D13</f>
        <v>106.00760999999997</v>
      </c>
      <c r="F13" s="306">
        <f>SUM('Budget Summary-ERP'!AI107:AJ107)/100000</f>
        <v>3.6739165704193182</v>
      </c>
      <c r="G13" s="306">
        <f t="shared" si="11"/>
        <v>54.574029282723863</v>
      </c>
      <c r="H13" s="306">
        <f t="shared" si="14"/>
        <v>51.433580717276108</v>
      </c>
      <c r="I13" s="307">
        <f t="shared" si="15"/>
        <v>0.14254615131337753</v>
      </c>
      <c r="K13" s="385" t="s">
        <v>600</v>
      </c>
      <c r="L13" s="304">
        <v>45108</v>
      </c>
      <c r="M13" s="305">
        <f>'Main Summary'!$E$6/4/100000</f>
        <v>6.6330208333333323</v>
      </c>
      <c r="N13" s="306">
        <f>N12+M13</f>
        <v>21.254270833333333</v>
      </c>
      <c r="O13" s="306">
        <f>'Main Summary'!$E$118/100000/12</f>
        <v>1.7567911186553034</v>
      </c>
      <c r="P13" s="306">
        <f t="shared" si="13"/>
        <v>18.132508958238638</v>
      </c>
      <c r="Q13" s="306">
        <f t="shared" si="1"/>
        <v>3.1217618750946947</v>
      </c>
      <c r="R13" s="307">
        <f t="shared" si="2"/>
        <v>2.7310807708277814E-2</v>
      </c>
      <c r="T13" s="385" t="s">
        <v>600</v>
      </c>
      <c r="U13" s="304">
        <v>45108</v>
      </c>
      <c r="V13" s="305">
        <f t="shared" si="9"/>
        <v>41.968890833333326</v>
      </c>
      <c r="W13" s="305">
        <f t="shared" si="3"/>
        <v>127.26188083333331</v>
      </c>
      <c r="X13" s="305">
        <f t="shared" si="4"/>
        <v>5.4307076890746213</v>
      </c>
      <c r="Y13" s="305">
        <f t="shared" si="5"/>
        <v>72.706538240962502</v>
      </c>
      <c r="Z13" s="305">
        <f t="shared" si="6"/>
        <v>54.555342592370806</v>
      </c>
      <c r="AA13" s="307">
        <f t="shared" si="7"/>
        <v>0.11482300329327859</v>
      </c>
    </row>
    <row r="14" spans="2:27" x14ac:dyDescent="0.25">
      <c r="B14" s="385" t="s">
        <v>600</v>
      </c>
      <c r="C14" s="304">
        <v>45139</v>
      </c>
      <c r="D14" s="305"/>
      <c r="E14" s="306">
        <f t="shared" si="10"/>
        <v>106.00760999999997</v>
      </c>
      <c r="F14" s="306">
        <f>SUM('Budget Summary-ERP'!AK107:AL107)/100000</f>
        <v>4.3795548979193191</v>
      </c>
      <c r="G14" s="306">
        <f t="shared" si="11"/>
        <v>58.953584180643183</v>
      </c>
      <c r="H14" s="306">
        <f t="shared" si="14"/>
        <v>47.054025819356788</v>
      </c>
      <c r="I14" s="307">
        <f t="shared" si="15"/>
        <v>0.13040838671565902</v>
      </c>
      <c r="K14" s="385" t="s">
        <v>600</v>
      </c>
      <c r="L14" s="304">
        <v>45139</v>
      </c>
      <c r="M14" s="305"/>
      <c r="N14" s="306">
        <f t="shared" ref="N14:N52" si="16">N13+M14</f>
        <v>21.254270833333333</v>
      </c>
      <c r="O14" s="306">
        <f>'Main Summary'!$E$118/100000/12</f>
        <v>1.7567911186553034</v>
      </c>
      <c r="P14" s="306">
        <f t="shared" si="13"/>
        <v>19.889300076893942</v>
      </c>
      <c r="Q14" s="306">
        <f t="shared" si="1"/>
        <v>1.3649707564393907</v>
      </c>
      <c r="R14" s="307">
        <f t="shared" si="2"/>
        <v>1.194147899426439E-2</v>
      </c>
      <c r="T14" s="385" t="s">
        <v>600</v>
      </c>
      <c r="U14" s="304">
        <v>45139</v>
      </c>
      <c r="V14" s="305">
        <f t="shared" si="9"/>
        <v>0</v>
      </c>
      <c r="W14" s="305">
        <f t="shared" si="3"/>
        <v>127.26188083333331</v>
      </c>
      <c r="X14" s="305">
        <f t="shared" si="4"/>
        <v>6.1363460165746222</v>
      </c>
      <c r="Y14" s="305">
        <f t="shared" si="5"/>
        <v>78.842884257537122</v>
      </c>
      <c r="Z14" s="305">
        <f t="shared" si="6"/>
        <v>48.418996575796179</v>
      </c>
      <c r="AA14" s="307">
        <f t="shared" si="7"/>
        <v>0.10190779379428484</v>
      </c>
    </row>
    <row r="15" spans="2:27" x14ac:dyDescent="0.25">
      <c r="B15" s="385" t="s">
        <v>600</v>
      </c>
      <c r="C15" s="304">
        <v>45170</v>
      </c>
      <c r="D15" s="305"/>
      <c r="E15" s="306">
        <f t="shared" si="10"/>
        <v>106.00760999999997</v>
      </c>
      <c r="F15" s="306">
        <f>SUM('Budget Summary-ERP'!AM107:AN107)/100000</f>
        <v>4.1739165704193182</v>
      </c>
      <c r="G15" s="306">
        <f t="shared" si="11"/>
        <v>63.127500751062499</v>
      </c>
      <c r="H15" s="306">
        <f t="shared" si="14"/>
        <v>42.880109248937472</v>
      </c>
      <c r="I15" s="307">
        <f t="shared" si="15"/>
        <v>0.11884054067579429</v>
      </c>
      <c r="K15" s="385" t="s">
        <v>600</v>
      </c>
      <c r="L15" s="304">
        <v>45170</v>
      </c>
      <c r="M15" s="305"/>
      <c r="N15" s="306">
        <f t="shared" si="16"/>
        <v>21.254270833333333</v>
      </c>
      <c r="O15" s="306">
        <f>'Main Summary'!$E$118/100000/12</f>
        <v>1.7567911186553034</v>
      </c>
      <c r="P15" s="306">
        <f t="shared" si="13"/>
        <v>21.646091195549246</v>
      </c>
      <c r="Q15" s="306">
        <f t="shared" si="1"/>
        <v>-0.39182036221591332</v>
      </c>
      <c r="R15" s="307">
        <f t="shared" si="2"/>
        <v>-3.4278497197490349E-3</v>
      </c>
      <c r="T15" s="385" t="s">
        <v>600</v>
      </c>
      <c r="U15" s="304">
        <v>45170</v>
      </c>
      <c r="V15" s="305">
        <f t="shared" si="9"/>
        <v>0</v>
      </c>
      <c r="W15" s="305">
        <f t="shared" si="3"/>
        <v>127.26188083333331</v>
      </c>
      <c r="X15" s="305">
        <f t="shared" si="4"/>
        <v>5.9307076890746213</v>
      </c>
      <c r="Y15" s="305">
        <f t="shared" si="5"/>
        <v>84.773591946611745</v>
      </c>
      <c r="Z15" s="305">
        <f t="shared" si="6"/>
        <v>42.488288886721563</v>
      </c>
      <c r="AA15" s="307">
        <f t="shared" si="7"/>
        <v>8.9425392691934918E-2</v>
      </c>
    </row>
    <row r="16" spans="2:27" x14ac:dyDescent="0.25">
      <c r="B16" s="385" t="s">
        <v>600</v>
      </c>
      <c r="C16" s="304">
        <v>45200</v>
      </c>
      <c r="D16" s="305">
        <f>SUM('Budget Summary-ERP'!AI106:AN106)/100000</f>
        <v>35.335869999999993</v>
      </c>
      <c r="E16" s="306">
        <f t="shared" si="10"/>
        <v>141.34347999999997</v>
      </c>
      <c r="F16" s="306">
        <f>SUM('Budget Summary-ERP'!AO107:AP107)/100000</f>
        <v>4.1574304471568189</v>
      </c>
      <c r="G16" s="306">
        <f t="shared" si="11"/>
        <v>67.284931198219311</v>
      </c>
      <c r="H16" s="306">
        <f t="shared" si="14"/>
        <v>74.05854880178066</v>
      </c>
      <c r="I16" s="307">
        <f t="shared" si="15"/>
        <v>0.2052503628237933</v>
      </c>
      <c r="K16" s="385" t="s">
        <v>600</v>
      </c>
      <c r="L16" s="304">
        <v>45200</v>
      </c>
      <c r="M16" s="305">
        <f>'Main Summary'!$E$6/4/100000</f>
        <v>6.6330208333333323</v>
      </c>
      <c r="N16" s="306">
        <f t="shared" si="16"/>
        <v>27.887291666666666</v>
      </c>
      <c r="O16" s="306">
        <f>'Main Summary'!$E$118/100000/12</f>
        <v>1.7567911186553034</v>
      </c>
      <c r="P16" s="306">
        <f t="shared" si="13"/>
        <v>23.40288231420455</v>
      </c>
      <c r="Q16" s="306">
        <f t="shared" si="1"/>
        <v>4.4844093524621158</v>
      </c>
      <c r="R16" s="307">
        <f t="shared" si="2"/>
        <v>3.9231961440550432E-2</v>
      </c>
      <c r="T16" s="385" t="s">
        <v>600</v>
      </c>
      <c r="U16" s="304">
        <v>45200</v>
      </c>
      <c r="V16" s="305">
        <f t="shared" si="9"/>
        <v>41.968890833333326</v>
      </c>
      <c r="W16" s="305">
        <f t="shared" si="3"/>
        <v>169.23077166666664</v>
      </c>
      <c r="X16" s="305">
        <f t="shared" si="4"/>
        <v>5.914221565812122</v>
      </c>
      <c r="Y16" s="305">
        <f t="shared" si="5"/>
        <v>90.687813512423858</v>
      </c>
      <c r="Z16" s="305">
        <f t="shared" si="6"/>
        <v>78.542958154242768</v>
      </c>
      <c r="AA16" s="307">
        <f t="shared" si="7"/>
        <v>0.16530990209691473</v>
      </c>
    </row>
    <row r="17" spans="2:27" x14ac:dyDescent="0.25">
      <c r="B17" s="385" t="s">
        <v>600</v>
      </c>
      <c r="C17" s="304">
        <v>45231</v>
      </c>
      <c r="D17" s="305"/>
      <c r="E17" s="306">
        <f t="shared" si="10"/>
        <v>141.34347999999997</v>
      </c>
      <c r="F17" s="306">
        <f>SUM('Budget Summary-ERP'!AQ107:AR107)/100000</f>
        <v>3.451792119656818</v>
      </c>
      <c r="G17" s="306">
        <f t="shared" si="11"/>
        <v>70.736723317876127</v>
      </c>
      <c r="H17" s="306">
        <f t="shared" si="14"/>
        <v>70.606756682123844</v>
      </c>
      <c r="I17" s="307">
        <f t="shared" si="15"/>
        <v>0.19568385637160587</v>
      </c>
      <c r="K17" s="385" t="s">
        <v>600</v>
      </c>
      <c r="L17" s="304">
        <v>45231</v>
      </c>
      <c r="M17" s="305"/>
      <c r="N17" s="306">
        <f t="shared" si="16"/>
        <v>27.887291666666666</v>
      </c>
      <c r="O17" s="306">
        <f>'Main Summary'!$E$118/100000/12</f>
        <v>1.7567911186553034</v>
      </c>
      <c r="P17" s="306">
        <f t="shared" si="13"/>
        <v>25.159673432859854</v>
      </c>
      <c r="Q17" s="306">
        <f t="shared" si="1"/>
        <v>2.7276182338068118</v>
      </c>
      <c r="R17" s="307">
        <f t="shared" si="2"/>
        <v>2.3862632726537006E-2</v>
      </c>
      <c r="T17" s="385" t="s">
        <v>600</v>
      </c>
      <c r="U17" s="304">
        <v>45231</v>
      </c>
      <c r="V17" s="305">
        <f t="shared" si="9"/>
        <v>0</v>
      </c>
      <c r="W17" s="305">
        <f t="shared" si="3"/>
        <v>169.23077166666664</v>
      </c>
      <c r="X17" s="305">
        <f t="shared" si="4"/>
        <v>5.2085832383121211</v>
      </c>
      <c r="Y17" s="305">
        <f t="shared" si="5"/>
        <v>95.896396750735988</v>
      </c>
      <c r="Z17" s="305">
        <f t="shared" si="6"/>
        <v>73.334374915930653</v>
      </c>
      <c r="AA17" s="307">
        <f t="shared" si="7"/>
        <v>0.15434736127310064</v>
      </c>
    </row>
    <row r="18" spans="2:27" x14ac:dyDescent="0.25">
      <c r="B18" s="385" t="s">
        <v>600</v>
      </c>
      <c r="C18" s="304">
        <v>45261</v>
      </c>
      <c r="D18" s="305"/>
      <c r="E18" s="306">
        <f t="shared" si="10"/>
        <v>141.34347999999997</v>
      </c>
      <c r="F18" s="306">
        <f>SUM('Budget Summary-ERP'!AS107:AT107)/100000</f>
        <v>5.4309191021568193</v>
      </c>
      <c r="G18" s="306">
        <f t="shared" si="11"/>
        <v>76.167642420032948</v>
      </c>
      <c r="H18" s="306">
        <f t="shared" si="14"/>
        <v>65.175837579967023</v>
      </c>
      <c r="I18" s="307">
        <f t="shared" si="15"/>
        <v>0.18063227712492266</v>
      </c>
      <c r="K18" s="385" t="s">
        <v>600</v>
      </c>
      <c r="L18" s="304">
        <v>45261</v>
      </c>
      <c r="M18" s="305"/>
      <c r="N18" s="306">
        <f t="shared" si="16"/>
        <v>27.887291666666666</v>
      </c>
      <c r="O18" s="306">
        <f>'Main Summary'!$E$118/100000/12</f>
        <v>1.7567911186553034</v>
      </c>
      <c r="P18" s="306">
        <f t="shared" si="13"/>
        <v>26.916464551515158</v>
      </c>
      <c r="Q18" s="306">
        <f t="shared" si="1"/>
        <v>0.97082711515150777</v>
      </c>
      <c r="R18" s="307">
        <f t="shared" si="2"/>
        <v>8.493304012523583E-3</v>
      </c>
      <c r="T18" s="385" t="s">
        <v>600</v>
      </c>
      <c r="U18" s="304">
        <v>45261</v>
      </c>
      <c r="V18" s="305">
        <f t="shared" si="9"/>
        <v>0</v>
      </c>
      <c r="W18" s="305">
        <f t="shared" si="3"/>
        <v>169.23077166666664</v>
      </c>
      <c r="X18" s="305">
        <f t="shared" si="4"/>
        <v>7.1877102208121224</v>
      </c>
      <c r="Y18" s="305">
        <f t="shared" si="5"/>
        <v>103.08410697154811</v>
      </c>
      <c r="Z18" s="305">
        <f t="shared" si="6"/>
        <v>66.146664695118531</v>
      </c>
      <c r="AA18" s="307">
        <f t="shared" si="7"/>
        <v>0.13921933833092859</v>
      </c>
    </row>
    <row r="19" spans="2:27" x14ac:dyDescent="0.25">
      <c r="B19" s="385" t="s">
        <v>600</v>
      </c>
      <c r="C19" s="304">
        <v>45292</v>
      </c>
      <c r="D19" s="305">
        <f>SUM('Budget Summary-ERP'!AO106:AT106)/100000</f>
        <v>19.723804999999999</v>
      </c>
      <c r="E19" s="306">
        <f t="shared" si="10"/>
        <v>161.06728499999997</v>
      </c>
      <c r="F19" s="306">
        <f>SUM('Budget Summary-ERP'!AU107:AV107)/100000</f>
        <v>3.3552807746568178</v>
      </c>
      <c r="G19" s="306">
        <f t="shared" si="11"/>
        <v>79.522923194689767</v>
      </c>
      <c r="H19" s="306">
        <f t="shared" si="14"/>
        <v>81.544361805310203</v>
      </c>
      <c r="I19" s="307">
        <f t="shared" si="15"/>
        <v>0.22599699990843147</v>
      </c>
      <c r="K19" s="385" t="s">
        <v>600</v>
      </c>
      <c r="L19" s="304">
        <v>45292</v>
      </c>
      <c r="M19" s="305">
        <f>'Main Summary'!$E$6/4/100000</f>
        <v>6.6330208333333323</v>
      </c>
      <c r="N19" s="306">
        <f t="shared" si="16"/>
        <v>34.520312499999996</v>
      </c>
      <c r="O19" s="306">
        <f>'Main Summary'!$E$118/100000/12</f>
        <v>1.7567911186553034</v>
      </c>
      <c r="P19" s="306">
        <f t="shared" si="13"/>
        <v>28.673255670170462</v>
      </c>
      <c r="Q19" s="306">
        <f t="shared" si="1"/>
        <v>5.8470568298295333</v>
      </c>
      <c r="R19" s="307">
        <f t="shared" si="2"/>
        <v>5.1153115172823019E-2</v>
      </c>
      <c r="T19" s="385" t="s">
        <v>600</v>
      </c>
      <c r="U19" s="304">
        <v>45292</v>
      </c>
      <c r="V19" s="305">
        <f t="shared" si="9"/>
        <v>26.356825833333332</v>
      </c>
      <c r="W19" s="305">
        <f t="shared" si="3"/>
        <v>195.58759749999996</v>
      </c>
      <c r="X19" s="305">
        <f t="shared" si="4"/>
        <v>5.1120718933121214</v>
      </c>
      <c r="Y19" s="305">
        <f t="shared" si="5"/>
        <v>108.19617886486023</v>
      </c>
      <c r="Z19" s="305">
        <f t="shared" si="6"/>
        <v>87.391418635139729</v>
      </c>
      <c r="AA19" s="307">
        <f t="shared" si="7"/>
        <v>0.18393331748869268</v>
      </c>
    </row>
    <row r="20" spans="2:27" x14ac:dyDescent="0.25">
      <c r="B20" s="385" t="s">
        <v>600</v>
      </c>
      <c r="C20" s="304">
        <v>45323</v>
      </c>
      <c r="D20" s="305"/>
      <c r="E20" s="306">
        <f t="shared" si="10"/>
        <v>161.06728499999997</v>
      </c>
      <c r="F20" s="306">
        <f>SUM('Budget Summary-ERP'!AW107:AX107)/100000</f>
        <v>4.5609191021568192</v>
      </c>
      <c r="G20" s="306">
        <f t="shared" si="11"/>
        <v>84.083842296846584</v>
      </c>
      <c r="H20" s="306">
        <f t="shared" si="14"/>
        <v>76.983442703153386</v>
      </c>
      <c r="I20" s="307">
        <f t="shared" si="15"/>
        <v>0.21335659153325215</v>
      </c>
      <c r="K20" s="385" t="s">
        <v>600</v>
      </c>
      <c r="L20" s="304">
        <v>45323</v>
      </c>
      <c r="M20" s="305"/>
      <c r="N20" s="306">
        <f t="shared" si="16"/>
        <v>34.520312499999996</v>
      </c>
      <c r="O20" s="306">
        <f>'Main Summary'!$E$118/100000/12</f>
        <v>1.7567911186553034</v>
      </c>
      <c r="P20" s="306">
        <f t="shared" si="13"/>
        <v>30.430046788825766</v>
      </c>
      <c r="Q20" s="306">
        <f t="shared" si="1"/>
        <v>4.0902657111742293</v>
      </c>
      <c r="R20" s="307">
        <f t="shared" si="2"/>
        <v>3.5783786458809592E-2</v>
      </c>
      <c r="T20" s="385" t="s">
        <v>600</v>
      </c>
      <c r="U20" s="304">
        <v>45323</v>
      </c>
      <c r="V20" s="305">
        <f t="shared" si="9"/>
        <v>0</v>
      </c>
      <c r="W20" s="305">
        <f t="shared" si="3"/>
        <v>195.58759749999996</v>
      </c>
      <c r="X20" s="305">
        <f t="shared" si="4"/>
        <v>6.3177102208121223</v>
      </c>
      <c r="Y20" s="305">
        <f t="shared" si="5"/>
        <v>114.51388908567235</v>
      </c>
      <c r="Z20" s="305">
        <f t="shared" si="6"/>
        <v>81.073708414327612</v>
      </c>
      <c r="AA20" s="307">
        <f t="shared" si="7"/>
        <v>0.17063638950657906</v>
      </c>
    </row>
    <row r="21" spans="2:27" x14ac:dyDescent="0.25">
      <c r="B21" s="385" t="s">
        <v>600</v>
      </c>
      <c r="C21" s="304">
        <v>45352</v>
      </c>
      <c r="D21" s="305"/>
      <c r="E21" s="306">
        <f t="shared" si="10"/>
        <v>161.06728499999997</v>
      </c>
      <c r="F21" s="306">
        <f>SUM('Budget Summary-ERP'!AY107:AZ107)/100000</f>
        <v>3.3552807746568178</v>
      </c>
      <c r="G21" s="306">
        <f t="shared" si="11"/>
        <v>87.439123071503403</v>
      </c>
      <c r="H21" s="306">
        <f t="shared" si="14"/>
        <v>73.628161928496567</v>
      </c>
      <c r="I21" s="307">
        <f t="shared" si="15"/>
        <v>0.20405756248777007</v>
      </c>
      <c r="K21" s="385" t="s">
        <v>600</v>
      </c>
      <c r="L21" s="304">
        <v>45352</v>
      </c>
      <c r="M21" s="305"/>
      <c r="N21" s="306">
        <f t="shared" si="16"/>
        <v>34.520312499999996</v>
      </c>
      <c r="O21" s="306">
        <f>'Main Summary'!$E$118/100000/12</f>
        <v>1.7567911186553034</v>
      </c>
      <c r="P21" s="306">
        <f t="shared" si="13"/>
        <v>32.18683790748107</v>
      </c>
      <c r="Q21" s="306">
        <f t="shared" si="1"/>
        <v>2.3334745925189253</v>
      </c>
      <c r="R21" s="307">
        <f t="shared" si="2"/>
        <v>2.041445774479617E-2</v>
      </c>
      <c r="T21" s="385" t="s">
        <v>600</v>
      </c>
      <c r="U21" s="304">
        <v>45352</v>
      </c>
      <c r="V21" s="305">
        <f t="shared" si="9"/>
        <v>0</v>
      </c>
      <c r="W21" s="305">
        <f t="shared" si="3"/>
        <v>195.58759749999996</v>
      </c>
      <c r="X21" s="305">
        <f t="shared" si="4"/>
        <v>5.1120718933121214</v>
      </c>
      <c r="Y21" s="305">
        <f t="shared" si="5"/>
        <v>119.62596097898447</v>
      </c>
      <c r="Z21" s="305">
        <f t="shared" si="6"/>
        <v>75.961636521015492</v>
      </c>
      <c r="AA21" s="307">
        <f t="shared" si="7"/>
        <v>0.15987697677175114</v>
      </c>
    </row>
    <row r="22" spans="2:27" x14ac:dyDescent="0.25">
      <c r="B22" s="385" t="s">
        <v>600</v>
      </c>
      <c r="C22" s="304">
        <v>45383</v>
      </c>
      <c r="D22" s="305">
        <f>SUM('Budget Summary-ERP'!AU106:AZ106)/100000</f>
        <v>19.723804999999999</v>
      </c>
      <c r="E22" s="306">
        <f t="shared" si="10"/>
        <v>180.79108999999997</v>
      </c>
      <c r="F22" s="306">
        <f>SUM('Budget Summary-ERP'!BA107:BB107)/100000</f>
        <v>4.0609191021568183</v>
      </c>
      <c r="G22" s="306">
        <f t="shared" si="11"/>
        <v>91.500042173660219</v>
      </c>
      <c r="H22" s="306">
        <f t="shared" si="14"/>
        <v>89.291047826339749</v>
      </c>
      <c r="I22" s="307">
        <f t="shared" si="15"/>
        <v>0.24746663632750335</v>
      </c>
      <c r="K22" s="385" t="s">
        <v>600</v>
      </c>
      <c r="L22" s="304">
        <v>45383</v>
      </c>
      <c r="M22" s="305">
        <f>'Main Summary'!$E$6/4/100000</f>
        <v>6.6330208333333323</v>
      </c>
      <c r="N22" s="306">
        <f t="shared" si="16"/>
        <v>41.153333333333329</v>
      </c>
      <c r="O22" s="306">
        <f>'Main Summary'!$E$118/100000/12</f>
        <v>1.7567911186553034</v>
      </c>
      <c r="P22" s="306">
        <f t="shared" si="13"/>
        <v>33.943629026136371</v>
      </c>
      <c r="Q22" s="306">
        <f t="shared" si="1"/>
        <v>7.209704307196958</v>
      </c>
      <c r="R22" s="307">
        <f t="shared" si="2"/>
        <v>6.3074268905095668E-2</v>
      </c>
      <c r="T22" s="385" t="s">
        <v>600</v>
      </c>
      <c r="U22" s="304">
        <v>45383</v>
      </c>
      <c r="V22" s="305">
        <f t="shared" si="9"/>
        <v>26.356825833333332</v>
      </c>
      <c r="W22" s="305">
        <f t="shared" si="3"/>
        <v>221.9444233333333</v>
      </c>
      <c r="X22" s="305">
        <f t="shared" si="4"/>
        <v>5.8177102208121214</v>
      </c>
      <c r="Y22" s="305">
        <f t="shared" si="5"/>
        <v>125.4436711997966</v>
      </c>
      <c r="Z22" s="305">
        <f t="shared" si="6"/>
        <v>96.500752133536707</v>
      </c>
      <c r="AA22" s="307">
        <f t="shared" si="7"/>
        <v>0.20310579410755053</v>
      </c>
    </row>
    <row r="23" spans="2:27" x14ac:dyDescent="0.25">
      <c r="B23" s="385" t="s">
        <v>601</v>
      </c>
      <c r="C23" s="304">
        <v>45413</v>
      </c>
      <c r="D23" s="305"/>
      <c r="E23" s="306">
        <f t="shared" si="10"/>
        <v>180.79108999999997</v>
      </c>
      <c r="F23" s="306">
        <f>SUM('Budget Summary-ERP'!BC107:BD107)/100000</f>
        <v>3.5350953083043191</v>
      </c>
      <c r="G23" s="306">
        <f t="shared" si="11"/>
        <v>95.03513748196454</v>
      </c>
      <c r="H23" s="306">
        <f t="shared" si="14"/>
        <v>85.755952518035429</v>
      </c>
      <c r="I23" s="307">
        <f t="shared" si="15"/>
        <v>0.2376692583558099</v>
      </c>
      <c r="K23" s="385" t="s">
        <v>601</v>
      </c>
      <c r="L23" s="304">
        <v>45413</v>
      </c>
      <c r="M23" s="305"/>
      <c r="N23" s="306">
        <f t="shared" si="16"/>
        <v>41.153333333333329</v>
      </c>
      <c r="O23" s="306">
        <f>'Main Summary'!$G$118/100000/12</f>
        <v>1.7958472191571972</v>
      </c>
      <c r="P23" s="306">
        <f t="shared" si="13"/>
        <v>35.739476245293567</v>
      </c>
      <c r="Q23" s="306">
        <f t="shared" si="1"/>
        <v>5.4138570880397623</v>
      </c>
      <c r="R23" s="307">
        <f t="shared" si="2"/>
        <v>4.7363256970734124E-2</v>
      </c>
      <c r="T23" s="385" t="s">
        <v>601</v>
      </c>
      <c r="U23" s="304">
        <v>45413</v>
      </c>
      <c r="V23" s="305">
        <f t="shared" si="9"/>
        <v>0</v>
      </c>
      <c r="W23" s="305">
        <f t="shared" si="3"/>
        <v>221.9444233333333</v>
      </c>
      <c r="X23" s="305">
        <f t="shared" si="4"/>
        <v>5.3309425274615165</v>
      </c>
      <c r="Y23" s="305">
        <f t="shared" si="5"/>
        <v>130.7746137272581</v>
      </c>
      <c r="Z23" s="305">
        <f t="shared" si="6"/>
        <v>91.169809606075191</v>
      </c>
      <c r="AA23" s="307">
        <f t="shared" si="7"/>
        <v>0.19188572284962402</v>
      </c>
    </row>
    <row r="24" spans="2:27" x14ac:dyDescent="0.25">
      <c r="B24" s="385" t="s">
        <v>601</v>
      </c>
      <c r="C24" s="304">
        <v>45444</v>
      </c>
      <c r="D24" s="305"/>
      <c r="E24" s="306">
        <f t="shared" si="10"/>
        <v>180.79108999999997</v>
      </c>
      <c r="F24" s="306">
        <f>SUM('Budget Summary-ERP'!BE107:BF107)/100000</f>
        <v>4.9106114685543183</v>
      </c>
      <c r="G24" s="306">
        <f t="shared" si="11"/>
        <v>99.945748950518862</v>
      </c>
      <c r="H24" s="306">
        <f t="shared" si="14"/>
        <v>80.845341049481107</v>
      </c>
      <c r="I24" s="307">
        <f t="shared" si="15"/>
        <v>0.22405969130494674</v>
      </c>
      <c r="K24" s="385" t="s">
        <v>601</v>
      </c>
      <c r="L24" s="304">
        <v>45444</v>
      </c>
      <c r="M24" s="305"/>
      <c r="N24" s="306">
        <f t="shared" si="16"/>
        <v>41.153333333333329</v>
      </c>
      <c r="O24" s="306">
        <f>'Main Summary'!$G$118/100000/12</f>
        <v>1.7958472191571972</v>
      </c>
      <c r="P24" s="306">
        <f t="shared" si="13"/>
        <v>37.535323464450762</v>
      </c>
      <c r="Q24" s="306">
        <f t="shared" si="1"/>
        <v>3.6180098688825666</v>
      </c>
      <c r="R24" s="307">
        <f t="shared" si="2"/>
        <v>3.1652245036372581E-2</v>
      </c>
      <c r="T24" s="385" t="s">
        <v>601</v>
      </c>
      <c r="U24" s="304">
        <v>45444</v>
      </c>
      <c r="V24" s="305">
        <f t="shared" si="9"/>
        <v>0</v>
      </c>
      <c r="W24" s="305">
        <f t="shared" si="3"/>
        <v>221.9444233333333</v>
      </c>
      <c r="X24" s="305">
        <f t="shared" si="4"/>
        <v>6.7064586877115158</v>
      </c>
      <c r="Y24" s="305">
        <f t="shared" si="5"/>
        <v>137.48107241496962</v>
      </c>
      <c r="Z24" s="305">
        <f t="shared" si="6"/>
        <v>84.463350918363673</v>
      </c>
      <c r="AA24" s="307">
        <f t="shared" si="7"/>
        <v>0.17777059330605072</v>
      </c>
    </row>
    <row r="25" spans="2:27" x14ac:dyDescent="0.25">
      <c r="B25" s="385" t="s">
        <v>601</v>
      </c>
      <c r="C25" s="304">
        <v>45474</v>
      </c>
      <c r="D25" s="305">
        <f>SUM('Budget Summary-ERP'!BA106:BF106)/100000</f>
        <v>19.723804999999999</v>
      </c>
      <c r="E25" s="306">
        <f t="shared" si="10"/>
        <v>200.51489499999997</v>
      </c>
      <c r="F25" s="306">
        <f>SUM('Budget Summary-ERP'!BG107:BH107)/100000</f>
        <v>3.5350953083043191</v>
      </c>
      <c r="G25" s="306">
        <f t="shared" si="11"/>
        <v>103.48084425882318</v>
      </c>
      <c r="H25" s="306">
        <f t="shared" si="14"/>
        <v>97.034050741176785</v>
      </c>
      <c r="I25" s="307">
        <f t="shared" si="15"/>
        <v>0.26892606516224415</v>
      </c>
      <c r="K25" s="385" t="s">
        <v>601</v>
      </c>
      <c r="L25" s="304">
        <v>45474</v>
      </c>
      <c r="M25" s="305">
        <f>'Main Summary'!$G$6/4/100000</f>
        <v>7.2381458333333333</v>
      </c>
      <c r="N25" s="306">
        <f t="shared" si="16"/>
        <v>48.391479166666663</v>
      </c>
      <c r="O25" s="306">
        <f>'Main Summary'!$G$118/100000/12</f>
        <v>1.7958472191571972</v>
      </c>
      <c r="P25" s="306">
        <f t="shared" si="13"/>
        <v>39.331170683607958</v>
      </c>
      <c r="Q25" s="306">
        <f t="shared" si="1"/>
        <v>9.0603084830587051</v>
      </c>
      <c r="R25" s="307">
        <f t="shared" si="2"/>
        <v>7.9264323372194634E-2</v>
      </c>
      <c r="T25" s="385" t="s">
        <v>601</v>
      </c>
      <c r="U25" s="304">
        <v>45474</v>
      </c>
      <c r="V25" s="305">
        <f t="shared" si="9"/>
        <v>26.961950833333333</v>
      </c>
      <c r="W25" s="305">
        <f t="shared" si="3"/>
        <v>248.90637416666664</v>
      </c>
      <c r="X25" s="305">
        <f t="shared" si="4"/>
        <v>5.3309425274615165</v>
      </c>
      <c r="Y25" s="305">
        <f t="shared" si="5"/>
        <v>142.81201494243115</v>
      </c>
      <c r="Z25" s="305">
        <f t="shared" si="6"/>
        <v>106.09435922423549</v>
      </c>
      <c r="AA25" s="307">
        <f t="shared" si="7"/>
        <v>0.22329752467371095</v>
      </c>
    </row>
    <row r="26" spans="2:27" x14ac:dyDescent="0.25">
      <c r="B26" s="385" t="s">
        <v>601</v>
      </c>
      <c r="C26" s="304">
        <v>45505</v>
      </c>
      <c r="D26" s="305"/>
      <c r="E26" s="306">
        <f t="shared" si="10"/>
        <v>200.51489499999997</v>
      </c>
      <c r="F26" s="306">
        <f>SUM('Budget Summary-ERP'!BI107:BJ107)/100000</f>
        <v>4.3106114685543186</v>
      </c>
      <c r="G26" s="306">
        <f t="shared" si="11"/>
        <v>107.7914557273775</v>
      </c>
      <c r="H26" s="306">
        <f t="shared" si="14"/>
        <v>92.723439272622471</v>
      </c>
      <c r="I26" s="307">
        <f t="shared" si="15"/>
        <v>0.25697937457448716</v>
      </c>
      <c r="K26" s="385" t="s">
        <v>601</v>
      </c>
      <c r="L26" s="304">
        <v>45505</v>
      </c>
      <c r="M26" s="305"/>
      <c r="N26" s="306">
        <f t="shared" si="16"/>
        <v>48.391479166666663</v>
      </c>
      <c r="O26" s="306">
        <f>'Main Summary'!$G$118/100000/12</f>
        <v>1.7958472191571972</v>
      </c>
      <c r="P26" s="306">
        <f t="shared" si="13"/>
        <v>41.127017902765154</v>
      </c>
      <c r="Q26" s="306">
        <f t="shared" si="1"/>
        <v>7.2644612639015094</v>
      </c>
      <c r="R26" s="307">
        <f t="shared" si="2"/>
        <v>6.355331143783309E-2</v>
      </c>
      <c r="T26" s="385" t="s">
        <v>601</v>
      </c>
      <c r="U26" s="304">
        <v>45505</v>
      </c>
      <c r="V26" s="305">
        <f t="shared" si="9"/>
        <v>0</v>
      </c>
      <c r="W26" s="305">
        <f t="shared" si="3"/>
        <v>248.90637416666664</v>
      </c>
      <c r="X26" s="305">
        <f t="shared" si="4"/>
        <v>6.1064586877115161</v>
      </c>
      <c r="Y26" s="305">
        <f t="shared" si="5"/>
        <v>148.91847363014264</v>
      </c>
      <c r="Z26" s="305">
        <f t="shared" si="6"/>
        <v>99.987900536523981</v>
      </c>
      <c r="AA26" s="307">
        <f t="shared" si="7"/>
        <v>0.21044521924052279</v>
      </c>
    </row>
    <row r="27" spans="2:27" x14ac:dyDescent="0.25">
      <c r="B27" s="385" t="s">
        <v>601</v>
      </c>
      <c r="C27" s="304">
        <v>45536</v>
      </c>
      <c r="D27" s="305"/>
      <c r="E27" s="306">
        <f t="shared" si="10"/>
        <v>200.51489499999997</v>
      </c>
      <c r="F27" s="306">
        <f>SUM('Budget Summary-ERP'!BK107:BL107)/100000</f>
        <v>3.5350953083043191</v>
      </c>
      <c r="G27" s="306">
        <f t="shared" si="11"/>
        <v>111.32655103568182</v>
      </c>
      <c r="H27" s="306">
        <f t="shared" si="14"/>
        <v>89.18834396431815</v>
      </c>
      <c r="I27" s="307">
        <f t="shared" si="15"/>
        <v>0.24718199660279366</v>
      </c>
      <c r="K27" s="385" t="s">
        <v>601</v>
      </c>
      <c r="L27" s="304">
        <v>45536</v>
      </c>
      <c r="M27" s="305"/>
      <c r="N27" s="306">
        <f t="shared" si="16"/>
        <v>48.391479166666663</v>
      </c>
      <c r="O27" s="306">
        <f>'Main Summary'!$G$118/100000/12</f>
        <v>1.7958472191571972</v>
      </c>
      <c r="P27" s="306">
        <f t="shared" si="13"/>
        <v>42.922865121922349</v>
      </c>
      <c r="Q27" s="306">
        <f t="shared" si="1"/>
        <v>5.4686140447443137</v>
      </c>
      <c r="R27" s="307">
        <f t="shared" si="2"/>
        <v>4.7842299503471547E-2</v>
      </c>
      <c r="T27" s="385" t="s">
        <v>601</v>
      </c>
      <c r="U27" s="304">
        <v>45536</v>
      </c>
      <c r="V27" s="305">
        <f t="shared" si="9"/>
        <v>0</v>
      </c>
      <c r="W27" s="305">
        <f t="shared" si="3"/>
        <v>248.90637416666664</v>
      </c>
      <c r="X27" s="305">
        <f t="shared" si="4"/>
        <v>5.3309425274615165</v>
      </c>
      <c r="Y27" s="305">
        <f t="shared" si="5"/>
        <v>154.24941615760417</v>
      </c>
      <c r="Z27" s="305">
        <f t="shared" si="6"/>
        <v>94.656958009062464</v>
      </c>
      <c r="AA27" s="307">
        <f t="shared" si="7"/>
        <v>0.1992251479825963</v>
      </c>
    </row>
    <row r="28" spans="2:27" x14ac:dyDescent="0.25">
      <c r="B28" s="385" t="s">
        <v>601</v>
      </c>
      <c r="C28" s="304">
        <v>45566</v>
      </c>
      <c r="D28" s="305">
        <f>SUM('Budget Summary-ERP'!BG106:BL106)/100000</f>
        <v>19.723804999999999</v>
      </c>
      <c r="E28" s="306">
        <f t="shared" si="10"/>
        <v>220.23869999999997</v>
      </c>
      <c r="F28" s="306">
        <f>SUM('Budget Summary-ERP'!BM107:BN107)/100000</f>
        <v>4.3106114685543186</v>
      </c>
      <c r="G28" s="306">
        <f t="shared" si="11"/>
        <v>115.63716250423613</v>
      </c>
      <c r="H28" s="306">
        <f t="shared" si="14"/>
        <v>104.60153749576384</v>
      </c>
      <c r="I28" s="307">
        <f t="shared" si="15"/>
        <v>0.28989905784402753</v>
      </c>
      <c r="K28" s="385" t="s">
        <v>601</v>
      </c>
      <c r="L28" s="304">
        <v>45566</v>
      </c>
      <c r="M28" s="305">
        <f>'Main Summary'!$G$6/4/100000</f>
        <v>7.2381458333333333</v>
      </c>
      <c r="N28" s="306">
        <f t="shared" si="16"/>
        <v>55.629624999999997</v>
      </c>
      <c r="O28" s="306">
        <f>'Main Summary'!$G$118/100000/12</f>
        <v>1.7958472191571972</v>
      </c>
      <c r="P28" s="306">
        <f t="shared" si="13"/>
        <v>44.718712341079545</v>
      </c>
      <c r="Q28" s="306">
        <f t="shared" si="1"/>
        <v>10.910912658920452</v>
      </c>
      <c r="R28" s="307">
        <f t="shared" si="2"/>
        <v>9.54543778392936E-2</v>
      </c>
      <c r="T28" s="385" t="s">
        <v>601</v>
      </c>
      <c r="U28" s="304">
        <v>45566</v>
      </c>
      <c r="V28" s="305">
        <f t="shared" si="9"/>
        <v>26.961950833333333</v>
      </c>
      <c r="W28" s="305">
        <f t="shared" si="3"/>
        <v>275.86832499999997</v>
      </c>
      <c r="X28" s="305">
        <f t="shared" si="4"/>
        <v>6.1064586877115161</v>
      </c>
      <c r="Y28" s="305">
        <f t="shared" si="5"/>
        <v>160.35587484531567</v>
      </c>
      <c r="Z28" s="305">
        <f t="shared" si="6"/>
        <v>115.51245015468429</v>
      </c>
      <c r="AA28" s="307">
        <f t="shared" si="7"/>
        <v>0.24311984517499485</v>
      </c>
    </row>
    <row r="29" spans="2:27" x14ac:dyDescent="0.25">
      <c r="B29" s="385" t="s">
        <v>601</v>
      </c>
      <c r="C29" s="304">
        <v>45597</v>
      </c>
      <c r="D29" s="305"/>
      <c r="E29" s="306">
        <f t="shared" si="10"/>
        <v>220.23869999999997</v>
      </c>
      <c r="F29" s="306">
        <f>SUM('Budget Summary-ERP'!BO107:BP107)/100000</f>
        <v>4.8078958859418188</v>
      </c>
      <c r="G29" s="306">
        <f t="shared" si="11"/>
        <v>120.44505839017795</v>
      </c>
      <c r="H29" s="306">
        <f t="shared" si="14"/>
        <v>99.793641609822018</v>
      </c>
      <c r="I29" s="307">
        <f t="shared" si="15"/>
        <v>0.27657416300103199</v>
      </c>
      <c r="K29" s="385" t="s">
        <v>601</v>
      </c>
      <c r="L29" s="304">
        <v>45597</v>
      </c>
      <c r="M29" s="305"/>
      <c r="N29" s="306">
        <f t="shared" si="16"/>
        <v>55.629624999999997</v>
      </c>
      <c r="O29" s="306">
        <f>'Main Summary'!$G$118/100000/12</f>
        <v>1.7958472191571972</v>
      </c>
      <c r="P29" s="306">
        <f t="shared" si="13"/>
        <v>46.514559560236741</v>
      </c>
      <c r="Q29" s="306">
        <f t="shared" si="1"/>
        <v>9.1150654397632564</v>
      </c>
      <c r="R29" s="307">
        <f t="shared" si="2"/>
        <v>7.9743365904932056E-2</v>
      </c>
      <c r="T29" s="385" t="s">
        <v>601</v>
      </c>
      <c r="U29" s="304">
        <v>45597</v>
      </c>
      <c r="V29" s="305">
        <f t="shared" si="9"/>
        <v>0</v>
      </c>
      <c r="W29" s="305">
        <f t="shared" si="3"/>
        <v>275.86832499999997</v>
      </c>
      <c r="X29" s="305">
        <f t="shared" si="4"/>
        <v>6.6037431050990163</v>
      </c>
      <c r="Y29" s="305">
        <f t="shared" si="5"/>
        <v>166.9596179504147</v>
      </c>
      <c r="Z29" s="305">
        <f t="shared" si="6"/>
        <v>108.90870704958527</v>
      </c>
      <c r="AA29" s="307">
        <f t="shared" si="7"/>
        <v>0.22922090182181376</v>
      </c>
    </row>
    <row r="30" spans="2:27" x14ac:dyDescent="0.25">
      <c r="B30" s="385" t="s">
        <v>601</v>
      </c>
      <c r="C30" s="304">
        <v>45627</v>
      </c>
      <c r="D30" s="306"/>
      <c r="E30" s="306">
        <f t="shared" si="10"/>
        <v>220.23869999999997</v>
      </c>
      <c r="F30" s="306">
        <f>SUM('Budget Summary-ERP'!BQ107:BR107)/100000</f>
        <v>4.8023797256918179</v>
      </c>
      <c r="G30" s="306">
        <f t="shared" si="11"/>
        <v>125.24743811586977</v>
      </c>
      <c r="H30" s="306">
        <f t="shared" si="14"/>
        <v>94.991261884130196</v>
      </c>
      <c r="I30" s="307">
        <f t="shared" si="15"/>
        <v>0.26326455597978049</v>
      </c>
      <c r="K30" s="385" t="s">
        <v>601</v>
      </c>
      <c r="L30" s="304">
        <v>45627</v>
      </c>
      <c r="M30" s="306"/>
      <c r="N30" s="306">
        <f t="shared" si="16"/>
        <v>55.629624999999997</v>
      </c>
      <c r="O30" s="306">
        <f>'Main Summary'!$G$118/100000/12</f>
        <v>1.7958472191571972</v>
      </c>
      <c r="P30" s="306">
        <f t="shared" si="13"/>
        <v>48.310406779393936</v>
      </c>
      <c r="Q30" s="306">
        <f t="shared" si="1"/>
        <v>7.3192182206060608</v>
      </c>
      <c r="R30" s="307">
        <f t="shared" si="2"/>
        <v>6.4032353970570513E-2</v>
      </c>
      <c r="T30" s="385" t="s">
        <v>601</v>
      </c>
      <c r="U30" s="304">
        <v>45627</v>
      </c>
      <c r="V30" s="305">
        <f t="shared" si="9"/>
        <v>0</v>
      </c>
      <c r="W30" s="305">
        <f t="shared" si="3"/>
        <v>275.86832499999997</v>
      </c>
      <c r="X30" s="305">
        <f t="shared" si="4"/>
        <v>6.5982269448490154</v>
      </c>
      <c r="Y30" s="305">
        <f t="shared" si="5"/>
        <v>173.55784489526371</v>
      </c>
      <c r="Z30" s="305">
        <f t="shared" si="6"/>
        <v>102.31048010473626</v>
      </c>
      <c r="AA30" s="307">
        <f t="shared" si="7"/>
        <v>0.21533356836890008</v>
      </c>
    </row>
    <row r="31" spans="2:27" x14ac:dyDescent="0.25">
      <c r="B31" s="385" t="s">
        <v>601</v>
      </c>
      <c r="C31" s="304">
        <v>45658</v>
      </c>
      <c r="D31" s="306">
        <f>SUM('Budget Summary-ERP'!BM106:BR106)/100000</f>
        <v>16.7465175</v>
      </c>
      <c r="E31" s="306">
        <f t="shared" si="10"/>
        <v>236.98521749999998</v>
      </c>
      <c r="F31" s="306">
        <f>SUM('Budget Summary-ERP'!BS107:BT107)/100000</f>
        <v>3.4323797256918183</v>
      </c>
      <c r="G31" s="306">
        <f t="shared" si="11"/>
        <v>128.6798178415616</v>
      </c>
      <c r="H31" s="306">
        <f t="shared" si="14"/>
        <v>108.30539965843838</v>
      </c>
      <c r="I31" s="307">
        <f t="shared" si="15"/>
        <v>0.30016416653219546</v>
      </c>
      <c r="K31" s="385" t="s">
        <v>601</v>
      </c>
      <c r="L31" s="304">
        <v>45658</v>
      </c>
      <c r="M31" s="305">
        <f>'Main Summary'!$G$6/4/100000</f>
        <v>7.2381458333333333</v>
      </c>
      <c r="N31" s="306">
        <f t="shared" si="16"/>
        <v>62.867770833333331</v>
      </c>
      <c r="O31" s="306">
        <f>'Main Summary'!$G$118/100000/12</f>
        <v>1.7958472191571972</v>
      </c>
      <c r="P31" s="306">
        <f t="shared" si="13"/>
        <v>50.106253998551132</v>
      </c>
      <c r="Q31" s="306">
        <f t="shared" si="1"/>
        <v>12.761516834782199</v>
      </c>
      <c r="R31" s="307">
        <f t="shared" si="2"/>
        <v>0.11164443230639258</v>
      </c>
      <c r="T31" s="385" t="s">
        <v>601</v>
      </c>
      <c r="U31" s="304">
        <v>45658</v>
      </c>
      <c r="V31" s="305">
        <f t="shared" si="9"/>
        <v>23.984663333333334</v>
      </c>
      <c r="W31" s="305">
        <f t="shared" si="3"/>
        <v>299.85298833333331</v>
      </c>
      <c r="X31" s="305">
        <f t="shared" si="4"/>
        <v>5.2282269448490153</v>
      </c>
      <c r="Y31" s="305">
        <f t="shared" si="5"/>
        <v>178.78607184011273</v>
      </c>
      <c r="Z31" s="305">
        <f t="shared" si="6"/>
        <v>121.06691649322057</v>
      </c>
      <c r="AA31" s="307">
        <f t="shared" si="7"/>
        <v>0.254810368529372</v>
      </c>
    </row>
    <row r="32" spans="2:27" x14ac:dyDescent="0.25">
      <c r="B32" s="385" t="s">
        <v>601</v>
      </c>
      <c r="C32" s="304">
        <v>45689</v>
      </c>
      <c r="D32" s="306"/>
      <c r="E32" s="306">
        <f t="shared" si="10"/>
        <v>236.98521749999998</v>
      </c>
      <c r="F32" s="306">
        <f>SUM('Budget Summary-ERP'!BU107:BV107)/100000</f>
        <v>4.2078958859418183</v>
      </c>
      <c r="G32" s="306">
        <f t="shared" si="11"/>
        <v>132.88771372750341</v>
      </c>
      <c r="H32" s="306">
        <f t="shared" si="14"/>
        <v>104.09750377249657</v>
      </c>
      <c r="I32" s="307">
        <f t="shared" si="15"/>
        <v>0.28850214815230607</v>
      </c>
      <c r="K32" s="385" t="s">
        <v>601</v>
      </c>
      <c r="L32" s="304">
        <v>45689</v>
      </c>
      <c r="M32" s="306"/>
      <c r="N32" s="306">
        <f t="shared" si="16"/>
        <v>62.867770833333331</v>
      </c>
      <c r="O32" s="306">
        <f>'Main Summary'!$G$118/100000/12</f>
        <v>1.7958472191571972</v>
      </c>
      <c r="P32" s="306">
        <f t="shared" si="13"/>
        <v>51.902101217708328</v>
      </c>
      <c r="Q32" s="306">
        <f t="shared" si="1"/>
        <v>10.965669615625004</v>
      </c>
      <c r="R32" s="307">
        <f t="shared" si="2"/>
        <v>9.5933420372031036E-2</v>
      </c>
      <c r="T32" s="385" t="s">
        <v>601</v>
      </c>
      <c r="U32" s="304">
        <v>45689</v>
      </c>
      <c r="V32" s="305">
        <f t="shared" si="9"/>
        <v>0</v>
      </c>
      <c r="W32" s="305">
        <f t="shared" si="3"/>
        <v>299.85298833333331</v>
      </c>
      <c r="X32" s="305">
        <f t="shared" si="4"/>
        <v>6.0037431050990158</v>
      </c>
      <c r="Y32" s="305">
        <f t="shared" si="5"/>
        <v>184.78981494521173</v>
      </c>
      <c r="Z32" s="305">
        <f t="shared" si="6"/>
        <v>115.06317338812157</v>
      </c>
      <c r="AA32" s="307">
        <f t="shared" si="7"/>
        <v>0.24217424928657608</v>
      </c>
    </row>
    <row r="33" spans="2:27" x14ac:dyDescent="0.25">
      <c r="B33" s="385" t="s">
        <v>601</v>
      </c>
      <c r="C33" s="304">
        <v>45717</v>
      </c>
      <c r="D33" s="306"/>
      <c r="E33" s="306">
        <f t="shared" si="10"/>
        <v>236.98521749999998</v>
      </c>
      <c r="F33" s="306">
        <f>SUM('Budget Summary-ERP'!BW107:BX107)/100000</f>
        <v>4.132379725691818</v>
      </c>
      <c r="G33" s="306">
        <f t="shared" si="11"/>
        <v>137.02009345319522</v>
      </c>
      <c r="H33" s="306">
        <f t="shared" si="14"/>
        <v>99.96512404680476</v>
      </c>
      <c r="I33" s="307">
        <f t="shared" si="15"/>
        <v>0.27704941984818976</v>
      </c>
      <c r="K33" s="385" t="s">
        <v>601</v>
      </c>
      <c r="L33" s="304">
        <v>45717</v>
      </c>
      <c r="M33" s="306"/>
      <c r="N33" s="306">
        <f t="shared" si="16"/>
        <v>62.867770833333331</v>
      </c>
      <c r="O33" s="306">
        <f>'Main Summary'!$G$118/100000/12</f>
        <v>1.7958472191571972</v>
      </c>
      <c r="P33" s="306">
        <f t="shared" si="13"/>
        <v>53.697948436865524</v>
      </c>
      <c r="Q33" s="306">
        <f t="shared" si="1"/>
        <v>9.1698223964678078</v>
      </c>
      <c r="R33" s="307">
        <f t="shared" si="2"/>
        <v>8.0222408437669493E-2</v>
      </c>
      <c r="T33" s="385" t="s">
        <v>601</v>
      </c>
      <c r="U33" s="304">
        <v>45717</v>
      </c>
      <c r="V33" s="305">
        <f t="shared" si="9"/>
        <v>0</v>
      </c>
      <c r="W33" s="305">
        <f t="shared" si="3"/>
        <v>299.85298833333331</v>
      </c>
      <c r="X33" s="305">
        <f t="shared" si="4"/>
        <v>5.9282269448490155</v>
      </c>
      <c r="Y33" s="305">
        <f t="shared" si="5"/>
        <v>190.71804189006073</v>
      </c>
      <c r="Z33" s="305">
        <f t="shared" si="6"/>
        <v>109.13494644327257</v>
      </c>
      <c r="AA33" s="307">
        <f t="shared" si="7"/>
        <v>0.22969706942359247</v>
      </c>
    </row>
    <row r="34" spans="2:27" x14ac:dyDescent="0.25">
      <c r="B34" s="385" t="s">
        <v>601</v>
      </c>
      <c r="C34" s="304">
        <v>45748</v>
      </c>
      <c r="D34" s="309">
        <f>SUM('Budget Summary-ERP'!BS106:BX106)/100000</f>
        <v>16.7465175</v>
      </c>
      <c r="E34" s="306">
        <f t="shared" si="10"/>
        <v>253.73173499999999</v>
      </c>
      <c r="F34" s="306">
        <f>SUM('Budget Summary-ERP'!BY107:BZ107)/100000</f>
        <v>4.2078958859418183</v>
      </c>
      <c r="G34" s="306">
        <f t="shared" si="11"/>
        <v>141.22798933913703</v>
      </c>
      <c r="H34" s="306">
        <f t="shared" si="14"/>
        <v>112.50374566086296</v>
      </c>
      <c r="I34" s="307">
        <f t="shared" si="15"/>
        <v>0.31179971778454124</v>
      </c>
      <c r="K34" s="385" t="s">
        <v>601</v>
      </c>
      <c r="L34" s="304">
        <v>45748</v>
      </c>
      <c r="M34" s="305">
        <f>'Main Summary'!$G$6/4/100000</f>
        <v>7.2381458333333333</v>
      </c>
      <c r="N34" s="306">
        <f t="shared" si="16"/>
        <v>70.105916666666658</v>
      </c>
      <c r="O34" s="306">
        <f>'Main Summary'!$G$118/100000/12</f>
        <v>1.7958472191571972</v>
      </c>
      <c r="P34" s="306">
        <f t="shared" si="13"/>
        <v>55.493795656022719</v>
      </c>
      <c r="Q34" s="306">
        <f t="shared" si="1"/>
        <v>14.612121010643939</v>
      </c>
      <c r="R34" s="307">
        <f t="shared" si="2"/>
        <v>0.12783448677349149</v>
      </c>
      <c r="T34" s="385" t="s">
        <v>601</v>
      </c>
      <c r="U34" s="304">
        <v>45748</v>
      </c>
      <c r="V34" s="305">
        <f t="shared" si="9"/>
        <v>23.984663333333334</v>
      </c>
      <c r="W34" s="305">
        <f t="shared" si="3"/>
        <v>323.83765166666666</v>
      </c>
      <c r="X34" s="305">
        <f t="shared" si="4"/>
        <v>6.0037431050990158</v>
      </c>
      <c r="Y34" s="305">
        <f t="shared" si="5"/>
        <v>196.72178499515974</v>
      </c>
      <c r="Z34" s="305">
        <f t="shared" si="6"/>
        <v>127.11586667150689</v>
      </c>
      <c r="AA34" s="307">
        <f t="shared" si="7"/>
        <v>0.26754163540880277</v>
      </c>
    </row>
    <row r="35" spans="2:27" x14ac:dyDescent="0.25">
      <c r="B35" s="385" t="s">
        <v>602</v>
      </c>
      <c r="C35" s="304">
        <v>45778</v>
      </c>
      <c r="D35" s="309"/>
      <c r="E35" s="306">
        <f t="shared" si="10"/>
        <v>253.73173499999999</v>
      </c>
      <c r="F35" s="306">
        <f>SUM('Budget Summary-ERP'!CA107:CB107)/100000</f>
        <v>3.7260666339428195</v>
      </c>
      <c r="G35" s="306">
        <f t="shared" si="11"/>
        <v>144.95405597307985</v>
      </c>
      <c r="H35" s="306">
        <f t="shared" si="14"/>
        <v>108.77767902692014</v>
      </c>
      <c r="I35" s="307">
        <f t="shared" si="15"/>
        <v>0.30147307027529374</v>
      </c>
      <c r="K35" s="385" t="s">
        <v>602</v>
      </c>
      <c r="L35" s="304">
        <v>45778</v>
      </c>
      <c r="M35" s="309"/>
      <c r="N35" s="306">
        <f t="shared" si="16"/>
        <v>70.105916666666658</v>
      </c>
      <c r="O35" s="306">
        <f>'Main Summary'!$I$118/12/100000</f>
        <v>1.9712308047092808</v>
      </c>
      <c r="P35" s="306">
        <f t="shared" si="13"/>
        <v>57.465026460731998</v>
      </c>
      <c r="Q35" s="306">
        <f t="shared" si="1"/>
        <v>12.64089020593466</v>
      </c>
      <c r="R35" s="307">
        <f t="shared" si="2"/>
        <v>0.11058912738668181</v>
      </c>
      <c r="T35" s="385" t="s">
        <v>602</v>
      </c>
      <c r="U35" s="304">
        <v>45778</v>
      </c>
      <c r="V35" s="305">
        <f t="shared" si="9"/>
        <v>0</v>
      </c>
      <c r="W35" s="305">
        <f t="shared" si="3"/>
        <v>323.83765166666666</v>
      </c>
      <c r="X35" s="305">
        <f t="shared" si="4"/>
        <v>5.6972974386521003</v>
      </c>
      <c r="Y35" s="305">
        <f t="shared" si="5"/>
        <v>202.41908243381184</v>
      </c>
      <c r="Z35" s="305">
        <f t="shared" si="6"/>
        <v>121.41856923285479</v>
      </c>
      <c r="AA35" s="307">
        <f t="shared" si="7"/>
        <v>0.25555049445952716</v>
      </c>
    </row>
    <row r="36" spans="2:27" x14ac:dyDescent="0.25">
      <c r="B36" s="385" t="s">
        <v>602</v>
      </c>
      <c r="C36" s="304">
        <v>45809</v>
      </c>
      <c r="D36" s="309"/>
      <c r="E36" s="306">
        <f t="shared" si="10"/>
        <v>253.73173499999999</v>
      </c>
      <c r="F36" s="306">
        <f>SUM('Budget Summary-ERP'!CC107:CD107)/100000</f>
        <v>4.5784484102178196</v>
      </c>
      <c r="G36" s="306">
        <f t="shared" si="11"/>
        <v>149.53250438329766</v>
      </c>
      <c r="H36" s="306">
        <f t="shared" si="14"/>
        <v>104.19923061670232</v>
      </c>
      <c r="I36" s="307">
        <f t="shared" si="15"/>
        <v>0.28878408011046575</v>
      </c>
      <c r="K36" s="385" t="s">
        <v>602</v>
      </c>
      <c r="L36" s="304">
        <v>45809</v>
      </c>
      <c r="M36" s="309"/>
      <c r="N36" s="306">
        <f t="shared" si="16"/>
        <v>70.105916666666658</v>
      </c>
      <c r="O36" s="306">
        <f>'Main Summary'!$I$118/12/100000</f>
        <v>1.9712308047092808</v>
      </c>
      <c r="P36" s="306">
        <f t="shared" si="13"/>
        <v>59.436257265441277</v>
      </c>
      <c r="Q36" s="306">
        <f t="shared" si="1"/>
        <v>10.669659401225381</v>
      </c>
      <c r="R36" s="307">
        <f t="shared" si="2"/>
        <v>9.3343767999872138E-2</v>
      </c>
      <c r="T36" s="385" t="s">
        <v>602</v>
      </c>
      <c r="U36" s="304">
        <v>45809</v>
      </c>
      <c r="V36" s="305">
        <f t="shared" si="9"/>
        <v>0</v>
      </c>
      <c r="W36" s="305">
        <f t="shared" si="3"/>
        <v>323.83765166666666</v>
      </c>
      <c r="X36" s="305">
        <f t="shared" si="4"/>
        <v>6.5496792149271004</v>
      </c>
      <c r="Y36" s="305">
        <f t="shared" si="5"/>
        <v>208.96876164873893</v>
      </c>
      <c r="Z36" s="305">
        <f t="shared" si="6"/>
        <v>114.8688900179277</v>
      </c>
      <c r="AA36" s="307">
        <f t="shared" si="7"/>
        <v>0.24176533974636322</v>
      </c>
    </row>
    <row r="37" spans="2:27" x14ac:dyDescent="0.25">
      <c r="B37" s="385" t="s">
        <v>602</v>
      </c>
      <c r="C37" s="304">
        <v>45839</v>
      </c>
      <c r="D37" s="309">
        <f>SUM('Budget Summary-ERP'!BY106:CD106)/100000</f>
        <v>16.7465175</v>
      </c>
      <c r="E37" s="306">
        <f t="shared" si="10"/>
        <v>270.4782525</v>
      </c>
      <c r="F37" s="306">
        <f>SUM('Budget Summary-ERP'!CE107:CF107)/100000</f>
        <v>3.7260666339428195</v>
      </c>
      <c r="G37" s="306">
        <f t="shared" si="11"/>
        <v>153.25857101724048</v>
      </c>
      <c r="H37" s="306">
        <f t="shared" si="14"/>
        <v>117.21968148275951</v>
      </c>
      <c r="I37" s="307">
        <f t="shared" si="15"/>
        <v>0.32486974891745912</v>
      </c>
      <c r="K37" s="385" t="s">
        <v>602</v>
      </c>
      <c r="L37" s="304">
        <v>45839</v>
      </c>
      <c r="M37" s="305">
        <f>'Main Summary'!$I$6/4/100000</f>
        <v>7.7448749999999986</v>
      </c>
      <c r="N37" s="306">
        <f t="shared" si="16"/>
        <v>77.850791666666652</v>
      </c>
      <c r="O37" s="306">
        <f>'Main Summary'!$I$118/12/100000</f>
        <v>1.9712308047092808</v>
      </c>
      <c r="P37" s="306">
        <f t="shared" si="13"/>
        <v>61.407488070150556</v>
      </c>
      <c r="Q37" s="306">
        <f t="shared" si="1"/>
        <v>16.443303596516095</v>
      </c>
      <c r="R37" s="307">
        <f t="shared" si="2"/>
        <v>0.14385463100053453</v>
      </c>
      <c r="T37" s="385" t="s">
        <v>602</v>
      </c>
      <c r="U37" s="304">
        <v>45839</v>
      </c>
      <c r="V37" s="305">
        <f t="shared" si="9"/>
        <v>24.491392499999996</v>
      </c>
      <c r="W37" s="305">
        <f t="shared" si="3"/>
        <v>348.32904416666668</v>
      </c>
      <c r="X37" s="305">
        <f t="shared" si="4"/>
        <v>5.6972974386521003</v>
      </c>
      <c r="Y37" s="305">
        <f t="shared" si="5"/>
        <v>214.66605908739103</v>
      </c>
      <c r="Z37" s="305">
        <f t="shared" si="6"/>
        <v>133.66298507927561</v>
      </c>
      <c r="AA37" s="307">
        <f t="shared" si="7"/>
        <v>0.28132140037359726</v>
      </c>
    </row>
    <row r="38" spans="2:27" x14ac:dyDescent="0.25">
      <c r="B38" s="385" t="s">
        <v>602</v>
      </c>
      <c r="C38" s="304">
        <v>45870</v>
      </c>
      <c r="D38" s="309"/>
      <c r="E38" s="306">
        <f t="shared" si="10"/>
        <v>270.4782525</v>
      </c>
      <c r="F38" s="306">
        <f>SUM('Budget Summary-ERP'!CG107:CH107)/100000</f>
        <v>5.2784484102178206</v>
      </c>
      <c r="G38" s="306">
        <f t="shared" si="11"/>
        <v>158.53701942745832</v>
      </c>
      <c r="H38" s="306">
        <f t="shared" si="14"/>
        <v>111.94123307254168</v>
      </c>
      <c r="I38" s="307">
        <f t="shared" si="15"/>
        <v>0.31024073621234066</v>
      </c>
      <c r="K38" s="385" t="s">
        <v>602</v>
      </c>
      <c r="L38" s="304">
        <v>45870</v>
      </c>
      <c r="M38" s="309"/>
      <c r="N38" s="306">
        <f t="shared" si="16"/>
        <v>77.850791666666652</v>
      </c>
      <c r="O38" s="306">
        <f>'Main Summary'!$I$118/12/100000</f>
        <v>1.9712308047092808</v>
      </c>
      <c r="P38" s="306">
        <f t="shared" si="13"/>
        <v>63.378718874859835</v>
      </c>
      <c r="Q38" s="306">
        <f t="shared" si="1"/>
        <v>14.472072791806816</v>
      </c>
      <c r="R38" s="307">
        <f t="shared" si="2"/>
        <v>0.12660927161372487</v>
      </c>
      <c r="T38" s="385" t="s">
        <v>602</v>
      </c>
      <c r="U38" s="304">
        <v>45870</v>
      </c>
      <c r="V38" s="305">
        <f t="shared" si="9"/>
        <v>0</v>
      </c>
      <c r="W38" s="305">
        <f t="shared" si="3"/>
        <v>348.32904416666668</v>
      </c>
      <c r="X38" s="305">
        <f t="shared" si="4"/>
        <v>7.2496792149271014</v>
      </c>
      <c r="Y38" s="305">
        <f t="shared" si="5"/>
        <v>221.91573830231815</v>
      </c>
      <c r="Z38" s="305">
        <f t="shared" si="6"/>
        <v>126.4133058643485</v>
      </c>
      <c r="AA38" s="307">
        <f t="shared" si="7"/>
        <v>0.26606295086498399</v>
      </c>
    </row>
    <row r="39" spans="2:27" x14ac:dyDescent="0.25">
      <c r="B39" s="385" t="s">
        <v>602</v>
      </c>
      <c r="C39" s="304">
        <v>45901</v>
      </c>
      <c r="D39" s="309"/>
      <c r="E39" s="306">
        <f t="shared" si="10"/>
        <v>270.4782525</v>
      </c>
      <c r="F39" s="306">
        <f>SUM('Budget Summary-ERP'!CI107:CJ107)/100000</f>
        <v>3.7260666339428195</v>
      </c>
      <c r="G39" s="306">
        <f t="shared" si="11"/>
        <v>162.26308606140114</v>
      </c>
      <c r="H39" s="306">
        <f t="shared" si="14"/>
        <v>108.21516643859886</v>
      </c>
      <c r="I39" s="307">
        <f t="shared" si="15"/>
        <v>0.29991408870309311</v>
      </c>
      <c r="K39" s="385" t="s">
        <v>602</v>
      </c>
      <c r="L39" s="304">
        <v>45901</v>
      </c>
      <c r="M39" s="309"/>
      <c r="N39" s="306">
        <f t="shared" si="16"/>
        <v>77.850791666666652</v>
      </c>
      <c r="O39" s="306">
        <f>'Main Summary'!$I$118/12/100000</f>
        <v>1.9712308047092808</v>
      </c>
      <c r="P39" s="306">
        <f t="shared" si="13"/>
        <v>65.349949679569121</v>
      </c>
      <c r="Q39" s="306">
        <f t="shared" si="1"/>
        <v>12.50084198709753</v>
      </c>
      <c r="R39" s="307">
        <f t="shared" si="2"/>
        <v>0.10936391222691513</v>
      </c>
      <c r="T39" s="385" t="s">
        <v>602</v>
      </c>
      <c r="U39" s="304">
        <v>45901</v>
      </c>
      <c r="V39" s="305">
        <f t="shared" si="9"/>
        <v>0</v>
      </c>
      <c r="W39" s="305">
        <f t="shared" si="3"/>
        <v>348.32904416666668</v>
      </c>
      <c r="X39" s="305">
        <f t="shared" si="4"/>
        <v>5.6972974386521003</v>
      </c>
      <c r="Y39" s="305">
        <f t="shared" si="5"/>
        <v>227.61303574097025</v>
      </c>
      <c r="Z39" s="305">
        <f t="shared" si="6"/>
        <v>120.71600842569639</v>
      </c>
      <c r="AA39" s="307">
        <f t="shared" si="7"/>
        <v>0.25407180991570832</v>
      </c>
    </row>
    <row r="40" spans="2:27" x14ac:dyDescent="0.25">
      <c r="B40" s="385" t="s">
        <v>602</v>
      </c>
      <c r="C40" s="304">
        <v>45931</v>
      </c>
      <c r="D40" s="309">
        <f>SUM('Budget Summary-ERP'!CE106:CJ106)/100000</f>
        <v>16.7465175</v>
      </c>
      <c r="E40" s="306">
        <f t="shared" si="10"/>
        <v>287.22476999999998</v>
      </c>
      <c r="F40" s="306">
        <f>SUM('Budget Summary-ERP'!CK107:CL107)/100000</f>
        <v>3.7168813442579447</v>
      </c>
      <c r="G40" s="306">
        <f t="shared" si="11"/>
        <v>165.9799674056591</v>
      </c>
      <c r="H40" s="306">
        <f t="shared" si="14"/>
        <v>121.24480259434088</v>
      </c>
      <c r="I40" s="307">
        <f t="shared" si="15"/>
        <v>0.33602521418012604</v>
      </c>
      <c r="K40" s="385" t="s">
        <v>602</v>
      </c>
      <c r="L40" s="304">
        <v>45931</v>
      </c>
      <c r="M40" s="305">
        <f>'Main Summary'!$I$6/4/100000</f>
        <v>7.7448749999999986</v>
      </c>
      <c r="N40" s="306">
        <f t="shared" si="16"/>
        <v>85.595666666666645</v>
      </c>
      <c r="O40" s="306">
        <f>'Main Summary'!$I$118/12/100000</f>
        <v>1.9712308047092808</v>
      </c>
      <c r="P40" s="306">
        <f t="shared" si="13"/>
        <v>67.321180484278401</v>
      </c>
      <c r="Q40" s="306">
        <f t="shared" si="1"/>
        <v>18.274486182388245</v>
      </c>
      <c r="R40" s="307">
        <f t="shared" si="2"/>
        <v>0.15987477522757754</v>
      </c>
      <c r="T40" s="385" t="s">
        <v>602</v>
      </c>
      <c r="U40" s="304">
        <v>45931</v>
      </c>
      <c r="V40" s="305">
        <f t="shared" si="9"/>
        <v>24.491392499999996</v>
      </c>
      <c r="W40" s="305">
        <f t="shared" si="3"/>
        <v>372.82043666666664</v>
      </c>
      <c r="X40" s="305">
        <f t="shared" si="4"/>
        <v>5.6881121489672255</v>
      </c>
      <c r="Y40" s="305">
        <f t="shared" si="5"/>
        <v>233.30114788993751</v>
      </c>
      <c r="Z40" s="305">
        <f t="shared" si="6"/>
        <v>139.51928877672913</v>
      </c>
      <c r="AA40" s="307">
        <f t="shared" si="7"/>
        <v>0.29364720288506713</v>
      </c>
    </row>
    <row r="41" spans="2:27" x14ac:dyDescent="0.25">
      <c r="B41" s="385" t="s">
        <v>602</v>
      </c>
      <c r="C41" s="304">
        <v>45962</v>
      </c>
      <c r="D41" s="309"/>
      <c r="E41" s="306">
        <f t="shared" si="10"/>
        <v>287.22476999999998</v>
      </c>
      <c r="F41" s="306">
        <f>SUM('Budget Summary-ERP'!CM107:CN107)/100000</f>
        <v>2.7697822538629446</v>
      </c>
      <c r="G41" s="306">
        <f t="shared" si="11"/>
        <v>168.74974965952205</v>
      </c>
      <c r="H41" s="306">
        <f t="shared" si="14"/>
        <v>118.47502034047793</v>
      </c>
      <c r="I41" s="307">
        <f t="shared" si="15"/>
        <v>0.32834887131699653</v>
      </c>
      <c r="K41" s="385" t="s">
        <v>602</v>
      </c>
      <c r="L41" s="304">
        <v>45962</v>
      </c>
      <c r="M41" s="309"/>
      <c r="N41" s="306">
        <f t="shared" si="16"/>
        <v>85.595666666666645</v>
      </c>
      <c r="O41" s="306">
        <f>'Main Summary'!$I$118/12/100000</f>
        <v>1.9712308047092808</v>
      </c>
      <c r="P41" s="306">
        <f t="shared" si="13"/>
        <v>69.29241128898768</v>
      </c>
      <c r="Q41" s="306">
        <f t="shared" si="1"/>
        <v>16.303255377678965</v>
      </c>
      <c r="R41" s="307">
        <f t="shared" si="2"/>
        <v>0.14262941584076785</v>
      </c>
      <c r="T41" s="385" t="s">
        <v>602</v>
      </c>
      <c r="U41" s="304">
        <v>45962</v>
      </c>
      <c r="V41" s="305">
        <f t="shared" si="9"/>
        <v>0</v>
      </c>
      <c r="W41" s="305">
        <f t="shared" si="3"/>
        <v>372.82043666666664</v>
      </c>
      <c r="X41" s="305">
        <f t="shared" si="4"/>
        <v>4.741013058572225</v>
      </c>
      <c r="Y41" s="305">
        <f t="shared" si="5"/>
        <v>238.04216094850972</v>
      </c>
      <c r="Z41" s="305">
        <f t="shared" si="6"/>
        <v>134.77827571815689</v>
      </c>
      <c r="AA41" s="307">
        <f t="shared" si="7"/>
        <v>0.28366876022170745</v>
      </c>
    </row>
    <row r="42" spans="2:27" x14ac:dyDescent="0.25">
      <c r="B42" s="385" t="s">
        <v>602</v>
      </c>
      <c r="C42" s="304">
        <v>45992</v>
      </c>
      <c r="D42" s="309"/>
      <c r="E42" s="306">
        <f t="shared" si="10"/>
        <v>287.22476999999998</v>
      </c>
      <c r="F42" s="306">
        <f>SUM('Budget Summary-ERP'!CO107:CP107)/100000</f>
        <v>4.1397822538629452</v>
      </c>
      <c r="G42" s="306">
        <f t="shared" si="11"/>
        <v>172.88953191338499</v>
      </c>
      <c r="H42" s="306">
        <f t="shared" si="14"/>
        <v>114.33523808661499</v>
      </c>
      <c r="I42" s="307">
        <f t="shared" si="15"/>
        <v>0.31687562719644152</v>
      </c>
      <c r="K42" s="385" t="s">
        <v>602</v>
      </c>
      <c r="L42" s="304">
        <v>45992</v>
      </c>
      <c r="M42" s="309"/>
      <c r="N42" s="306">
        <f t="shared" si="16"/>
        <v>85.595666666666645</v>
      </c>
      <c r="O42" s="306">
        <f>'Main Summary'!$I$118/12/100000</f>
        <v>1.9712308047092808</v>
      </c>
      <c r="P42" s="306">
        <f t="shared" si="13"/>
        <v>71.263642093696959</v>
      </c>
      <c r="Q42" s="306">
        <f t="shared" si="1"/>
        <v>14.332024572969686</v>
      </c>
      <c r="R42" s="307">
        <f t="shared" si="2"/>
        <v>0.1253840564539582</v>
      </c>
      <c r="T42" s="385" t="s">
        <v>602</v>
      </c>
      <c r="U42" s="304">
        <v>45992</v>
      </c>
      <c r="V42" s="305">
        <f t="shared" si="9"/>
        <v>0</v>
      </c>
      <c r="W42" s="305">
        <f t="shared" si="3"/>
        <v>372.82043666666664</v>
      </c>
      <c r="X42" s="305">
        <f t="shared" si="4"/>
        <v>6.111013058572226</v>
      </c>
      <c r="Y42" s="305">
        <f t="shared" si="5"/>
        <v>244.15317400708193</v>
      </c>
      <c r="Z42" s="305">
        <f t="shared" si="6"/>
        <v>128.66726265958468</v>
      </c>
      <c r="AA42" s="307">
        <f t="shared" si="7"/>
        <v>0.27080686917296842</v>
      </c>
    </row>
    <row r="43" spans="2:27" x14ac:dyDescent="0.25">
      <c r="B43" s="385" t="s">
        <v>602</v>
      </c>
      <c r="C43" s="304">
        <v>46023</v>
      </c>
      <c r="D43" s="309">
        <f>SUM('Budget Summary-ERP'!CK106:CP106)/100000</f>
        <v>18.398944999999998</v>
      </c>
      <c r="E43" s="306">
        <f t="shared" si="10"/>
        <v>305.62371499999995</v>
      </c>
      <c r="F43" s="306">
        <f>SUM('Budget Summary-ERP'!CQ107:CR107)/100000</f>
        <v>3.6221640301379443</v>
      </c>
      <c r="G43" s="306">
        <f t="shared" si="11"/>
        <v>176.51169594352294</v>
      </c>
      <c r="H43" s="306">
        <f t="shared" si="14"/>
        <v>129.11201905647701</v>
      </c>
      <c r="I43" s="307">
        <f t="shared" si="15"/>
        <v>0.35782889598853779</v>
      </c>
      <c r="K43" s="385" t="s">
        <v>602</v>
      </c>
      <c r="L43" s="304">
        <v>46023</v>
      </c>
      <c r="M43" s="305">
        <f>'Main Summary'!$I$6/4/100000</f>
        <v>7.7448749999999986</v>
      </c>
      <c r="N43" s="306">
        <f t="shared" si="16"/>
        <v>93.340541666666638</v>
      </c>
      <c r="O43" s="306">
        <f>'Main Summary'!$I$118/12/100000</f>
        <v>1.9712308047092808</v>
      </c>
      <c r="P43" s="306">
        <f t="shared" si="13"/>
        <v>73.234872898406238</v>
      </c>
      <c r="Q43" s="306">
        <f t="shared" si="1"/>
        <v>20.105668768260401</v>
      </c>
      <c r="R43" s="307">
        <f t="shared" si="2"/>
        <v>0.1758949194546206</v>
      </c>
      <c r="T43" s="385" t="s">
        <v>602</v>
      </c>
      <c r="U43" s="304">
        <v>46023</v>
      </c>
      <c r="V43" s="305">
        <f t="shared" si="9"/>
        <v>26.143819999999998</v>
      </c>
      <c r="W43" s="305">
        <f t="shared" si="3"/>
        <v>398.96425666666659</v>
      </c>
      <c r="X43" s="305">
        <f t="shared" si="4"/>
        <v>5.5933948348472251</v>
      </c>
      <c r="Y43" s="305">
        <f t="shared" si="5"/>
        <v>249.74656884192916</v>
      </c>
      <c r="Z43" s="305">
        <f t="shared" si="6"/>
        <v>149.21768782473742</v>
      </c>
      <c r="AA43" s="307">
        <f t="shared" si="7"/>
        <v>0.31405948980166909</v>
      </c>
    </row>
    <row r="44" spans="2:27" x14ac:dyDescent="0.25">
      <c r="B44" s="385" t="s">
        <v>602</v>
      </c>
      <c r="C44" s="304">
        <v>46054</v>
      </c>
      <c r="D44" s="309"/>
      <c r="E44" s="306">
        <f t="shared" si="10"/>
        <v>305.62371499999995</v>
      </c>
      <c r="F44" s="306">
        <f>SUM('Budget Summary-ERP'!CS107:CT107)/100000</f>
        <v>3.4697822538629448</v>
      </c>
      <c r="G44" s="306">
        <f t="shared" si="11"/>
        <v>179.98147819738588</v>
      </c>
      <c r="H44" s="306">
        <f t="shared" si="14"/>
        <v>125.64223680261406</v>
      </c>
      <c r="I44" s="307">
        <f t="shared" si="15"/>
        <v>0.34821253058511786</v>
      </c>
      <c r="K44" s="385" t="s">
        <v>602</v>
      </c>
      <c r="L44" s="304">
        <v>46054</v>
      </c>
      <c r="M44" s="309"/>
      <c r="N44" s="306">
        <f t="shared" si="16"/>
        <v>93.340541666666638</v>
      </c>
      <c r="O44" s="306">
        <f>'Main Summary'!$I$118/12/100000</f>
        <v>1.9712308047092808</v>
      </c>
      <c r="P44" s="306">
        <f t="shared" si="13"/>
        <v>75.206103703115517</v>
      </c>
      <c r="Q44" s="306">
        <f t="shared" si="1"/>
        <v>18.134437963551122</v>
      </c>
      <c r="R44" s="307">
        <f t="shared" si="2"/>
        <v>0.15864956006781092</v>
      </c>
      <c r="T44" s="385" t="s">
        <v>602</v>
      </c>
      <c r="U44" s="304">
        <v>46054</v>
      </c>
      <c r="V44" s="305">
        <f t="shared" si="9"/>
        <v>0</v>
      </c>
      <c r="W44" s="305">
        <f t="shared" si="3"/>
        <v>398.96425666666659</v>
      </c>
      <c r="X44" s="305">
        <f t="shared" si="4"/>
        <v>5.4410130585722261</v>
      </c>
      <c r="Y44" s="305">
        <f t="shared" si="5"/>
        <v>255.18758190050141</v>
      </c>
      <c r="Z44" s="305">
        <f t="shared" si="6"/>
        <v>143.77667476616517</v>
      </c>
      <c r="AA44" s="307">
        <f t="shared" si="7"/>
        <v>0.30260775234286003</v>
      </c>
    </row>
    <row r="45" spans="2:27" x14ac:dyDescent="0.25">
      <c r="B45" s="385" t="s">
        <v>602</v>
      </c>
      <c r="C45" s="304">
        <v>46082</v>
      </c>
      <c r="D45" s="309"/>
      <c r="E45" s="306">
        <f t="shared" si="10"/>
        <v>305.62371499999995</v>
      </c>
      <c r="F45" s="306">
        <f>SUM('Budget Summary-ERP'!CU107:CV107)/100000</f>
        <v>3.6221640301379443</v>
      </c>
      <c r="G45" s="306">
        <f t="shared" si="11"/>
        <v>183.60364222752384</v>
      </c>
      <c r="H45" s="306">
        <f t="shared" si="14"/>
        <v>122.02007277247611</v>
      </c>
      <c r="I45" s="307">
        <f t="shared" si="15"/>
        <v>0.33817384506640796</v>
      </c>
      <c r="K45" s="385" t="s">
        <v>602</v>
      </c>
      <c r="L45" s="304">
        <v>46082</v>
      </c>
      <c r="M45" s="309"/>
      <c r="N45" s="306">
        <f t="shared" si="16"/>
        <v>93.340541666666638</v>
      </c>
      <c r="O45" s="306">
        <f>'Main Summary'!$I$118/12/100000</f>
        <v>1.9712308047092808</v>
      </c>
      <c r="P45" s="306">
        <f t="shared" si="13"/>
        <v>77.177334507824796</v>
      </c>
      <c r="Q45" s="306">
        <f t="shared" si="1"/>
        <v>16.163207158841843</v>
      </c>
      <c r="R45" s="307">
        <f t="shared" si="2"/>
        <v>0.14140420068100124</v>
      </c>
      <c r="T45" s="385" t="s">
        <v>602</v>
      </c>
      <c r="U45" s="304">
        <v>46082</v>
      </c>
      <c r="V45" s="305">
        <f t="shared" si="9"/>
        <v>0</v>
      </c>
      <c r="W45" s="305">
        <f t="shared" si="3"/>
        <v>398.96425666666659</v>
      </c>
      <c r="X45" s="305">
        <f t="shared" si="4"/>
        <v>5.5933948348472251</v>
      </c>
      <c r="Y45" s="305">
        <f t="shared" si="5"/>
        <v>260.78097673534864</v>
      </c>
      <c r="Z45" s="305">
        <f t="shared" si="6"/>
        <v>138.18327993131794</v>
      </c>
      <c r="AA45" s="307">
        <f t="shared" si="7"/>
        <v>0.29083529591561208</v>
      </c>
    </row>
    <row r="46" spans="2:27" x14ac:dyDescent="0.25">
      <c r="B46" s="385" t="s">
        <v>602</v>
      </c>
      <c r="C46" s="304">
        <v>46113</v>
      </c>
      <c r="D46" s="309">
        <f>SUM('Budget Summary-ERP'!CQ106:CV106)/100000</f>
        <v>18.398944999999998</v>
      </c>
      <c r="E46" s="306">
        <f t="shared" si="10"/>
        <v>324.02265999999997</v>
      </c>
      <c r="F46" s="306">
        <f>SUM('Budget Summary-ERP'!CW107:CX107)/100000</f>
        <v>2.7697822538629446</v>
      </c>
      <c r="G46" s="306">
        <f t="shared" si="11"/>
        <v>186.37342448138679</v>
      </c>
      <c r="H46" s="306">
        <f t="shared" si="14"/>
        <v>137.64923551861318</v>
      </c>
      <c r="I46" s="307">
        <f t="shared" si="15"/>
        <v>0.38148945651408483</v>
      </c>
      <c r="K46" s="385" t="s">
        <v>602</v>
      </c>
      <c r="L46" s="304">
        <v>46113</v>
      </c>
      <c r="M46" s="305">
        <f>'Main Summary'!$I$6/4/100000</f>
        <v>7.7448749999999986</v>
      </c>
      <c r="N46" s="306">
        <f t="shared" si="16"/>
        <v>101.08541666666663</v>
      </c>
      <c r="O46" s="306">
        <f>'Main Summary'!$I$118/12/100000</f>
        <v>1.9712308047092808</v>
      </c>
      <c r="P46" s="306">
        <f t="shared" si="13"/>
        <v>79.148565312534075</v>
      </c>
      <c r="Q46" s="306">
        <f t="shared" si="1"/>
        <v>21.936851354132557</v>
      </c>
      <c r="R46" s="307">
        <f t="shared" si="2"/>
        <v>0.19191506368166364</v>
      </c>
      <c r="T46" s="385" t="s">
        <v>602</v>
      </c>
      <c r="U46" s="304">
        <v>46113</v>
      </c>
      <c r="V46" s="305">
        <f t="shared" si="9"/>
        <v>26.143819999999998</v>
      </c>
      <c r="W46" s="305">
        <f t="shared" si="3"/>
        <v>425.10807666666659</v>
      </c>
      <c r="X46" s="305">
        <f t="shared" si="4"/>
        <v>4.741013058572225</v>
      </c>
      <c r="Y46" s="305">
        <f t="shared" si="5"/>
        <v>265.52198979392085</v>
      </c>
      <c r="Z46" s="305">
        <f t="shared" si="6"/>
        <v>159.58608687274574</v>
      </c>
      <c r="AA46" s="307">
        <f t="shared" si="7"/>
        <v>0.33588193030820113</v>
      </c>
    </row>
    <row r="47" spans="2:27" x14ac:dyDescent="0.25">
      <c r="B47" s="385" t="s">
        <v>603</v>
      </c>
      <c r="C47" s="304">
        <v>46143</v>
      </c>
      <c r="D47" s="309"/>
      <c r="E47" s="306">
        <f t="shared" si="10"/>
        <v>324.02265999999997</v>
      </c>
      <c r="F47" s="306">
        <f>SUM('Budget Summary-ERP'!CY107:CZ107)/100000</f>
        <v>3.9341433688335568</v>
      </c>
      <c r="G47" s="306">
        <f t="shared" si="11"/>
        <v>190.30756785022035</v>
      </c>
      <c r="H47" s="306">
        <f t="shared" si="14"/>
        <v>133.71509214977962</v>
      </c>
      <c r="I47" s="307">
        <f t="shared" si="15"/>
        <v>0.37058613249655437</v>
      </c>
      <c r="K47" s="385" t="s">
        <v>603</v>
      </c>
      <c r="L47" s="304">
        <v>46143</v>
      </c>
      <c r="M47" s="309"/>
      <c r="N47" s="306">
        <f t="shared" si="16"/>
        <v>101.08541666666663</v>
      </c>
      <c r="O47" s="306">
        <f>'Main Summary'!$K$118/100000/5</f>
        <v>2.0471843260113642</v>
      </c>
      <c r="P47" s="306">
        <f t="shared" si="13"/>
        <v>81.195749638545436</v>
      </c>
      <c r="Q47" s="306">
        <f t="shared" si="1"/>
        <v>19.889667028121195</v>
      </c>
      <c r="R47" s="307">
        <f t="shared" si="2"/>
        <v>0.17400522311465991</v>
      </c>
      <c r="T47" s="385" t="s">
        <v>603</v>
      </c>
      <c r="U47" s="304">
        <v>46143</v>
      </c>
      <c r="V47" s="305">
        <f t="shared" si="9"/>
        <v>0</v>
      </c>
      <c r="W47" s="305">
        <f t="shared" si="3"/>
        <v>425.10807666666659</v>
      </c>
      <c r="X47" s="305">
        <f t="shared" si="4"/>
        <v>5.9813276948449214</v>
      </c>
      <c r="Y47" s="305">
        <f t="shared" si="5"/>
        <v>271.50331748876579</v>
      </c>
      <c r="Z47" s="305">
        <f t="shared" si="6"/>
        <v>153.6047591779008</v>
      </c>
      <c r="AA47" s="307">
        <f t="shared" si="7"/>
        <v>0.32329298893292685</v>
      </c>
    </row>
    <row r="48" spans="2:27" x14ac:dyDescent="0.25">
      <c r="B48" s="385" t="s">
        <v>603</v>
      </c>
      <c r="C48" s="304">
        <v>46174</v>
      </c>
      <c r="D48" s="309"/>
      <c r="E48" s="306">
        <f t="shared" si="10"/>
        <v>324.02265999999997</v>
      </c>
      <c r="F48" s="306">
        <f>SUM('Budget Summary-ERP'!DA107:DB107)/100000</f>
        <v>2.9972094149310569</v>
      </c>
      <c r="G48" s="306">
        <f t="shared" si="11"/>
        <v>193.30477726515142</v>
      </c>
      <c r="H48" s="306">
        <f t="shared" si="14"/>
        <v>130.71788273484856</v>
      </c>
      <c r="I48" s="307">
        <f t="shared" si="15"/>
        <v>0.36227948417807287</v>
      </c>
      <c r="K48" s="385" t="s">
        <v>603</v>
      </c>
      <c r="L48" s="304">
        <v>46174</v>
      </c>
      <c r="M48" s="309"/>
      <c r="N48" s="306">
        <f t="shared" si="16"/>
        <v>101.08541666666663</v>
      </c>
      <c r="O48" s="306">
        <f>'Main Summary'!$K$118/100000/5</f>
        <v>2.0471843260113642</v>
      </c>
      <c r="P48" s="306">
        <f t="shared" si="13"/>
        <v>83.242933964556798</v>
      </c>
      <c r="Q48" s="306">
        <f t="shared" si="1"/>
        <v>17.842482702109834</v>
      </c>
      <c r="R48" s="307">
        <f t="shared" si="2"/>
        <v>0.15609538254765618</v>
      </c>
      <c r="T48" s="385" t="s">
        <v>603</v>
      </c>
      <c r="U48" s="304">
        <v>46174</v>
      </c>
      <c r="V48" s="305">
        <f t="shared" si="9"/>
        <v>0</v>
      </c>
      <c r="W48" s="305">
        <f t="shared" si="3"/>
        <v>425.10807666666659</v>
      </c>
      <c r="X48" s="305">
        <f t="shared" si="4"/>
        <v>5.0443937409424215</v>
      </c>
      <c r="Y48" s="305">
        <f t="shared" si="5"/>
        <v>276.54771122970823</v>
      </c>
      <c r="Z48" s="305">
        <f t="shared" si="6"/>
        <v>148.56036543695839</v>
      </c>
      <c r="AA48" s="307">
        <f t="shared" si="7"/>
        <v>0.31267601886903024</v>
      </c>
    </row>
    <row r="49" spans="2:27" x14ac:dyDescent="0.25">
      <c r="B49" s="385" t="s">
        <v>603</v>
      </c>
      <c r="C49" s="304">
        <v>46204</v>
      </c>
      <c r="D49" s="309">
        <f>SUM('Budget Summary-ERP'!CW106:DB106)/100000</f>
        <v>18.398944999999998</v>
      </c>
      <c r="E49" s="306">
        <f t="shared" si="10"/>
        <v>342.421605</v>
      </c>
      <c r="F49" s="306">
        <f>SUM('Budget Summary-ERP'!DC107:DD107)/100000</f>
        <v>4.6341433688335574</v>
      </c>
      <c r="G49" s="306">
        <f t="shared" si="11"/>
        <v>197.93892063398496</v>
      </c>
      <c r="H49" s="306">
        <f t="shared" si="14"/>
        <v>144.48268436601504</v>
      </c>
      <c r="I49" s="307">
        <f t="shared" si="15"/>
        <v>0.40042809193105833</v>
      </c>
      <c r="K49" s="385" t="s">
        <v>603</v>
      </c>
      <c r="L49" s="304">
        <v>46204</v>
      </c>
      <c r="M49" s="305">
        <f>'Main Summary'!$K$6/2/100000</f>
        <v>6.6097916666666663</v>
      </c>
      <c r="N49" s="306">
        <f t="shared" si="16"/>
        <v>107.6952083333333</v>
      </c>
      <c r="O49" s="306">
        <f>'Main Summary'!$K$118/100000/5</f>
        <v>2.0471843260113642</v>
      </c>
      <c r="P49" s="306">
        <f t="shared" si="13"/>
        <v>85.290118290568159</v>
      </c>
      <c r="Q49" s="306">
        <f t="shared" si="1"/>
        <v>22.405090042765138</v>
      </c>
      <c r="R49" s="307">
        <f t="shared" si="2"/>
        <v>0.19601146094016136</v>
      </c>
      <c r="T49" s="385" t="s">
        <v>603</v>
      </c>
      <c r="U49" s="304">
        <v>46204</v>
      </c>
      <c r="V49" s="305">
        <f t="shared" si="9"/>
        <v>25.008736666666664</v>
      </c>
      <c r="W49" s="305">
        <f t="shared" si="3"/>
        <v>450.11681333333331</v>
      </c>
      <c r="X49" s="305">
        <f t="shared" si="4"/>
        <v>6.6813276948449216</v>
      </c>
      <c r="Y49" s="305">
        <f t="shared" si="5"/>
        <v>283.22903892455315</v>
      </c>
      <c r="Z49" s="305">
        <f t="shared" si="6"/>
        <v>166.88777440878016</v>
      </c>
      <c r="AA49" s="307">
        <f t="shared" si="7"/>
        <v>0.35124984208653931</v>
      </c>
    </row>
    <row r="50" spans="2:27" x14ac:dyDescent="0.25">
      <c r="B50" s="385" t="s">
        <v>603</v>
      </c>
      <c r="C50" s="376">
        <v>46235</v>
      </c>
      <c r="D50" s="309"/>
      <c r="E50" s="306">
        <f t="shared" si="10"/>
        <v>342.421605</v>
      </c>
      <c r="F50" s="306">
        <f>SUM('Budget Summary-ERP'!DE107:DF107)/100000</f>
        <v>3.9341433688335568</v>
      </c>
      <c r="G50" s="306">
        <f t="shared" si="11"/>
        <v>201.87306400281852</v>
      </c>
      <c r="H50" s="306">
        <f t="shared" si="14"/>
        <v>140.54854099718148</v>
      </c>
      <c r="I50" s="307">
        <f t="shared" si="15"/>
        <v>0.38952476791352786</v>
      </c>
      <c r="K50" s="385" t="s">
        <v>603</v>
      </c>
      <c r="L50" s="376">
        <v>46235</v>
      </c>
      <c r="M50" s="309"/>
      <c r="N50" s="306">
        <f t="shared" si="16"/>
        <v>107.6952083333333</v>
      </c>
      <c r="O50" s="306">
        <f>'Main Summary'!$K$118/100000/5</f>
        <v>2.0471843260113642</v>
      </c>
      <c r="P50" s="306">
        <f t="shared" si="13"/>
        <v>87.337302616579521</v>
      </c>
      <c r="Q50" s="306">
        <f t="shared" si="1"/>
        <v>20.357905716753777</v>
      </c>
      <c r="R50" s="307">
        <f t="shared" si="2"/>
        <v>0.17810162037315763</v>
      </c>
      <c r="T50" s="385" t="s">
        <v>603</v>
      </c>
      <c r="U50" s="376">
        <v>46235</v>
      </c>
      <c r="V50" s="305">
        <f t="shared" si="9"/>
        <v>0</v>
      </c>
      <c r="W50" s="305">
        <f t="shared" si="3"/>
        <v>450.11681333333331</v>
      </c>
      <c r="X50" s="305">
        <f t="shared" si="4"/>
        <v>5.9813276948449214</v>
      </c>
      <c r="Y50" s="305">
        <f t="shared" si="5"/>
        <v>289.21036661939803</v>
      </c>
      <c r="Z50" s="305">
        <f t="shared" si="6"/>
        <v>160.90644671393525</v>
      </c>
      <c r="AA50" s="307">
        <f t="shared" si="7"/>
        <v>0.33866090071126514</v>
      </c>
    </row>
    <row r="51" spans="2:27" s="375" customFormat="1" x14ac:dyDescent="0.25">
      <c r="B51" s="385" t="s">
        <v>603</v>
      </c>
      <c r="C51" s="376">
        <v>46266</v>
      </c>
      <c r="D51" s="377"/>
      <c r="E51" s="378">
        <f t="shared" si="10"/>
        <v>342.421605</v>
      </c>
      <c r="F51" s="378">
        <f>SUM('Budget Summary-ERP'!DG107:DH107)/100000</f>
        <v>2.9972094149310569</v>
      </c>
      <c r="G51" s="306">
        <f t="shared" si="11"/>
        <v>204.87027341774959</v>
      </c>
      <c r="H51" s="306">
        <f t="shared" si="14"/>
        <v>137.55133158225041</v>
      </c>
      <c r="I51" s="307">
        <f t="shared" si="15"/>
        <v>0.38121811959504637</v>
      </c>
      <c r="K51" s="385" t="s">
        <v>603</v>
      </c>
      <c r="L51" s="376">
        <v>46266</v>
      </c>
      <c r="M51" s="377"/>
      <c r="N51" s="378">
        <f t="shared" si="16"/>
        <v>107.6952083333333</v>
      </c>
      <c r="O51" s="306">
        <f>'Main Summary'!$K$118/100000/5</f>
        <v>2.0471843260113642</v>
      </c>
      <c r="P51" s="306">
        <f t="shared" si="13"/>
        <v>89.384486942590883</v>
      </c>
      <c r="Q51" s="306">
        <f t="shared" si="1"/>
        <v>18.310721390742415</v>
      </c>
      <c r="R51" s="307">
        <f t="shared" si="2"/>
        <v>0.1601917798061539</v>
      </c>
      <c r="T51" s="385" t="s">
        <v>603</v>
      </c>
      <c r="U51" s="376">
        <v>46266</v>
      </c>
      <c r="V51" s="305">
        <f t="shared" si="9"/>
        <v>0</v>
      </c>
      <c r="W51" s="305">
        <f t="shared" si="3"/>
        <v>450.11681333333331</v>
      </c>
      <c r="X51" s="305">
        <f t="shared" si="4"/>
        <v>5.0443937409424215</v>
      </c>
      <c r="Y51" s="305">
        <f t="shared" si="5"/>
        <v>294.25476036034047</v>
      </c>
      <c r="Z51" s="305">
        <f t="shared" si="6"/>
        <v>155.86205297299284</v>
      </c>
      <c r="AA51" s="307">
        <f t="shared" si="7"/>
        <v>0.32804393064736853</v>
      </c>
    </row>
    <row r="52" spans="2:27" x14ac:dyDescent="0.25">
      <c r="B52" s="385" t="s">
        <v>603</v>
      </c>
      <c r="C52" s="376">
        <v>46296</v>
      </c>
      <c r="D52" s="377">
        <f>SUM('Budget Summary-ERP'!DC106:DH106)/100000</f>
        <v>18.398944999999998</v>
      </c>
      <c r="E52" s="310">
        <f t="shared" si="10"/>
        <v>360.82055000000003</v>
      </c>
      <c r="G52" s="310">
        <f t="shared" si="11"/>
        <v>204.87027341774959</v>
      </c>
      <c r="H52" s="306">
        <f t="shared" si="14"/>
        <v>155.95027658225044</v>
      </c>
      <c r="I52" s="307">
        <f t="shared" si="15"/>
        <v>0.4322100739058527</v>
      </c>
      <c r="K52" s="385" t="s">
        <v>603</v>
      </c>
      <c r="L52" s="376">
        <v>46296</v>
      </c>
      <c r="M52" s="305">
        <f>'Main Summary'!$K$6/2/100000</f>
        <v>6.6097916666666663</v>
      </c>
      <c r="N52" s="310">
        <f t="shared" si="16"/>
        <v>114.30499999999996</v>
      </c>
      <c r="O52" s="306"/>
      <c r="P52" s="310">
        <f t="shared" si="13"/>
        <v>89.384486942590883</v>
      </c>
      <c r="Q52" s="306">
        <f t="shared" si="1"/>
        <v>24.920513057409082</v>
      </c>
      <c r="R52" s="307">
        <f>Q52/$M$53</f>
        <v>0.21801769876566282</v>
      </c>
      <c r="T52" s="385" t="s">
        <v>603</v>
      </c>
      <c r="U52" s="376">
        <v>46296</v>
      </c>
      <c r="V52" s="305">
        <f t="shared" si="9"/>
        <v>25.008736666666664</v>
      </c>
      <c r="W52" s="386">
        <f t="shared" si="3"/>
        <v>475.12554999999998</v>
      </c>
      <c r="X52" s="305">
        <f t="shared" si="4"/>
        <v>0</v>
      </c>
      <c r="Y52" s="386">
        <f t="shared" si="5"/>
        <v>294.25476036034047</v>
      </c>
      <c r="Z52" s="386">
        <f t="shared" si="6"/>
        <v>180.87078963965951</v>
      </c>
      <c r="AA52" s="307">
        <f>Z52/$V$53</f>
        <v>0.3806799900356011</v>
      </c>
    </row>
    <row r="53" spans="2:27" x14ac:dyDescent="0.25">
      <c r="B53" s="303"/>
      <c r="C53" s="311" t="s">
        <v>14</v>
      </c>
      <c r="D53" s="381">
        <f>SUM(D4:D52)</f>
        <v>360.82055000000003</v>
      </c>
      <c r="E53" s="381"/>
      <c r="F53" s="381">
        <f>SUM(F4:F51)</f>
        <v>204.87027341774959</v>
      </c>
      <c r="G53" s="381"/>
      <c r="H53" s="381"/>
      <c r="I53" s="381"/>
      <c r="K53" s="303"/>
      <c r="L53" s="311" t="s">
        <v>14</v>
      </c>
      <c r="M53" s="381">
        <f>SUM(M4:M52)</f>
        <v>114.30499999999996</v>
      </c>
      <c r="N53" s="381"/>
      <c r="O53" s="381">
        <f>SUM(O4:O51)</f>
        <v>89.384486942590883</v>
      </c>
      <c r="P53" s="381"/>
      <c r="Q53" s="381"/>
      <c r="R53" s="381"/>
      <c r="T53" s="303"/>
      <c r="U53" s="311" t="s">
        <v>14</v>
      </c>
      <c r="V53" s="381">
        <f>SUM(V4:V52)</f>
        <v>475.12555000000003</v>
      </c>
      <c r="W53" s="381"/>
      <c r="X53" s="381">
        <f>SUM(X4:X51)</f>
        <v>294.25476036034053</v>
      </c>
      <c r="Y53" s="381"/>
      <c r="Z53" s="381"/>
      <c r="AA53" s="381"/>
    </row>
  </sheetData>
  <mergeCells count="18">
    <mergeCell ref="Z2:Z3"/>
    <mergeCell ref="AA2:AA3"/>
    <mergeCell ref="R2:R3"/>
    <mergeCell ref="T2:T3"/>
    <mergeCell ref="U2:U3"/>
    <mergeCell ref="V2:W2"/>
    <mergeCell ref="X2:Y2"/>
    <mergeCell ref="K2:K3"/>
    <mergeCell ref="L2:L3"/>
    <mergeCell ref="M2:N2"/>
    <mergeCell ref="O2:P2"/>
    <mergeCell ref="Q2:Q3"/>
    <mergeCell ref="I2:I3"/>
    <mergeCell ref="B2:B3"/>
    <mergeCell ref="C2:C3"/>
    <mergeCell ref="D2:E2"/>
    <mergeCell ref="F2:G2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Assumptions</vt:lpstr>
      <vt:lpstr>Main Summary</vt:lpstr>
      <vt:lpstr>Budget Summary-ERP</vt:lpstr>
      <vt:lpstr>HBT Resource -ERP</vt:lpstr>
      <vt:lpstr>Partner Resource -ERP</vt:lpstr>
      <vt:lpstr>HBT Rate</vt:lpstr>
      <vt:lpstr>Travel Cost</vt:lpstr>
      <vt:lpstr>Accomodation charges -HBT</vt:lpstr>
      <vt:lpstr>Cashflow</vt:lpstr>
      <vt:lpstr>Change reuest</vt:lpstr>
      <vt:lpstr>Considerations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Rajesh.Shanbhag</dc:creator>
  <cp:lastModifiedBy>PUJARA Balbeer/HIGHBAR/H.O.</cp:lastModifiedBy>
  <dcterms:created xsi:type="dcterms:W3CDTF">2017-09-23T18:59:01Z</dcterms:created>
  <dcterms:modified xsi:type="dcterms:W3CDTF">2022-10-11T09:35:53Z</dcterms:modified>
</cp:coreProperties>
</file>