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Z:\Highbar Technocrat Ltd\MRM Reports\FY 2024-25\Dec'24\Customer Ageing\"/>
    </mc:Choice>
  </mc:AlternateContent>
  <xr:revisionPtr revIDLastSave="0" documentId="13_ncr:1_{D39D5C0B-AA53-451A-985A-9369CBBC1A73}" xr6:coauthVersionLast="47" xr6:coauthVersionMax="47" xr10:uidLastSave="{00000000-0000-0000-0000-000000000000}"/>
  <bookViews>
    <workbookView xWindow="-110" yWindow="-110" windowWidth="19420" windowHeight="10300" xr2:uid="{E62216C2-878C-44ED-A990-FC95EDEE3D3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5" i="1" l="1"/>
  <c r="E34" i="1"/>
  <c r="F34" i="1" s="1"/>
  <c r="E33" i="1"/>
  <c r="F33" i="1" s="1"/>
  <c r="H33" i="1" s="1"/>
  <c r="E32" i="1"/>
  <c r="F32" i="1" s="1"/>
  <c r="H32" i="1" s="1"/>
  <c r="E31" i="1"/>
  <c r="F31" i="1" s="1"/>
  <c r="E27" i="1"/>
  <c r="F27" i="1" s="1"/>
  <c r="H27" i="1" s="1"/>
  <c r="D23" i="1"/>
  <c r="E22" i="1"/>
  <c r="F22" i="1" s="1"/>
  <c r="H22" i="1" s="1"/>
  <c r="E21" i="1"/>
  <c r="F21" i="1" s="1"/>
  <c r="D13" i="1"/>
  <c r="E12" i="1"/>
  <c r="F12" i="1" s="1"/>
  <c r="H12" i="1" s="1"/>
  <c r="E11" i="1"/>
  <c r="F11" i="1" s="1"/>
  <c r="H11" i="1" s="1"/>
  <c r="E17" i="1"/>
  <c r="F17" i="1" s="1"/>
  <c r="H17" i="1" s="1"/>
  <c r="E6" i="1"/>
  <c r="F6" i="1" s="1"/>
  <c r="H6" i="1" s="1"/>
  <c r="D7" i="1"/>
  <c r="E5" i="1"/>
  <c r="F5" i="1" s="1"/>
  <c r="H5" i="1" s="1"/>
  <c r="E4" i="1"/>
  <c r="H34" i="1" l="1"/>
  <c r="F35" i="1"/>
  <c r="E35" i="1"/>
  <c r="E23" i="1"/>
  <c r="H31" i="1"/>
  <c r="F23" i="1"/>
  <c r="H21" i="1"/>
  <c r="H23" i="1" s="1"/>
  <c r="H13" i="1"/>
  <c r="E13" i="1"/>
  <c r="F13" i="1"/>
  <c r="E7" i="1"/>
  <c r="F4" i="1"/>
  <c r="F7" i="1" s="1"/>
  <c r="H35" i="1" l="1"/>
  <c r="H4" i="1"/>
  <c r="H7" i="1" s="1"/>
</calcChain>
</file>

<file path=xl/sharedStrings.xml><?xml version="1.0" encoding="utf-8"?>
<sst xmlns="http://schemas.openxmlformats.org/spreadsheetml/2006/main" count="85" uniqueCount="42">
  <si>
    <t>Date</t>
  </si>
  <si>
    <t>Invoice Number</t>
  </si>
  <si>
    <t>Narration</t>
  </si>
  <si>
    <t>Basic Value</t>
  </si>
  <si>
    <t>GST Value</t>
  </si>
  <si>
    <t>Gross Value</t>
  </si>
  <si>
    <t>TOTAL</t>
  </si>
  <si>
    <t>2023-24/000305</t>
  </si>
  <si>
    <t>Point 13:Implementation Of E-File System</t>
  </si>
  <si>
    <t>Received</t>
  </si>
  <si>
    <t>Outstanding value</t>
  </si>
  <si>
    <t>2024-25/000170</t>
  </si>
  <si>
    <t>The services for user adoption and stabilization support-six months after acceptance of go live</t>
  </si>
  <si>
    <t>2024-25/000238</t>
  </si>
  <si>
    <t>Support services for Six Months after completion of stabilization support (Completion of Implantation)</t>
  </si>
  <si>
    <t>Alimco</t>
  </si>
  <si>
    <t>HZL</t>
  </si>
  <si>
    <t>2024-25/000129</t>
  </si>
  <si>
    <t>Wave 1 a-Go-Live Preparation &amp; Deployment (.Net)</t>
  </si>
  <si>
    <t>CRRC</t>
  </si>
  <si>
    <t>2024-25/000065</t>
  </si>
  <si>
    <t>After All completion of Work</t>
  </si>
  <si>
    <t>2024-25/000066</t>
  </si>
  <si>
    <t>Professional charges for Supply of Hardware</t>
  </si>
  <si>
    <t>Hi Rock</t>
  </si>
  <si>
    <t>2024-25/000020</t>
  </si>
  <si>
    <t>Wave2: On completion of Project Preparation Phase</t>
  </si>
  <si>
    <t>2024-25/000224</t>
  </si>
  <si>
    <t>Wave2: On Completion of Business Blueprint Phase</t>
  </si>
  <si>
    <t>2024-25/000158</t>
  </si>
  <si>
    <t>Database AFF Delivery &amp; Data build Activity for 1000 Contacts (Claim ID-I-60214242)</t>
  </si>
  <si>
    <t>SAP (Marketing)</t>
  </si>
  <si>
    <t>Mecon</t>
  </si>
  <si>
    <t>2023-24/000373</t>
  </si>
  <si>
    <t>2023-24/000374</t>
  </si>
  <si>
    <t>2023-24/000424</t>
  </si>
  <si>
    <t>2023-24/000425</t>
  </si>
  <si>
    <t>30% of the Lumpsum value of Price Schedule for Design &amp; Implementation &amp; Training of ERP System(including DMS) EXCLUDING Project Management, for PHASE-I as Completion &amp; Approval of UAT</t>
  </si>
  <si>
    <t>30% of the Lumpsum value of Price Schedule for Design &amp; Implementation &amp; Training of ERP System FOR Project Management, for PHASE-II as Completion &amp; Approval of UAT</t>
  </si>
  <si>
    <t>20% of the Lumpsum value of Price Schedule for Design &amp; Implementation &amp; Training of ERP System(including DMS) EXCLUDING Project Management, for PHASE-I as Completion of Go-Live Phase</t>
  </si>
  <si>
    <t>20% of the Lumpsum value of Price Schedule for Design &amp; Implementation &amp; Training of ERP System FOR Project Management, for PHASE-II as Completion of Go-Live Phase</t>
  </si>
  <si>
    <t>As per mail Coming in Dec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</si>
</sst>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9"/>
      <color theme="1"/>
      <name val="Trebuchet MS"/>
      <family val="2"/>
    </font>
    <font>
      <sz val="9"/>
      <color theme="1"/>
      <name val="Trebuchet MS"/>
      <family val="2"/>
    </font>
    <font>
      <sz val="10"/>
      <color theme="1"/>
      <name val="Trebuchet MS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15" fontId="4" fillId="0" borderId="1" xfId="0" applyNumberFormat="1" applyFont="1" applyBorder="1" applyAlignment="1">
      <alignment horizontal="right" vertical="top"/>
    </xf>
    <xf numFmtId="49" fontId="4" fillId="0" borderId="1" xfId="0" applyNumberFormat="1" applyFont="1" applyBorder="1" applyAlignment="1">
      <alignment horizontal="right" vertical="top"/>
    </xf>
    <xf numFmtId="0" fontId="5" fillId="0" borderId="1" xfId="0" applyFont="1" applyBorder="1" applyAlignment="1">
      <alignment wrapText="1"/>
    </xf>
    <xf numFmtId="164" fontId="4" fillId="0" borderId="1" xfId="1" applyNumberFormat="1" applyFont="1" applyBorder="1" applyAlignment="1">
      <alignment horizontal="right" vertical="top"/>
    </xf>
    <xf numFmtId="0" fontId="0" fillId="0" borderId="1" xfId="0" applyBorder="1"/>
    <xf numFmtId="49" fontId="3" fillId="2" borderId="1" xfId="0" applyNumberFormat="1" applyFont="1" applyFill="1" applyBorder="1" applyAlignment="1">
      <alignment horizontal="center" vertical="top"/>
    </xf>
    <xf numFmtId="164" fontId="3" fillId="2" borderId="1" xfId="1" applyNumberFormat="1" applyFont="1" applyFill="1" applyBorder="1" applyAlignment="1">
      <alignment horizontal="center" vertical="top"/>
    </xf>
    <xf numFmtId="0" fontId="5" fillId="0" borderId="1" xfId="0" applyFont="1" applyBorder="1"/>
    <xf numFmtId="164" fontId="0" fillId="3" borderId="1" xfId="1" applyNumberFormat="1" applyFont="1" applyFill="1" applyBorder="1" applyAlignment="1"/>
    <xf numFmtId="0" fontId="2" fillId="0" borderId="1" xfId="0" applyFont="1" applyBorder="1"/>
    <xf numFmtId="164" fontId="0" fillId="4" borderId="1" xfId="1" applyNumberFormat="1" applyFont="1" applyFill="1" applyBorder="1" applyAlignment="1"/>
    <xf numFmtId="0" fontId="2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AEE7D-4E75-4E8B-9A93-B0521B0B2930}">
  <dimension ref="A2:I35"/>
  <sheetViews>
    <sheetView tabSelected="1" topLeftCell="A27" workbookViewId="0">
      <selection activeCell="A30" sqref="A30:H35"/>
    </sheetView>
  </sheetViews>
  <sheetFormatPr defaultRowHeight="14.5" x14ac:dyDescent="0.35"/>
  <cols>
    <col min="1" max="1" width="8.08984375" bestFit="1" customWidth="1"/>
    <col min="2" max="2" width="12.7265625" bestFit="1" customWidth="1"/>
    <col min="3" max="3" width="62.08984375" bestFit="1" customWidth="1"/>
    <col min="4" max="4" width="11.1796875" bestFit="1" customWidth="1"/>
    <col min="5" max="5" width="9.6328125" bestFit="1" customWidth="1"/>
    <col min="6" max="6" width="11.1796875" bestFit="1" customWidth="1"/>
    <col min="8" max="8" width="15.7265625" bestFit="1" customWidth="1"/>
  </cols>
  <sheetData>
    <row r="2" spans="1:8" x14ac:dyDescent="0.35">
      <c r="A2" s="12" t="s">
        <v>15</v>
      </c>
    </row>
    <row r="3" spans="1:8" x14ac:dyDescent="0.35">
      <c r="A3" s="6" t="s">
        <v>0</v>
      </c>
      <c r="B3" s="6" t="s">
        <v>1</v>
      </c>
      <c r="C3" s="6" t="s">
        <v>2</v>
      </c>
      <c r="D3" s="7" t="s">
        <v>3</v>
      </c>
      <c r="E3" s="7" t="s">
        <v>4</v>
      </c>
      <c r="F3" s="7" t="s">
        <v>5</v>
      </c>
      <c r="G3" s="7" t="s">
        <v>9</v>
      </c>
      <c r="H3" s="7" t="s">
        <v>10</v>
      </c>
    </row>
    <row r="4" spans="1:8" x14ac:dyDescent="0.35">
      <c r="A4" s="1">
        <v>45161</v>
      </c>
      <c r="B4" s="2" t="s">
        <v>7</v>
      </c>
      <c r="C4" s="8" t="s">
        <v>8</v>
      </c>
      <c r="D4" s="4">
        <v>1518706</v>
      </c>
      <c r="E4" s="4">
        <f>D4*18%</f>
        <v>273367.08</v>
      </c>
      <c r="F4" s="4">
        <f>D4+E4</f>
        <v>1792073.08</v>
      </c>
      <c r="G4" s="4">
        <v>1640202</v>
      </c>
      <c r="H4" s="4">
        <f>F4-G4</f>
        <v>151871.08000000007</v>
      </c>
    </row>
    <row r="5" spans="1:8" ht="27" x14ac:dyDescent="0.35">
      <c r="A5" s="1">
        <v>45461</v>
      </c>
      <c r="B5" s="2" t="s">
        <v>11</v>
      </c>
      <c r="C5" s="3" t="s">
        <v>12</v>
      </c>
      <c r="D5" s="4">
        <v>6028911</v>
      </c>
      <c r="E5" s="4">
        <f>D5*18%</f>
        <v>1085203.98</v>
      </c>
      <c r="F5" s="4">
        <f>D5+E5</f>
        <v>7114114.9800000004</v>
      </c>
      <c r="G5" s="4">
        <v>3104889</v>
      </c>
      <c r="H5" s="4">
        <f>F5-G5</f>
        <v>4009225.9800000004</v>
      </c>
    </row>
    <row r="6" spans="1:8" ht="27" x14ac:dyDescent="0.35">
      <c r="A6" s="1">
        <v>45485</v>
      </c>
      <c r="B6" s="2" t="s">
        <v>13</v>
      </c>
      <c r="C6" s="3" t="s">
        <v>14</v>
      </c>
      <c r="D6" s="4">
        <v>5134540</v>
      </c>
      <c r="E6" s="4">
        <f>D6*18%</f>
        <v>924217.2</v>
      </c>
      <c r="F6" s="4">
        <f>D6+E6</f>
        <v>6058757.2000000002</v>
      </c>
      <c r="G6" s="4">
        <v>0</v>
      </c>
      <c r="H6" s="4">
        <f>F6-G6</f>
        <v>6058757.2000000002</v>
      </c>
    </row>
    <row r="7" spans="1:8" x14ac:dyDescent="0.35">
      <c r="A7" s="10" t="s">
        <v>6</v>
      </c>
      <c r="B7" s="10"/>
      <c r="C7" s="10"/>
      <c r="D7" s="9">
        <f>SUM(D4:D6)</f>
        <v>12682157</v>
      </c>
      <c r="E7" s="9">
        <f>SUM(E4:E6)</f>
        <v>2282788.2599999998</v>
      </c>
      <c r="F7" s="9">
        <f>SUM(F4:F6)</f>
        <v>14964945.260000002</v>
      </c>
      <c r="G7" s="5"/>
      <c r="H7" s="11">
        <f>SUM(H4:H6)</f>
        <v>10219854.260000002</v>
      </c>
    </row>
    <row r="9" spans="1:8" x14ac:dyDescent="0.35">
      <c r="A9" s="12" t="s">
        <v>19</v>
      </c>
    </row>
    <row r="10" spans="1:8" x14ac:dyDescent="0.35">
      <c r="A10" s="6" t="s">
        <v>0</v>
      </c>
      <c r="B10" s="6" t="s">
        <v>1</v>
      </c>
      <c r="C10" s="6" t="s">
        <v>2</v>
      </c>
      <c r="D10" s="7" t="s">
        <v>3</v>
      </c>
      <c r="E10" s="7" t="s">
        <v>4</v>
      </c>
      <c r="F10" s="7" t="s">
        <v>5</v>
      </c>
      <c r="G10" s="7" t="s">
        <v>9</v>
      </c>
      <c r="H10" s="7" t="s">
        <v>10</v>
      </c>
    </row>
    <row r="11" spans="1:8" x14ac:dyDescent="0.35">
      <c r="A11" s="1">
        <v>45400</v>
      </c>
      <c r="B11" s="2" t="s">
        <v>20</v>
      </c>
      <c r="C11" s="8" t="s">
        <v>21</v>
      </c>
      <c r="D11" s="4">
        <v>9467</v>
      </c>
      <c r="E11" s="4">
        <f>D11*18%</f>
        <v>1704.06</v>
      </c>
      <c r="F11" s="4">
        <f>D11+E11</f>
        <v>11171.06</v>
      </c>
      <c r="G11" s="4"/>
      <c r="H11" s="4">
        <f>F11-G11</f>
        <v>11171.06</v>
      </c>
    </row>
    <row r="12" spans="1:8" x14ac:dyDescent="0.35">
      <c r="A12" s="1">
        <v>45400</v>
      </c>
      <c r="B12" s="2" t="s">
        <v>22</v>
      </c>
      <c r="C12" s="8" t="s">
        <v>23</v>
      </c>
      <c r="D12" s="4">
        <v>16800</v>
      </c>
      <c r="E12" s="4">
        <f>D12*18%</f>
        <v>3024</v>
      </c>
      <c r="F12" s="4">
        <f>D12+E12</f>
        <v>19824</v>
      </c>
      <c r="G12" s="4"/>
      <c r="H12" s="4">
        <f>F12-G12</f>
        <v>19824</v>
      </c>
    </row>
    <row r="13" spans="1:8" x14ac:dyDescent="0.35">
      <c r="A13" s="10" t="s">
        <v>6</v>
      </c>
      <c r="B13" s="10"/>
      <c r="C13" s="10"/>
      <c r="D13" s="9">
        <f>SUM(D11:D12)</f>
        <v>26267</v>
      </c>
      <c r="E13" s="9">
        <f t="shared" ref="E13:H13" si="0">SUM(E11:E12)</f>
        <v>4728.0599999999995</v>
      </c>
      <c r="F13" s="9">
        <f t="shared" si="0"/>
        <v>30995.059999999998</v>
      </c>
      <c r="G13" s="5"/>
      <c r="H13" s="11">
        <f t="shared" si="0"/>
        <v>30995.059999999998</v>
      </c>
    </row>
    <row r="15" spans="1:8" x14ac:dyDescent="0.35">
      <c r="A15" s="12" t="s">
        <v>16</v>
      </c>
    </row>
    <row r="16" spans="1:8" x14ac:dyDescent="0.35">
      <c r="A16" s="6" t="s">
        <v>0</v>
      </c>
      <c r="B16" s="6" t="s">
        <v>1</v>
      </c>
      <c r="C16" s="6" t="s">
        <v>2</v>
      </c>
      <c r="D16" s="7" t="s">
        <v>3</v>
      </c>
      <c r="E16" s="7" t="s">
        <v>4</v>
      </c>
      <c r="F16" s="7" t="s">
        <v>5</v>
      </c>
      <c r="G16" s="7" t="s">
        <v>9</v>
      </c>
      <c r="H16" s="7" t="s">
        <v>10</v>
      </c>
    </row>
    <row r="17" spans="1:9" x14ac:dyDescent="0.35">
      <c r="A17" s="1">
        <v>45440</v>
      </c>
      <c r="B17" s="2" t="s">
        <v>17</v>
      </c>
      <c r="C17" s="8" t="s">
        <v>18</v>
      </c>
      <c r="D17" s="4">
        <v>360000</v>
      </c>
      <c r="E17" s="4">
        <f>D17*18%</f>
        <v>64800</v>
      </c>
      <c r="F17" s="4">
        <f>D17+E17</f>
        <v>424800</v>
      </c>
      <c r="G17" s="4">
        <v>388800</v>
      </c>
      <c r="H17" s="4">
        <f>F17-G17</f>
        <v>36000</v>
      </c>
      <c r="I17" t="s">
        <v>41</v>
      </c>
    </row>
    <row r="19" spans="1:9" x14ac:dyDescent="0.35">
      <c r="A19" s="12" t="s">
        <v>24</v>
      </c>
    </row>
    <row r="20" spans="1:9" x14ac:dyDescent="0.35">
      <c r="A20" s="6" t="s">
        <v>0</v>
      </c>
      <c r="B20" s="6" t="s">
        <v>1</v>
      </c>
      <c r="C20" s="6" t="s">
        <v>2</v>
      </c>
      <c r="D20" s="7" t="s">
        <v>3</v>
      </c>
      <c r="E20" s="7" t="s">
        <v>4</v>
      </c>
      <c r="F20" s="7" t="s">
        <v>5</v>
      </c>
      <c r="G20" s="7" t="s">
        <v>9</v>
      </c>
      <c r="H20" s="7" t="s">
        <v>10</v>
      </c>
    </row>
    <row r="21" spans="1:9" x14ac:dyDescent="0.35">
      <c r="A21" s="1">
        <v>45387</v>
      </c>
      <c r="B21" s="2" t="s">
        <v>25</v>
      </c>
      <c r="C21" s="8" t="s">
        <v>26</v>
      </c>
      <c r="D21" s="4">
        <v>236250</v>
      </c>
      <c r="E21" s="4">
        <f>D21*18%</f>
        <v>42525</v>
      </c>
      <c r="F21" s="4">
        <f>D21+E21</f>
        <v>278775</v>
      </c>
      <c r="G21" s="4"/>
      <c r="H21" s="4">
        <f>F21-G21</f>
        <v>278775</v>
      </c>
    </row>
    <row r="22" spans="1:9" x14ac:dyDescent="0.35">
      <c r="A22" s="1">
        <v>45482</v>
      </c>
      <c r="B22" s="2" t="s">
        <v>27</v>
      </c>
      <c r="C22" s="8" t="s">
        <v>28</v>
      </c>
      <c r="D22" s="4">
        <v>315000</v>
      </c>
      <c r="E22" s="4">
        <f>D22*18%</f>
        <v>56700</v>
      </c>
      <c r="F22" s="4">
        <f>D22+E22</f>
        <v>371700</v>
      </c>
      <c r="G22" s="4"/>
      <c r="H22" s="4">
        <f>F22-G22</f>
        <v>371700</v>
      </c>
    </row>
    <row r="23" spans="1:9" x14ac:dyDescent="0.35">
      <c r="A23" s="10" t="s">
        <v>6</v>
      </c>
      <c r="B23" s="10"/>
      <c r="C23" s="10"/>
      <c r="D23" s="9">
        <f>SUM(D21:D22)</f>
        <v>551250</v>
      </c>
      <c r="E23" s="9">
        <f>SUM(E21:E22)</f>
        <v>99225</v>
      </c>
      <c r="F23" s="9">
        <f t="shared" ref="F23" si="1">SUM(F21:F22)</f>
        <v>650475</v>
      </c>
      <c r="G23" s="5"/>
      <c r="H23" s="11">
        <f t="shared" ref="H23" si="2">SUM(H21:H22)</f>
        <v>650475</v>
      </c>
    </row>
    <row r="25" spans="1:9" x14ac:dyDescent="0.35">
      <c r="A25" s="12" t="s">
        <v>31</v>
      </c>
    </row>
    <row r="26" spans="1:9" x14ac:dyDescent="0.35">
      <c r="A26" s="6" t="s">
        <v>0</v>
      </c>
      <c r="B26" s="6" t="s">
        <v>1</v>
      </c>
      <c r="C26" s="6" t="s">
        <v>2</v>
      </c>
      <c r="D26" s="7" t="s">
        <v>3</v>
      </c>
      <c r="E26" s="7" t="s">
        <v>4</v>
      </c>
      <c r="F26" s="7" t="s">
        <v>5</v>
      </c>
      <c r="G26" s="7" t="s">
        <v>9</v>
      </c>
      <c r="H26" s="7" t="s">
        <v>10</v>
      </c>
    </row>
    <row r="27" spans="1:9" ht="27" x14ac:dyDescent="0.35">
      <c r="A27" s="1">
        <v>45453</v>
      </c>
      <c r="B27" s="2" t="s">
        <v>29</v>
      </c>
      <c r="C27" s="3" t="s">
        <v>30</v>
      </c>
      <c r="D27" s="4">
        <v>135000</v>
      </c>
      <c r="E27" s="4">
        <f>D27*18%</f>
        <v>24300</v>
      </c>
      <c r="F27" s="4">
        <f>D27+E27</f>
        <v>159300</v>
      </c>
      <c r="G27" s="4"/>
      <c r="H27" s="4">
        <f>F27-G27</f>
        <v>159300</v>
      </c>
    </row>
    <row r="29" spans="1:9" x14ac:dyDescent="0.35">
      <c r="A29" s="12" t="s">
        <v>32</v>
      </c>
    </row>
    <row r="30" spans="1:9" x14ac:dyDescent="0.35">
      <c r="A30" s="6" t="s">
        <v>0</v>
      </c>
      <c r="B30" s="6" t="s">
        <v>1</v>
      </c>
      <c r="C30" s="6" t="s">
        <v>2</v>
      </c>
      <c r="D30" s="7" t="s">
        <v>3</v>
      </c>
      <c r="E30" s="7" t="s">
        <v>4</v>
      </c>
      <c r="F30" s="7" t="s">
        <v>5</v>
      </c>
      <c r="G30" s="7" t="s">
        <v>9</v>
      </c>
      <c r="H30" s="7" t="s">
        <v>10</v>
      </c>
    </row>
    <row r="31" spans="1:9" ht="40.5" x14ac:dyDescent="0.35">
      <c r="A31" s="1">
        <v>45196</v>
      </c>
      <c r="B31" s="2" t="s">
        <v>33</v>
      </c>
      <c r="C31" s="3" t="s">
        <v>37</v>
      </c>
      <c r="D31" s="4">
        <v>6176952.5999999996</v>
      </c>
      <c r="E31" s="4">
        <f>D31*18%</f>
        <v>1111851.4679999999</v>
      </c>
      <c r="F31" s="4">
        <f>D31+E31</f>
        <v>7288804.068</v>
      </c>
      <c r="G31" s="4">
        <v>3582632.77</v>
      </c>
      <c r="H31" s="4">
        <f>F31-G31</f>
        <v>3706171.298</v>
      </c>
    </row>
    <row r="32" spans="1:9" ht="40.5" x14ac:dyDescent="0.35">
      <c r="A32" s="1">
        <v>45196</v>
      </c>
      <c r="B32" s="2" t="s">
        <v>34</v>
      </c>
      <c r="C32" s="3" t="s">
        <v>38</v>
      </c>
      <c r="D32" s="4">
        <v>443431.8</v>
      </c>
      <c r="E32" s="4">
        <f t="shared" ref="E32:E34" si="3">D32*18%</f>
        <v>79817.724000000002</v>
      </c>
      <c r="F32" s="4">
        <f t="shared" ref="F32:F34" si="4">D32+E32</f>
        <v>523249.52399999998</v>
      </c>
      <c r="G32" s="4">
        <v>257190.45</v>
      </c>
      <c r="H32" s="4">
        <f>F32-G32</f>
        <v>266059.07399999996</v>
      </c>
    </row>
    <row r="33" spans="1:8" ht="40.5" x14ac:dyDescent="0.35">
      <c r="A33" s="1">
        <v>45211</v>
      </c>
      <c r="B33" s="2" t="s">
        <v>35</v>
      </c>
      <c r="C33" s="3" t="s">
        <v>39</v>
      </c>
      <c r="D33" s="4">
        <v>4117968.4</v>
      </c>
      <c r="E33" s="4">
        <f t="shared" si="3"/>
        <v>741234.31199999992</v>
      </c>
      <c r="F33" s="4">
        <f t="shared" si="4"/>
        <v>4859202.7119999994</v>
      </c>
      <c r="G33" s="4">
        <v>2388421.84</v>
      </c>
      <c r="H33" s="4">
        <f t="shared" ref="H33:H34" si="5">F33-G33</f>
        <v>2470780.8719999995</v>
      </c>
    </row>
    <row r="34" spans="1:8" ht="40.5" x14ac:dyDescent="0.35">
      <c r="A34" s="1">
        <v>45211</v>
      </c>
      <c r="B34" s="2" t="s">
        <v>36</v>
      </c>
      <c r="C34" s="3" t="s">
        <v>40</v>
      </c>
      <c r="D34" s="4">
        <v>295621.2</v>
      </c>
      <c r="E34" s="4">
        <f t="shared" si="3"/>
        <v>53211.815999999999</v>
      </c>
      <c r="F34" s="4">
        <f t="shared" si="4"/>
        <v>348833.016</v>
      </c>
      <c r="G34" s="4">
        <v>171462.29</v>
      </c>
      <c r="H34" s="4">
        <f t="shared" si="5"/>
        <v>177370.726</v>
      </c>
    </row>
    <row r="35" spans="1:8" x14ac:dyDescent="0.35">
      <c r="A35" s="10" t="s">
        <v>6</v>
      </c>
      <c r="B35" s="10"/>
      <c r="C35" s="10"/>
      <c r="D35" s="9">
        <f>SUM(D31:D34)</f>
        <v>11033973.999999998</v>
      </c>
      <c r="E35" s="9">
        <f t="shared" ref="E35:F35" si="6">SUM(E31:E34)</f>
        <v>1986115.3199999998</v>
      </c>
      <c r="F35" s="9">
        <f t="shared" si="6"/>
        <v>13020089.32</v>
      </c>
      <c r="G35" s="5"/>
      <c r="H35" s="11">
        <f>SUM(H31:H34)</f>
        <v>6620381.9699999988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KARALE Vaibhav/HIGHBAR/H.O.</dc:creator>
  <cp:lastModifiedBy>KARALE Vaibhav/HIGHBAR/H.O.</cp:lastModifiedBy>
  <dcterms:created xsi:type="dcterms:W3CDTF">2024-12-19T10:06:41Z</dcterms:created>
  <dcterms:modified xsi:type="dcterms:W3CDTF">2024-12-19T10:43:19Z</dcterms:modified>
</cp:coreProperties>
</file>