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Types.xml" ContentType="application/vnd.ms-excel.rdrichvaluetypes+xml"/>
  <Override PartName="/xl/persons/person.xml" ContentType="application/vnd.ms-excel.person+xml"/>
  <Override PartName="/xl/richData/rdrichvalue.xml" ContentType="application/vnd.ms-excel.rdrichvalue+xml"/>
  <Override PartName="/xl/richData/rdrichvaluestructure.xml" ContentType="application/vnd.ms-excel.rdrichvaluestructure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sir\"/>
    </mc:Choice>
  </mc:AlternateContent>
  <bookViews>
    <workbookView xWindow="0" yWindow="0" windowWidth="20490" windowHeight="7650" tabRatio="855" firstSheet="4" activeTab="4"/>
  </bookViews>
  <sheets>
    <sheet name="SIT " sheetId="3" state="hidden" r:id="rId1"/>
    <sheet name="Go Live" sheetId="4" state="hidden" r:id="rId2"/>
    <sheet name="Post Go Live" sheetId="5" state="hidden" r:id="rId3"/>
    <sheet name="Plan vs Actual " sheetId="21" state="hidden" r:id="rId4"/>
    <sheet name="Wave1B Plan" sheetId="2" r:id="rId5"/>
    <sheet name="Sheet1" sheetId="30" state="hidden" r:id="rId6"/>
    <sheet name="ABAP Week Target" sheetId="29" state="hidden" r:id="rId7"/>
    <sheet name="ABAP Target" sheetId="26" state="hidden" r:id="rId8"/>
  </sheets>
  <externalReferences>
    <externalReference r:id="rId9"/>
  </externalReferences>
  <definedNames>
    <definedName name="_xlnm._FilterDatabase" localSheetId="1" hidden="1">'Go Live'!$A$1:$AB$27</definedName>
    <definedName name="_xlnm._FilterDatabase" localSheetId="2" hidden="1">'Post Go Live'!$A$1:$AA$63</definedName>
    <definedName name="_xlnm._FilterDatabase" localSheetId="5" hidden="1">Sheet1!$A$1:$H$155</definedName>
    <definedName name="_xlnm._FilterDatabase" localSheetId="0" hidden="1">'SIT '!$A$1:$AA$55</definedName>
    <definedName name="_xlnm._FilterDatabase" localSheetId="4" hidden="1">'Wave1B Plan'!$A$8:$BM$18</definedName>
    <definedName name="_xlnm.Print_Area" localSheetId="4">'Wave1B Plan'!$A$1:$BB$18</definedName>
    <definedName name="_xlnm.Print_Titles" localSheetId="4">'Wave1B Plan'!$8:$8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10" i="2" l="1"/>
  <c r="BD11" i="2"/>
  <c r="BD12" i="2"/>
  <c r="BD13" i="2"/>
  <c r="BD14" i="2"/>
  <c r="BD15" i="2"/>
  <c r="BD16" i="2"/>
  <c r="BD17" i="2"/>
  <c r="BD18" i="2"/>
  <c r="BD9" i="2"/>
  <c r="AI10" i="2"/>
  <c r="AI11" i="2"/>
  <c r="AI12" i="2"/>
  <c r="AI13" i="2"/>
  <c r="AI14" i="2"/>
  <c r="AI15" i="2"/>
  <c r="AI16" i="2"/>
  <c r="AI17" i="2"/>
  <c r="AI18" i="2"/>
  <c r="AI9" i="2"/>
  <c r="AT13" i="2" l="1"/>
  <c r="AT17" i="2"/>
  <c r="AJ10" i="2"/>
  <c r="AS10" i="2" s="1"/>
  <c r="AT10" i="2" s="1"/>
  <c r="AJ11" i="2"/>
  <c r="AS11" i="2" s="1"/>
  <c r="AT11" i="2" s="1"/>
  <c r="AJ12" i="2"/>
  <c r="AS12" i="2" s="1"/>
  <c r="AT12" i="2" s="1"/>
  <c r="AJ13" i="2"/>
  <c r="AS13" i="2" s="1"/>
  <c r="AJ14" i="2"/>
  <c r="AS14" i="2" s="1"/>
  <c r="AT14" i="2" s="1"/>
  <c r="AJ15" i="2"/>
  <c r="AS15" i="2" s="1"/>
  <c r="AT15" i="2" s="1"/>
  <c r="AJ16" i="2"/>
  <c r="AS16" i="2" s="1"/>
  <c r="AT16" i="2" s="1"/>
  <c r="AJ17" i="2"/>
  <c r="AS17" i="2" s="1"/>
  <c r="AJ18" i="2"/>
  <c r="AS18" i="2" s="1"/>
  <c r="AT18" i="2" s="1"/>
  <c r="AJ9" i="2"/>
  <c r="AS9" i="2" s="1"/>
  <c r="AT9" i="2" s="1"/>
  <c r="Q54" i="26" l="1"/>
  <c r="Q53" i="26"/>
  <c r="Q52" i="26"/>
  <c r="Q51" i="26"/>
  <c r="Q50" i="26"/>
  <c r="Q49" i="26"/>
  <c r="Q48" i="26"/>
  <c r="Q46" i="26"/>
  <c r="Q45" i="26"/>
  <c r="Q44" i="26"/>
  <c r="Q43" i="26"/>
  <c r="Q41" i="26"/>
  <c r="Q40" i="26"/>
  <c r="Q39" i="26"/>
  <c r="Q36" i="26"/>
  <c r="Q35" i="26"/>
  <c r="Q34" i="26"/>
  <c r="Q33" i="26"/>
  <c r="Q32" i="26"/>
  <c r="Q31" i="26"/>
  <c r="Q30" i="26"/>
  <c r="Q28" i="26"/>
  <c r="Q27" i="26"/>
  <c r="Q26" i="26"/>
  <c r="Q25" i="26"/>
  <c r="Q24" i="26"/>
  <c r="Q23" i="26"/>
  <c r="Q22" i="26"/>
  <c r="Q21" i="26"/>
  <c r="Q17" i="26"/>
  <c r="Q16" i="26"/>
  <c r="Q15" i="26"/>
  <c r="Q14" i="26"/>
  <c r="Q13" i="26"/>
  <c r="Q11" i="26"/>
  <c r="Q10" i="26"/>
  <c r="Q9" i="26"/>
  <c r="Q8" i="26"/>
  <c r="Q7" i="26"/>
  <c r="Q6" i="26"/>
  <c r="Q5" i="26"/>
  <c r="K1" i="26"/>
  <c r="A17" i="2"/>
  <c r="A18" i="2" s="1"/>
  <c r="A10" i="2"/>
  <c r="A11" i="2" s="1"/>
  <c r="A12" i="2" s="1"/>
  <c r="A13" i="2" s="1"/>
  <c r="A14" i="2" s="1"/>
  <c r="A15" i="2" s="1"/>
  <c r="Q5" i="2"/>
  <c r="O5" i="2"/>
  <c r="L5" i="2"/>
  <c r="K5" i="2"/>
  <c r="J5" i="2"/>
  <c r="I5" i="2"/>
  <c r="H5" i="2"/>
  <c r="G5" i="2"/>
  <c r="F5" i="2"/>
  <c r="Q4" i="2"/>
  <c r="O4" i="2"/>
  <c r="L4" i="2"/>
  <c r="K4" i="2"/>
  <c r="J4" i="2"/>
  <c r="I4" i="2"/>
  <c r="H4" i="2"/>
  <c r="G4" i="2"/>
  <c r="F4" i="2"/>
  <c r="Q3" i="2"/>
  <c r="O3" i="2"/>
  <c r="L3" i="2"/>
  <c r="K3" i="2"/>
  <c r="J3" i="2"/>
  <c r="I3" i="2"/>
  <c r="H3" i="2"/>
  <c r="G3" i="2"/>
  <c r="F3" i="2"/>
  <c r="J1" i="2"/>
  <c r="P44" i="21"/>
  <c r="O44" i="21"/>
  <c r="N44" i="21"/>
  <c r="M44" i="21"/>
  <c r="L44" i="21"/>
  <c r="K44" i="21"/>
  <c r="J44" i="21"/>
  <c r="I44" i="21"/>
  <c r="H44" i="21"/>
  <c r="G44" i="21"/>
  <c r="E44" i="21"/>
  <c r="D44" i="21"/>
  <c r="C44" i="21"/>
  <c r="P43" i="21"/>
  <c r="O43" i="21"/>
  <c r="N43" i="21"/>
  <c r="M43" i="21"/>
  <c r="L43" i="21"/>
  <c r="K43" i="21"/>
  <c r="J43" i="21"/>
  <c r="I43" i="21"/>
  <c r="H43" i="21"/>
  <c r="G43" i="21"/>
  <c r="E43" i="21"/>
  <c r="D43" i="21"/>
  <c r="C43" i="21"/>
  <c r="P42" i="21"/>
  <c r="O42" i="21"/>
  <c r="N42" i="21"/>
  <c r="M42" i="21"/>
  <c r="L42" i="21"/>
  <c r="K42" i="21"/>
  <c r="J42" i="21"/>
  <c r="I42" i="21"/>
  <c r="H42" i="21"/>
  <c r="G42" i="21"/>
  <c r="E42" i="21"/>
  <c r="D42" i="21"/>
  <c r="C42" i="21"/>
  <c r="P41" i="21"/>
  <c r="O41" i="21"/>
  <c r="N41" i="21"/>
  <c r="M41" i="21"/>
  <c r="L41" i="21"/>
  <c r="K41" i="21"/>
  <c r="J41" i="21"/>
  <c r="I41" i="21"/>
  <c r="H41" i="21"/>
  <c r="G41" i="21"/>
  <c r="E41" i="21"/>
  <c r="D41" i="21"/>
  <c r="C41" i="21"/>
  <c r="P40" i="21"/>
  <c r="O40" i="21"/>
  <c r="N40" i="21"/>
  <c r="M40" i="21"/>
  <c r="L40" i="21"/>
  <c r="K40" i="21"/>
  <c r="J40" i="21"/>
  <c r="I40" i="21"/>
  <c r="H40" i="21"/>
  <c r="G40" i="21"/>
  <c r="E40" i="21"/>
  <c r="D40" i="21"/>
  <c r="C40" i="21"/>
  <c r="P39" i="21"/>
  <c r="O39" i="21"/>
  <c r="N39" i="21"/>
  <c r="M39" i="21"/>
  <c r="L39" i="21"/>
  <c r="K39" i="21"/>
  <c r="J39" i="21"/>
  <c r="I39" i="21"/>
  <c r="H39" i="21"/>
  <c r="G39" i="21"/>
  <c r="E39" i="21"/>
  <c r="D39" i="21"/>
  <c r="C39" i="21"/>
  <c r="P38" i="21"/>
  <c r="O38" i="21"/>
  <c r="N38" i="21"/>
  <c r="M38" i="21"/>
  <c r="L38" i="21"/>
  <c r="J38" i="21"/>
  <c r="I38" i="21"/>
  <c r="H38" i="21"/>
  <c r="G38" i="21"/>
  <c r="E38" i="21"/>
  <c r="D38" i="21"/>
  <c r="C38" i="21"/>
  <c r="P37" i="21"/>
  <c r="O37" i="21"/>
  <c r="N37" i="21"/>
  <c r="M37" i="21"/>
  <c r="J37" i="21"/>
  <c r="I37" i="21"/>
  <c r="H37" i="21"/>
  <c r="G37" i="21"/>
  <c r="E37" i="21"/>
  <c r="D37" i="21"/>
  <c r="C37" i="21"/>
  <c r="P28" i="21"/>
  <c r="O28" i="21"/>
  <c r="N28" i="21"/>
  <c r="M28" i="21"/>
  <c r="L28" i="21"/>
  <c r="K28" i="21"/>
  <c r="J28" i="21"/>
  <c r="I28" i="21"/>
  <c r="H28" i="21"/>
  <c r="G28" i="21"/>
  <c r="E28" i="21"/>
  <c r="D28" i="21"/>
  <c r="C28" i="21"/>
  <c r="P27" i="21"/>
  <c r="O27" i="21"/>
  <c r="N27" i="21"/>
  <c r="M27" i="21"/>
  <c r="L27" i="21"/>
  <c r="K27" i="21"/>
  <c r="J27" i="21"/>
  <c r="I27" i="21"/>
  <c r="H27" i="21"/>
  <c r="G27" i="21"/>
  <c r="E27" i="21"/>
  <c r="D27" i="21"/>
  <c r="C27" i="21"/>
  <c r="P26" i="21"/>
  <c r="O26" i="21"/>
  <c r="N26" i="21"/>
  <c r="M26" i="21"/>
  <c r="L26" i="21"/>
  <c r="K26" i="21"/>
  <c r="J26" i="21"/>
  <c r="I26" i="21"/>
  <c r="H26" i="21"/>
  <c r="G26" i="21"/>
  <c r="E26" i="21"/>
  <c r="D26" i="21"/>
  <c r="C26" i="21"/>
  <c r="P25" i="21"/>
  <c r="O25" i="21"/>
  <c r="N25" i="21"/>
  <c r="M25" i="21"/>
  <c r="L25" i="21"/>
  <c r="K25" i="21"/>
  <c r="J25" i="21"/>
  <c r="I25" i="21"/>
  <c r="H25" i="21"/>
  <c r="G25" i="21"/>
  <c r="E25" i="21"/>
  <c r="D25" i="21"/>
  <c r="C25" i="21"/>
  <c r="P24" i="21"/>
  <c r="O24" i="21"/>
  <c r="N24" i="21"/>
  <c r="M24" i="21"/>
  <c r="L24" i="21"/>
  <c r="K24" i="21"/>
  <c r="J24" i="21"/>
  <c r="I24" i="21"/>
  <c r="H24" i="21"/>
  <c r="G24" i="21"/>
  <c r="E24" i="21"/>
  <c r="D24" i="21"/>
  <c r="P23" i="21"/>
  <c r="O23" i="21"/>
  <c r="N23" i="21"/>
  <c r="M23" i="21"/>
  <c r="L23" i="21"/>
  <c r="K23" i="21"/>
  <c r="J23" i="21"/>
  <c r="I23" i="21"/>
  <c r="H23" i="21"/>
  <c r="G23" i="21"/>
  <c r="E23" i="21"/>
  <c r="D23" i="21"/>
  <c r="C23" i="21"/>
  <c r="P22" i="21"/>
  <c r="O22" i="21"/>
  <c r="N22" i="21"/>
  <c r="M22" i="21"/>
  <c r="L22" i="21"/>
  <c r="K22" i="21"/>
  <c r="J22" i="21"/>
  <c r="I22" i="21"/>
  <c r="H22" i="21"/>
  <c r="G22" i="21"/>
  <c r="E22" i="21"/>
  <c r="D22" i="21"/>
  <c r="C22" i="21"/>
  <c r="P21" i="21"/>
  <c r="O21" i="21"/>
  <c r="N21" i="21"/>
  <c r="M21" i="21"/>
  <c r="L21" i="21"/>
  <c r="K21" i="21"/>
  <c r="J21" i="21"/>
  <c r="I21" i="21"/>
  <c r="H21" i="21"/>
  <c r="G21" i="21"/>
  <c r="E21" i="21"/>
  <c r="D21" i="21"/>
  <c r="C21" i="21"/>
  <c r="P12" i="21"/>
  <c r="O12" i="21"/>
  <c r="N12" i="21"/>
  <c r="M12" i="21"/>
  <c r="L12" i="21"/>
  <c r="K12" i="21"/>
  <c r="J12" i="21"/>
  <c r="I12" i="21"/>
  <c r="H12" i="21"/>
  <c r="G12" i="21"/>
  <c r="E12" i="21"/>
  <c r="D12" i="21"/>
  <c r="C12" i="21"/>
  <c r="P11" i="21"/>
  <c r="O11" i="21"/>
  <c r="N11" i="21"/>
  <c r="M11" i="21"/>
  <c r="L11" i="21"/>
  <c r="K11" i="21"/>
  <c r="J11" i="21"/>
  <c r="I11" i="21"/>
  <c r="H11" i="21"/>
  <c r="G11" i="21"/>
  <c r="E11" i="21"/>
  <c r="D11" i="21"/>
  <c r="C11" i="21"/>
  <c r="P10" i="21"/>
  <c r="O10" i="21"/>
  <c r="N10" i="21"/>
  <c r="M10" i="21"/>
  <c r="L10" i="21"/>
  <c r="K10" i="21"/>
  <c r="J10" i="21"/>
  <c r="I10" i="21"/>
  <c r="H10" i="21"/>
  <c r="G10" i="21"/>
  <c r="E10" i="21"/>
  <c r="D10" i="21"/>
  <c r="C10" i="21"/>
  <c r="P9" i="21"/>
  <c r="O9" i="21"/>
  <c r="N9" i="21"/>
  <c r="M9" i="21"/>
  <c r="L9" i="21"/>
  <c r="K9" i="21"/>
  <c r="J9" i="21"/>
  <c r="I9" i="21"/>
  <c r="H9" i="21"/>
  <c r="G9" i="21"/>
  <c r="E9" i="21"/>
  <c r="D9" i="21"/>
  <c r="C9" i="21"/>
  <c r="P8" i="21"/>
  <c r="O8" i="21"/>
  <c r="N8" i="21"/>
  <c r="M8" i="21"/>
  <c r="L8" i="21"/>
  <c r="K8" i="21"/>
  <c r="J8" i="21"/>
  <c r="I8" i="21"/>
  <c r="H8" i="21"/>
  <c r="G8" i="21"/>
  <c r="E8" i="21"/>
  <c r="D8" i="21"/>
  <c r="P7" i="21"/>
  <c r="O7" i="21"/>
  <c r="N7" i="21"/>
  <c r="M7" i="21"/>
  <c r="L7" i="21"/>
  <c r="K7" i="21"/>
  <c r="J7" i="21"/>
  <c r="I7" i="21"/>
  <c r="H7" i="21"/>
  <c r="G7" i="21"/>
  <c r="E7" i="21"/>
  <c r="D7" i="21"/>
  <c r="C7" i="21"/>
  <c r="P6" i="21"/>
  <c r="O6" i="21"/>
  <c r="N6" i="21"/>
  <c r="M6" i="21"/>
  <c r="L6" i="21"/>
  <c r="K6" i="21"/>
  <c r="J6" i="21"/>
  <c r="I6" i="21"/>
  <c r="H6" i="21"/>
  <c r="G6" i="21"/>
  <c r="E6" i="21"/>
  <c r="D6" i="21"/>
  <c r="C6" i="21"/>
  <c r="R5" i="21"/>
  <c r="P5" i="21"/>
  <c r="O5" i="21"/>
  <c r="N5" i="21"/>
  <c r="M5" i="21"/>
  <c r="L5" i="21"/>
  <c r="K5" i="21"/>
  <c r="J5" i="21"/>
  <c r="I5" i="21"/>
  <c r="H5" i="21"/>
  <c r="G5" i="21"/>
  <c r="E5" i="21"/>
  <c r="D5" i="21"/>
  <c r="C5" i="21"/>
  <c r="R48" i="26" a="1"/>
  <c r="R10" i="26" a="1"/>
  <c r="R49" i="26" a="1"/>
  <c r="R15" i="26" a="1"/>
  <c r="R40" i="26" a="1"/>
  <c r="R28" i="26" a="1"/>
  <c r="R42" i="26" a="1"/>
  <c r="R21" i="26" a="1"/>
  <c r="R36" i="26" a="1"/>
  <c r="R17" i="26" a="1"/>
  <c r="R35" i="26" a="1"/>
  <c r="R32" i="26" a="1"/>
  <c r="R41" i="26" a="1"/>
  <c r="R31" i="26" a="1"/>
  <c r="R38" i="26" a="1"/>
  <c r="R9" i="26" a="1"/>
  <c r="R24" i="26" a="1"/>
  <c r="R30" i="26" a="1"/>
  <c r="R34" i="26" a="1"/>
  <c r="R33" i="26" a="1"/>
  <c r="R6" i="26" a="1"/>
  <c r="R52" i="26" a="1"/>
  <c r="R29" i="26" a="1"/>
  <c r="R37" i="26" a="1"/>
  <c r="R47" i="26" a="1"/>
  <c r="R44" i="26" a="1"/>
  <c r="R53" i="26" a="1"/>
  <c r="R54" i="26" a="1"/>
  <c r="R12" i="26" a="1"/>
  <c r="R8" i="26" a="1"/>
  <c r="R46" i="26" a="1"/>
  <c r="R50" i="26" a="1"/>
  <c r="R27" i="26" a="1"/>
  <c r="R39" i="26" a="1"/>
  <c r="R5" i="26"/>
  <c r="R7" i="26" a="1"/>
  <c r="R11" i="26" a="1"/>
  <c r="R25" i="26" a="1"/>
  <c r="R16" i="26" a="1"/>
  <c r="R14" i="26" a="1"/>
  <c r="R20" i="26" a="1"/>
  <c r="R43" i="26" a="1"/>
  <c r="R45" i="26" a="1"/>
  <c r="R23" i="26" a="1"/>
  <c r="R19" i="26" a="1"/>
  <c r="R26" i="26" a="1"/>
  <c r="R51" i="26" a="1"/>
  <c r="R22" i="26" a="1"/>
  <c r="R13" i="26" a="1"/>
  <c r="R12" i="26" l="1"/>
  <c r="R14" i="26"/>
  <c r="R16" i="26"/>
  <c r="R20" i="26"/>
  <c r="R22" i="26"/>
  <c r="R24" i="26"/>
  <c r="R26" i="26"/>
  <c r="R28" i="26"/>
  <c r="R37" i="26"/>
  <c r="R42" i="26"/>
  <c r="R44" i="26"/>
  <c r="R46" i="26"/>
  <c r="R6" i="26"/>
  <c r="R8" i="26"/>
  <c r="R10" i="26"/>
  <c r="R29" i="26"/>
  <c r="R31" i="26"/>
  <c r="R33" i="26"/>
  <c r="R35" i="26"/>
  <c r="R38" i="26"/>
  <c r="R40" i="26"/>
  <c r="R47" i="26"/>
  <c r="R49" i="26"/>
  <c r="R51" i="26"/>
  <c r="R53" i="26"/>
  <c r="R13" i="26"/>
  <c r="R15" i="26"/>
  <c r="R17" i="26"/>
  <c r="R21" i="26"/>
  <c r="R23" i="26"/>
  <c r="R25" i="26"/>
  <c r="R27" i="26"/>
  <c r="R43" i="26"/>
  <c r="R45" i="26"/>
  <c r="R7" i="26"/>
  <c r="R9" i="26"/>
  <c r="R11" i="26"/>
  <c r="R19" i="26"/>
  <c r="R30" i="26"/>
  <c r="R32" i="26"/>
  <c r="R34" i="26"/>
  <c r="R36" i="26"/>
  <c r="R39" i="26"/>
  <c r="R41" i="26"/>
  <c r="R48" i="26"/>
  <c r="R50" i="26"/>
  <c r="R52" i="26"/>
  <c r="R54" i="26"/>
  <c r="I54" i="21"/>
  <c r="M55" i="21"/>
  <c r="L56" i="21"/>
  <c r="G57" i="21"/>
  <c r="O57" i="21"/>
  <c r="I59" i="21"/>
  <c r="N53" i="21"/>
  <c r="M54" i="21"/>
  <c r="I55" i="21"/>
  <c r="P56" i="21"/>
  <c r="D54" i="21"/>
  <c r="E53" i="21"/>
  <c r="E58" i="21"/>
  <c r="N58" i="21"/>
  <c r="M59" i="21"/>
  <c r="D59" i="21"/>
  <c r="J53" i="21"/>
  <c r="K57" i="21"/>
  <c r="J58" i="21"/>
  <c r="L29" i="21"/>
  <c r="P29" i="21"/>
  <c r="F26" i="21"/>
  <c r="D45" i="21"/>
  <c r="I45" i="21"/>
  <c r="O45" i="21"/>
  <c r="F44" i="21"/>
  <c r="I6" i="2"/>
  <c r="J6" i="2"/>
  <c r="Q6" i="2"/>
  <c r="H56" i="21"/>
  <c r="H29" i="21"/>
  <c r="G53" i="21"/>
  <c r="O53" i="21"/>
  <c r="E54" i="21"/>
  <c r="J54" i="21"/>
  <c r="N54" i="21"/>
  <c r="E55" i="21"/>
  <c r="J55" i="21"/>
  <c r="N55" i="21"/>
  <c r="D56" i="21"/>
  <c r="I56" i="21"/>
  <c r="M56" i="21"/>
  <c r="H57" i="21"/>
  <c r="L57" i="21"/>
  <c r="P57" i="21"/>
  <c r="G58" i="21"/>
  <c r="K58" i="21"/>
  <c r="O58" i="21"/>
  <c r="E59" i="21"/>
  <c r="J59" i="21"/>
  <c r="N59" i="21"/>
  <c r="D29" i="21"/>
  <c r="I29" i="21"/>
  <c r="M29" i="21"/>
  <c r="E45" i="21"/>
  <c r="J45" i="21"/>
  <c r="P45" i="21"/>
  <c r="H53" i="21"/>
  <c r="L53" i="21"/>
  <c r="P53" i="21"/>
  <c r="G54" i="21"/>
  <c r="K54" i="21"/>
  <c r="O54" i="21"/>
  <c r="G55" i="21"/>
  <c r="K55" i="21"/>
  <c r="O55" i="21"/>
  <c r="E56" i="21"/>
  <c r="J56" i="21"/>
  <c r="N56" i="21"/>
  <c r="D57" i="21"/>
  <c r="I57" i="21"/>
  <c r="M57" i="21"/>
  <c r="H58" i="21"/>
  <c r="L58" i="21"/>
  <c r="P58" i="21"/>
  <c r="G59" i="21"/>
  <c r="K59" i="21"/>
  <c r="O59" i="21"/>
  <c r="E29" i="21"/>
  <c r="J29" i="21"/>
  <c r="N29" i="21"/>
  <c r="G45" i="21"/>
  <c r="M45" i="21"/>
  <c r="D53" i="21"/>
  <c r="I53" i="21"/>
  <c r="M53" i="21"/>
  <c r="H54" i="21"/>
  <c r="L54" i="21"/>
  <c r="P54" i="21"/>
  <c r="H55" i="21"/>
  <c r="L55" i="21"/>
  <c r="P55" i="21"/>
  <c r="G56" i="21"/>
  <c r="K56" i="21"/>
  <c r="O56" i="21"/>
  <c r="E57" i="21"/>
  <c r="J57" i="21"/>
  <c r="N57" i="21"/>
  <c r="D58" i="21"/>
  <c r="I58" i="21"/>
  <c r="M58" i="21"/>
  <c r="H59" i="21"/>
  <c r="L59" i="21"/>
  <c r="P59" i="21"/>
  <c r="G29" i="21"/>
  <c r="K29" i="21"/>
  <c r="O29" i="21"/>
  <c r="F24" i="21"/>
  <c r="F25" i="21"/>
  <c r="H45" i="21"/>
  <c r="N45" i="21"/>
  <c r="F39" i="21"/>
  <c r="F43" i="21"/>
  <c r="G6" i="2"/>
  <c r="K6" i="2"/>
  <c r="P4" i="2"/>
  <c r="H6" i="2"/>
  <c r="L6" i="2"/>
  <c r="P5" i="2"/>
  <c r="F22" i="21"/>
  <c r="F27" i="21"/>
  <c r="F41" i="21"/>
  <c r="F23" i="21"/>
  <c r="F28" i="21"/>
  <c r="F38" i="21"/>
  <c r="F42" i="21"/>
  <c r="O6" i="2"/>
  <c r="C52" i="21"/>
  <c r="C13" i="21"/>
  <c r="F5" i="21"/>
  <c r="D52" i="21"/>
  <c r="D13" i="21"/>
  <c r="E52" i="21"/>
  <c r="E13" i="21"/>
  <c r="G52" i="21"/>
  <c r="G13" i="21"/>
  <c r="H52" i="21"/>
  <c r="H13" i="21"/>
  <c r="I52" i="21"/>
  <c r="I13" i="21"/>
  <c r="J52" i="21"/>
  <c r="J13" i="21"/>
  <c r="K13" i="21"/>
  <c r="L13" i="21"/>
  <c r="M52" i="21"/>
  <c r="M13" i="21"/>
  <c r="N52" i="21"/>
  <c r="N13" i="21"/>
  <c r="O52" i="21"/>
  <c r="O13" i="21"/>
  <c r="P52" i="21"/>
  <c r="P13" i="21"/>
  <c r="C53" i="21"/>
  <c r="F6" i="21"/>
  <c r="C54" i="21"/>
  <c r="F7" i="21"/>
  <c r="D55" i="21"/>
  <c r="F8" i="21"/>
  <c r="C56" i="21"/>
  <c r="F9" i="21"/>
  <c r="C57" i="21"/>
  <c r="F10" i="21"/>
  <c r="C58" i="21"/>
  <c r="F11" i="21"/>
  <c r="C59" i="21"/>
  <c r="F12" i="21"/>
  <c r="C29" i="21"/>
  <c r="F21" i="21"/>
  <c r="C45" i="21"/>
  <c r="F37" i="21"/>
  <c r="C55" i="21"/>
  <c r="F40" i="21"/>
  <c r="F6" i="2"/>
  <c r="P3" i="2"/>
  <c r="L37" i="21"/>
  <c r="S45" i="26" a="1"/>
  <c r="S52" i="26" a="1"/>
  <c r="S53" i="26" a="1"/>
  <c r="S5" i="26" a="1"/>
  <c r="T23" i="26" a="1"/>
  <c r="T13" i="26" a="1"/>
  <c r="T49" i="26" a="1"/>
  <c r="S48" i="26" a="1"/>
  <c r="T21" i="26" a="1"/>
  <c r="S33" i="26" a="1"/>
  <c r="S23" i="26" a="1"/>
  <c r="T25" i="26" a="1"/>
  <c r="S24" i="26" a="1"/>
  <c r="T22" i="26" a="1"/>
  <c r="S25" i="26" a="1"/>
  <c r="S7" i="26" a="1"/>
  <c r="S10" i="26" a="1"/>
  <c r="T33" i="26" a="1"/>
  <c r="T6" i="26" a="1"/>
  <c r="T7" i="26" a="1"/>
  <c r="T28" i="26" a="1"/>
  <c r="S43" i="26" a="1"/>
  <c r="S17" i="26" a="1"/>
  <c r="S46" i="26" a="1"/>
  <c r="S51" i="26" a="1"/>
  <c r="S27" i="26" a="1"/>
  <c r="T26" i="26" a="1"/>
  <c r="S35" i="26" a="1"/>
  <c r="S32" i="26" a="1"/>
  <c r="T5" i="26" a="1"/>
  <c r="T43" i="26" a="1"/>
  <c r="S39" i="26" a="1"/>
  <c r="T51" i="26" a="1"/>
  <c r="T14" i="26" a="1"/>
  <c r="T54" i="26" a="1"/>
  <c r="T8" i="26" a="1"/>
  <c r="T24" i="26" a="1"/>
  <c r="T46" i="26" a="1"/>
  <c r="T31" i="26" a="1"/>
  <c r="T9" i="26" a="1"/>
  <c r="S26" i="26" a="1"/>
  <c r="S30" i="26" a="1"/>
  <c r="S8" i="26" a="1"/>
  <c r="S16" i="26" a="1"/>
  <c r="S13" i="26" a="1"/>
  <c r="T32" i="26" a="1"/>
  <c r="S31" i="26" a="1"/>
  <c r="S44" i="26" a="1"/>
  <c r="S40" i="26" a="1"/>
  <c r="T40" i="26" a="1"/>
  <c r="T41" i="26" a="1"/>
  <c r="T50" i="26" a="1"/>
  <c r="T30" i="26" a="1"/>
  <c r="T36" i="26" a="1"/>
  <c r="T17" i="26" a="1"/>
  <c r="T53" i="26" a="1"/>
  <c r="S36" i="26" a="1"/>
  <c r="S12" i="26" a="1"/>
  <c r="S54" i="26" a="1"/>
  <c r="S28" i="26" a="1"/>
  <c r="T16" i="26" a="1"/>
  <c r="T27" i="26" a="1"/>
  <c r="T11" i="26" a="1"/>
  <c r="T12" i="26" a="1"/>
  <c r="T34" i="26" a="1"/>
  <c r="S9" i="26" a="1"/>
  <c r="T10" i="26" a="1"/>
  <c r="T15" i="26" a="1"/>
  <c r="S34" i="26" a="1"/>
  <c r="S21" i="26" a="1"/>
  <c r="S15" i="26" a="1"/>
  <c r="S49" i="26" a="1"/>
  <c r="T45" i="26" a="1"/>
  <c r="S50" i="26" a="1"/>
  <c r="S14" i="26" a="1"/>
  <c r="S6" i="26" a="1"/>
  <c r="S41" i="26" a="1"/>
  <c r="T48" i="26" a="1"/>
  <c r="T44" i="26" a="1"/>
  <c r="T52" i="26" a="1"/>
  <c r="T35" i="26" a="1"/>
  <c r="T39" i="26" a="1"/>
  <c r="S11" i="26" a="1"/>
  <c r="S22" i="26" a="1"/>
  <c r="K37" i="21" l="1"/>
  <c r="K38" i="21"/>
  <c r="K53" i="21" s="1"/>
  <c r="F54" i="21"/>
  <c r="T26" i="26"/>
  <c r="S35" i="26"/>
  <c r="S41" i="26"/>
  <c r="S46" i="26"/>
  <c r="S51" i="26"/>
  <c r="T51" i="26"/>
  <c r="T41" i="26"/>
  <c r="T35" i="26"/>
  <c r="T22" i="26"/>
  <c r="T6" i="26"/>
  <c r="S7" i="26"/>
  <c r="S14" i="26"/>
  <c r="S25" i="26"/>
  <c r="S34" i="26"/>
  <c r="S45" i="26"/>
  <c r="S50" i="26"/>
  <c r="T50" i="26"/>
  <c r="T40" i="26"/>
  <c r="T30" i="26"/>
  <c r="T21" i="26"/>
  <c r="T14" i="26"/>
  <c r="T5" i="26"/>
  <c r="S12" i="26"/>
  <c r="S15" i="26"/>
  <c r="S22" i="26"/>
  <c r="S26" i="26"/>
  <c r="S31" i="26"/>
  <c r="T53" i="26"/>
  <c r="T49" i="26"/>
  <c r="T44" i="26"/>
  <c r="T39" i="26"/>
  <c r="T33" i="26"/>
  <c r="T28" i="26"/>
  <c r="T24" i="26"/>
  <c r="T17" i="26"/>
  <c r="T13" i="26"/>
  <c r="T8" i="26"/>
  <c r="S5" i="26"/>
  <c r="S9" i="26"/>
  <c r="T12" i="26"/>
  <c r="S16" i="26"/>
  <c r="S23" i="26"/>
  <c r="S27" i="26"/>
  <c r="S32" i="26"/>
  <c r="S36" i="26"/>
  <c r="S43" i="26"/>
  <c r="S48" i="26"/>
  <c r="S52" i="26"/>
  <c r="T46" i="26"/>
  <c r="T31" i="26"/>
  <c r="T15" i="26"/>
  <c r="T10" i="26"/>
  <c r="S11" i="26"/>
  <c r="S21" i="26"/>
  <c r="S30" i="26"/>
  <c r="S40" i="26"/>
  <c r="S54" i="26"/>
  <c r="T54" i="26"/>
  <c r="T45" i="26"/>
  <c r="T34" i="26"/>
  <c r="T25" i="26"/>
  <c r="T9" i="26"/>
  <c r="S8" i="26"/>
  <c r="T52" i="26"/>
  <c r="T48" i="26"/>
  <c r="T43" i="26"/>
  <c r="T36" i="26"/>
  <c r="T32" i="26"/>
  <c r="T27" i="26"/>
  <c r="T23" i="26"/>
  <c r="T16" i="26"/>
  <c r="T11" i="26"/>
  <c r="T7" i="26"/>
  <c r="S6" i="26"/>
  <c r="S10" i="26"/>
  <c r="S13" i="26"/>
  <c r="S17" i="26"/>
  <c r="S24" i="26"/>
  <c r="S28" i="26"/>
  <c r="S33" i="26"/>
  <c r="S39" i="26"/>
  <c r="S44" i="26"/>
  <c r="S49" i="26"/>
  <c r="S53" i="26"/>
  <c r="I60" i="21"/>
  <c r="F55" i="21"/>
  <c r="F58" i="21"/>
  <c r="F59" i="21"/>
  <c r="F56" i="21"/>
  <c r="P60" i="21"/>
  <c r="N60" i="21"/>
  <c r="G60" i="21"/>
  <c r="P6" i="2"/>
  <c r="F57" i="21"/>
  <c r="F53" i="21"/>
  <c r="O60" i="21"/>
  <c r="M60" i="21"/>
  <c r="J60" i="21"/>
  <c r="H60" i="21"/>
  <c r="E60" i="21"/>
  <c r="F29" i="21"/>
  <c r="L45" i="21"/>
  <c r="L52" i="21"/>
  <c r="L60" i="21" s="1"/>
  <c r="F45" i="21"/>
  <c r="D60" i="21"/>
  <c r="F13" i="21"/>
  <c r="C60" i="21"/>
  <c r="F52" i="21"/>
  <c r="K45" i="21" l="1"/>
  <c r="K52" i="21"/>
  <c r="K60" i="21" s="1"/>
  <c r="F60" i="21"/>
  <c r="A4" i="29" a="1"/>
  <c r="A4" i="29" l="1"/>
</calcChain>
</file>

<file path=xl/sharedStrings.xml><?xml version="1.0" encoding="utf-8"?>
<sst xmlns="http://schemas.openxmlformats.org/spreadsheetml/2006/main" count="3803" uniqueCount="639">
  <si>
    <t>AS On:</t>
  </si>
  <si>
    <t>Module</t>
  </si>
  <si>
    <t>RGS Status</t>
  </si>
  <si>
    <t>FS Status</t>
  </si>
  <si>
    <t>Development Status</t>
  </si>
  <si>
    <t>Plan</t>
  </si>
  <si>
    <t>Actual</t>
  </si>
  <si>
    <t>Total</t>
  </si>
  <si>
    <t>SIT</t>
  </si>
  <si>
    <t>Go-Live</t>
  </si>
  <si>
    <t>Post Go-Live</t>
  </si>
  <si>
    <t>PS</t>
  </si>
  <si>
    <t>SD</t>
  </si>
  <si>
    <t>MM</t>
  </si>
  <si>
    <t>PM</t>
  </si>
  <si>
    <t>QM</t>
  </si>
  <si>
    <t>FI</t>
  </si>
  <si>
    <t>PP</t>
  </si>
  <si>
    <t> </t>
  </si>
  <si>
    <t>ABAP Resource</t>
  </si>
  <si>
    <t>Sr No</t>
  </si>
  <si>
    <t>Object No</t>
  </si>
  <si>
    <t>Development Description</t>
  </si>
  <si>
    <t>WRICEF Category</t>
  </si>
  <si>
    <t>Priority</t>
  </si>
  <si>
    <t>Complexity</t>
  </si>
  <si>
    <t>Functional Consultant</t>
  </si>
  <si>
    <t>RGS Planned Date</t>
  </si>
  <si>
    <t xml:space="preserve">RGS Actual Date </t>
  </si>
  <si>
    <t xml:space="preserve">FS Planned Date </t>
  </si>
  <si>
    <t xml:space="preserve">FS Actual Date </t>
  </si>
  <si>
    <t>Technical Consultant</t>
  </si>
  <si>
    <t xml:space="preserve">Developement Planned start Date </t>
  </si>
  <si>
    <t xml:space="preserve">Developemnt Actual Start Date </t>
  </si>
  <si>
    <t>Developemnt Planned Finish Date</t>
  </si>
  <si>
    <t xml:space="preserve">Development Actual Finish Date </t>
  </si>
  <si>
    <t>HBT Testing Status</t>
  </si>
  <si>
    <t xml:space="preserve">CTM Testing Status </t>
  </si>
  <si>
    <t>UAT Sign OFF</t>
  </si>
  <si>
    <t>BPO / CTM Signature</t>
  </si>
  <si>
    <t>PRD Status</t>
  </si>
  <si>
    <t>Department</t>
  </si>
  <si>
    <t>Remark</t>
  </si>
  <si>
    <t>KCC_CN_PS_02</t>
  </si>
  <si>
    <t>Base Planning Object Upload</t>
  </si>
  <si>
    <t>Conversion</t>
  </si>
  <si>
    <t xml:space="preserve">SIT </t>
  </si>
  <si>
    <t>Medium</t>
  </si>
  <si>
    <t xml:space="preserve">Pranay Reddy </t>
  </si>
  <si>
    <t>Not Submitted</t>
  </si>
  <si>
    <t>Santosh Choudhary</t>
  </si>
  <si>
    <t>Not Started</t>
  </si>
  <si>
    <t xml:space="preserve">Not Started </t>
  </si>
  <si>
    <t>Not Approved</t>
  </si>
  <si>
    <t>Planning</t>
  </si>
  <si>
    <t>KCC_CN_PS_03</t>
  </si>
  <si>
    <t>Execution BOQ Master Upload</t>
  </si>
  <si>
    <t>KCC_CN_PS_04</t>
  </si>
  <si>
    <t>Cost Plan Upload</t>
  </si>
  <si>
    <t>Complex</t>
  </si>
  <si>
    <t>KCC_EN_PS_05</t>
  </si>
  <si>
    <t>Work Plan</t>
  </si>
  <si>
    <t>Enhancement</t>
  </si>
  <si>
    <t>KCC_EN_PS_09</t>
  </si>
  <si>
    <t>DPR Entry</t>
  </si>
  <si>
    <t xml:space="preserve">Enhancement </t>
  </si>
  <si>
    <t>KCC_RP_PS_11</t>
  </si>
  <si>
    <t xml:space="preserve">Cost Plan version Comparison with Actual (Qty &amp; Amount) </t>
  </si>
  <si>
    <t>Report</t>
  </si>
  <si>
    <t xml:space="preserve">Go Live </t>
  </si>
  <si>
    <t>KCC_EN_PS_15</t>
  </si>
  <si>
    <t xml:space="preserve">Conversion of Work order line items to Client bill Qty Through coefficient in DPR report </t>
  </si>
  <si>
    <t>Hold</t>
  </si>
  <si>
    <t>KCC_WF_PS_16</t>
  </si>
  <si>
    <t>DPR has an Workflow of Approval</t>
  </si>
  <si>
    <t>Workflow</t>
  </si>
  <si>
    <t>KCC_EN_FI_01</t>
  </si>
  <si>
    <t>Validation on GSTN Number in Vendor Master</t>
  </si>
  <si>
    <t xml:space="preserve">Venkat Reddy </t>
  </si>
  <si>
    <t>Account</t>
  </si>
  <si>
    <t>KCC_EN_FI_04</t>
  </si>
  <si>
    <t>Additional Tab in GL Master data</t>
  </si>
  <si>
    <t>KCC_EN_FI_07</t>
  </si>
  <si>
    <t>Capture GSTN Number in FB70 Screen</t>
  </si>
  <si>
    <t>KCC_EN_FI_09</t>
  </si>
  <si>
    <t>Validation on un-registered vendor invoice(Limit-20L)</t>
  </si>
  <si>
    <t>Simple</t>
  </si>
  <si>
    <t>KCC_EN_FI_10</t>
  </si>
  <si>
    <t>Validation on without PAN Vendor Payment(Limit-50K):F-53</t>
  </si>
  <si>
    <t>KCC_EN_FI_11</t>
  </si>
  <si>
    <t>Validation on one time vendor invoice(Limit-10K)</t>
  </si>
  <si>
    <t>KCC_EN_FI_12</t>
  </si>
  <si>
    <t>Display GSTN Number in FB60 Screen</t>
  </si>
  <si>
    <t>KCC_EN_FI_13</t>
  </si>
  <si>
    <t>Display GSTN Number in MIRO Screen</t>
  </si>
  <si>
    <t>KCC_EN_FI_14</t>
  </si>
  <si>
    <t>Validation on composition vendor invoice bookings</t>
  </si>
  <si>
    <t>KCC_EN_FI_16</t>
  </si>
  <si>
    <t>Validation/Check for duplicate vendor invoice(FB60/MIRO)</t>
  </si>
  <si>
    <t>KCC_RP_FI_24</t>
  </si>
  <si>
    <t>Tax Code Change Restriction on MIRO</t>
  </si>
  <si>
    <t>KCC_FM_MM_01</t>
  </si>
  <si>
    <t>Purchase requisition Print</t>
  </si>
  <si>
    <t>Form</t>
  </si>
  <si>
    <t>Abhishek Godse</t>
  </si>
  <si>
    <t xml:space="preserve">Purchase </t>
  </si>
  <si>
    <t>KCC_FM_MM_03</t>
  </si>
  <si>
    <t>Service PO</t>
  </si>
  <si>
    <t>KCC_FM_MM_04</t>
  </si>
  <si>
    <t>Service/Work order PR print</t>
  </si>
  <si>
    <t>KCC_FM_MM_06</t>
  </si>
  <si>
    <t>Work Order Print</t>
  </si>
  <si>
    <t>KCC_EN_MM_07</t>
  </si>
  <si>
    <t>WO terms &amp; condition Header</t>
  </si>
  <si>
    <t>KCC_EN_MM_08</t>
  </si>
  <si>
    <t>Materials _T&amp;C_Materials to be issued &amp; Recovery</t>
  </si>
  <si>
    <t>KCC_EN_MM_09</t>
  </si>
  <si>
    <t>Advance request &amp; its recovery</t>
  </si>
  <si>
    <t>KCC_EN_MM_10</t>
  </si>
  <si>
    <t>Wo Terms &amp; condition _Item Condition(Escalation)</t>
  </si>
  <si>
    <t>KCC_EN_MM_11</t>
  </si>
  <si>
    <t>RA BILL Preparation_Work done quantity confirmation against Work order with SES posting</t>
  </si>
  <si>
    <t>KCC_EN_MM_13</t>
  </si>
  <si>
    <t>Material recovery against Work done</t>
  </si>
  <si>
    <t>KCC_EN_MM_16</t>
  </si>
  <si>
    <t>Posting of invoice,recovery,debit note,credit note,etc document along with Payment abstract screen</t>
  </si>
  <si>
    <t>KCC_EN_MM_18</t>
  </si>
  <si>
    <t>Work order &amp; vendor entry while material issue to Subcon &amp; Restrict material issue against WO</t>
  </si>
  <si>
    <t>KCC_EN_MM_24</t>
  </si>
  <si>
    <t>In Migo Screen Input  In Goods Receipt Note(GRN) at MIGO screen Required Fields are Royalty No, Royalty Date-Item Wise, Royality Qty, Royality Location, E-way Bill No,E-way Bill date, LR Number, LR Date, Security Gate Entry Number, Gate Entry Number date, DMR Number, DMR Date , Custom field for Rack &amp; Bin, Challan no., challan date, Invoice no., invoice date, RST No.</t>
  </si>
  <si>
    <t>Store</t>
  </si>
  <si>
    <t>KCC_EN_MM_25</t>
  </si>
  <si>
    <t>DMR Entry process</t>
  </si>
  <si>
    <t>KCC_EN_MM_27</t>
  </si>
  <si>
    <t>Material reservation Process required Supplier code</t>
  </si>
  <si>
    <t>KCC_EN_MM_35</t>
  </si>
  <si>
    <t>Quantity check valiadtion in PR with WBS</t>
  </si>
  <si>
    <t>KCC_EN_MM_36</t>
  </si>
  <si>
    <t>Stock overview at PR screen</t>
  </si>
  <si>
    <t>KCC_EN_MM_39</t>
  </si>
  <si>
    <t xml:space="preserve">Custom Workflow for PR </t>
  </si>
  <si>
    <t xml:space="preserve">Purchase/Store </t>
  </si>
  <si>
    <t>KCC_EN_MM_42</t>
  </si>
  <si>
    <t xml:space="preserve">Item text field mandatory for the material for which technical specifications are required in PR </t>
  </si>
  <si>
    <t>Purchase</t>
  </si>
  <si>
    <t>KCC_EN_MM_44</t>
  </si>
  <si>
    <t>Notifiction if class A materials stock falls below defined safety level along with screen.</t>
  </si>
  <si>
    <t>KCC_EN_MM_50</t>
  </si>
  <si>
    <t xml:space="preserve">Addition fields in PO to capture FOC value </t>
  </si>
  <si>
    <t>Purchase /P&amp;M</t>
  </si>
  <si>
    <t>KCC_WF_MM_52</t>
  </si>
  <si>
    <t>Custom Workflow for PO</t>
  </si>
  <si>
    <t>HCM</t>
  </si>
  <si>
    <t>KCC_IN_HCM_11</t>
  </si>
  <si>
    <t>RFC SAP to Time Watch</t>
  </si>
  <si>
    <t>Interface</t>
  </si>
  <si>
    <t>Muzammil Ansari</t>
  </si>
  <si>
    <t>HR</t>
  </si>
  <si>
    <t>KCC_IN_HCM_12</t>
  </si>
  <si>
    <t>RFC Time Watch to SAP</t>
  </si>
  <si>
    <t>KCC_WF_SD_01</t>
  </si>
  <si>
    <t>Sales Order approval Process</t>
  </si>
  <si>
    <t>Nitin Kumar</t>
  </si>
  <si>
    <t>Client Billing</t>
  </si>
  <si>
    <t>KCC_EN_PM_02</t>
  </si>
  <si>
    <t xml:space="preserve">Custom screen for installation and dismantle of Tyre and battery </t>
  </si>
  <si>
    <t>Prateek Srivastav</t>
  </si>
  <si>
    <t>Mechanical</t>
  </si>
  <si>
    <t>KCC_EN_PM_03</t>
  </si>
  <si>
    <t>New custom fields (Requested Plant, Transfer/Hire/Purchase etc ) are required in notification screen</t>
  </si>
  <si>
    <t>KCC_RP_PM_09</t>
  </si>
  <si>
    <t>Equipment &amp; Plant Utilization, Performance &amp; Cost Analysis Based upon the Log Entry of equipments, Utilization (Productivity) &amp; performance report will be required to generate. Period wise for a Plant, group of Plants &amp; for individual Equipment.</t>
  </si>
  <si>
    <t>KCC_EN_PM_10</t>
  </si>
  <si>
    <t>Auto assignment of Settlement Rule in  Equipment Consumption Order as per Equipment Log Entry (CO Entry posting WBS wise )</t>
  </si>
  <si>
    <t>KCC_EN_PM_11</t>
  </si>
  <si>
    <t>A common Log Entry (Plant/Equipment) screen for capturing Hours, KM, Energy Hour Meter reading etc. of own equipments &amp; Plant &amp; LMV</t>
  </si>
  <si>
    <t>KCC_EN_PM_12</t>
  </si>
  <si>
    <t>Auto Creation of Consumption order</t>
  </si>
  <si>
    <t>KCC_EN_PM_14</t>
  </si>
  <si>
    <t xml:space="preserve">Custom table to maintain the hiring rates and condition </t>
  </si>
  <si>
    <t>KCC_EN_PM_15</t>
  </si>
  <si>
    <t>Module Pool for Maintainance Plan</t>
  </si>
  <si>
    <t>KCC_EN_PM_16</t>
  </si>
  <si>
    <t>Scheduling of Maintainace Plan</t>
  </si>
  <si>
    <t>KCC_EN_PM_17</t>
  </si>
  <si>
    <t>Auto Generation of Maintainance Order from Maintainance Plan</t>
  </si>
  <si>
    <t xml:space="preserve">Development Actual Start Date </t>
  </si>
  <si>
    <t xml:space="preserve">Development Status </t>
  </si>
  <si>
    <t xml:space="preserve">HBT Testing Status </t>
  </si>
  <si>
    <t>CTM Testing Status</t>
  </si>
  <si>
    <t>KCC_EN_PS_17</t>
  </si>
  <si>
    <t>DPR punching Qty will be Validated against Balance Work order Qty +PR Qty</t>
  </si>
  <si>
    <t>KCC_IN_FI_21</t>
  </si>
  <si>
    <t>Payment Interface</t>
  </si>
  <si>
    <t>KCC_RP_FI_22</t>
  </si>
  <si>
    <t>Payment Interface Report</t>
  </si>
  <si>
    <t>KCC_RP_FI_26</t>
  </si>
  <si>
    <t>GST Credit Report</t>
  </si>
  <si>
    <t>Vendor Payment Process</t>
  </si>
  <si>
    <t>KCC_RP_FI_27</t>
  </si>
  <si>
    <t>Trial Balance report</t>
  </si>
  <si>
    <t>KCC_RP_FI_30</t>
  </si>
  <si>
    <t>Invoice Print (FB70)</t>
  </si>
  <si>
    <t>KCC_FM_MM_02</t>
  </si>
  <si>
    <t xml:space="preserve">Purchase Order Print </t>
  </si>
  <si>
    <t>KCC_FM_MM_15</t>
  </si>
  <si>
    <t>Material Issue &amp; Return (Loan Basis)</t>
  </si>
  <si>
    <t>KCC_FM_MM_17</t>
  </si>
  <si>
    <t>Transportation PO</t>
  </si>
  <si>
    <t>KCC_FM_MM_22</t>
  </si>
  <si>
    <t>Material Rejection Note</t>
  </si>
  <si>
    <t>KCC_FM_MM_51</t>
  </si>
  <si>
    <t>QR code print for Materials</t>
  </si>
  <si>
    <t>KCC_RP_HCM_13</t>
  </si>
  <si>
    <t>Salary Register Report</t>
  </si>
  <si>
    <t>KCC_RP_HCM_14</t>
  </si>
  <si>
    <t>Salary Hold/Release  Report</t>
  </si>
  <si>
    <t>KCC_RP_HCM_15</t>
  </si>
  <si>
    <t>Bank Csv file report</t>
  </si>
  <si>
    <t>KCC_CN_HCM_16</t>
  </si>
  <si>
    <t>Earning &amp; Deduction Upload</t>
  </si>
  <si>
    <t>KCC_RP_HCM_17</t>
  </si>
  <si>
    <t>Attendance Report</t>
  </si>
  <si>
    <t>KCC_FM_HCM_18</t>
  </si>
  <si>
    <t>Form 16</t>
  </si>
  <si>
    <t>KCC_FM_SD_02</t>
  </si>
  <si>
    <t>Project Sale Invoice Print (EPC,Item Rate, HAM Contract)</t>
  </si>
  <si>
    <t>KCC_FM_SD_03</t>
  </si>
  <si>
    <t>Scrap Sale Inovice Print</t>
  </si>
  <si>
    <t>KCC_FM_SD_04</t>
  </si>
  <si>
    <t xml:space="preserve">Asset Sale Invoice Print </t>
  </si>
  <si>
    <t>KCC_FM_SD_05</t>
  </si>
  <si>
    <t>Material Sale Invoice Print</t>
  </si>
  <si>
    <t>KCC_RP_PM_01</t>
  </si>
  <si>
    <t>Tyre and Battery history report</t>
  </si>
  <si>
    <t>KCC_FM_PM_04</t>
  </si>
  <si>
    <t>Print for Multiple Equipment request</t>
  </si>
  <si>
    <t>KCC_FM_PM_05</t>
  </si>
  <si>
    <t>Reservation Print</t>
  </si>
  <si>
    <t>KCC_FM_PM_13</t>
  </si>
  <si>
    <t>Print for Hired Equipment daily uses and fuel qty</t>
  </si>
  <si>
    <t>Development Actual Finish Date</t>
  </si>
  <si>
    <t>KCC_RP_PS_06</t>
  </si>
  <si>
    <t>Planned Monthly Material Report</t>
  </si>
  <si>
    <t>Post Go Live</t>
  </si>
  <si>
    <t>KCC_RP_PS_07</t>
  </si>
  <si>
    <t>Planned Monthly Equipment/Labour Report</t>
  </si>
  <si>
    <t>KCC_RP_PS_08</t>
  </si>
  <si>
    <t>Planned Monthly Service Report</t>
  </si>
  <si>
    <t>KCC_RP_PS_10</t>
  </si>
  <si>
    <t>DPR Detailed report</t>
  </si>
  <si>
    <t>KCC_RP_PS_12</t>
  </si>
  <si>
    <t>Major material required Vs issued against Subcon work order line item.</t>
  </si>
  <si>
    <t>KCC_RP_PS_13</t>
  </si>
  <si>
    <t>Unit Rate Comparison BPO Vs Actual</t>
  </si>
  <si>
    <t>KCC_RP_PS_14</t>
  </si>
  <si>
    <t xml:space="preserve">DPR Vs IPC Vs Subcon </t>
  </si>
  <si>
    <t>KCC_EN_QM_01</t>
  </si>
  <si>
    <t>Email trigger for the inspection lot rejection</t>
  </si>
  <si>
    <t>Vijay Dhembare</t>
  </si>
  <si>
    <t>QS</t>
  </si>
  <si>
    <t>KCC_FM_QM_03</t>
  </si>
  <si>
    <t>Customized Inspection Form</t>
  </si>
  <si>
    <t>KCC_FM_QM_04</t>
  </si>
  <si>
    <t>Quality Certificate</t>
  </si>
  <si>
    <t>KCC_EN_FI_02</t>
  </si>
  <si>
    <t>Additional Tab in Asset Master data</t>
  </si>
  <si>
    <t>KCC_RP_FI_06</t>
  </si>
  <si>
    <t>BG Report</t>
  </si>
  <si>
    <t>KCC_RP_FI_18</t>
  </si>
  <si>
    <t>Asset report</t>
  </si>
  <si>
    <t>KCC_EN_FI_19</t>
  </si>
  <si>
    <t>Upload Program for BRS</t>
  </si>
  <si>
    <t>KCC_FM_FI_20</t>
  </si>
  <si>
    <t>Multiple Cheque Printing</t>
  </si>
  <si>
    <t>KCC_RP_FI_23</t>
  </si>
  <si>
    <t>GSTR1 (Sales Register)</t>
  </si>
  <si>
    <t>GSTR2 (Purchase Register)</t>
  </si>
  <si>
    <t>KCC_RP_FI_25</t>
  </si>
  <si>
    <t>GST E-Invoice extract report</t>
  </si>
  <si>
    <t>MSME Vendor Reports</t>
  </si>
  <si>
    <t xml:space="preserve">LC report </t>
  </si>
  <si>
    <t>KCC_RP_FI_28</t>
  </si>
  <si>
    <t>Balance Sheet Report</t>
  </si>
  <si>
    <t>KCC_RP_FI_29</t>
  </si>
  <si>
    <t>Cashflow Report</t>
  </si>
  <si>
    <t>KCC_RP_MM_05</t>
  </si>
  <si>
    <t>Purchase Register required with PR to Payment process.</t>
  </si>
  <si>
    <t>KCC_FM_MM_12</t>
  </si>
  <si>
    <t>Payment abstract Print</t>
  </si>
  <si>
    <t>KCC_RP_MM_14</t>
  </si>
  <si>
    <t>Inventory Analysis report</t>
  </si>
  <si>
    <t>KCC_RP_MM_19</t>
  </si>
  <si>
    <t>PR to Payment abstract Report</t>
  </si>
  <si>
    <t>KCC_FM_MM_20</t>
  </si>
  <si>
    <t>RA Bill Print</t>
  </si>
  <si>
    <t>KCC_FM_MM_21</t>
  </si>
  <si>
    <t>NON RETURNABLE/ RETURNABLE GATE PASS</t>
  </si>
  <si>
    <t>KCC_FM_MM_23</t>
  </si>
  <si>
    <t>Backdated PR not to be created (validation on Delivery Date)</t>
  </si>
  <si>
    <t>KCC_RP_MM_26</t>
  </si>
  <si>
    <t>Asset Spares tracking report</t>
  </si>
  <si>
    <t>KCC_EN_MM_28</t>
  </si>
  <si>
    <t>Develop RFC to push master data in WBMS  - Material</t>
  </si>
  <si>
    <t>KCC_IN_MM_29</t>
  </si>
  <si>
    <t>Develop RFC to push master data in WBMS - Vendor (Supplier, Transporter, Subcontractor etc)</t>
  </si>
  <si>
    <t>KCC_IN_MM_30</t>
  </si>
  <si>
    <t>Develop RFC to push master data in WBMS - Plant/Project codes</t>
  </si>
  <si>
    <t>KCC_IN_MM_31</t>
  </si>
  <si>
    <t>Develop RFC to push master data in WBMS - Storage location</t>
  </si>
  <si>
    <t>KCC_IN_MM_32</t>
  </si>
  <si>
    <t>Develop RFC to receive transaction data to SAP</t>
  </si>
  <si>
    <t>KCC_RP_MM_33</t>
  </si>
  <si>
    <t>Store Inventory Report</t>
  </si>
  <si>
    <t>KCC_FM_MM_34</t>
  </si>
  <si>
    <t>HSD Register Print</t>
  </si>
  <si>
    <t>KCC_EN_MM_37</t>
  </si>
  <si>
    <t xml:space="preserve">Mass PO short closure </t>
  </si>
  <si>
    <t>KCC_EN_MM_38</t>
  </si>
  <si>
    <t>PR auto deletion if no action taken for 30 days from the creation date</t>
  </si>
  <si>
    <t>KCC_WF_MM_40</t>
  </si>
  <si>
    <t>Validation not to allow backdated PO to be created (expect some users)</t>
  </si>
  <si>
    <t>KCC_EN_MM_41</t>
  </si>
  <si>
    <t>Notification if no action is taken against the PR for more than 72 hrs from the date of final release</t>
  </si>
  <si>
    <t>KCC_EN_MM_43</t>
  </si>
  <si>
    <t xml:space="preserve">RFQ Comparison screen </t>
  </si>
  <si>
    <t>KCC_EN_MM_45</t>
  </si>
  <si>
    <t>Adding custom fields in standard stock reports</t>
  </si>
  <si>
    <t>KCC_EN_MM_46</t>
  </si>
  <si>
    <t>Mail to vendor along with RFQ print</t>
  </si>
  <si>
    <t>KCC_FM_MM_47</t>
  </si>
  <si>
    <t xml:space="preserve">RFQ Print </t>
  </si>
  <si>
    <t>KCC_EN_MM_48</t>
  </si>
  <si>
    <t>Reminder to vendor (RFQ)</t>
  </si>
  <si>
    <t>KCC_RP_MM_49</t>
  </si>
  <si>
    <t>Material Aging report</t>
  </si>
  <si>
    <t>KCC_EN_MM_53</t>
  </si>
  <si>
    <t>Enhancement in MIGO Screen to update the data from Wigh Bridge</t>
  </si>
  <si>
    <t>KCC_FM_HCM_01</t>
  </si>
  <si>
    <t>Increment Letter</t>
  </si>
  <si>
    <t>KCC_FM_HCM_02</t>
  </si>
  <si>
    <t>Promotion Letter</t>
  </si>
  <si>
    <t>KCC_FM_HCM_03</t>
  </si>
  <si>
    <t>Reliving Letter</t>
  </si>
  <si>
    <t>KCC_FM_HCM_04</t>
  </si>
  <si>
    <t>Experience Letter</t>
  </si>
  <si>
    <t>KCC_FM_HCM_05</t>
  </si>
  <si>
    <t>Disciplinary Letter</t>
  </si>
  <si>
    <t>KCC_FM_HCM_06</t>
  </si>
  <si>
    <t>Offer Letter</t>
  </si>
  <si>
    <t>KCC_FM_HCM_07</t>
  </si>
  <si>
    <t>Appointment Letter</t>
  </si>
  <si>
    <t>KCC_EN_HCM_08</t>
  </si>
  <si>
    <t>Pop up for Driving License</t>
  </si>
  <si>
    <t>KCC_EN_HCM_09</t>
  </si>
  <si>
    <t>Pop for Confirmation</t>
  </si>
  <si>
    <t>KCC_EN_HCM_10</t>
  </si>
  <si>
    <t>Pop for Retirement</t>
  </si>
  <si>
    <t>KCC_EN_SD_06</t>
  </si>
  <si>
    <t>Validation in Scrap Sale for Hazard material to Customer</t>
  </si>
  <si>
    <t>KCC_WF_PM_06</t>
  </si>
  <si>
    <t>Breakdown Mail</t>
  </si>
  <si>
    <t>KCC_RP_PM_07</t>
  </si>
  <si>
    <t>Schedule Maintenance - Service Schedule Report</t>
  </si>
  <si>
    <t>KCC_RP_PM_08</t>
  </si>
  <si>
    <t>RTO Permit and Insurance schedule report</t>
  </si>
  <si>
    <t xml:space="preserve">As On Date </t>
  </si>
  <si>
    <t>Cancelled</t>
  </si>
  <si>
    <t xml:space="preserve">Balance </t>
  </si>
  <si>
    <t>RGS Status till 3rd Sep</t>
  </si>
  <si>
    <t>FS Status till 3rd Sep</t>
  </si>
  <si>
    <t>Development Status till 3rd Sep</t>
  </si>
  <si>
    <t>Functional testing Status till 3rd Sep</t>
  </si>
  <si>
    <t>CTM testing  Status till 3rd Sep</t>
  </si>
  <si>
    <t xml:space="preserve">RGS Status  </t>
  </si>
  <si>
    <t xml:space="preserve">FS Status  </t>
  </si>
  <si>
    <t>Development Status till 25th Aug</t>
  </si>
  <si>
    <t>Functional testing Status till 22nd Aug</t>
  </si>
  <si>
    <t>CTM testing  Status till 22nd Aug</t>
  </si>
  <si>
    <t>a</t>
  </si>
  <si>
    <t xml:space="preserve">RGS Status </t>
  </si>
  <si>
    <t xml:space="preserve">FS Status </t>
  </si>
  <si>
    <t>Overall</t>
  </si>
  <si>
    <t>As On:</t>
  </si>
  <si>
    <t>CTM Testing</t>
  </si>
  <si>
    <t>Project : SRC Infra Developers_Rise with SAP S/4HA Implementation</t>
  </si>
  <si>
    <t>DMS</t>
  </si>
  <si>
    <t>FICO</t>
  </si>
  <si>
    <t>Grand Total</t>
  </si>
  <si>
    <t>RGS</t>
  </si>
  <si>
    <t>FS</t>
  </si>
  <si>
    <t>Configuration</t>
  </si>
  <si>
    <t>ABAP Development</t>
  </si>
  <si>
    <t>HBT Testing</t>
  </si>
  <si>
    <t>UAT Sign Off</t>
  </si>
  <si>
    <t>Reusability</t>
  </si>
  <si>
    <t>BBP Process</t>
  </si>
  <si>
    <t xml:space="preserve">New Development Comments </t>
  </si>
  <si>
    <t>Scope</t>
  </si>
  <si>
    <t>FRICE Category</t>
  </si>
  <si>
    <t>Planned Approval</t>
  </si>
  <si>
    <t>Revised -Actual Date</t>
  </si>
  <si>
    <t>Revised Approval</t>
  </si>
  <si>
    <t>Actual Submission</t>
  </si>
  <si>
    <t>Actual Approval</t>
  </si>
  <si>
    <t>Planned Date</t>
  </si>
  <si>
    <t>Revised Date</t>
  </si>
  <si>
    <t>Actual Date</t>
  </si>
  <si>
    <t>Status</t>
  </si>
  <si>
    <t>Plan ABAP Consultant</t>
  </si>
  <si>
    <t>Actual ABAP Consultant</t>
  </si>
  <si>
    <t>Duration</t>
  </si>
  <si>
    <t>Planned Start</t>
  </si>
  <si>
    <t>Planned Finish</t>
  </si>
  <si>
    <t>Actual Start</t>
  </si>
  <si>
    <t>Actual Finish</t>
  </si>
  <si>
    <t>UT-SIT Test Scripts Planned Finish</t>
  </si>
  <si>
    <t>UT-SIT Test Scripts Actual Finish</t>
  </si>
  <si>
    <t>Testing Planned Start</t>
  </si>
  <si>
    <t>Testing Planned Finish</t>
  </si>
  <si>
    <t>Testing Planned Duration</t>
  </si>
  <si>
    <t>Testing Actual Start</t>
  </si>
  <si>
    <t>Testing Actual Finish</t>
  </si>
  <si>
    <t>Training Finish</t>
  </si>
  <si>
    <t>Fil Test Script Submission Date</t>
  </si>
  <si>
    <t>UAT 
Planned Date</t>
  </si>
  <si>
    <t>UAT
Actual Date</t>
  </si>
  <si>
    <t>UAT Status</t>
  </si>
  <si>
    <t>Go-Live 
Planned Date</t>
  </si>
  <si>
    <t>Go-Live 
Actual Date</t>
  </si>
  <si>
    <t xml:space="preserve">Reusable Object </t>
  </si>
  <si>
    <t>Reusable Client me</t>
  </si>
  <si>
    <t>HBT Remarks</t>
  </si>
  <si>
    <t>Remarks</t>
  </si>
  <si>
    <t>Additiol Efforts</t>
  </si>
  <si>
    <t>SOW</t>
  </si>
  <si>
    <t>Sameer</t>
  </si>
  <si>
    <t>Mandhar</t>
  </si>
  <si>
    <t>Akhil</t>
  </si>
  <si>
    <t>Nikhil</t>
  </si>
  <si>
    <t>M3M</t>
  </si>
  <si>
    <t>Imtiyaz</t>
  </si>
  <si>
    <t>YES</t>
  </si>
  <si>
    <t>Development description</t>
  </si>
  <si>
    <t>WRICEF Type</t>
  </si>
  <si>
    <t xml:space="preserve">Project </t>
  </si>
  <si>
    <t>Priority 2</t>
  </si>
  <si>
    <t>WBS, Network, Activity, Mileston Upload Program</t>
  </si>
  <si>
    <t xml:space="preserve">YES </t>
  </si>
  <si>
    <t>Mecon</t>
  </si>
  <si>
    <t>Must Have</t>
  </si>
  <si>
    <t>BPO Upload Program</t>
  </si>
  <si>
    <t>Sunteck</t>
  </si>
  <si>
    <t>Unit Cost Plan Upload Program</t>
  </si>
  <si>
    <t>Budget Approval Procedure &amp; document attachment compulsary</t>
  </si>
  <si>
    <t>Budget Exceed mail trigger</t>
  </si>
  <si>
    <t>Milestone Confimation Mail Notification with completion Image &amp; architect certificate attachement</t>
  </si>
  <si>
    <t>Project &amp; Work Breakdown Structure sync to smartapp</t>
  </si>
  <si>
    <t>WBS &amp; Milestones (Payment milestones plans) sync to smartapp</t>
  </si>
  <si>
    <t>Budget sync to smartapp</t>
  </si>
  <si>
    <t>Budget Updates / Transfer sync to smartapp</t>
  </si>
  <si>
    <t>Link BOQ to WBS in SAP then sync to smartapp</t>
  </si>
  <si>
    <t>All attached documents in SAP to view in Contentverse DMS</t>
  </si>
  <si>
    <t>Vendor master upload</t>
  </si>
  <si>
    <t>Asset Cutover upload Program</t>
  </si>
  <si>
    <t>Cutover Template</t>
  </si>
  <si>
    <t>GSTR1</t>
  </si>
  <si>
    <t>GSTR2</t>
  </si>
  <si>
    <t>Customer Ageing</t>
  </si>
  <si>
    <t>Vendor Ageing</t>
  </si>
  <si>
    <t>Bank Reco Upload Program</t>
  </si>
  <si>
    <t>Bank Payment Voucher</t>
  </si>
  <si>
    <t>Bank Receipt Voucher</t>
  </si>
  <si>
    <t>Cash Payment Voucher</t>
  </si>
  <si>
    <t>Cash Receipt Voucher</t>
  </si>
  <si>
    <t>Journal Voucher</t>
  </si>
  <si>
    <t>Customer Tax Invoice (Interest)</t>
  </si>
  <si>
    <t>Customer Receipt Screen</t>
  </si>
  <si>
    <t>Customer Receipt List</t>
  </si>
  <si>
    <t>Project &amp; Plants Mapping table</t>
  </si>
  <si>
    <t>Interest waiver report</t>
  </si>
  <si>
    <t>Cheque Print</t>
  </si>
  <si>
    <t xml:space="preserve">Related Party or Intercompany </t>
  </si>
  <si>
    <t>Token Amount SFDC-SAP</t>
  </si>
  <si>
    <t>Customer Receipts (SFDC)</t>
  </si>
  <si>
    <t>Interest Waiver</t>
  </si>
  <si>
    <t xml:space="preserve">GST ASP/GSP </t>
  </si>
  <si>
    <t>HDFC NEFT Format</t>
  </si>
  <si>
    <t>Good to Have</t>
  </si>
  <si>
    <t>HDFC RTGS Format</t>
  </si>
  <si>
    <t>ICICI NEFT Format</t>
  </si>
  <si>
    <t>ICICI RTGS Format</t>
  </si>
  <si>
    <t>INDUSIND RTGS Format</t>
  </si>
  <si>
    <t>INDUSIND NEFT Format</t>
  </si>
  <si>
    <t>KOKAT Bulk NEFT Format</t>
  </si>
  <si>
    <t>Unit Upload Program</t>
  </si>
  <si>
    <t>Other Charges Upload Program</t>
  </si>
  <si>
    <t>Customer creation Program</t>
  </si>
  <si>
    <t>Unit availability report</t>
  </si>
  <si>
    <t>Unit Status (Sold /unsold/reserved)</t>
  </si>
  <si>
    <t>Sales Order creation Program</t>
  </si>
  <si>
    <t>Mass Demand creation Program</t>
  </si>
  <si>
    <t>Auto Debit /Credit Note Program</t>
  </si>
  <si>
    <t>Car Parking program</t>
  </si>
  <si>
    <t>Sales order mail trigger at the different approval level</t>
  </si>
  <si>
    <t>Additional Custom tab in SO (Additional Field)</t>
  </si>
  <si>
    <t>Price custom routine 1(land abatment) for Unit</t>
  </si>
  <si>
    <t>Price custom routine 2(Net of land abatment) for Unit</t>
  </si>
  <si>
    <t>Price custom routine for discount calculation for Unit</t>
  </si>
  <si>
    <t>Price custom routine for GST % After OC Receive for Unit</t>
  </si>
  <si>
    <t>Price custom routine for GST % After OC Receive for other charges</t>
  </si>
  <si>
    <t>Car Parking status report</t>
  </si>
  <si>
    <t>Milestone wise demand report(Amout vs actual receipt amount)/MIS Sales</t>
  </si>
  <si>
    <t>Welcome letter</t>
  </si>
  <si>
    <t>Booking Form</t>
  </si>
  <si>
    <t>Reminder letter1</t>
  </si>
  <si>
    <t>Reminder letter2</t>
  </si>
  <si>
    <t>Termination Form</t>
  </si>
  <si>
    <t>Agreement Form</t>
  </si>
  <si>
    <t>Application form</t>
  </si>
  <si>
    <t>Demand form</t>
  </si>
  <si>
    <t>Customer ledger</t>
  </si>
  <si>
    <t>Email trigger demand and 7 days of reminder1 &amp; 7days of reminder 2</t>
  </si>
  <si>
    <t>Unit Transfer Process with Work flow(Approval process)</t>
  </si>
  <si>
    <t>Unit Cancallation Process with workflow(Approval process)</t>
  </si>
  <si>
    <t>Unit Cancallation Reports</t>
  </si>
  <si>
    <t>Brokerage payout Process</t>
  </si>
  <si>
    <t>Brokerage payout Report</t>
  </si>
  <si>
    <t>Unit Master sync with SFDC</t>
  </si>
  <si>
    <t>Unit master Stauts(Two way)</t>
  </si>
  <si>
    <t xml:space="preserve">Customer master amendment </t>
  </si>
  <si>
    <t>Broker Creation from SFDC to SAP</t>
  </si>
  <si>
    <t>Broker Invoice creation from SAP to SFDC</t>
  </si>
  <si>
    <t>Broker payment SAP-SFDC</t>
  </si>
  <si>
    <t>Booking creation SFDC-SAP</t>
  </si>
  <si>
    <t>Booking amendment</t>
  </si>
  <si>
    <t>Demand information sync to SFDC</t>
  </si>
  <si>
    <t>Debit note - wrt Demand no</t>
  </si>
  <si>
    <t>Credit note - wrt Demand no</t>
  </si>
  <si>
    <t xml:space="preserve">Unit Transfer </t>
  </si>
  <si>
    <t>Unit Cancellation</t>
  </si>
  <si>
    <t>E invoicing &amp; E Way Bill</t>
  </si>
  <si>
    <t xml:space="preserve">Post Possession clearance </t>
  </si>
  <si>
    <t xml:space="preserve">Mail intimation during 10 % of agreement amount receipt </t>
  </si>
  <si>
    <t>Material Master Upload Program</t>
  </si>
  <si>
    <t>RDPL</t>
  </si>
  <si>
    <t>Service Master Upload Program</t>
  </si>
  <si>
    <t>HSN Master Upload-LSMW</t>
  </si>
  <si>
    <t>Cutover Purchase Order Upload Program</t>
  </si>
  <si>
    <t>Cutover Work Order Upload Program</t>
  </si>
  <si>
    <t>Initial Stock Upload Program</t>
  </si>
  <si>
    <t>Indent Print</t>
  </si>
  <si>
    <t xml:space="preserve">Indent Amendment </t>
  </si>
  <si>
    <t xml:space="preserve">Store Requistion </t>
  </si>
  <si>
    <t>Purchase Order Print</t>
  </si>
  <si>
    <t>Purchase Order Amendment</t>
  </si>
  <si>
    <t xml:space="preserve">Work Order Print </t>
  </si>
  <si>
    <t>Work Order Amendment</t>
  </si>
  <si>
    <t>GRN Print Form</t>
  </si>
  <si>
    <t xml:space="preserve">GRN Interloc </t>
  </si>
  <si>
    <t>Workdone Print</t>
  </si>
  <si>
    <t xml:space="preserve">Goods Issue Slip </t>
  </si>
  <si>
    <t>Goods Issue Return Slip</t>
  </si>
  <si>
    <t xml:space="preserve">Stock Adjustment </t>
  </si>
  <si>
    <t>Stock Out Form</t>
  </si>
  <si>
    <t xml:space="preserve">Transfer(Issue) to Contractor </t>
  </si>
  <si>
    <t>Purchase (Material) Debit Note</t>
  </si>
  <si>
    <t>Purchase (Service) Debit Note</t>
  </si>
  <si>
    <t>Purchase Enquiry</t>
  </si>
  <si>
    <t>Bill Inward Print</t>
  </si>
  <si>
    <t>RA Bill Certificate of Payment</t>
  </si>
  <si>
    <t>RA Bill Item Rate</t>
  </si>
  <si>
    <t xml:space="preserve">Purchase Bill </t>
  </si>
  <si>
    <t>Non-Store Puchase Bill</t>
  </si>
  <si>
    <t>Payment Request</t>
  </si>
  <si>
    <t>Vendor Onboading</t>
  </si>
  <si>
    <t>Purchase Register - Indent to Payment</t>
  </si>
  <si>
    <t>PR Mandatory for PO</t>
  </si>
  <si>
    <t xml:space="preserve">Work Order Amendment Enhancement </t>
  </si>
  <si>
    <t>Release Strategy mandatory for PO/WO saving</t>
  </si>
  <si>
    <t xml:space="preserve">Release Strategy Reset with Version Management </t>
  </si>
  <si>
    <t xml:space="preserve">Good Receipt Screen Enhacement for Gate Entry </t>
  </si>
  <si>
    <t xml:space="preserve">Transfer Posting 311Q to Contractor w.r.t. WO </t>
  </si>
  <si>
    <t>Types of WO Advance Tagging</t>
  </si>
  <si>
    <t>WO Advance Approval Workflow</t>
  </si>
  <si>
    <t>Bill Inward with Workflow</t>
  </si>
  <si>
    <t>Material Reconcilation</t>
  </si>
  <si>
    <t>Price Escalation</t>
  </si>
  <si>
    <t>Validation on HSN in PO while creating Docket No. in Bill Inward.</t>
  </si>
  <si>
    <t>PO/WO Intergration with Smart App for DPR</t>
  </si>
  <si>
    <t>PR Integration with Smart App</t>
  </si>
  <si>
    <t>Material and Service Procurement Bidding Intergration with Smart App</t>
  </si>
  <si>
    <t>ASG_QM01 - Inspection Plan Upload</t>
  </si>
  <si>
    <t>ASG_QM02 - MIC Quantitative</t>
  </si>
  <si>
    <t>ASG_QM03 - Sampling Procedure</t>
  </si>
  <si>
    <t>ASG_QM04 - Catalog</t>
  </si>
  <si>
    <t>ASG_QM04 - If the material was rejected, Mail alert should be triggered to concern person (Store person/ Construction person)</t>
  </si>
  <si>
    <t>Al - Ali</t>
  </si>
  <si>
    <t xml:space="preserve">ASG_QM05 - Result Record Report - Smartform </t>
  </si>
  <si>
    <t>ASG_QM06 - After GRN - Quality Material Mail alert should be trigger to corcern person ( 2 Mails - Third party vendor / Store peron, Contracter)</t>
  </si>
  <si>
    <t>Indinfravit</t>
  </si>
  <si>
    <t>ASG_QM07 - Result Record Mail Trigger for all the Inspection Lot Number</t>
  </si>
  <si>
    <t>Cost Plan reference rate in Work Order/Purchase Order and warning message on higher rate than cost plan rate in purchasing</t>
  </si>
  <si>
    <t>Restricting Goods Receipt against Multiple Purchase order in One GRN Document</t>
  </si>
  <si>
    <t>While Transfer Posting to Contractor Storage, debitable materials (Non-FOC) has to be captured for deductions from RA Bill</t>
  </si>
  <si>
    <t>Quantity Validation for Project Material PR (Doc type ZPPR)</t>
  </si>
  <si>
    <t>Restricting final RA Bill against Work order if any surplus material for the WBS is present in stock</t>
  </si>
  <si>
    <t>Debit head of one contractor to be tagged to work order of other contractor</t>
  </si>
  <si>
    <t>Custom Table and Validation on ITC and Non-ITC Tax Code in Purchase order.</t>
  </si>
  <si>
    <t>ABAP Week Target</t>
  </si>
  <si>
    <t>This Week Plan</t>
  </si>
  <si>
    <t>Sr. No.</t>
  </si>
  <si>
    <t>User ID</t>
  </si>
  <si>
    <t>FRICE-W</t>
  </si>
  <si>
    <t>Functional</t>
  </si>
  <si>
    <t>Planned</t>
  </si>
  <si>
    <t>Start Date</t>
  </si>
  <si>
    <t>Finish Date</t>
  </si>
  <si>
    <t>Delay</t>
  </si>
  <si>
    <t>FIORI issues rasied with BASIS &amp; FIORI Consultant.</t>
  </si>
  <si>
    <t>CTM Name</t>
  </si>
  <si>
    <t>Shravani</t>
  </si>
  <si>
    <t>Financial Progress</t>
  </si>
  <si>
    <t>Planned vs Achieved Revenue</t>
  </si>
  <si>
    <t>Planned Qty vs Actual Qty</t>
  </si>
  <si>
    <t>Equipment Utilization</t>
  </si>
  <si>
    <t xml:space="preserve">Advance Repayment </t>
  </si>
  <si>
    <t>Asset Details</t>
  </si>
  <si>
    <t>Liability Details</t>
  </si>
  <si>
    <t>Turnover Vs Liability</t>
  </si>
  <si>
    <t>Turnover Vs Direct Cost</t>
  </si>
  <si>
    <t>Inventory</t>
  </si>
  <si>
    <t>Sameer/Aditi</t>
  </si>
  <si>
    <t>Usman</t>
  </si>
  <si>
    <t>Tejas</t>
  </si>
  <si>
    <t>PS/SD</t>
  </si>
  <si>
    <t>FI/MM</t>
  </si>
  <si>
    <t>Akhil/Nihar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</si>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</sst>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d\-mmm\-yy;@"/>
    <numFmt numFmtId="165" formatCode="[$-409]d/mmm/yy;@"/>
    <numFmt numFmtId="166" formatCode="_(* #,##0_);_(* \(#,##0\);_(* &quot;-&quot;??_);_(@_)"/>
  </numFmts>
  <fonts count="31">
    <font>
      <sz val="11"/>
      <color theme="1"/>
      <name val="Trebuchet MS"/>
      <charset val="134"/>
    </font>
    <font>
      <b/>
      <sz val="11"/>
      <color theme="1"/>
      <name val="Trebuchet MS"/>
      <family val="2"/>
    </font>
    <font>
      <b/>
      <sz val="10"/>
      <name val="Trebuchet MS"/>
      <family val="2"/>
    </font>
    <font>
      <sz val="10"/>
      <color rgb="FF000000"/>
      <name val="Trebuchet MS"/>
      <family val="2"/>
    </font>
    <font>
      <b/>
      <u val="double"/>
      <sz val="12"/>
      <color theme="1"/>
      <name val="Trebuchet MS"/>
      <family val="2"/>
    </font>
    <font>
      <b/>
      <sz val="11"/>
      <name val="Trebuchet MS"/>
      <family val="2"/>
    </font>
    <font>
      <sz val="11"/>
      <color rgb="FF000000"/>
      <name val="Trebuchet MS"/>
      <family val="2"/>
    </font>
    <font>
      <sz val="11"/>
      <name val="Trebuchet MS"/>
      <family val="2"/>
    </font>
    <font>
      <sz val="10"/>
      <name val="Trebuchet MS"/>
      <family val="2"/>
    </font>
    <font>
      <b/>
      <sz val="11"/>
      <color rgb="FF000000"/>
      <name val="Trebuchet MS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4"/>
      <color theme="1"/>
      <name val="Trebuchet MS"/>
      <family val="2"/>
    </font>
    <font>
      <sz val="10"/>
      <color theme="0"/>
      <name val="Trebuchet MS"/>
      <family val="2"/>
    </font>
    <font>
      <strike/>
      <sz val="11"/>
      <color rgb="FFFF0000"/>
      <name val="Trebuchet MS"/>
      <family val="2"/>
    </font>
    <font>
      <sz val="10"/>
      <color rgb="FFFF0000"/>
      <name val="Trebuchet MS"/>
      <family val="2"/>
    </font>
    <font>
      <b/>
      <sz val="10"/>
      <color theme="1"/>
      <name val="Trebuchet MS"/>
      <family val="2"/>
    </font>
    <font>
      <b/>
      <sz val="10"/>
      <color rgb="FF0070C0"/>
      <name val="Calibri"/>
      <family val="2"/>
      <scheme val="minor"/>
    </font>
    <font>
      <b/>
      <sz val="10"/>
      <color theme="0"/>
      <name val="Trebuchet MS"/>
      <family val="2"/>
    </font>
    <font>
      <b/>
      <sz val="14"/>
      <color theme="1"/>
      <name val="Trebuchet MS"/>
      <family val="2"/>
    </font>
    <font>
      <sz val="9"/>
      <color theme="1"/>
      <name val="Trebuchet MS"/>
      <family val="2"/>
    </font>
    <font>
      <sz val="9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0000"/>
      <name val="Trebuchet MS"/>
      <family val="2"/>
    </font>
    <font>
      <b/>
      <sz val="12"/>
      <color rgb="FF000000"/>
      <name val="Trebuchet MS"/>
      <family val="2"/>
    </font>
    <font>
      <b/>
      <sz val="12"/>
      <color rgb="FF000000"/>
      <name val="Calibri"/>
      <family val="2"/>
    </font>
    <font>
      <sz val="11"/>
      <color theme="1"/>
      <name val="Trebuchet MS"/>
      <family val="2"/>
    </font>
    <font>
      <sz val="10"/>
      <color rgb="FF000000"/>
      <name val="Trebuchet MS"/>
      <charset val="134"/>
    </font>
  </fonts>
  <fills count="32">
    <fill>
      <patternFill patternType="none"/>
    </fill>
    <fill>
      <patternFill patternType="gray125"/>
    </fill>
    <fill>
      <patternFill patternType="solid">
        <fgColor theme="4" tint="0.39994506668294322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CE6F1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theme="4" tint="0.79995117038483843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3" fontId="29" fillId="0" borderId="0" applyFont="0" applyFill="0" applyBorder="0" applyAlignment="0" applyProtection="0"/>
    <xf numFmtId="0" fontId="29" fillId="0" borderId="0"/>
  </cellStyleXfs>
  <cellXfs count="32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justify" vertical="center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6" fillId="0" borderId="9" xfId="0" applyFont="1" applyBorder="1" applyAlignment="1">
      <alignment horizontal="justify" vertical="center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 wrapText="1"/>
    </xf>
    <xf numFmtId="3" fontId="0" fillId="0" borderId="9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left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 wrapText="1"/>
    </xf>
    <xf numFmtId="164" fontId="0" fillId="0" borderId="2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3" fontId="0" fillId="0" borderId="16" xfId="0" applyNumberForma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4" fontId="9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7" borderId="1" xfId="0" applyFont="1" applyFill="1" applyBorder="1"/>
    <xf numFmtId="0" fontId="3" fillId="7" borderId="11" xfId="0" applyFont="1" applyFill="1" applyBorder="1"/>
    <xf numFmtId="0" fontId="3" fillId="0" borderId="2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2" xfId="0" applyFont="1" applyBorder="1"/>
    <xf numFmtId="0" fontId="11" fillId="0" borderId="22" xfId="0" applyFont="1" applyBorder="1" applyAlignment="1">
      <alignment wrapText="1"/>
    </xf>
    <xf numFmtId="0" fontId="3" fillId="0" borderId="2" xfId="0" applyFont="1" applyBorder="1"/>
    <xf numFmtId="0" fontId="8" fillId="0" borderId="22" xfId="0" applyFont="1" applyBorder="1" applyAlignment="1">
      <alignment wrapText="1"/>
    </xf>
    <xf numFmtId="0" fontId="8" fillId="0" borderId="22" xfId="0" applyFont="1" applyBorder="1"/>
    <xf numFmtId="0" fontId="8" fillId="8" borderId="22" xfId="0" applyFont="1" applyFill="1" applyBorder="1" applyAlignment="1">
      <alignment wrapText="1"/>
    </xf>
    <xf numFmtId="0" fontId="8" fillId="8" borderId="22" xfId="0" applyFont="1" applyFill="1" applyBorder="1"/>
    <xf numFmtId="0" fontId="12" fillId="0" borderId="22" xfId="0" applyFont="1" applyBorder="1" applyAlignment="1">
      <alignment wrapText="1"/>
    </xf>
    <xf numFmtId="0" fontId="3" fillId="0" borderId="0" xfId="0" applyFont="1"/>
    <xf numFmtId="0" fontId="3" fillId="0" borderId="11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9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24" xfId="0" applyFont="1" applyBorder="1"/>
    <xf numFmtId="0" fontId="3" fillId="0" borderId="6" xfId="0" applyFont="1" applyBorder="1"/>
    <xf numFmtId="0" fontId="3" fillId="0" borderId="29" xfId="0" applyFont="1" applyBorder="1"/>
    <xf numFmtId="0" fontId="11" fillId="9" borderId="5" xfId="0" applyFont="1" applyFill="1" applyBorder="1" applyAlignment="1">
      <alignment wrapText="1"/>
    </xf>
    <xf numFmtId="0" fontId="3" fillId="0" borderId="30" xfId="0" applyFont="1" applyBorder="1"/>
    <xf numFmtId="0" fontId="3" fillId="0" borderId="31" xfId="0" applyFont="1" applyBorder="1"/>
    <xf numFmtId="0" fontId="3" fillId="0" borderId="1" xfId="0" applyFont="1" applyBorder="1"/>
    <xf numFmtId="0" fontId="3" fillId="0" borderId="32" xfId="0" applyFont="1" applyBorder="1"/>
    <xf numFmtId="0" fontId="3" fillId="0" borderId="33" xfId="0" applyFont="1" applyBorder="1"/>
    <xf numFmtId="0" fontId="11" fillId="9" borderId="4" xfId="0" applyFont="1" applyFill="1" applyBorder="1" applyAlignment="1">
      <alignment wrapText="1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0" fontId="17" fillId="10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left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34" xfId="0" applyFont="1" applyBorder="1" applyAlignment="1">
      <alignment vertical="center"/>
    </xf>
    <xf numFmtId="0" fontId="1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/>
    </xf>
    <xf numFmtId="166" fontId="10" fillId="0" borderId="38" xfId="1" applyNumberFormat="1" applyFont="1" applyBorder="1" applyAlignment="1">
      <alignment horizontal="center" vertical="center" wrapText="1"/>
    </xf>
    <xf numFmtId="166" fontId="10" fillId="0" borderId="38" xfId="1" applyNumberFormat="1" applyFont="1" applyBorder="1" applyAlignment="1">
      <alignment horizontal="center" vertical="center"/>
    </xf>
    <xf numFmtId="0" fontId="19" fillId="11" borderId="1" xfId="0" applyFont="1" applyFill="1" applyBorder="1" applyAlignment="1">
      <alignment horizontal="right" vertical="center" wrapText="1"/>
    </xf>
    <xf numFmtId="0" fontId="19" fillId="11" borderId="1" xfId="0" applyFont="1" applyFill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15" fontId="23" fillId="0" borderId="4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24" fillId="11" borderId="1" xfId="0" applyFont="1" applyFill="1" applyBorder="1" applyAlignment="1">
      <alignment horizontal="center" vertical="center"/>
    </xf>
    <xf numFmtId="166" fontId="16" fillId="0" borderId="38" xfId="1" applyNumberFormat="1" applyFont="1" applyBorder="1" applyAlignment="1">
      <alignment horizontal="center" vertical="center"/>
    </xf>
    <xf numFmtId="166" fontId="19" fillId="12" borderId="38" xfId="0" applyNumberFormat="1" applyFont="1" applyFill="1" applyBorder="1" applyAlignment="1">
      <alignment horizontal="center" vertical="center"/>
    </xf>
    <xf numFmtId="166" fontId="19" fillId="11" borderId="1" xfId="0" applyNumberFormat="1" applyFont="1" applyFill="1" applyBorder="1" applyAlignment="1">
      <alignment horizontal="center" vertical="center"/>
    </xf>
    <xf numFmtId="0" fontId="19" fillId="11" borderId="44" xfId="0" applyFont="1" applyFill="1" applyBorder="1" applyAlignment="1">
      <alignment horizontal="right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14" fontId="10" fillId="0" borderId="0" xfId="1" applyNumberFormat="1" applyFont="1" applyAlignment="1">
      <alignment horizontal="center" vertical="center"/>
    </xf>
    <xf numFmtId="0" fontId="17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0" fillId="17" borderId="0" xfId="0" applyFont="1" applyFill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10" fillId="0" borderId="0" xfId="0" applyFont="1"/>
    <xf numFmtId="4" fontId="10" fillId="0" borderId="0" xfId="0" applyNumberFormat="1" applyFont="1"/>
    <xf numFmtId="0" fontId="13" fillId="0" borderId="0" xfId="0" applyFont="1" applyAlignment="1">
      <alignment horizontal="left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/>
    </xf>
    <xf numFmtId="0" fontId="10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164" fontId="3" fillId="10" borderId="1" xfId="0" applyNumberFormat="1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165" fontId="3" fillId="10" borderId="1" xfId="0" applyNumberFormat="1" applyFont="1" applyFill="1" applyBorder="1" applyAlignment="1">
      <alignment horizontal="center" vertical="center" wrapText="1"/>
    </xf>
    <xf numFmtId="0" fontId="3" fillId="10" borderId="22" xfId="0" applyFont="1" applyFill="1" applyBorder="1"/>
    <xf numFmtId="0" fontId="8" fillId="10" borderId="1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/>
    </xf>
    <xf numFmtId="0" fontId="3" fillId="10" borderId="9" xfId="0" applyFont="1" applyFill="1" applyBorder="1"/>
    <xf numFmtId="0" fontId="3" fillId="10" borderId="4" xfId="0" applyFont="1" applyFill="1" applyBorder="1" applyAlignment="1">
      <alignment wrapText="1"/>
    </xf>
    <xf numFmtId="0" fontId="3" fillId="10" borderId="9" xfId="0" applyFont="1" applyFill="1" applyBorder="1" applyAlignment="1">
      <alignment wrapText="1"/>
    </xf>
    <xf numFmtId="0" fontId="10" fillId="10" borderId="4" xfId="0" applyFont="1" applyFill="1" applyBorder="1" applyAlignment="1">
      <alignment horizontal="left" vertical="center" wrapText="1"/>
    </xf>
    <xf numFmtId="0" fontId="3" fillId="20" borderId="4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 wrapText="1"/>
    </xf>
    <xf numFmtId="15" fontId="10" fillId="10" borderId="4" xfId="0" applyNumberFormat="1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 wrapText="1"/>
    </xf>
    <xf numFmtId="15" fontId="10" fillId="10" borderId="0" xfId="0" applyNumberFormat="1" applyFont="1" applyFill="1" applyAlignment="1">
      <alignment horizontal="center" vertical="center"/>
    </xf>
    <xf numFmtId="0" fontId="3" fillId="10" borderId="4" xfId="0" applyFont="1" applyFill="1" applyBorder="1" applyAlignment="1">
      <alignment vertical="center" wrapText="1"/>
    </xf>
    <xf numFmtId="0" fontId="10" fillId="10" borderId="4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center" vertical="center"/>
    </xf>
    <xf numFmtId="0" fontId="25" fillId="10" borderId="4" xfId="0" applyFont="1" applyFill="1" applyBorder="1"/>
    <xf numFmtId="0" fontId="25" fillId="10" borderId="4" xfId="0" applyFont="1" applyFill="1" applyBorder="1" applyAlignment="1">
      <alignment vertical="center" wrapText="1"/>
    </xf>
    <xf numFmtId="0" fontId="26" fillId="10" borderId="4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9" fillId="21" borderId="50" xfId="0" applyFont="1" applyFill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15" fontId="3" fillId="0" borderId="0" xfId="0" applyNumberFormat="1" applyFont="1" applyAlignment="1">
      <alignment horizontal="center" wrapText="1"/>
    </xf>
    <xf numFmtId="0" fontId="11" fillId="22" borderId="51" xfId="0" applyFont="1" applyFill="1" applyBorder="1" applyAlignment="1">
      <alignment horizontal="center" vertical="center"/>
    </xf>
    <xf numFmtId="0" fontId="11" fillId="23" borderId="51" xfId="0" applyFont="1" applyFill="1" applyBorder="1" applyAlignment="1">
      <alignment horizontal="center" vertical="center"/>
    </xf>
    <xf numFmtId="0" fontId="1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15" fontId="3" fillId="0" borderId="1" xfId="0" applyNumberFormat="1" applyFont="1" applyBorder="1" applyAlignment="1">
      <alignment horizontal="center" vertical="top" wrapText="1"/>
    </xf>
    <xf numFmtId="15" fontId="8" fillId="0" borderId="1" xfId="0" applyNumberFormat="1" applyFont="1" applyBorder="1" applyAlignment="1">
      <alignment horizontal="center" vertical="top"/>
    </xf>
    <xf numFmtId="15" fontId="8" fillId="0" borderId="1" xfId="0" applyNumberFormat="1" applyFont="1" applyBorder="1" applyAlignment="1">
      <alignment horizontal="center" vertical="top" wrapText="1"/>
    </xf>
    <xf numFmtId="0" fontId="3" fillId="13" borderId="1" xfId="0" applyFont="1" applyFill="1" applyBorder="1" applyAlignment="1">
      <alignment horizontal="left" vertical="top" wrapText="1"/>
    </xf>
    <xf numFmtId="15" fontId="3" fillId="4" borderId="1" xfId="0" applyNumberFormat="1" applyFont="1" applyFill="1" applyBorder="1" applyAlignment="1">
      <alignment horizontal="center" vertical="top" wrapText="1"/>
    </xf>
    <xf numFmtId="0" fontId="9" fillId="24" borderId="51" xfId="0" applyFont="1" applyFill="1" applyBorder="1" applyAlignment="1">
      <alignment horizontal="center" vertical="center"/>
    </xf>
    <xf numFmtId="0" fontId="11" fillId="29" borderId="51" xfId="0" applyFont="1" applyFill="1" applyBorder="1" applyAlignment="1">
      <alignment horizontal="center" vertical="center"/>
    </xf>
    <xf numFmtId="0" fontId="11" fillId="26" borderId="51" xfId="0" applyFont="1" applyFill="1" applyBorder="1" applyAlignment="1">
      <alignment horizontal="center" vertical="center"/>
    </xf>
    <xf numFmtId="0" fontId="11" fillId="30" borderId="51" xfId="0" applyFont="1" applyFill="1" applyBorder="1" applyAlignment="1">
      <alignment horizontal="center" vertical="center"/>
    </xf>
    <xf numFmtId="0" fontId="27" fillId="25" borderId="50" xfId="0" applyFont="1" applyFill="1" applyBorder="1" applyAlignment="1">
      <alignment horizontal="center" vertical="center"/>
    </xf>
    <xf numFmtId="0" fontId="28" fillId="25" borderId="51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left" vertical="center" wrapText="1"/>
    </xf>
    <xf numFmtId="0" fontId="3" fillId="20" borderId="9" xfId="0" applyFont="1" applyFill="1" applyBorder="1" applyAlignment="1">
      <alignment vertical="center" wrapText="1"/>
    </xf>
    <xf numFmtId="1" fontId="10" fillId="0" borderId="0" xfId="0" applyNumberFormat="1" applyFont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 wrapText="1"/>
    </xf>
    <xf numFmtId="1" fontId="3" fillId="10" borderId="1" xfId="0" applyNumberFormat="1" applyFont="1" applyFill="1" applyBorder="1" applyAlignment="1">
      <alignment horizontal="center" vertical="center" wrapText="1"/>
    </xf>
    <xf numFmtId="1" fontId="10" fillId="10" borderId="0" xfId="0" applyNumberFormat="1" applyFont="1" applyFill="1" applyAlignment="1">
      <alignment horizontal="center" vertical="center"/>
    </xf>
    <xf numFmtId="1" fontId="2" fillId="15" borderId="1" xfId="0" applyNumberFormat="1" applyFont="1" applyFill="1" applyBorder="1" applyAlignment="1">
      <alignment horizontal="center" vertical="center" wrapText="1"/>
    </xf>
    <xf numFmtId="1" fontId="10" fillId="10" borderId="1" xfId="0" applyNumberFormat="1" applyFont="1" applyFill="1" applyBorder="1" applyAlignment="1">
      <alignment horizontal="center" vertical="center" wrapText="1"/>
    </xf>
    <xf numFmtId="1" fontId="10" fillId="10" borderId="4" xfId="0" applyNumberFormat="1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 wrapText="1"/>
    </xf>
    <xf numFmtId="1" fontId="3" fillId="10" borderId="4" xfId="0" applyNumberFormat="1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10" fillId="10" borderId="4" xfId="0" applyFont="1" applyFill="1" applyBorder="1" applyAlignment="1">
      <alignment vertical="center"/>
    </xf>
    <xf numFmtId="0" fontId="3" fillId="0" borderId="11" xfId="0" applyFont="1" applyBorder="1" applyAlignment="1">
      <alignment horizontal="center" wrapText="1"/>
    </xf>
    <xf numFmtId="0" fontId="3" fillId="10" borderId="22" xfId="0" applyFont="1" applyFill="1" applyBorder="1" applyAlignment="1">
      <alignment horizontal="center" wrapText="1"/>
    </xf>
    <xf numFmtId="0" fontId="3" fillId="10" borderId="8" xfId="0" applyFont="1" applyFill="1" applyBorder="1" applyAlignment="1">
      <alignment horizont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/>
    </xf>
    <xf numFmtId="1" fontId="2" fillId="16" borderId="1" xfId="0" applyNumberFormat="1" applyFont="1" applyFill="1" applyBorder="1" applyAlignment="1">
      <alignment horizontal="center" vertical="center" wrapText="1"/>
    </xf>
    <xf numFmtId="0" fontId="21" fillId="0" borderId="1" xfId="0" applyFont="1" applyBorder="1"/>
    <xf numFmtId="0" fontId="9" fillId="28" borderId="35" xfId="0" applyFont="1" applyFill="1" applyBorder="1" applyAlignment="1">
      <alignment horizontal="center" vertical="center" wrapText="1"/>
    </xf>
    <xf numFmtId="0" fontId="9" fillId="28" borderId="49" xfId="0" applyFont="1" applyFill="1" applyBorder="1" applyAlignment="1">
      <alignment horizontal="center" vertical="center" wrapText="1"/>
    </xf>
    <xf numFmtId="0" fontId="9" fillId="28" borderId="52" xfId="0" applyFont="1" applyFill="1" applyBorder="1" applyAlignment="1">
      <alignment horizontal="center" vertical="center" wrapText="1"/>
    </xf>
    <xf numFmtId="0" fontId="9" fillId="28" borderId="43" xfId="0" applyFont="1" applyFill="1" applyBorder="1" applyAlignment="1">
      <alignment horizontal="center" vertical="center" wrapText="1"/>
    </xf>
    <xf numFmtId="0" fontId="9" fillId="24" borderId="48" xfId="0" applyFont="1" applyFill="1" applyBorder="1" applyAlignment="1">
      <alignment horizontal="center" vertical="center"/>
    </xf>
    <xf numFmtId="0" fontId="9" fillId="24" borderId="50" xfId="0" applyFont="1" applyFill="1" applyBorder="1" applyAlignment="1">
      <alignment horizontal="center" vertical="center"/>
    </xf>
    <xf numFmtId="0" fontId="19" fillId="11" borderId="12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166" fontId="19" fillId="12" borderId="36" xfId="0" applyNumberFormat="1" applyFont="1" applyFill="1" applyBorder="1" applyAlignment="1">
      <alignment horizontal="center" vertical="center"/>
    </xf>
    <xf numFmtId="166" fontId="19" fillId="12" borderId="37" xfId="0" applyNumberFormat="1" applyFont="1" applyFill="1" applyBorder="1" applyAlignment="1">
      <alignment horizontal="center" vertical="center"/>
    </xf>
    <xf numFmtId="166" fontId="19" fillId="12" borderId="39" xfId="0" applyNumberFormat="1" applyFont="1" applyFill="1" applyBorder="1" applyAlignment="1">
      <alignment horizontal="center" vertical="center"/>
    </xf>
    <xf numFmtId="166" fontId="19" fillId="12" borderId="40" xfId="0" applyNumberFormat="1" applyFont="1" applyFill="1" applyBorder="1" applyAlignment="1">
      <alignment horizontal="center" vertical="center"/>
    </xf>
    <xf numFmtId="0" fontId="19" fillId="11" borderId="41" xfId="0" applyFont="1" applyFill="1" applyBorder="1" applyAlignment="1">
      <alignment horizontal="center" vertical="center"/>
    </xf>
    <xf numFmtId="0" fontId="19" fillId="11" borderId="42" xfId="0" applyFont="1" applyFill="1" applyBorder="1" applyAlignment="1">
      <alignment horizontal="center" vertical="center"/>
    </xf>
    <xf numFmtId="0" fontId="20" fillId="16" borderId="5" xfId="0" applyFont="1" applyFill="1" applyBorder="1" applyAlignment="1">
      <alignment horizontal="center" vertical="center"/>
    </xf>
    <xf numFmtId="1" fontId="20" fillId="16" borderId="5" xfId="0" applyNumberFormat="1" applyFont="1" applyFill="1" applyBorder="1" applyAlignment="1">
      <alignment horizontal="center" vertical="center"/>
    </xf>
    <xf numFmtId="0" fontId="20" fillId="16" borderId="10" xfId="0" applyFont="1" applyFill="1" applyBorder="1" applyAlignment="1">
      <alignment horizontal="center" vertical="center"/>
    </xf>
    <xf numFmtId="0" fontId="20" fillId="17" borderId="5" xfId="0" applyFont="1" applyFill="1" applyBorder="1" applyAlignment="1">
      <alignment horizontal="center" vertical="center"/>
    </xf>
    <xf numFmtId="0" fontId="20" fillId="17" borderId="10" xfId="0" applyFont="1" applyFill="1" applyBorder="1" applyAlignment="1">
      <alignment horizontal="center" vertical="center"/>
    </xf>
    <xf numFmtId="0" fontId="20" fillId="31" borderId="1" xfId="0" applyFont="1" applyFill="1" applyBorder="1" applyAlignment="1">
      <alignment horizontal="center" vertical="center"/>
    </xf>
    <xf numFmtId="0" fontId="20" fillId="31" borderId="12" xfId="0" applyFont="1" applyFill="1" applyBorder="1" applyAlignment="1">
      <alignment horizontal="center" vertical="center"/>
    </xf>
    <xf numFmtId="0" fontId="20" fillId="19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0" fontId="20" fillId="13" borderId="45" xfId="0" applyFont="1" applyFill="1" applyBorder="1" applyAlignment="1">
      <alignment horizontal="center" vertical="center"/>
    </xf>
    <xf numFmtId="0" fontId="20" fillId="13" borderId="46" xfId="0" applyFont="1" applyFill="1" applyBorder="1" applyAlignment="1">
      <alignment horizontal="center" vertical="center"/>
    </xf>
    <xf numFmtId="0" fontId="20" fillId="13" borderId="47" xfId="0" applyFont="1" applyFill="1" applyBorder="1" applyAlignment="1">
      <alignment horizontal="center" vertical="center"/>
    </xf>
    <xf numFmtId="0" fontId="20" fillId="14" borderId="5" xfId="0" applyFont="1" applyFill="1" applyBorder="1" applyAlignment="1">
      <alignment horizontal="center" vertical="center"/>
    </xf>
    <xf numFmtId="0" fontId="20" fillId="14" borderId="10" xfId="0" applyFont="1" applyFill="1" applyBorder="1" applyAlignment="1">
      <alignment horizontal="center" vertical="center"/>
    </xf>
    <xf numFmtId="0" fontId="20" fillId="15" borderId="45" xfId="0" applyFont="1" applyFill="1" applyBorder="1" applyAlignment="1">
      <alignment horizontal="center" vertical="center"/>
    </xf>
    <xf numFmtId="0" fontId="20" fillId="15" borderId="46" xfId="0" applyFont="1" applyFill="1" applyBorder="1" applyAlignment="1">
      <alignment horizontal="center" vertical="center"/>
    </xf>
    <xf numFmtId="0" fontId="20" fillId="15" borderId="4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5" xfId="2"/>
  </cellStyles>
  <dxfs count="43"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FFFF"/>
      </font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strike/>
        <color rgb="FFFF0000"/>
      </font>
    </dxf>
    <dxf>
      <font>
        <strike val="0"/>
      </font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strike/>
        <color rgb="FF9C0006"/>
      </font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ont>
        <strike/>
        <color rgb="FFFF0000"/>
      </font>
    </dxf>
    <dxf>
      <font>
        <strike val="0"/>
      </font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ont>
        <strike/>
        <color rgb="FFFF0000"/>
      </font>
    </dxf>
    <dxf>
      <font>
        <strike val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  <dxf>
      <font>
        <strike/>
        <color rgb="FFFF0000"/>
      </font>
    </dxf>
    <dxf>
      <font>
        <strike val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colors>
    <mruColors>
      <color rgb="FF64FAA7"/>
      <color rgb="FFBB77F2"/>
      <color rgb="FF8F4A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8" Type="http://schemas.microsoft.com/office/2017/06/relationships/rdRichValue" Target="richData/rdrichvalu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Relationship Id="rId27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RC%20Development%20Tracker-2507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R Summary"/>
      <sheetName val="SIT "/>
      <sheetName val="Go Live"/>
      <sheetName val="Post Go Live"/>
      <sheetName val="Plan vs Actual "/>
      <sheetName val="Detailed Summary"/>
      <sheetName val="Consolidate Gap List"/>
      <sheetName val="Sheet1"/>
      <sheetName val="ABAP Week Target"/>
      <sheetName val="Pivot"/>
      <sheetName val="ABAP Target"/>
      <sheetName val="Consultant"/>
      <sheetName val="Config &amp; User Manual"/>
      <sheetName val="Status Valu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EHTA Saurabh/HIGHBAR/H.O." id="{EB1340B6-9617-4BFE-ACDE-FA23BC34EB79}" userId="S::saurabh.mehta@highbartech.com::0abaa530-72d9-41b9-9249-febcecb0873c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22" dT="2024-04-17T11:20:50.30" personId="{EB1340B6-9617-4BFE-ACDE-FA23BC34EB79}" id="{82AE8233-2F89-472C-8993-2E424B40C58A}">
    <text xml:space="preserve">There is no clarity on this hence its not started 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55"/>
  <sheetViews>
    <sheetView topLeftCell="D1" workbookViewId="0">
      <selection activeCell="E58" sqref="E58"/>
    </sheetView>
  </sheetViews>
  <sheetFormatPr defaultColWidth="9" defaultRowHeight="18.75" customHeight="1"/>
  <cols>
    <col min="1" max="2" width="9" style="215"/>
    <col min="3" max="3" width="12.625" style="215" customWidth="1"/>
    <col min="4" max="4" width="74.375" style="215" customWidth="1"/>
    <col min="5" max="6" width="9" style="215"/>
    <col min="7" max="7" width="9.375" style="215" customWidth="1"/>
    <col min="8" max="8" width="14" style="215" customWidth="1"/>
    <col min="9" max="9" width="9" style="215"/>
    <col min="10" max="10" width="13.25" style="215" customWidth="1"/>
    <col min="11" max="11" width="15.375" style="215" customWidth="1"/>
    <col min="12" max="13" width="9" style="215"/>
    <col min="14" max="14" width="11.75" style="215" customWidth="1"/>
    <col min="15" max="15" width="15.75" style="215" customWidth="1"/>
    <col min="16" max="17" width="12" style="215" customWidth="1"/>
    <col min="18" max="18" width="10.375" style="215" customWidth="1"/>
    <col min="19" max="19" width="11.125" style="215" customWidth="1"/>
    <col min="20" max="21" width="10.75" style="215" customWidth="1"/>
    <col min="22" max="24" width="9" style="215"/>
    <col min="25" max="25" width="10.75" style="215" customWidth="1"/>
    <col min="26" max="26" width="9.625" style="215" customWidth="1"/>
    <col min="27" max="16384" width="9" style="215"/>
  </cols>
  <sheetData>
    <row r="1" spans="1:27" ht="45">
      <c r="A1" s="216" t="s">
        <v>20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</v>
      </c>
      <c r="L1" s="2" t="s">
        <v>29</v>
      </c>
      <c r="M1" s="2" t="s">
        <v>30</v>
      </c>
      <c r="N1" s="2" t="s">
        <v>3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4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</row>
    <row r="2" spans="1:27" ht="18.75" hidden="1" customHeight="1">
      <c r="A2" s="217">
        <v>1</v>
      </c>
      <c r="B2" s="217" t="s">
        <v>11</v>
      </c>
      <c r="C2" s="218" t="s">
        <v>43</v>
      </c>
      <c r="D2" s="218" t="s">
        <v>44</v>
      </c>
      <c r="E2" s="218" t="s">
        <v>45</v>
      </c>
      <c r="F2" s="217" t="s">
        <v>46</v>
      </c>
      <c r="G2" s="217" t="s">
        <v>47</v>
      </c>
      <c r="H2" s="217" t="s">
        <v>48</v>
      </c>
      <c r="I2" s="232">
        <v>44767</v>
      </c>
      <c r="J2" s="217"/>
      <c r="K2" s="217" t="s">
        <v>49</v>
      </c>
      <c r="L2" s="232">
        <v>44768</v>
      </c>
      <c r="M2" s="217"/>
      <c r="N2" s="217" t="s">
        <v>49</v>
      </c>
      <c r="O2" s="217" t="s">
        <v>50</v>
      </c>
      <c r="P2" s="217"/>
      <c r="Q2" s="217"/>
      <c r="R2" s="217"/>
      <c r="S2" s="217"/>
      <c r="T2" s="218" t="s">
        <v>51</v>
      </c>
      <c r="U2" s="218" t="s">
        <v>52</v>
      </c>
      <c r="V2" s="218" t="s">
        <v>52</v>
      </c>
      <c r="W2" s="218"/>
      <c r="X2" s="218"/>
      <c r="Y2" s="218" t="s">
        <v>53</v>
      </c>
      <c r="Z2" s="217" t="s">
        <v>54</v>
      </c>
      <c r="AA2" s="228"/>
    </row>
    <row r="3" spans="1:27" ht="18.75" hidden="1" customHeight="1">
      <c r="A3" s="217">
        <v>2</v>
      </c>
      <c r="B3" s="217" t="s">
        <v>11</v>
      </c>
      <c r="C3" s="218" t="s">
        <v>55</v>
      </c>
      <c r="D3" s="218" t="s">
        <v>56</v>
      </c>
      <c r="E3" s="218" t="s">
        <v>45</v>
      </c>
      <c r="F3" s="217" t="s">
        <v>46</v>
      </c>
      <c r="G3" s="217" t="s">
        <v>47</v>
      </c>
      <c r="H3" s="217" t="s">
        <v>48</v>
      </c>
      <c r="I3" s="232">
        <v>44767</v>
      </c>
      <c r="J3" s="217"/>
      <c r="K3" s="217" t="s">
        <v>49</v>
      </c>
      <c r="L3" s="232">
        <v>44768</v>
      </c>
      <c r="M3" s="217"/>
      <c r="N3" s="217" t="s">
        <v>49</v>
      </c>
      <c r="O3" s="217" t="s">
        <v>50</v>
      </c>
      <c r="P3" s="217"/>
      <c r="Q3" s="217"/>
      <c r="R3" s="217"/>
      <c r="S3" s="217"/>
      <c r="T3" s="218" t="s">
        <v>51</v>
      </c>
      <c r="U3" s="218" t="s">
        <v>52</v>
      </c>
      <c r="V3" s="218" t="s">
        <v>52</v>
      </c>
      <c r="W3" s="218"/>
      <c r="X3" s="218"/>
      <c r="Y3" s="218" t="s">
        <v>53</v>
      </c>
      <c r="Z3" s="217" t="s">
        <v>54</v>
      </c>
      <c r="AA3" s="228"/>
    </row>
    <row r="4" spans="1:27" ht="18.75" hidden="1" customHeight="1">
      <c r="A4" s="217">
        <v>3</v>
      </c>
      <c r="B4" s="217" t="s">
        <v>11</v>
      </c>
      <c r="C4" s="218" t="s">
        <v>57</v>
      </c>
      <c r="D4" s="218" t="s">
        <v>58</v>
      </c>
      <c r="E4" s="218" t="s">
        <v>45</v>
      </c>
      <c r="F4" s="217" t="s">
        <v>46</v>
      </c>
      <c r="G4" s="217" t="s">
        <v>59</v>
      </c>
      <c r="H4" s="217" t="s">
        <v>48</v>
      </c>
      <c r="I4" s="232">
        <v>44767</v>
      </c>
      <c r="J4" s="217"/>
      <c r="K4" s="217" t="s">
        <v>49</v>
      </c>
      <c r="L4" s="232">
        <v>44768</v>
      </c>
      <c r="M4" s="217"/>
      <c r="N4" s="217" t="s">
        <v>49</v>
      </c>
      <c r="O4" s="217" t="s">
        <v>50</v>
      </c>
      <c r="P4" s="217"/>
      <c r="Q4" s="217"/>
      <c r="R4" s="217"/>
      <c r="S4" s="217"/>
      <c r="T4" s="218" t="s">
        <v>51</v>
      </c>
      <c r="U4" s="218" t="s">
        <v>52</v>
      </c>
      <c r="V4" s="218" t="s">
        <v>52</v>
      </c>
      <c r="W4" s="218"/>
      <c r="X4" s="218"/>
      <c r="Y4" s="218" t="s">
        <v>53</v>
      </c>
      <c r="Z4" s="217" t="s">
        <v>54</v>
      </c>
      <c r="AA4" s="228"/>
    </row>
    <row r="5" spans="1:27" ht="18.75" hidden="1" customHeight="1">
      <c r="A5" s="217">
        <v>4</v>
      </c>
      <c r="B5" s="217" t="s">
        <v>11</v>
      </c>
      <c r="C5" s="218" t="s">
        <v>60</v>
      </c>
      <c r="D5" s="218" t="s">
        <v>61</v>
      </c>
      <c r="E5" s="218" t="s">
        <v>62</v>
      </c>
      <c r="F5" s="217" t="s">
        <v>46</v>
      </c>
      <c r="G5" s="217" t="s">
        <v>47</v>
      </c>
      <c r="H5" s="217" t="s">
        <v>48</v>
      </c>
      <c r="I5" s="232">
        <v>44768</v>
      </c>
      <c r="J5" s="217"/>
      <c r="K5" s="217" t="s">
        <v>49</v>
      </c>
      <c r="L5" s="232">
        <v>44769</v>
      </c>
      <c r="M5" s="217"/>
      <c r="N5" s="217" t="s">
        <v>49</v>
      </c>
      <c r="O5" s="217" t="s">
        <v>50</v>
      </c>
      <c r="P5" s="217"/>
      <c r="Q5" s="217"/>
      <c r="R5" s="217"/>
      <c r="S5" s="217"/>
      <c r="T5" s="218" t="s">
        <v>51</v>
      </c>
      <c r="U5" s="218" t="s">
        <v>52</v>
      </c>
      <c r="V5" s="218" t="s">
        <v>52</v>
      </c>
      <c r="W5" s="218"/>
      <c r="X5" s="218"/>
      <c r="Y5" s="218" t="s">
        <v>53</v>
      </c>
      <c r="Z5" s="217" t="s">
        <v>54</v>
      </c>
      <c r="AA5" s="228"/>
    </row>
    <row r="6" spans="1:27" ht="18.75" hidden="1" customHeight="1">
      <c r="A6" s="217">
        <v>5</v>
      </c>
      <c r="B6" s="217" t="s">
        <v>11</v>
      </c>
      <c r="C6" s="218" t="s">
        <v>63</v>
      </c>
      <c r="D6" s="218" t="s">
        <v>64</v>
      </c>
      <c r="E6" s="218" t="s">
        <v>65</v>
      </c>
      <c r="F6" s="217" t="s">
        <v>46</v>
      </c>
      <c r="G6" s="217" t="s">
        <v>47</v>
      </c>
      <c r="H6" s="217" t="s">
        <v>48</v>
      </c>
      <c r="I6" s="232">
        <v>44768</v>
      </c>
      <c r="J6" s="217"/>
      <c r="K6" s="217" t="s">
        <v>49</v>
      </c>
      <c r="L6" s="232">
        <v>44769</v>
      </c>
      <c r="M6" s="217"/>
      <c r="N6" s="217" t="s">
        <v>49</v>
      </c>
      <c r="O6" s="217" t="s">
        <v>50</v>
      </c>
      <c r="P6" s="217"/>
      <c r="Q6" s="217"/>
      <c r="R6" s="217"/>
      <c r="S6" s="217"/>
      <c r="T6" s="218" t="s">
        <v>51</v>
      </c>
      <c r="U6" s="218" t="s">
        <v>52</v>
      </c>
      <c r="V6" s="218" t="s">
        <v>52</v>
      </c>
      <c r="W6" s="218"/>
      <c r="X6" s="218"/>
      <c r="Y6" s="218" t="s">
        <v>53</v>
      </c>
      <c r="Z6" s="217" t="s">
        <v>54</v>
      </c>
      <c r="AA6" s="228"/>
    </row>
    <row r="7" spans="1:27" ht="18.75" customHeight="1">
      <c r="A7" s="217">
        <v>6</v>
      </c>
      <c r="B7" s="217" t="s">
        <v>11</v>
      </c>
      <c r="C7" s="218" t="s">
        <v>66</v>
      </c>
      <c r="D7" s="235" t="s">
        <v>67</v>
      </c>
      <c r="E7" s="218" t="s">
        <v>68</v>
      </c>
      <c r="F7" s="217" t="s">
        <v>69</v>
      </c>
      <c r="G7" s="217" t="s">
        <v>59</v>
      </c>
      <c r="H7" s="217" t="s">
        <v>48</v>
      </c>
      <c r="I7" s="232">
        <v>44769</v>
      </c>
      <c r="J7" s="217"/>
      <c r="K7" s="217" t="s">
        <v>49</v>
      </c>
      <c r="L7" s="232">
        <v>44774</v>
      </c>
      <c r="M7" s="217"/>
      <c r="N7" s="217" t="s">
        <v>49</v>
      </c>
      <c r="O7" s="217" t="s">
        <v>50</v>
      </c>
      <c r="P7" s="217"/>
      <c r="Q7" s="217"/>
      <c r="R7" s="217"/>
      <c r="S7" s="217"/>
      <c r="T7" s="218" t="s">
        <v>51</v>
      </c>
      <c r="U7" s="218" t="s">
        <v>52</v>
      </c>
      <c r="V7" s="218" t="s">
        <v>52</v>
      </c>
      <c r="W7" s="218"/>
      <c r="X7" s="218"/>
      <c r="Y7" s="218" t="s">
        <v>53</v>
      </c>
      <c r="Z7" s="217" t="s">
        <v>54</v>
      </c>
      <c r="AA7" s="228"/>
    </row>
    <row r="8" spans="1:27" ht="18.75" customHeight="1">
      <c r="A8" s="217">
        <v>7</v>
      </c>
      <c r="B8" s="219" t="s">
        <v>11</v>
      </c>
      <c r="C8" s="220" t="s">
        <v>70</v>
      </c>
      <c r="D8" s="220" t="s">
        <v>71</v>
      </c>
      <c r="E8" s="220" t="s">
        <v>62</v>
      </c>
      <c r="F8" s="219" t="s">
        <v>69</v>
      </c>
      <c r="G8" s="219" t="s">
        <v>47</v>
      </c>
      <c r="H8" s="219" t="s">
        <v>48</v>
      </c>
      <c r="I8" s="236">
        <v>44769</v>
      </c>
      <c r="J8" s="219"/>
      <c r="K8" s="219" t="s">
        <v>49</v>
      </c>
      <c r="L8" s="236">
        <v>44774</v>
      </c>
      <c r="M8" s="219"/>
      <c r="N8" s="219" t="s">
        <v>49</v>
      </c>
      <c r="O8" s="219" t="s">
        <v>50</v>
      </c>
      <c r="P8" s="219"/>
      <c r="Q8" s="219"/>
      <c r="R8" s="219"/>
      <c r="S8" s="219"/>
      <c r="T8" s="220" t="s">
        <v>72</v>
      </c>
      <c r="U8" s="220" t="s">
        <v>52</v>
      </c>
      <c r="V8" s="220" t="s">
        <v>52</v>
      </c>
      <c r="W8" s="220"/>
      <c r="X8" s="220"/>
      <c r="Y8" s="218" t="s">
        <v>53</v>
      </c>
      <c r="Z8" s="219" t="s">
        <v>54</v>
      </c>
      <c r="AA8" s="229"/>
    </row>
    <row r="9" spans="1:27" ht="18.75" hidden="1" customHeight="1">
      <c r="A9" s="217">
        <v>8</v>
      </c>
      <c r="B9" s="217" t="s">
        <v>11</v>
      </c>
      <c r="C9" s="218" t="s">
        <v>73</v>
      </c>
      <c r="D9" s="218" t="s">
        <v>74</v>
      </c>
      <c r="E9" s="218" t="s">
        <v>75</v>
      </c>
      <c r="F9" s="217" t="s">
        <v>46</v>
      </c>
      <c r="G9" s="217" t="s">
        <v>47</v>
      </c>
      <c r="H9" s="217" t="s">
        <v>48</v>
      </c>
      <c r="I9" s="232">
        <v>44768</v>
      </c>
      <c r="J9" s="217"/>
      <c r="K9" s="217" t="s">
        <v>49</v>
      </c>
      <c r="L9" s="232">
        <v>44769</v>
      </c>
      <c r="M9" s="217"/>
      <c r="N9" s="217" t="s">
        <v>49</v>
      </c>
      <c r="O9" s="217" t="s">
        <v>50</v>
      </c>
      <c r="P9" s="217"/>
      <c r="Q9" s="217"/>
      <c r="R9" s="217"/>
      <c r="S9" s="217"/>
      <c r="T9" s="218" t="s">
        <v>51</v>
      </c>
      <c r="U9" s="218" t="s">
        <v>52</v>
      </c>
      <c r="V9" s="218" t="s">
        <v>52</v>
      </c>
      <c r="W9" s="218"/>
      <c r="X9" s="218"/>
      <c r="Y9" s="218" t="s">
        <v>53</v>
      </c>
      <c r="Z9" s="217" t="s">
        <v>54</v>
      </c>
      <c r="AA9" s="228"/>
    </row>
    <row r="10" spans="1:27" ht="18.75" hidden="1" customHeight="1">
      <c r="A10" s="217">
        <v>9</v>
      </c>
      <c r="B10" s="217" t="s">
        <v>16</v>
      </c>
      <c r="C10" s="218" t="s">
        <v>76</v>
      </c>
      <c r="D10" s="218" t="s">
        <v>77</v>
      </c>
      <c r="E10" s="218" t="s">
        <v>62</v>
      </c>
      <c r="F10" s="217" t="s">
        <v>46</v>
      </c>
      <c r="G10" s="224" t="s">
        <v>47</v>
      </c>
      <c r="H10" s="224" t="s">
        <v>78</v>
      </c>
      <c r="I10" s="232">
        <v>44767</v>
      </c>
      <c r="J10" s="224"/>
      <c r="K10" s="217" t="s">
        <v>49</v>
      </c>
      <c r="L10" s="232">
        <v>44768</v>
      </c>
      <c r="M10" s="224"/>
      <c r="N10" s="217" t="s">
        <v>49</v>
      </c>
      <c r="O10" s="217" t="s">
        <v>50</v>
      </c>
      <c r="P10" s="224"/>
      <c r="Q10" s="224"/>
      <c r="R10" s="224"/>
      <c r="S10" s="224"/>
      <c r="T10" s="218" t="s">
        <v>51</v>
      </c>
      <c r="U10" s="218" t="s">
        <v>52</v>
      </c>
      <c r="V10" s="218" t="s">
        <v>52</v>
      </c>
      <c r="W10" s="218"/>
      <c r="X10" s="218"/>
      <c r="Y10" s="218" t="s">
        <v>53</v>
      </c>
      <c r="Z10" s="217" t="s">
        <v>79</v>
      </c>
      <c r="AA10" s="228"/>
    </row>
    <row r="11" spans="1:27" ht="18.75" hidden="1" customHeight="1">
      <c r="A11" s="217">
        <v>10</v>
      </c>
      <c r="B11" s="217" t="s">
        <v>16</v>
      </c>
      <c r="C11" s="218" t="s">
        <v>80</v>
      </c>
      <c r="D11" s="218" t="s">
        <v>81</v>
      </c>
      <c r="E11" s="218" t="s">
        <v>62</v>
      </c>
      <c r="F11" s="217" t="s">
        <v>46</v>
      </c>
      <c r="G11" s="217" t="s">
        <v>59</v>
      </c>
      <c r="H11" s="224" t="s">
        <v>78</v>
      </c>
      <c r="I11" s="232">
        <v>44767</v>
      </c>
      <c r="J11" s="217"/>
      <c r="K11" s="217" t="s">
        <v>49</v>
      </c>
      <c r="L11" s="232">
        <v>44768</v>
      </c>
      <c r="M11" s="217"/>
      <c r="N11" s="217" t="s">
        <v>49</v>
      </c>
      <c r="O11" s="217" t="s">
        <v>50</v>
      </c>
      <c r="P11" s="217"/>
      <c r="Q11" s="217"/>
      <c r="R11" s="217"/>
      <c r="S11" s="217"/>
      <c r="T11" s="218" t="s">
        <v>51</v>
      </c>
      <c r="U11" s="218" t="s">
        <v>52</v>
      </c>
      <c r="V11" s="218" t="s">
        <v>52</v>
      </c>
      <c r="W11" s="218"/>
      <c r="X11" s="218"/>
      <c r="Y11" s="218" t="s">
        <v>53</v>
      </c>
      <c r="Z11" s="217" t="s">
        <v>79</v>
      </c>
      <c r="AA11" s="228"/>
    </row>
    <row r="12" spans="1:27" ht="18.75" hidden="1" customHeight="1">
      <c r="A12" s="217">
        <v>11</v>
      </c>
      <c r="B12" s="217" t="s">
        <v>16</v>
      </c>
      <c r="C12" s="218" t="s">
        <v>82</v>
      </c>
      <c r="D12" s="218" t="s">
        <v>83</v>
      </c>
      <c r="E12" s="218" t="s">
        <v>62</v>
      </c>
      <c r="F12" s="217" t="s">
        <v>46</v>
      </c>
      <c r="G12" s="224" t="s">
        <v>47</v>
      </c>
      <c r="H12" s="224" t="s">
        <v>78</v>
      </c>
      <c r="I12" s="232">
        <v>44767</v>
      </c>
      <c r="J12" s="224"/>
      <c r="K12" s="217" t="s">
        <v>49</v>
      </c>
      <c r="L12" s="232">
        <v>44768</v>
      </c>
      <c r="M12" s="224"/>
      <c r="N12" s="217" t="s">
        <v>49</v>
      </c>
      <c r="O12" s="217" t="s">
        <v>50</v>
      </c>
      <c r="P12" s="224"/>
      <c r="Q12" s="224"/>
      <c r="R12" s="224"/>
      <c r="S12" s="224"/>
      <c r="T12" s="218" t="s">
        <v>51</v>
      </c>
      <c r="U12" s="218" t="s">
        <v>52</v>
      </c>
      <c r="V12" s="218" t="s">
        <v>52</v>
      </c>
      <c r="W12" s="218"/>
      <c r="X12" s="218"/>
      <c r="Y12" s="218" t="s">
        <v>53</v>
      </c>
      <c r="Z12" s="217" t="s">
        <v>79</v>
      </c>
      <c r="AA12" s="228"/>
    </row>
    <row r="13" spans="1:27" ht="18.75" hidden="1" customHeight="1">
      <c r="A13" s="217">
        <v>12</v>
      </c>
      <c r="B13" s="217" t="s">
        <v>16</v>
      </c>
      <c r="C13" s="218" t="s">
        <v>84</v>
      </c>
      <c r="D13" s="218" t="s">
        <v>85</v>
      </c>
      <c r="E13" s="218" t="s">
        <v>62</v>
      </c>
      <c r="F13" s="217" t="s">
        <v>46</v>
      </c>
      <c r="G13" s="217" t="s">
        <v>86</v>
      </c>
      <c r="H13" s="224" t="s">
        <v>78</v>
      </c>
      <c r="I13" s="232">
        <v>44768</v>
      </c>
      <c r="J13" s="217"/>
      <c r="K13" s="217" t="s">
        <v>49</v>
      </c>
      <c r="L13" s="232">
        <v>44769</v>
      </c>
      <c r="M13" s="217"/>
      <c r="N13" s="217" t="s">
        <v>49</v>
      </c>
      <c r="O13" s="217" t="s">
        <v>50</v>
      </c>
      <c r="P13" s="217"/>
      <c r="Q13" s="217"/>
      <c r="R13" s="217"/>
      <c r="S13" s="217"/>
      <c r="T13" s="218" t="s">
        <v>51</v>
      </c>
      <c r="U13" s="218" t="s">
        <v>52</v>
      </c>
      <c r="V13" s="218" t="s">
        <v>52</v>
      </c>
      <c r="W13" s="218"/>
      <c r="X13" s="218"/>
      <c r="Y13" s="218" t="s">
        <v>53</v>
      </c>
      <c r="Z13" s="217" t="s">
        <v>79</v>
      </c>
      <c r="AA13" s="228"/>
    </row>
    <row r="14" spans="1:27" ht="18.75" hidden="1" customHeight="1">
      <c r="A14" s="217">
        <v>13</v>
      </c>
      <c r="B14" s="217" t="s">
        <v>16</v>
      </c>
      <c r="C14" s="218" t="s">
        <v>87</v>
      </c>
      <c r="D14" s="218" t="s">
        <v>88</v>
      </c>
      <c r="E14" s="218" t="s">
        <v>62</v>
      </c>
      <c r="F14" s="217" t="s">
        <v>46</v>
      </c>
      <c r="G14" s="217" t="s">
        <v>86</v>
      </c>
      <c r="H14" s="224" t="s">
        <v>78</v>
      </c>
      <c r="I14" s="232">
        <v>44768</v>
      </c>
      <c r="J14" s="217"/>
      <c r="K14" s="217" t="s">
        <v>49</v>
      </c>
      <c r="L14" s="232">
        <v>44769</v>
      </c>
      <c r="M14" s="217"/>
      <c r="N14" s="217" t="s">
        <v>49</v>
      </c>
      <c r="O14" s="217" t="s">
        <v>50</v>
      </c>
      <c r="P14" s="217"/>
      <c r="Q14" s="217"/>
      <c r="R14" s="217"/>
      <c r="S14" s="217"/>
      <c r="T14" s="218" t="s">
        <v>51</v>
      </c>
      <c r="U14" s="218" t="s">
        <v>52</v>
      </c>
      <c r="V14" s="218" t="s">
        <v>52</v>
      </c>
      <c r="W14" s="218"/>
      <c r="X14" s="218"/>
      <c r="Y14" s="218" t="s">
        <v>53</v>
      </c>
      <c r="Z14" s="217" t="s">
        <v>79</v>
      </c>
      <c r="AA14" s="228"/>
    </row>
    <row r="15" spans="1:27" ht="18.75" hidden="1" customHeight="1">
      <c r="A15" s="217">
        <v>14</v>
      </c>
      <c r="B15" s="217" t="s">
        <v>16</v>
      </c>
      <c r="C15" s="218" t="s">
        <v>89</v>
      </c>
      <c r="D15" s="218" t="s">
        <v>90</v>
      </c>
      <c r="E15" s="218" t="s">
        <v>62</v>
      </c>
      <c r="F15" s="217" t="s">
        <v>46</v>
      </c>
      <c r="G15" s="217" t="s">
        <v>86</v>
      </c>
      <c r="H15" s="224" t="s">
        <v>78</v>
      </c>
      <c r="I15" s="232">
        <v>44768</v>
      </c>
      <c r="J15" s="217"/>
      <c r="K15" s="217" t="s">
        <v>49</v>
      </c>
      <c r="L15" s="232">
        <v>44769</v>
      </c>
      <c r="M15" s="217"/>
      <c r="N15" s="217" t="s">
        <v>49</v>
      </c>
      <c r="O15" s="217" t="s">
        <v>50</v>
      </c>
      <c r="P15" s="217"/>
      <c r="Q15" s="217"/>
      <c r="R15" s="217"/>
      <c r="S15" s="217"/>
      <c r="T15" s="218" t="s">
        <v>51</v>
      </c>
      <c r="U15" s="218" t="s">
        <v>52</v>
      </c>
      <c r="V15" s="218" t="s">
        <v>52</v>
      </c>
      <c r="W15" s="218"/>
      <c r="X15" s="218"/>
      <c r="Y15" s="218" t="s">
        <v>53</v>
      </c>
      <c r="Z15" s="217" t="s">
        <v>79</v>
      </c>
      <c r="AA15" s="228"/>
    </row>
    <row r="16" spans="1:27" ht="18.75" hidden="1" customHeight="1">
      <c r="A16" s="217">
        <v>15</v>
      </c>
      <c r="B16" s="217" t="s">
        <v>16</v>
      </c>
      <c r="C16" s="218" t="s">
        <v>91</v>
      </c>
      <c r="D16" s="218" t="s">
        <v>92</v>
      </c>
      <c r="E16" s="218" t="s">
        <v>62</v>
      </c>
      <c r="F16" s="217" t="s">
        <v>46</v>
      </c>
      <c r="G16" s="224" t="s">
        <v>47</v>
      </c>
      <c r="H16" s="224" t="s">
        <v>78</v>
      </c>
      <c r="I16" s="232">
        <v>44769</v>
      </c>
      <c r="J16" s="224"/>
      <c r="K16" s="217" t="s">
        <v>49</v>
      </c>
      <c r="L16" s="232">
        <v>44770</v>
      </c>
      <c r="M16" s="224"/>
      <c r="N16" s="217" t="s">
        <v>49</v>
      </c>
      <c r="O16" s="217" t="s">
        <v>50</v>
      </c>
      <c r="P16" s="224"/>
      <c r="Q16" s="224"/>
      <c r="R16" s="224"/>
      <c r="S16" s="224"/>
      <c r="T16" s="218" t="s">
        <v>51</v>
      </c>
      <c r="U16" s="218" t="s">
        <v>52</v>
      </c>
      <c r="V16" s="218" t="s">
        <v>52</v>
      </c>
      <c r="W16" s="218"/>
      <c r="X16" s="218"/>
      <c r="Y16" s="218" t="s">
        <v>53</v>
      </c>
      <c r="Z16" s="217" t="s">
        <v>79</v>
      </c>
      <c r="AA16" s="228"/>
    </row>
    <row r="17" spans="1:27" ht="18.75" hidden="1" customHeight="1">
      <c r="A17" s="217">
        <v>16</v>
      </c>
      <c r="B17" s="217" t="s">
        <v>16</v>
      </c>
      <c r="C17" s="218" t="s">
        <v>93</v>
      </c>
      <c r="D17" s="218" t="s">
        <v>94</v>
      </c>
      <c r="E17" s="218" t="s">
        <v>62</v>
      </c>
      <c r="F17" s="217" t="s">
        <v>46</v>
      </c>
      <c r="G17" s="224" t="s">
        <v>47</v>
      </c>
      <c r="H17" s="224" t="s">
        <v>78</v>
      </c>
      <c r="I17" s="232">
        <v>44769</v>
      </c>
      <c r="J17" s="224"/>
      <c r="K17" s="217" t="s">
        <v>49</v>
      </c>
      <c r="L17" s="232">
        <v>44770</v>
      </c>
      <c r="M17" s="224"/>
      <c r="N17" s="217" t="s">
        <v>49</v>
      </c>
      <c r="O17" s="217" t="s">
        <v>50</v>
      </c>
      <c r="P17" s="224"/>
      <c r="Q17" s="224"/>
      <c r="R17" s="224"/>
      <c r="S17" s="224"/>
      <c r="T17" s="218" t="s">
        <v>51</v>
      </c>
      <c r="U17" s="218" t="s">
        <v>52</v>
      </c>
      <c r="V17" s="218" t="s">
        <v>52</v>
      </c>
      <c r="W17" s="218"/>
      <c r="X17" s="218"/>
      <c r="Y17" s="218" t="s">
        <v>53</v>
      </c>
      <c r="Z17" s="217" t="s">
        <v>79</v>
      </c>
      <c r="AA17" s="228"/>
    </row>
    <row r="18" spans="1:27" ht="18.75" hidden="1" customHeight="1">
      <c r="A18" s="217">
        <v>17</v>
      </c>
      <c r="B18" s="217" t="s">
        <v>16</v>
      </c>
      <c r="C18" s="218" t="s">
        <v>95</v>
      </c>
      <c r="D18" s="218" t="s">
        <v>96</v>
      </c>
      <c r="E18" s="218" t="s">
        <v>62</v>
      </c>
      <c r="F18" s="217" t="s">
        <v>46</v>
      </c>
      <c r="G18" s="224" t="s">
        <v>47</v>
      </c>
      <c r="H18" s="224" t="s">
        <v>78</v>
      </c>
      <c r="I18" s="232">
        <v>44769</v>
      </c>
      <c r="J18" s="224"/>
      <c r="K18" s="217" t="s">
        <v>49</v>
      </c>
      <c r="L18" s="232">
        <v>44770</v>
      </c>
      <c r="M18" s="224"/>
      <c r="N18" s="217" t="s">
        <v>49</v>
      </c>
      <c r="O18" s="217" t="s">
        <v>50</v>
      </c>
      <c r="P18" s="224"/>
      <c r="Q18" s="224"/>
      <c r="R18" s="224"/>
      <c r="S18" s="224"/>
      <c r="T18" s="218" t="s">
        <v>51</v>
      </c>
      <c r="U18" s="218" t="s">
        <v>52</v>
      </c>
      <c r="V18" s="218" t="s">
        <v>52</v>
      </c>
      <c r="W18" s="218"/>
      <c r="X18" s="218"/>
      <c r="Y18" s="218" t="s">
        <v>53</v>
      </c>
      <c r="Z18" s="217" t="s">
        <v>79</v>
      </c>
      <c r="AA18" s="228"/>
    </row>
    <row r="19" spans="1:27" ht="18.75" hidden="1" customHeight="1">
      <c r="A19" s="217">
        <v>18</v>
      </c>
      <c r="B19" s="217" t="s">
        <v>16</v>
      </c>
      <c r="C19" s="218" t="s">
        <v>97</v>
      </c>
      <c r="D19" s="218" t="s">
        <v>98</v>
      </c>
      <c r="E19" s="218" t="s">
        <v>62</v>
      </c>
      <c r="F19" s="217" t="s">
        <v>46</v>
      </c>
      <c r="G19" s="224" t="s">
        <v>47</v>
      </c>
      <c r="H19" s="224" t="s">
        <v>78</v>
      </c>
      <c r="I19" s="232">
        <v>44769</v>
      </c>
      <c r="J19" s="224"/>
      <c r="K19" s="217" t="s">
        <v>49</v>
      </c>
      <c r="L19" s="232">
        <v>44770</v>
      </c>
      <c r="M19" s="224"/>
      <c r="N19" s="217" t="s">
        <v>49</v>
      </c>
      <c r="O19" s="217" t="s">
        <v>50</v>
      </c>
      <c r="P19" s="224"/>
      <c r="Q19" s="224"/>
      <c r="R19" s="224"/>
      <c r="S19" s="224"/>
      <c r="T19" s="218" t="s">
        <v>51</v>
      </c>
      <c r="U19" s="218" t="s">
        <v>52</v>
      </c>
      <c r="V19" s="218" t="s">
        <v>52</v>
      </c>
      <c r="W19" s="218"/>
      <c r="X19" s="218"/>
      <c r="Y19" s="218" t="s">
        <v>53</v>
      </c>
      <c r="Z19" s="217" t="s">
        <v>79</v>
      </c>
      <c r="AA19" s="228"/>
    </row>
    <row r="20" spans="1:27" ht="18.75" hidden="1" customHeight="1">
      <c r="A20" s="217">
        <v>19</v>
      </c>
      <c r="B20" s="217" t="s">
        <v>16</v>
      </c>
      <c r="C20" s="218" t="s">
        <v>99</v>
      </c>
      <c r="D20" s="222" t="s">
        <v>100</v>
      </c>
      <c r="E20" s="222" t="s">
        <v>62</v>
      </c>
      <c r="F20" s="217" t="s">
        <v>46</v>
      </c>
      <c r="G20" s="224" t="s">
        <v>47</v>
      </c>
      <c r="H20" s="224" t="s">
        <v>78</v>
      </c>
      <c r="I20" s="232">
        <v>44770</v>
      </c>
      <c r="J20" s="224"/>
      <c r="K20" s="217" t="s">
        <v>49</v>
      </c>
      <c r="L20" s="232">
        <v>44771</v>
      </c>
      <c r="M20" s="224"/>
      <c r="N20" s="217" t="s">
        <v>49</v>
      </c>
      <c r="O20" s="217" t="s">
        <v>50</v>
      </c>
      <c r="P20" s="224"/>
      <c r="Q20" s="224"/>
      <c r="R20" s="224"/>
      <c r="S20" s="224"/>
      <c r="T20" s="218" t="s">
        <v>51</v>
      </c>
      <c r="U20" s="218" t="s">
        <v>52</v>
      </c>
      <c r="V20" s="218" t="s">
        <v>52</v>
      </c>
      <c r="W20" s="218"/>
      <c r="X20" s="218"/>
      <c r="Y20" s="218" t="s">
        <v>53</v>
      </c>
      <c r="Z20" s="217" t="s">
        <v>79</v>
      </c>
      <c r="AA20" s="230"/>
    </row>
    <row r="21" spans="1:27" ht="18.75" hidden="1" customHeight="1">
      <c r="A21" s="217">
        <v>20</v>
      </c>
      <c r="B21" s="223" t="s">
        <v>13</v>
      </c>
      <c r="C21" s="222" t="s">
        <v>101</v>
      </c>
      <c r="D21" s="222" t="s">
        <v>102</v>
      </c>
      <c r="E21" s="222" t="s">
        <v>103</v>
      </c>
      <c r="F21" s="217" t="s">
        <v>46</v>
      </c>
      <c r="G21" s="223" t="s">
        <v>86</v>
      </c>
      <c r="H21" s="223" t="s">
        <v>104</v>
      </c>
      <c r="I21" s="232">
        <v>44764</v>
      </c>
      <c r="J21" s="223"/>
      <c r="K21" s="217" t="s">
        <v>49</v>
      </c>
      <c r="L21" s="232">
        <v>44765</v>
      </c>
      <c r="M21" s="223"/>
      <c r="N21" s="217" t="s">
        <v>49</v>
      </c>
      <c r="O21" s="217" t="s">
        <v>50</v>
      </c>
      <c r="P21" s="223"/>
      <c r="Q21" s="223"/>
      <c r="R21" s="223"/>
      <c r="S21" s="223"/>
      <c r="T21" s="218" t="s">
        <v>51</v>
      </c>
      <c r="U21" s="218" t="s">
        <v>52</v>
      </c>
      <c r="V21" s="218" t="s">
        <v>52</v>
      </c>
      <c r="W21" s="218"/>
      <c r="X21" s="218"/>
      <c r="Y21" s="218" t="s">
        <v>53</v>
      </c>
      <c r="Z21" s="217" t="s">
        <v>105</v>
      </c>
      <c r="AA21" s="230"/>
    </row>
    <row r="22" spans="1:27" ht="18.75" hidden="1" customHeight="1">
      <c r="A22" s="217">
        <v>21</v>
      </c>
      <c r="B22" s="223" t="s">
        <v>13</v>
      </c>
      <c r="C22" s="222" t="s">
        <v>106</v>
      </c>
      <c r="D22" s="222" t="s">
        <v>107</v>
      </c>
      <c r="E22" s="222" t="s">
        <v>103</v>
      </c>
      <c r="F22" s="217" t="s">
        <v>46</v>
      </c>
      <c r="G22" s="223" t="s">
        <v>86</v>
      </c>
      <c r="H22" s="223" t="s">
        <v>104</v>
      </c>
      <c r="I22" s="232">
        <v>44764</v>
      </c>
      <c r="J22" s="223"/>
      <c r="K22" s="217" t="s">
        <v>49</v>
      </c>
      <c r="L22" s="232">
        <v>44765</v>
      </c>
      <c r="M22" s="223"/>
      <c r="N22" s="217" t="s">
        <v>49</v>
      </c>
      <c r="O22" s="217" t="s">
        <v>50</v>
      </c>
      <c r="P22" s="223"/>
      <c r="Q22" s="223"/>
      <c r="R22" s="223"/>
      <c r="S22" s="223"/>
      <c r="T22" s="218" t="s">
        <v>51</v>
      </c>
      <c r="U22" s="218" t="s">
        <v>52</v>
      </c>
      <c r="V22" s="218" t="s">
        <v>52</v>
      </c>
      <c r="W22" s="218"/>
      <c r="X22" s="218"/>
      <c r="Y22" s="218" t="s">
        <v>53</v>
      </c>
      <c r="Z22" s="217" t="s">
        <v>105</v>
      </c>
      <c r="AA22" s="230"/>
    </row>
    <row r="23" spans="1:27" ht="18.75" customHeight="1">
      <c r="A23" s="217">
        <v>22</v>
      </c>
      <c r="B23" s="225" t="s">
        <v>13</v>
      </c>
      <c r="C23" s="226" t="s">
        <v>108</v>
      </c>
      <c r="D23" s="226" t="s">
        <v>109</v>
      </c>
      <c r="E23" s="226" t="s">
        <v>103</v>
      </c>
      <c r="F23" s="219" t="s">
        <v>69</v>
      </c>
      <c r="G23" s="225" t="s">
        <v>86</v>
      </c>
      <c r="H23" s="225" t="s">
        <v>104</v>
      </c>
      <c r="I23" s="236">
        <v>44764</v>
      </c>
      <c r="J23" s="225"/>
      <c r="K23" s="219" t="s">
        <v>49</v>
      </c>
      <c r="L23" s="236">
        <v>44765</v>
      </c>
      <c r="M23" s="225"/>
      <c r="N23" s="219" t="s">
        <v>49</v>
      </c>
      <c r="O23" s="217" t="s">
        <v>50</v>
      </c>
      <c r="P23" s="225"/>
      <c r="Q23" s="225"/>
      <c r="R23" s="225"/>
      <c r="S23" s="225"/>
      <c r="T23" s="220" t="s">
        <v>72</v>
      </c>
      <c r="U23" s="220" t="s">
        <v>52</v>
      </c>
      <c r="V23" s="220" t="s">
        <v>52</v>
      </c>
      <c r="W23" s="220"/>
      <c r="X23" s="220"/>
      <c r="Y23" s="218" t="s">
        <v>53</v>
      </c>
      <c r="Z23" s="219" t="s">
        <v>54</v>
      </c>
      <c r="AA23" s="231"/>
    </row>
    <row r="24" spans="1:27" ht="18.75" hidden="1" customHeight="1">
      <c r="A24" s="217">
        <v>23</v>
      </c>
      <c r="B24" s="223" t="s">
        <v>13</v>
      </c>
      <c r="C24" s="222" t="s">
        <v>110</v>
      </c>
      <c r="D24" s="222" t="s">
        <v>111</v>
      </c>
      <c r="E24" s="222" t="s">
        <v>103</v>
      </c>
      <c r="F24" s="217" t="s">
        <v>46</v>
      </c>
      <c r="G24" s="223" t="s">
        <v>86</v>
      </c>
      <c r="H24" s="223" t="s">
        <v>104</v>
      </c>
      <c r="I24" s="232">
        <v>44764</v>
      </c>
      <c r="J24" s="223"/>
      <c r="K24" s="217" t="s">
        <v>49</v>
      </c>
      <c r="L24" s="232">
        <v>44765</v>
      </c>
      <c r="M24" s="223"/>
      <c r="N24" s="217" t="s">
        <v>49</v>
      </c>
      <c r="O24" s="217" t="s">
        <v>50</v>
      </c>
      <c r="P24" s="223"/>
      <c r="Q24" s="223"/>
      <c r="R24" s="223"/>
      <c r="S24" s="223"/>
      <c r="T24" s="218" t="s">
        <v>51</v>
      </c>
      <c r="U24" s="218" t="s">
        <v>52</v>
      </c>
      <c r="V24" s="218" t="s">
        <v>52</v>
      </c>
      <c r="W24" s="218"/>
      <c r="X24" s="218"/>
      <c r="Y24" s="218" t="s">
        <v>53</v>
      </c>
      <c r="Z24" s="217" t="s">
        <v>54</v>
      </c>
      <c r="AA24" s="230"/>
    </row>
    <row r="25" spans="1:27" ht="18.75" hidden="1" customHeight="1">
      <c r="A25" s="217">
        <v>24</v>
      </c>
      <c r="B25" s="223" t="s">
        <v>13</v>
      </c>
      <c r="C25" s="222" t="s">
        <v>112</v>
      </c>
      <c r="D25" s="222" t="s">
        <v>113</v>
      </c>
      <c r="E25" s="222" t="s">
        <v>65</v>
      </c>
      <c r="F25" s="217" t="s">
        <v>46</v>
      </c>
      <c r="G25" s="223" t="s">
        <v>59</v>
      </c>
      <c r="H25" s="223" t="s">
        <v>104</v>
      </c>
      <c r="I25" s="232">
        <v>44770</v>
      </c>
      <c r="J25" s="223"/>
      <c r="K25" s="217" t="s">
        <v>49</v>
      </c>
      <c r="L25" s="232">
        <v>44772</v>
      </c>
      <c r="M25" s="223"/>
      <c r="N25" s="217" t="s">
        <v>49</v>
      </c>
      <c r="O25" s="217" t="s">
        <v>50</v>
      </c>
      <c r="P25" s="223"/>
      <c r="Q25" s="223"/>
      <c r="R25" s="223"/>
      <c r="S25" s="223"/>
      <c r="T25" s="218" t="s">
        <v>51</v>
      </c>
      <c r="U25" s="218" t="s">
        <v>52</v>
      </c>
      <c r="V25" s="218" t="s">
        <v>52</v>
      </c>
      <c r="W25" s="218"/>
      <c r="X25" s="218"/>
      <c r="Y25" s="218" t="s">
        <v>53</v>
      </c>
      <c r="Z25" s="217" t="s">
        <v>54</v>
      </c>
      <c r="AA25" s="230"/>
    </row>
    <row r="26" spans="1:27" ht="18.75" hidden="1" customHeight="1">
      <c r="A26" s="217">
        <v>25</v>
      </c>
      <c r="B26" s="223" t="s">
        <v>13</v>
      </c>
      <c r="C26" s="222" t="s">
        <v>114</v>
      </c>
      <c r="D26" s="222" t="s">
        <v>115</v>
      </c>
      <c r="E26" s="222" t="s">
        <v>65</v>
      </c>
      <c r="F26" s="217" t="s">
        <v>46</v>
      </c>
      <c r="G26" s="223" t="s">
        <v>59</v>
      </c>
      <c r="H26" s="223" t="s">
        <v>104</v>
      </c>
      <c r="I26" s="232">
        <v>44770</v>
      </c>
      <c r="J26" s="223"/>
      <c r="K26" s="217" t="s">
        <v>49</v>
      </c>
      <c r="L26" s="232">
        <v>44772</v>
      </c>
      <c r="M26" s="223"/>
      <c r="N26" s="217" t="s">
        <v>49</v>
      </c>
      <c r="O26" s="217" t="s">
        <v>50</v>
      </c>
      <c r="P26" s="223"/>
      <c r="Q26" s="223"/>
      <c r="R26" s="223"/>
      <c r="S26" s="223"/>
      <c r="T26" s="218" t="s">
        <v>51</v>
      </c>
      <c r="U26" s="218" t="s">
        <v>52</v>
      </c>
      <c r="V26" s="218" t="s">
        <v>52</v>
      </c>
      <c r="W26" s="218"/>
      <c r="X26" s="218"/>
      <c r="Y26" s="218" t="s">
        <v>53</v>
      </c>
      <c r="Z26" s="217" t="s">
        <v>54</v>
      </c>
      <c r="AA26" s="230"/>
    </row>
    <row r="27" spans="1:27" ht="18.75" hidden="1" customHeight="1">
      <c r="A27" s="217">
        <v>26</v>
      </c>
      <c r="B27" s="223" t="s">
        <v>13</v>
      </c>
      <c r="C27" s="222" t="s">
        <v>116</v>
      </c>
      <c r="D27" s="222" t="s">
        <v>117</v>
      </c>
      <c r="E27" s="222" t="s">
        <v>65</v>
      </c>
      <c r="F27" s="217" t="s">
        <v>46</v>
      </c>
      <c r="G27" s="223" t="s">
        <v>59</v>
      </c>
      <c r="H27" s="223" t="s">
        <v>104</v>
      </c>
      <c r="I27" s="232">
        <v>44770</v>
      </c>
      <c r="J27" s="223"/>
      <c r="K27" s="217" t="s">
        <v>49</v>
      </c>
      <c r="L27" s="232">
        <v>44772</v>
      </c>
      <c r="M27" s="223"/>
      <c r="N27" s="217" t="s">
        <v>49</v>
      </c>
      <c r="O27" s="217" t="s">
        <v>50</v>
      </c>
      <c r="P27" s="223"/>
      <c r="Q27" s="223"/>
      <c r="R27" s="223"/>
      <c r="S27" s="223"/>
      <c r="T27" s="218" t="s">
        <v>51</v>
      </c>
      <c r="U27" s="218" t="s">
        <v>52</v>
      </c>
      <c r="V27" s="218" t="s">
        <v>52</v>
      </c>
      <c r="W27" s="218"/>
      <c r="X27" s="218"/>
      <c r="Y27" s="218" t="s">
        <v>53</v>
      </c>
      <c r="Z27" s="217" t="s">
        <v>54</v>
      </c>
      <c r="AA27" s="230"/>
    </row>
    <row r="28" spans="1:27" ht="18.75" hidden="1" customHeight="1">
      <c r="A28" s="217">
        <v>27</v>
      </c>
      <c r="B28" s="223" t="s">
        <v>13</v>
      </c>
      <c r="C28" s="222" t="s">
        <v>118</v>
      </c>
      <c r="D28" s="222" t="s">
        <v>119</v>
      </c>
      <c r="E28" s="222" t="s">
        <v>65</v>
      </c>
      <c r="F28" s="217" t="s">
        <v>46</v>
      </c>
      <c r="G28" s="223" t="s">
        <v>59</v>
      </c>
      <c r="H28" s="223" t="s">
        <v>104</v>
      </c>
      <c r="I28" s="232">
        <v>44770</v>
      </c>
      <c r="J28" s="223"/>
      <c r="K28" s="217" t="s">
        <v>49</v>
      </c>
      <c r="L28" s="232">
        <v>44772</v>
      </c>
      <c r="M28" s="223"/>
      <c r="N28" s="217" t="s">
        <v>49</v>
      </c>
      <c r="O28" s="217" t="s">
        <v>50</v>
      </c>
      <c r="P28" s="223"/>
      <c r="Q28" s="223"/>
      <c r="R28" s="223"/>
      <c r="S28" s="223"/>
      <c r="T28" s="218" t="s">
        <v>51</v>
      </c>
      <c r="U28" s="218" t="s">
        <v>52</v>
      </c>
      <c r="V28" s="218" t="s">
        <v>52</v>
      </c>
      <c r="W28" s="218"/>
      <c r="X28" s="218"/>
      <c r="Y28" s="218" t="s">
        <v>53</v>
      </c>
      <c r="Z28" s="217" t="s">
        <v>54</v>
      </c>
      <c r="AA28" s="230"/>
    </row>
    <row r="29" spans="1:27" ht="18.75" hidden="1" customHeight="1">
      <c r="A29" s="217">
        <v>28</v>
      </c>
      <c r="B29" s="223" t="s">
        <v>13</v>
      </c>
      <c r="C29" s="222" t="s">
        <v>120</v>
      </c>
      <c r="D29" s="222" t="s">
        <v>121</v>
      </c>
      <c r="E29" s="222" t="s">
        <v>65</v>
      </c>
      <c r="F29" s="217" t="s">
        <v>46</v>
      </c>
      <c r="G29" s="223" t="s">
        <v>59</v>
      </c>
      <c r="H29" s="223" t="s">
        <v>104</v>
      </c>
      <c r="I29" s="232">
        <v>44770</v>
      </c>
      <c r="J29" s="223"/>
      <c r="K29" s="217" t="s">
        <v>49</v>
      </c>
      <c r="L29" s="232">
        <v>44772</v>
      </c>
      <c r="M29" s="223"/>
      <c r="N29" s="217" t="s">
        <v>49</v>
      </c>
      <c r="O29" s="217" t="s">
        <v>50</v>
      </c>
      <c r="P29" s="223"/>
      <c r="Q29" s="223"/>
      <c r="R29" s="223"/>
      <c r="S29" s="223"/>
      <c r="T29" s="218" t="s">
        <v>51</v>
      </c>
      <c r="U29" s="218" t="s">
        <v>52</v>
      </c>
      <c r="V29" s="218" t="s">
        <v>52</v>
      </c>
      <c r="W29" s="218"/>
      <c r="X29" s="218"/>
      <c r="Y29" s="218" t="s">
        <v>53</v>
      </c>
      <c r="Z29" s="217" t="s">
        <v>54</v>
      </c>
      <c r="AA29" s="230"/>
    </row>
    <row r="30" spans="1:27" ht="18.75" hidden="1" customHeight="1">
      <c r="A30" s="217">
        <v>29</v>
      </c>
      <c r="B30" s="223" t="s">
        <v>13</v>
      </c>
      <c r="C30" s="222" t="s">
        <v>122</v>
      </c>
      <c r="D30" s="222" t="s">
        <v>123</v>
      </c>
      <c r="E30" s="222" t="s">
        <v>65</v>
      </c>
      <c r="F30" s="217" t="s">
        <v>46</v>
      </c>
      <c r="G30" s="223" t="s">
        <v>59</v>
      </c>
      <c r="H30" s="223" t="s">
        <v>104</v>
      </c>
      <c r="I30" s="232">
        <v>44770</v>
      </c>
      <c r="J30" s="223"/>
      <c r="K30" s="217" t="s">
        <v>49</v>
      </c>
      <c r="L30" s="232">
        <v>44772</v>
      </c>
      <c r="M30" s="223"/>
      <c r="N30" s="217" t="s">
        <v>49</v>
      </c>
      <c r="O30" s="217" t="s">
        <v>50</v>
      </c>
      <c r="P30" s="223"/>
      <c r="Q30" s="223"/>
      <c r="R30" s="223"/>
      <c r="S30" s="223"/>
      <c r="T30" s="218" t="s">
        <v>51</v>
      </c>
      <c r="U30" s="218" t="s">
        <v>52</v>
      </c>
      <c r="V30" s="218" t="s">
        <v>52</v>
      </c>
      <c r="W30" s="218"/>
      <c r="X30" s="218"/>
      <c r="Y30" s="218" t="s">
        <v>53</v>
      </c>
      <c r="Z30" s="217" t="s">
        <v>54</v>
      </c>
      <c r="AA30" s="230"/>
    </row>
    <row r="31" spans="1:27" ht="18.75" hidden="1" customHeight="1">
      <c r="A31" s="217">
        <v>30</v>
      </c>
      <c r="B31" s="223" t="s">
        <v>13</v>
      </c>
      <c r="C31" s="222" t="s">
        <v>124</v>
      </c>
      <c r="D31" s="222" t="s">
        <v>125</v>
      </c>
      <c r="E31" s="222" t="s">
        <v>65</v>
      </c>
      <c r="F31" s="217" t="s">
        <v>46</v>
      </c>
      <c r="G31" s="223" t="s">
        <v>59</v>
      </c>
      <c r="H31" s="223" t="s">
        <v>104</v>
      </c>
      <c r="I31" s="232">
        <v>44770</v>
      </c>
      <c r="J31" s="223"/>
      <c r="K31" s="217" t="s">
        <v>49</v>
      </c>
      <c r="L31" s="232">
        <v>44771</v>
      </c>
      <c r="M31" s="223"/>
      <c r="N31" s="217" t="s">
        <v>49</v>
      </c>
      <c r="O31" s="217" t="s">
        <v>50</v>
      </c>
      <c r="P31" s="223"/>
      <c r="Q31" s="223"/>
      <c r="R31" s="223"/>
      <c r="S31" s="223"/>
      <c r="T31" s="218" t="s">
        <v>51</v>
      </c>
      <c r="U31" s="218" t="s">
        <v>52</v>
      </c>
      <c r="V31" s="218" t="s">
        <v>52</v>
      </c>
      <c r="W31" s="218"/>
      <c r="X31" s="218"/>
      <c r="Y31" s="218" t="s">
        <v>53</v>
      </c>
      <c r="Z31" s="217" t="s">
        <v>54</v>
      </c>
      <c r="AA31" s="230"/>
    </row>
    <row r="32" spans="1:27" ht="18.75" hidden="1" customHeight="1">
      <c r="A32" s="217">
        <v>31</v>
      </c>
      <c r="B32" s="223" t="s">
        <v>13</v>
      </c>
      <c r="C32" s="222" t="s">
        <v>126</v>
      </c>
      <c r="D32" s="222" t="s">
        <v>127</v>
      </c>
      <c r="E32" s="222" t="s">
        <v>65</v>
      </c>
      <c r="F32" s="217" t="s">
        <v>46</v>
      </c>
      <c r="G32" s="223" t="s">
        <v>59</v>
      </c>
      <c r="H32" s="223" t="s">
        <v>104</v>
      </c>
      <c r="I32" s="232">
        <v>44770</v>
      </c>
      <c r="J32" s="223"/>
      <c r="K32" s="217" t="s">
        <v>49</v>
      </c>
      <c r="L32" s="232">
        <v>44771</v>
      </c>
      <c r="M32" s="223"/>
      <c r="N32" s="217" t="s">
        <v>49</v>
      </c>
      <c r="O32" s="217" t="s">
        <v>50</v>
      </c>
      <c r="P32" s="223"/>
      <c r="Q32" s="223"/>
      <c r="R32" s="223"/>
      <c r="S32" s="223"/>
      <c r="T32" s="218" t="s">
        <v>51</v>
      </c>
      <c r="U32" s="218" t="s">
        <v>52</v>
      </c>
      <c r="V32" s="218" t="s">
        <v>52</v>
      </c>
      <c r="W32" s="218"/>
      <c r="X32" s="218"/>
      <c r="Y32" s="218" t="s">
        <v>53</v>
      </c>
      <c r="Z32" s="217" t="s">
        <v>54</v>
      </c>
      <c r="AA32" s="230"/>
    </row>
    <row r="33" spans="1:27" ht="18.75" hidden="1" customHeight="1">
      <c r="A33" s="217">
        <v>32</v>
      </c>
      <c r="B33" s="223" t="s">
        <v>13</v>
      </c>
      <c r="C33" s="222" t="s">
        <v>128</v>
      </c>
      <c r="D33" s="222" t="s">
        <v>129</v>
      </c>
      <c r="E33" s="222" t="s">
        <v>62</v>
      </c>
      <c r="F33" s="217" t="s">
        <v>46</v>
      </c>
      <c r="G33" s="223" t="s">
        <v>86</v>
      </c>
      <c r="H33" s="223" t="s">
        <v>104</v>
      </c>
      <c r="I33" s="232">
        <v>44768</v>
      </c>
      <c r="J33" s="223"/>
      <c r="K33" s="217" t="s">
        <v>49</v>
      </c>
      <c r="L33" s="232">
        <v>44769</v>
      </c>
      <c r="M33" s="223"/>
      <c r="N33" s="217" t="s">
        <v>49</v>
      </c>
      <c r="O33" s="217" t="s">
        <v>50</v>
      </c>
      <c r="P33" s="223"/>
      <c r="Q33" s="223"/>
      <c r="R33" s="223"/>
      <c r="S33" s="223"/>
      <c r="T33" s="218" t="s">
        <v>51</v>
      </c>
      <c r="U33" s="218" t="s">
        <v>52</v>
      </c>
      <c r="V33" s="218" t="s">
        <v>52</v>
      </c>
      <c r="W33" s="218"/>
      <c r="X33" s="218"/>
      <c r="Y33" s="218" t="s">
        <v>53</v>
      </c>
      <c r="Z33" s="217" t="s">
        <v>130</v>
      </c>
      <c r="AA33" s="230"/>
    </row>
    <row r="34" spans="1:27" ht="18.75" hidden="1" customHeight="1">
      <c r="A34" s="217">
        <v>33</v>
      </c>
      <c r="B34" s="223" t="s">
        <v>13</v>
      </c>
      <c r="C34" s="222" t="s">
        <v>131</v>
      </c>
      <c r="D34" s="222" t="s">
        <v>132</v>
      </c>
      <c r="E34" s="222" t="s">
        <v>65</v>
      </c>
      <c r="F34" s="217" t="s">
        <v>46</v>
      </c>
      <c r="G34" s="223" t="s">
        <v>59</v>
      </c>
      <c r="H34" s="223" t="s">
        <v>104</v>
      </c>
      <c r="I34" s="232">
        <v>44768</v>
      </c>
      <c r="J34" s="223"/>
      <c r="K34" s="217" t="s">
        <v>49</v>
      </c>
      <c r="L34" s="232">
        <v>44770</v>
      </c>
      <c r="M34" s="223"/>
      <c r="N34" s="217" t="s">
        <v>49</v>
      </c>
      <c r="O34" s="217" t="s">
        <v>50</v>
      </c>
      <c r="P34" s="223"/>
      <c r="Q34" s="223"/>
      <c r="R34" s="223"/>
      <c r="S34" s="223"/>
      <c r="T34" s="218" t="s">
        <v>51</v>
      </c>
      <c r="U34" s="218" t="s">
        <v>52</v>
      </c>
      <c r="V34" s="218" t="s">
        <v>52</v>
      </c>
      <c r="W34" s="218"/>
      <c r="X34" s="218"/>
      <c r="Y34" s="218" t="s">
        <v>53</v>
      </c>
      <c r="Z34" s="217" t="s">
        <v>130</v>
      </c>
      <c r="AA34" s="230"/>
    </row>
    <row r="35" spans="1:27" ht="18.75" customHeight="1">
      <c r="A35" s="217">
        <v>34</v>
      </c>
      <c r="B35" s="225" t="s">
        <v>13</v>
      </c>
      <c r="C35" s="226" t="s">
        <v>133</v>
      </c>
      <c r="D35" s="226" t="s">
        <v>134</v>
      </c>
      <c r="E35" s="226" t="s">
        <v>65</v>
      </c>
      <c r="F35" s="219" t="s">
        <v>69</v>
      </c>
      <c r="G35" s="225" t="s">
        <v>59</v>
      </c>
      <c r="H35" s="225" t="s">
        <v>104</v>
      </c>
      <c r="I35" s="236">
        <v>44770</v>
      </c>
      <c r="J35" s="225"/>
      <c r="K35" s="219" t="s">
        <v>49</v>
      </c>
      <c r="L35" s="236">
        <v>44771</v>
      </c>
      <c r="M35" s="225"/>
      <c r="N35" s="219" t="s">
        <v>49</v>
      </c>
      <c r="O35" s="217" t="s">
        <v>50</v>
      </c>
      <c r="P35" s="225"/>
      <c r="Q35" s="225"/>
      <c r="R35" s="225"/>
      <c r="S35" s="225"/>
      <c r="T35" s="220" t="s">
        <v>72</v>
      </c>
      <c r="U35" s="220" t="s">
        <v>52</v>
      </c>
      <c r="V35" s="220" t="s">
        <v>52</v>
      </c>
      <c r="W35" s="220"/>
      <c r="X35" s="220"/>
      <c r="Y35" s="218" t="s">
        <v>53</v>
      </c>
      <c r="Z35" s="219" t="s">
        <v>54</v>
      </c>
      <c r="AA35" s="231"/>
    </row>
    <row r="36" spans="1:27" ht="18.75" hidden="1" customHeight="1">
      <c r="A36" s="217">
        <v>35</v>
      </c>
      <c r="B36" s="223" t="s">
        <v>13</v>
      </c>
      <c r="C36" s="222" t="s">
        <v>135</v>
      </c>
      <c r="D36" s="222" t="s">
        <v>136</v>
      </c>
      <c r="E36" s="222" t="s">
        <v>65</v>
      </c>
      <c r="F36" s="217" t="s">
        <v>46</v>
      </c>
      <c r="G36" s="223" t="s">
        <v>59</v>
      </c>
      <c r="H36" s="223" t="s">
        <v>104</v>
      </c>
      <c r="I36" s="232">
        <v>44768</v>
      </c>
      <c r="J36" s="223"/>
      <c r="K36" s="217" t="s">
        <v>49</v>
      </c>
      <c r="L36" s="232">
        <v>44769</v>
      </c>
      <c r="M36" s="223"/>
      <c r="N36" s="217" t="s">
        <v>49</v>
      </c>
      <c r="O36" s="217" t="s">
        <v>50</v>
      </c>
      <c r="P36" s="223"/>
      <c r="Q36" s="223"/>
      <c r="R36" s="223"/>
      <c r="S36" s="223"/>
      <c r="T36" s="218" t="s">
        <v>51</v>
      </c>
      <c r="U36" s="218" t="s">
        <v>52</v>
      </c>
      <c r="V36" s="218" t="s">
        <v>52</v>
      </c>
      <c r="W36" s="218"/>
      <c r="X36" s="218"/>
      <c r="Y36" s="218" t="s">
        <v>53</v>
      </c>
      <c r="Z36" s="217" t="s">
        <v>54</v>
      </c>
      <c r="AA36" s="230"/>
    </row>
    <row r="37" spans="1:27" ht="18.75" hidden="1" customHeight="1">
      <c r="A37" s="217">
        <v>36</v>
      </c>
      <c r="B37" s="223" t="s">
        <v>13</v>
      </c>
      <c r="C37" s="222" t="s">
        <v>137</v>
      </c>
      <c r="D37" s="222" t="s">
        <v>138</v>
      </c>
      <c r="E37" s="222" t="s">
        <v>65</v>
      </c>
      <c r="F37" s="217" t="s">
        <v>46</v>
      </c>
      <c r="G37" s="224" t="s">
        <v>47</v>
      </c>
      <c r="H37" s="223" t="s">
        <v>104</v>
      </c>
      <c r="I37" s="232">
        <v>44769</v>
      </c>
      <c r="J37" s="224"/>
      <c r="K37" s="217" t="s">
        <v>49</v>
      </c>
      <c r="L37" s="232">
        <v>44770</v>
      </c>
      <c r="M37" s="224"/>
      <c r="N37" s="217" t="s">
        <v>49</v>
      </c>
      <c r="O37" s="217" t="s">
        <v>50</v>
      </c>
      <c r="P37" s="224"/>
      <c r="Q37" s="224"/>
      <c r="R37" s="224"/>
      <c r="S37" s="224"/>
      <c r="T37" s="218" t="s">
        <v>51</v>
      </c>
      <c r="U37" s="218" t="s">
        <v>52</v>
      </c>
      <c r="V37" s="218" t="s">
        <v>52</v>
      </c>
      <c r="W37" s="218"/>
      <c r="X37" s="218"/>
      <c r="Y37" s="218" t="s">
        <v>53</v>
      </c>
      <c r="Z37" s="217" t="s">
        <v>105</v>
      </c>
      <c r="AA37" s="230"/>
    </row>
    <row r="38" spans="1:27" ht="18.75" hidden="1" customHeight="1">
      <c r="A38" s="217">
        <v>37</v>
      </c>
      <c r="B38" s="223" t="s">
        <v>13</v>
      </c>
      <c r="C38" s="222" t="s">
        <v>139</v>
      </c>
      <c r="D38" s="222" t="s">
        <v>140</v>
      </c>
      <c r="E38" s="222" t="s">
        <v>65</v>
      </c>
      <c r="F38" s="217" t="s">
        <v>46</v>
      </c>
      <c r="G38" s="223" t="s">
        <v>59</v>
      </c>
      <c r="H38" s="223" t="s">
        <v>104</v>
      </c>
      <c r="I38" s="232">
        <v>44771</v>
      </c>
      <c r="J38" s="223"/>
      <c r="K38" s="217" t="s">
        <v>49</v>
      </c>
      <c r="L38" s="232">
        <v>44772</v>
      </c>
      <c r="M38" s="223"/>
      <c r="N38" s="217" t="s">
        <v>49</v>
      </c>
      <c r="O38" s="217" t="s">
        <v>50</v>
      </c>
      <c r="P38" s="223"/>
      <c r="Q38" s="223"/>
      <c r="R38" s="223"/>
      <c r="S38" s="223"/>
      <c r="T38" s="218" t="s">
        <v>51</v>
      </c>
      <c r="U38" s="218" t="s">
        <v>52</v>
      </c>
      <c r="V38" s="218" t="s">
        <v>52</v>
      </c>
      <c r="W38" s="218"/>
      <c r="X38" s="218"/>
      <c r="Y38" s="218" t="s">
        <v>53</v>
      </c>
      <c r="Z38" s="217" t="s">
        <v>141</v>
      </c>
      <c r="AA38" s="230"/>
    </row>
    <row r="39" spans="1:27" ht="18.75" hidden="1" customHeight="1">
      <c r="A39" s="217">
        <v>38</v>
      </c>
      <c r="B39" s="223" t="s">
        <v>13</v>
      </c>
      <c r="C39" s="222" t="s">
        <v>142</v>
      </c>
      <c r="D39" s="222" t="s">
        <v>143</v>
      </c>
      <c r="E39" s="222" t="s">
        <v>65</v>
      </c>
      <c r="F39" s="217" t="s">
        <v>46</v>
      </c>
      <c r="G39" s="224" t="s">
        <v>47</v>
      </c>
      <c r="H39" s="223" t="s">
        <v>104</v>
      </c>
      <c r="I39" s="232">
        <v>44769</v>
      </c>
      <c r="J39" s="224"/>
      <c r="K39" s="217" t="s">
        <v>49</v>
      </c>
      <c r="L39" s="232">
        <v>44770</v>
      </c>
      <c r="M39" s="224"/>
      <c r="N39" s="217" t="s">
        <v>49</v>
      </c>
      <c r="O39" s="217" t="s">
        <v>50</v>
      </c>
      <c r="P39" s="224"/>
      <c r="Q39" s="224"/>
      <c r="R39" s="224"/>
      <c r="S39" s="224"/>
      <c r="T39" s="218" t="s">
        <v>51</v>
      </c>
      <c r="U39" s="218" t="s">
        <v>52</v>
      </c>
      <c r="V39" s="218" t="s">
        <v>52</v>
      </c>
      <c r="W39" s="218"/>
      <c r="X39" s="218"/>
      <c r="Y39" s="218" t="s">
        <v>53</v>
      </c>
      <c r="Z39" s="217" t="s">
        <v>144</v>
      </c>
      <c r="AA39" s="230"/>
    </row>
    <row r="40" spans="1:27" ht="18.75" hidden="1" customHeight="1">
      <c r="A40" s="217">
        <v>39</v>
      </c>
      <c r="B40" s="223" t="s">
        <v>13</v>
      </c>
      <c r="C40" s="222" t="s">
        <v>145</v>
      </c>
      <c r="D40" s="222" t="s">
        <v>146</v>
      </c>
      <c r="E40" s="222" t="s">
        <v>65</v>
      </c>
      <c r="F40" s="217" t="s">
        <v>46</v>
      </c>
      <c r="G40" s="223" t="s">
        <v>59</v>
      </c>
      <c r="H40" s="223" t="s">
        <v>104</v>
      </c>
      <c r="I40" s="232">
        <v>44769</v>
      </c>
      <c r="J40" s="223"/>
      <c r="K40" s="217" t="s">
        <v>49</v>
      </c>
      <c r="L40" s="232">
        <v>44770</v>
      </c>
      <c r="M40" s="223"/>
      <c r="N40" s="217" t="s">
        <v>49</v>
      </c>
      <c r="O40" s="217" t="s">
        <v>50</v>
      </c>
      <c r="P40" s="223"/>
      <c r="Q40" s="223"/>
      <c r="R40" s="223"/>
      <c r="S40" s="223"/>
      <c r="T40" s="218" t="s">
        <v>51</v>
      </c>
      <c r="U40" s="218" t="s">
        <v>52</v>
      </c>
      <c r="V40" s="218" t="s">
        <v>52</v>
      </c>
      <c r="W40" s="218"/>
      <c r="X40" s="218"/>
      <c r="Y40" s="218" t="s">
        <v>53</v>
      </c>
      <c r="Z40" s="217" t="s">
        <v>144</v>
      </c>
      <c r="AA40" s="230"/>
    </row>
    <row r="41" spans="1:27" ht="18.75" hidden="1" customHeight="1">
      <c r="A41" s="217">
        <v>40</v>
      </c>
      <c r="B41" s="223" t="s">
        <v>13</v>
      </c>
      <c r="C41" s="222" t="s">
        <v>147</v>
      </c>
      <c r="D41" s="222" t="s">
        <v>148</v>
      </c>
      <c r="E41" s="222" t="s">
        <v>65</v>
      </c>
      <c r="F41" s="217" t="s">
        <v>46</v>
      </c>
      <c r="G41" s="224" t="s">
        <v>47</v>
      </c>
      <c r="H41" s="223" t="s">
        <v>104</v>
      </c>
      <c r="I41" s="232">
        <v>44769</v>
      </c>
      <c r="J41" s="224"/>
      <c r="K41" s="217" t="s">
        <v>49</v>
      </c>
      <c r="L41" s="232">
        <v>44770</v>
      </c>
      <c r="M41" s="224"/>
      <c r="N41" s="217" t="s">
        <v>49</v>
      </c>
      <c r="O41" s="217" t="s">
        <v>50</v>
      </c>
      <c r="P41" s="224"/>
      <c r="Q41" s="224"/>
      <c r="R41" s="224"/>
      <c r="S41" s="224"/>
      <c r="T41" s="218" t="s">
        <v>51</v>
      </c>
      <c r="U41" s="218" t="s">
        <v>52</v>
      </c>
      <c r="V41" s="218" t="s">
        <v>52</v>
      </c>
      <c r="W41" s="218"/>
      <c r="X41" s="218"/>
      <c r="Y41" s="218" t="s">
        <v>53</v>
      </c>
      <c r="Z41" s="217" t="s">
        <v>149</v>
      </c>
      <c r="AA41" s="230"/>
    </row>
    <row r="42" spans="1:27" ht="18.75" hidden="1" customHeight="1">
      <c r="A42" s="217">
        <v>41</v>
      </c>
      <c r="B42" s="223" t="s">
        <v>13</v>
      </c>
      <c r="C42" s="222" t="s">
        <v>150</v>
      </c>
      <c r="D42" s="222" t="s">
        <v>151</v>
      </c>
      <c r="E42" s="222" t="s">
        <v>75</v>
      </c>
      <c r="F42" s="217" t="s">
        <v>46</v>
      </c>
      <c r="G42" s="224" t="s">
        <v>47</v>
      </c>
      <c r="H42" s="223" t="s">
        <v>104</v>
      </c>
      <c r="I42" s="232">
        <v>44771</v>
      </c>
      <c r="J42" s="224"/>
      <c r="K42" s="217" t="s">
        <v>49</v>
      </c>
      <c r="L42" s="232">
        <v>44772</v>
      </c>
      <c r="M42" s="224"/>
      <c r="N42" s="217" t="s">
        <v>49</v>
      </c>
      <c r="O42" s="217" t="s">
        <v>50</v>
      </c>
      <c r="P42" s="224"/>
      <c r="Q42" s="224"/>
      <c r="R42" s="224"/>
      <c r="S42" s="224"/>
      <c r="T42" s="218" t="s">
        <v>51</v>
      </c>
      <c r="U42" s="218" t="s">
        <v>52</v>
      </c>
      <c r="V42" s="218" t="s">
        <v>52</v>
      </c>
      <c r="W42" s="218"/>
      <c r="X42" s="218"/>
      <c r="Y42" s="218" t="s">
        <v>53</v>
      </c>
      <c r="Z42" s="217" t="s">
        <v>144</v>
      </c>
      <c r="AA42" s="230"/>
    </row>
    <row r="43" spans="1:27" ht="18.75" hidden="1" customHeight="1">
      <c r="A43" s="217">
        <v>42</v>
      </c>
      <c r="B43" s="223" t="s">
        <v>152</v>
      </c>
      <c r="C43" s="222" t="s">
        <v>153</v>
      </c>
      <c r="D43" s="222" t="s">
        <v>154</v>
      </c>
      <c r="E43" s="222" t="s">
        <v>155</v>
      </c>
      <c r="F43" s="217" t="s">
        <v>46</v>
      </c>
      <c r="G43" s="223" t="s">
        <v>86</v>
      </c>
      <c r="H43" s="223" t="s">
        <v>156</v>
      </c>
      <c r="I43" s="232">
        <v>44767</v>
      </c>
      <c r="J43" s="223"/>
      <c r="K43" s="217" t="s">
        <v>49</v>
      </c>
      <c r="L43" s="232">
        <v>44768</v>
      </c>
      <c r="M43" s="223"/>
      <c r="N43" s="217" t="s">
        <v>49</v>
      </c>
      <c r="O43" s="217" t="s">
        <v>50</v>
      </c>
      <c r="P43" s="223"/>
      <c r="Q43" s="223"/>
      <c r="R43" s="223"/>
      <c r="S43" s="223"/>
      <c r="T43" s="218" t="s">
        <v>51</v>
      </c>
      <c r="U43" s="218" t="s">
        <v>52</v>
      </c>
      <c r="V43" s="218" t="s">
        <v>52</v>
      </c>
      <c r="W43" s="218"/>
      <c r="X43" s="218"/>
      <c r="Y43" s="218" t="s">
        <v>53</v>
      </c>
      <c r="Z43" s="217" t="s">
        <v>157</v>
      </c>
      <c r="AA43" s="230"/>
    </row>
    <row r="44" spans="1:27" ht="18.75" hidden="1" customHeight="1">
      <c r="A44" s="217">
        <v>43</v>
      </c>
      <c r="B44" s="223" t="s">
        <v>152</v>
      </c>
      <c r="C44" s="222" t="s">
        <v>158</v>
      </c>
      <c r="D44" s="222" t="s">
        <v>159</v>
      </c>
      <c r="E44" s="222" t="s">
        <v>155</v>
      </c>
      <c r="F44" s="217" t="s">
        <v>46</v>
      </c>
      <c r="G44" s="223" t="s">
        <v>86</v>
      </c>
      <c r="H44" s="223" t="s">
        <v>156</v>
      </c>
      <c r="I44" s="232">
        <v>44767</v>
      </c>
      <c r="J44" s="223"/>
      <c r="K44" s="217" t="s">
        <v>49</v>
      </c>
      <c r="L44" s="232">
        <v>44768</v>
      </c>
      <c r="M44" s="223"/>
      <c r="N44" s="217" t="s">
        <v>49</v>
      </c>
      <c r="O44" s="217" t="s">
        <v>50</v>
      </c>
      <c r="P44" s="223"/>
      <c r="Q44" s="223"/>
      <c r="R44" s="223"/>
      <c r="S44" s="223"/>
      <c r="T44" s="218" t="s">
        <v>51</v>
      </c>
      <c r="U44" s="218" t="s">
        <v>52</v>
      </c>
      <c r="V44" s="218" t="s">
        <v>52</v>
      </c>
      <c r="W44" s="218"/>
      <c r="X44" s="218"/>
      <c r="Y44" s="218" t="s">
        <v>53</v>
      </c>
      <c r="Z44" s="217" t="s">
        <v>157</v>
      </c>
      <c r="AA44" s="230"/>
    </row>
    <row r="45" spans="1:27" ht="18.75" customHeight="1">
      <c r="A45" s="217">
        <v>44</v>
      </c>
      <c r="B45" s="217" t="s">
        <v>12</v>
      </c>
      <c r="C45" s="218" t="s">
        <v>160</v>
      </c>
      <c r="D45" s="235" t="s">
        <v>161</v>
      </c>
      <c r="E45" s="218" t="s">
        <v>75</v>
      </c>
      <c r="F45" s="217" t="s">
        <v>69</v>
      </c>
      <c r="G45" s="224" t="s">
        <v>47</v>
      </c>
      <c r="H45" s="224" t="s">
        <v>162</v>
      </c>
      <c r="I45" s="232">
        <v>44767</v>
      </c>
      <c r="J45" s="224"/>
      <c r="K45" s="217" t="s">
        <v>49</v>
      </c>
      <c r="L45" s="232">
        <v>44768</v>
      </c>
      <c r="M45" s="224"/>
      <c r="N45" s="217" t="s">
        <v>49</v>
      </c>
      <c r="O45" s="217" t="s">
        <v>50</v>
      </c>
      <c r="P45" s="224"/>
      <c r="Q45" s="224"/>
      <c r="R45" s="224"/>
      <c r="S45" s="224"/>
      <c r="T45" s="218" t="s">
        <v>51</v>
      </c>
      <c r="U45" s="218" t="s">
        <v>52</v>
      </c>
      <c r="V45" s="218" t="s">
        <v>52</v>
      </c>
      <c r="W45" s="218"/>
      <c r="X45" s="218"/>
      <c r="Y45" s="218" t="s">
        <v>53</v>
      </c>
      <c r="Z45" s="217" t="s">
        <v>163</v>
      </c>
      <c r="AA45" s="230"/>
    </row>
    <row r="46" spans="1:27" ht="18.75" hidden="1" customHeight="1">
      <c r="A46" s="217">
        <v>45</v>
      </c>
      <c r="B46" s="217" t="s">
        <v>14</v>
      </c>
      <c r="C46" s="221" t="s">
        <v>164</v>
      </c>
      <c r="D46" s="218" t="s">
        <v>165</v>
      </c>
      <c r="E46" s="218" t="s">
        <v>62</v>
      </c>
      <c r="F46" s="217" t="s">
        <v>46</v>
      </c>
      <c r="G46" s="217" t="s">
        <v>59</v>
      </c>
      <c r="H46" s="218" t="s">
        <v>166</v>
      </c>
      <c r="I46" s="232">
        <v>44768</v>
      </c>
      <c r="J46" s="217"/>
      <c r="K46" s="217" t="s">
        <v>49</v>
      </c>
      <c r="L46" s="232">
        <v>44772</v>
      </c>
      <c r="M46" s="217"/>
      <c r="N46" s="217" t="s">
        <v>49</v>
      </c>
      <c r="O46" s="217" t="s">
        <v>50</v>
      </c>
      <c r="P46" s="217"/>
      <c r="Q46" s="217"/>
      <c r="R46" s="217"/>
      <c r="S46" s="217"/>
      <c r="T46" s="218" t="s">
        <v>51</v>
      </c>
      <c r="U46" s="218" t="s">
        <v>52</v>
      </c>
      <c r="V46" s="218" t="s">
        <v>52</v>
      </c>
      <c r="W46" s="218"/>
      <c r="X46" s="218"/>
      <c r="Y46" s="218" t="s">
        <v>53</v>
      </c>
      <c r="Z46" s="217" t="s">
        <v>167</v>
      </c>
      <c r="AA46" s="230"/>
    </row>
    <row r="47" spans="1:27" ht="18.75" hidden="1" customHeight="1">
      <c r="A47" s="217">
        <v>46</v>
      </c>
      <c r="B47" s="217" t="s">
        <v>14</v>
      </c>
      <c r="C47" s="221" t="s">
        <v>168</v>
      </c>
      <c r="D47" s="218" t="s">
        <v>169</v>
      </c>
      <c r="E47" s="218" t="s">
        <v>62</v>
      </c>
      <c r="F47" s="217" t="s">
        <v>46</v>
      </c>
      <c r="G47" s="217" t="s">
        <v>86</v>
      </c>
      <c r="H47" s="218" t="s">
        <v>166</v>
      </c>
      <c r="I47" s="232">
        <v>44767</v>
      </c>
      <c r="J47" s="217"/>
      <c r="K47" s="217" t="s">
        <v>49</v>
      </c>
      <c r="L47" s="232">
        <v>44768</v>
      </c>
      <c r="M47" s="217"/>
      <c r="N47" s="217" t="s">
        <v>49</v>
      </c>
      <c r="O47" s="217" t="s">
        <v>50</v>
      </c>
      <c r="P47" s="217"/>
      <c r="Q47" s="217"/>
      <c r="R47" s="217"/>
      <c r="S47" s="217"/>
      <c r="T47" s="218" t="s">
        <v>51</v>
      </c>
      <c r="U47" s="218" t="s">
        <v>52</v>
      </c>
      <c r="V47" s="218" t="s">
        <v>52</v>
      </c>
      <c r="W47" s="218"/>
      <c r="X47" s="218"/>
      <c r="Y47" s="218" t="s">
        <v>53</v>
      </c>
      <c r="Z47" s="217" t="s">
        <v>167</v>
      </c>
      <c r="AA47" s="230"/>
    </row>
    <row r="48" spans="1:27" ht="18.75" customHeight="1">
      <c r="A48" s="217">
        <v>47</v>
      </c>
      <c r="B48" s="217" t="s">
        <v>14</v>
      </c>
      <c r="C48" s="221" t="s">
        <v>170</v>
      </c>
      <c r="D48" s="235" t="s">
        <v>171</v>
      </c>
      <c r="E48" s="218" t="s">
        <v>68</v>
      </c>
      <c r="F48" s="217" t="s">
        <v>69</v>
      </c>
      <c r="G48" s="217" t="s">
        <v>59</v>
      </c>
      <c r="H48" s="218" t="s">
        <v>166</v>
      </c>
      <c r="I48" s="232">
        <v>44769</v>
      </c>
      <c r="J48" s="217"/>
      <c r="K48" s="217" t="s">
        <v>49</v>
      </c>
      <c r="L48" s="232">
        <v>44774</v>
      </c>
      <c r="M48" s="217"/>
      <c r="N48" s="217" t="s">
        <v>49</v>
      </c>
      <c r="O48" s="217" t="s">
        <v>50</v>
      </c>
      <c r="P48" s="217"/>
      <c r="Q48" s="217"/>
      <c r="R48" s="217"/>
      <c r="S48" s="217"/>
      <c r="T48" s="218" t="s">
        <v>51</v>
      </c>
      <c r="U48" s="218" t="s">
        <v>52</v>
      </c>
      <c r="V48" s="218" t="s">
        <v>52</v>
      </c>
      <c r="W48" s="218"/>
      <c r="X48" s="218"/>
      <c r="Y48" s="218" t="s">
        <v>53</v>
      </c>
      <c r="Z48" s="217" t="s">
        <v>167</v>
      </c>
      <c r="AA48" s="230"/>
    </row>
    <row r="49" spans="1:27" ht="18.75" hidden="1" customHeight="1">
      <c r="A49" s="217">
        <v>48</v>
      </c>
      <c r="B49" s="217" t="s">
        <v>14</v>
      </c>
      <c r="C49" s="221" t="s">
        <v>172</v>
      </c>
      <c r="D49" s="218" t="s">
        <v>173</v>
      </c>
      <c r="E49" s="218" t="s">
        <v>62</v>
      </c>
      <c r="F49" s="217" t="s">
        <v>46</v>
      </c>
      <c r="G49" s="217" t="s">
        <v>86</v>
      </c>
      <c r="H49" s="218" t="s">
        <v>166</v>
      </c>
      <c r="I49" s="232">
        <v>44767</v>
      </c>
      <c r="J49" s="217"/>
      <c r="K49" s="217" t="s">
        <v>49</v>
      </c>
      <c r="L49" s="232">
        <v>44767</v>
      </c>
      <c r="M49" s="217"/>
      <c r="N49" s="217" t="s">
        <v>49</v>
      </c>
      <c r="O49" s="217" t="s">
        <v>50</v>
      </c>
      <c r="P49" s="217"/>
      <c r="Q49" s="217"/>
      <c r="R49" s="217"/>
      <c r="S49" s="217"/>
      <c r="T49" s="218" t="s">
        <v>51</v>
      </c>
      <c r="U49" s="218" t="s">
        <v>52</v>
      </c>
      <c r="V49" s="218" t="s">
        <v>52</v>
      </c>
      <c r="W49" s="218"/>
      <c r="X49" s="218"/>
      <c r="Y49" s="218" t="s">
        <v>53</v>
      </c>
      <c r="Z49" s="217" t="s">
        <v>167</v>
      </c>
      <c r="AA49" s="230"/>
    </row>
    <row r="50" spans="1:27" ht="18.75" hidden="1" customHeight="1">
      <c r="A50" s="217">
        <v>49</v>
      </c>
      <c r="B50" s="217" t="s">
        <v>14</v>
      </c>
      <c r="C50" s="221" t="s">
        <v>174</v>
      </c>
      <c r="D50" s="218" t="s">
        <v>175</v>
      </c>
      <c r="E50" s="218" t="s">
        <v>62</v>
      </c>
      <c r="F50" s="217" t="s">
        <v>46</v>
      </c>
      <c r="G50" s="217" t="s">
        <v>59</v>
      </c>
      <c r="H50" s="218" t="s">
        <v>166</v>
      </c>
      <c r="I50" s="232">
        <v>44770</v>
      </c>
      <c r="J50" s="217"/>
      <c r="K50" s="217" t="s">
        <v>49</v>
      </c>
      <c r="L50" s="232">
        <v>44774</v>
      </c>
      <c r="M50" s="217"/>
      <c r="N50" s="217" t="s">
        <v>49</v>
      </c>
      <c r="O50" s="217" t="s">
        <v>50</v>
      </c>
      <c r="P50" s="217"/>
      <c r="Q50" s="217"/>
      <c r="R50" s="217"/>
      <c r="S50" s="217"/>
      <c r="T50" s="218" t="s">
        <v>51</v>
      </c>
      <c r="U50" s="218" t="s">
        <v>52</v>
      </c>
      <c r="V50" s="218" t="s">
        <v>52</v>
      </c>
      <c r="W50" s="218"/>
      <c r="X50" s="218"/>
      <c r="Y50" s="218" t="s">
        <v>53</v>
      </c>
      <c r="Z50" s="217" t="s">
        <v>167</v>
      </c>
      <c r="AA50" s="230"/>
    </row>
    <row r="51" spans="1:27" ht="18.75" hidden="1" customHeight="1">
      <c r="A51" s="217">
        <v>50</v>
      </c>
      <c r="B51" s="217" t="s">
        <v>14</v>
      </c>
      <c r="C51" s="221" t="s">
        <v>176</v>
      </c>
      <c r="D51" s="218" t="s">
        <v>177</v>
      </c>
      <c r="E51" s="218" t="s">
        <v>62</v>
      </c>
      <c r="F51" s="217" t="s">
        <v>46</v>
      </c>
      <c r="G51" s="217" t="s">
        <v>86</v>
      </c>
      <c r="H51" s="218" t="s">
        <v>166</v>
      </c>
      <c r="I51" s="232">
        <v>44767</v>
      </c>
      <c r="J51" s="217"/>
      <c r="K51" s="217" t="s">
        <v>49</v>
      </c>
      <c r="L51" s="232">
        <v>44768</v>
      </c>
      <c r="M51" s="217"/>
      <c r="N51" s="217" t="s">
        <v>49</v>
      </c>
      <c r="O51" s="217" t="s">
        <v>50</v>
      </c>
      <c r="P51" s="217"/>
      <c r="Q51" s="217"/>
      <c r="R51" s="217"/>
      <c r="S51" s="217"/>
      <c r="T51" s="218" t="s">
        <v>51</v>
      </c>
      <c r="U51" s="218" t="s">
        <v>52</v>
      </c>
      <c r="V51" s="218" t="s">
        <v>52</v>
      </c>
      <c r="W51" s="218"/>
      <c r="X51" s="218"/>
      <c r="Y51" s="218" t="s">
        <v>53</v>
      </c>
      <c r="Z51" s="217" t="s">
        <v>167</v>
      </c>
      <c r="AA51" s="230"/>
    </row>
    <row r="52" spans="1:27" ht="18.75" hidden="1" customHeight="1">
      <c r="A52" s="217">
        <v>51</v>
      </c>
      <c r="B52" s="217" t="s">
        <v>14</v>
      </c>
      <c r="C52" s="221" t="s">
        <v>178</v>
      </c>
      <c r="D52" s="218" t="s">
        <v>179</v>
      </c>
      <c r="E52" s="218" t="s">
        <v>62</v>
      </c>
      <c r="F52" s="217" t="s">
        <v>46</v>
      </c>
      <c r="G52" s="217" t="s">
        <v>86</v>
      </c>
      <c r="H52" s="218" t="s">
        <v>166</v>
      </c>
      <c r="I52" s="232">
        <v>44768</v>
      </c>
      <c r="J52" s="217"/>
      <c r="K52" s="217" t="s">
        <v>49</v>
      </c>
      <c r="L52" s="232">
        <v>44768</v>
      </c>
      <c r="M52" s="217"/>
      <c r="N52" s="217" t="s">
        <v>49</v>
      </c>
      <c r="O52" s="217" t="s">
        <v>50</v>
      </c>
      <c r="P52" s="217"/>
      <c r="Q52" s="217"/>
      <c r="R52" s="217"/>
      <c r="S52" s="217"/>
      <c r="T52" s="218" t="s">
        <v>51</v>
      </c>
      <c r="U52" s="218" t="s">
        <v>52</v>
      </c>
      <c r="V52" s="218" t="s">
        <v>52</v>
      </c>
      <c r="W52" s="218"/>
      <c r="X52" s="218"/>
      <c r="Y52" s="218" t="s">
        <v>53</v>
      </c>
      <c r="Z52" s="217" t="s">
        <v>167</v>
      </c>
      <c r="AA52" s="228"/>
    </row>
    <row r="53" spans="1:27" ht="18.75" hidden="1" customHeight="1">
      <c r="A53" s="217">
        <v>52</v>
      </c>
      <c r="B53" s="217" t="s">
        <v>14</v>
      </c>
      <c r="C53" s="221" t="s">
        <v>180</v>
      </c>
      <c r="D53" s="218" t="s">
        <v>181</v>
      </c>
      <c r="E53" s="218" t="s">
        <v>62</v>
      </c>
      <c r="F53" s="217" t="s">
        <v>46</v>
      </c>
      <c r="G53" s="217" t="s">
        <v>59</v>
      </c>
      <c r="H53" s="218" t="s">
        <v>166</v>
      </c>
      <c r="I53" s="232">
        <v>44769</v>
      </c>
      <c r="J53" s="217"/>
      <c r="K53" s="217" t="s">
        <v>49</v>
      </c>
      <c r="L53" s="232">
        <v>44778</v>
      </c>
      <c r="M53" s="217"/>
      <c r="N53" s="217" t="s">
        <v>49</v>
      </c>
      <c r="O53" s="217" t="s">
        <v>50</v>
      </c>
      <c r="P53" s="217"/>
      <c r="Q53" s="217"/>
      <c r="R53" s="217"/>
      <c r="S53" s="217"/>
      <c r="T53" s="218" t="s">
        <v>51</v>
      </c>
      <c r="U53" s="218" t="s">
        <v>52</v>
      </c>
      <c r="V53" s="218" t="s">
        <v>52</v>
      </c>
      <c r="W53" s="218"/>
      <c r="X53" s="218"/>
      <c r="Y53" s="218" t="s">
        <v>53</v>
      </c>
      <c r="Z53" s="217" t="s">
        <v>167</v>
      </c>
      <c r="AA53" s="228"/>
    </row>
    <row r="54" spans="1:27" ht="18.75" hidden="1" customHeight="1">
      <c r="A54" s="217">
        <v>53</v>
      </c>
      <c r="B54" s="217" t="s">
        <v>14</v>
      </c>
      <c r="C54" s="221" t="s">
        <v>182</v>
      </c>
      <c r="D54" s="218" t="s">
        <v>183</v>
      </c>
      <c r="E54" s="218" t="s">
        <v>62</v>
      </c>
      <c r="F54" s="217" t="s">
        <v>46</v>
      </c>
      <c r="G54" s="217" t="s">
        <v>47</v>
      </c>
      <c r="H54" s="218" t="s">
        <v>166</v>
      </c>
      <c r="I54" s="232">
        <v>44770</v>
      </c>
      <c r="J54" s="217"/>
      <c r="K54" s="217" t="s">
        <v>49</v>
      </c>
      <c r="L54" s="232">
        <v>44778</v>
      </c>
      <c r="M54" s="217"/>
      <c r="N54" s="217" t="s">
        <v>49</v>
      </c>
      <c r="O54" s="217" t="s">
        <v>50</v>
      </c>
      <c r="P54" s="217"/>
      <c r="Q54" s="217"/>
      <c r="R54" s="217"/>
      <c r="S54" s="217"/>
      <c r="T54" s="218" t="s">
        <v>51</v>
      </c>
      <c r="U54" s="218" t="s">
        <v>52</v>
      </c>
      <c r="V54" s="218" t="s">
        <v>52</v>
      </c>
      <c r="W54" s="218"/>
      <c r="X54" s="218"/>
      <c r="Y54" s="218" t="s">
        <v>53</v>
      </c>
      <c r="Z54" s="217" t="s">
        <v>167</v>
      </c>
      <c r="AA54" s="230"/>
    </row>
    <row r="55" spans="1:27" ht="18.75" hidden="1" customHeight="1">
      <c r="A55" s="217">
        <v>54</v>
      </c>
      <c r="B55" s="217" t="s">
        <v>14</v>
      </c>
      <c r="C55" s="221" t="s">
        <v>184</v>
      </c>
      <c r="D55" s="218" t="s">
        <v>185</v>
      </c>
      <c r="E55" s="218" t="s">
        <v>62</v>
      </c>
      <c r="F55" s="217" t="s">
        <v>46</v>
      </c>
      <c r="G55" s="217" t="s">
        <v>59</v>
      </c>
      <c r="H55" s="218" t="s">
        <v>166</v>
      </c>
      <c r="I55" s="232">
        <v>44770</v>
      </c>
      <c r="J55" s="217"/>
      <c r="K55" s="217" t="s">
        <v>49</v>
      </c>
      <c r="L55" s="232">
        <v>44778</v>
      </c>
      <c r="M55" s="217"/>
      <c r="N55" s="217" t="s">
        <v>49</v>
      </c>
      <c r="O55" s="217" t="s">
        <v>50</v>
      </c>
      <c r="P55" s="217"/>
      <c r="Q55" s="217"/>
      <c r="R55" s="217"/>
      <c r="S55" s="217"/>
      <c r="T55" s="218" t="s">
        <v>51</v>
      </c>
      <c r="U55" s="218" t="s">
        <v>52</v>
      </c>
      <c r="V55" s="218" t="s">
        <v>52</v>
      </c>
      <c r="W55" s="218"/>
      <c r="X55" s="218"/>
      <c r="Y55" s="218" t="s">
        <v>53</v>
      </c>
      <c r="Z55" s="217" t="s">
        <v>167</v>
      </c>
      <c r="AA55" s="228"/>
    </row>
  </sheetData>
  <autoFilter ref="A1:AA55">
    <filterColumn colId="5">
      <filters>
        <filter val="Go Live"/>
      </filters>
    </filterColumn>
  </autoFilter>
  <dataValidations count="14">
    <dataValidation allowBlank="1" showInputMessage="1" showErrorMessage="1" sqref="E1:F1"/>
    <dataValidation type="list" allowBlank="1" showInputMessage="1" showErrorMessage="1" sqref="M11 M38 M40 J52 M2:M9 M13:M15 M21:M36 M46:M52"/>
    <dataValidation type="list" allowBlank="1" showInputMessage="1" showErrorMessage="1" sqref="J53:J55 M53:M55">
      <formula1>$H$3:$H$5</formula1>
    </dataValidation>
    <dataValidation type="list" allowBlank="1" showInputMessage="1" showErrorMessage="1" sqref="N2:N55">
      <formula1>$J$3:$J$5</formula1>
    </dataValidation>
    <dataValidation type="list" allowBlank="1" showInputMessage="1" showErrorMessage="1" sqref="E2:E55">
      <formula1>#REF!</formula1>
    </dataValidation>
    <dataValidation type="list" allowBlank="1" showInputMessage="1" showErrorMessage="1" sqref="F2:F55">
      <formula1>#REF!</formula1>
    </dataValidation>
    <dataValidation type="list" allowBlank="1" showInputMessage="1" showErrorMessage="1" sqref="G2:G55">
      <formula1>#REF!</formula1>
    </dataValidation>
    <dataValidation type="list" allowBlank="1" showInputMessage="1" showErrorMessage="1" sqref="H2:H55">
      <formula1>#REF!</formula1>
    </dataValidation>
    <dataValidation type="list" allowBlank="1" showInputMessage="1" showErrorMessage="1" sqref="K2:K55">
      <formula1>#REF!</formula1>
    </dataValidation>
    <dataValidation type="list" allowBlank="1" showInputMessage="1" showErrorMessage="1" sqref="O2:O55">
      <formula1>#REF!</formula1>
    </dataValidation>
    <dataValidation type="list" allowBlank="1" showInputMessage="1" showErrorMessage="1" sqref="T2:T55">
      <formula1>#REF!</formula1>
    </dataValidation>
    <dataValidation type="list" allowBlank="1" showInputMessage="1" showErrorMessage="1" sqref="U2:U55">
      <formula1>#REF!</formula1>
    </dataValidation>
    <dataValidation type="list" allowBlank="1" showInputMessage="1" showErrorMessage="1" sqref="V2:V55">
      <formula1>#REF!</formula1>
    </dataValidation>
    <dataValidation type="list" allowBlank="1" showInputMessage="1" showErrorMessage="1" sqref="Y2:Y55">
      <formula1>#REF!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J4" sqref="J4"/>
    </sheetView>
  </sheetViews>
  <sheetFormatPr defaultColWidth="9" defaultRowHeight="18" customHeight="1"/>
  <cols>
    <col min="1" max="2" width="9" style="215"/>
    <col min="3" max="3" width="15.125" style="215" customWidth="1"/>
    <col min="4" max="4" width="32.75" style="215" customWidth="1"/>
    <col min="5" max="5" width="12.625" style="215" customWidth="1"/>
    <col min="6" max="6" width="9" style="215"/>
    <col min="7" max="7" width="9.375" style="215" customWidth="1"/>
    <col min="8" max="8" width="14" style="215" customWidth="1"/>
    <col min="9" max="10" width="9" style="215"/>
    <col min="11" max="11" width="11.625" style="215" customWidth="1"/>
    <col min="12" max="13" width="9" style="215"/>
    <col min="14" max="14" width="12" style="215" customWidth="1"/>
    <col min="15" max="15" width="15.75" style="215" customWidth="1"/>
    <col min="16" max="17" width="11.625" style="215" customWidth="1"/>
    <col min="18" max="22" width="11.25" style="215" customWidth="1"/>
    <col min="23" max="25" width="9" style="215"/>
    <col min="26" max="26" width="10.75" style="215" customWidth="1"/>
    <col min="27" max="27" width="10.375" style="215" customWidth="1"/>
    <col min="28" max="16384" width="9" style="215"/>
  </cols>
  <sheetData>
    <row r="1" spans="1:28" s="213" customFormat="1" ht="45">
      <c r="A1" s="216" t="s">
        <v>20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</v>
      </c>
      <c r="L1" s="2" t="s">
        <v>29</v>
      </c>
      <c r="M1" s="2" t="s">
        <v>30</v>
      </c>
      <c r="N1" s="2" t="s">
        <v>3</v>
      </c>
      <c r="O1" s="2" t="s">
        <v>31</v>
      </c>
      <c r="P1" s="2" t="s">
        <v>32</v>
      </c>
      <c r="Q1" s="2" t="s">
        <v>186</v>
      </c>
      <c r="R1" s="2" t="s">
        <v>34</v>
      </c>
      <c r="S1" s="2" t="s">
        <v>35</v>
      </c>
      <c r="T1" s="2" t="s">
        <v>187</v>
      </c>
      <c r="U1" s="2" t="s">
        <v>188</v>
      </c>
      <c r="V1" s="2" t="s">
        <v>189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</row>
    <row r="2" spans="1:28" s="214" customFormat="1" ht="18" customHeight="1">
      <c r="A2" s="217">
        <v>1</v>
      </c>
      <c r="B2" s="217" t="s">
        <v>11</v>
      </c>
      <c r="C2" s="218" t="s">
        <v>190</v>
      </c>
      <c r="D2" s="218" t="s">
        <v>191</v>
      </c>
      <c r="E2" s="218" t="s">
        <v>62</v>
      </c>
      <c r="F2" s="217" t="s">
        <v>69</v>
      </c>
      <c r="G2" s="217" t="s">
        <v>47</v>
      </c>
      <c r="H2" s="217" t="s">
        <v>48</v>
      </c>
      <c r="I2" s="232">
        <v>44768</v>
      </c>
      <c r="J2" s="217"/>
      <c r="K2" s="217" t="s">
        <v>49</v>
      </c>
      <c r="L2" s="232">
        <v>44801</v>
      </c>
      <c r="M2" s="217"/>
      <c r="N2" s="217" t="s">
        <v>49</v>
      </c>
      <c r="O2" s="217" t="s">
        <v>50</v>
      </c>
      <c r="P2" s="217"/>
      <c r="Q2" s="217"/>
      <c r="R2" s="217"/>
      <c r="S2" s="217"/>
      <c r="T2" s="217" t="s">
        <v>51</v>
      </c>
      <c r="U2" s="217" t="s">
        <v>52</v>
      </c>
      <c r="V2" s="217" t="s">
        <v>52</v>
      </c>
      <c r="W2" s="218"/>
      <c r="X2" s="218"/>
      <c r="Y2" s="218"/>
      <c r="Z2" s="218" t="s">
        <v>53</v>
      </c>
      <c r="AA2" s="217" t="s">
        <v>54</v>
      </c>
      <c r="AB2" s="228"/>
    </row>
    <row r="3" spans="1:28" ht="18" customHeight="1">
      <c r="A3" s="217">
        <v>2</v>
      </c>
      <c r="B3" s="217" t="s">
        <v>16</v>
      </c>
      <c r="C3" s="218" t="s">
        <v>192</v>
      </c>
      <c r="D3" s="218" t="s">
        <v>193</v>
      </c>
      <c r="E3" s="218" t="s">
        <v>155</v>
      </c>
      <c r="F3" s="217" t="s">
        <v>69</v>
      </c>
      <c r="G3" s="217" t="s">
        <v>59</v>
      </c>
      <c r="H3" s="217" t="s">
        <v>78</v>
      </c>
      <c r="I3" s="232">
        <v>44779</v>
      </c>
      <c r="J3" s="217"/>
      <c r="K3" s="217" t="s">
        <v>49</v>
      </c>
      <c r="L3" s="232">
        <v>44779</v>
      </c>
      <c r="M3" s="217"/>
      <c r="N3" s="217" t="s">
        <v>49</v>
      </c>
      <c r="O3" s="217" t="s">
        <v>50</v>
      </c>
      <c r="P3" s="217"/>
      <c r="Q3" s="217"/>
      <c r="R3" s="217"/>
      <c r="S3" s="217"/>
      <c r="T3" s="217" t="s">
        <v>51</v>
      </c>
      <c r="U3" s="217" t="s">
        <v>52</v>
      </c>
      <c r="V3" s="217" t="s">
        <v>52</v>
      </c>
      <c r="W3" s="218"/>
      <c r="X3" s="218"/>
      <c r="Y3" s="218"/>
      <c r="Z3" s="218" t="s">
        <v>53</v>
      </c>
      <c r="AA3" s="217" t="s">
        <v>79</v>
      </c>
      <c r="AB3" s="230"/>
    </row>
    <row r="4" spans="1:28" ht="18" customHeight="1">
      <c r="A4" s="217">
        <v>3</v>
      </c>
      <c r="B4" s="217" t="s">
        <v>16</v>
      </c>
      <c r="C4" s="218" t="s">
        <v>194</v>
      </c>
      <c r="D4" s="218" t="s">
        <v>195</v>
      </c>
      <c r="E4" s="221" t="s">
        <v>68</v>
      </c>
      <c r="F4" s="217" t="s">
        <v>69</v>
      </c>
      <c r="G4" s="217" t="s">
        <v>59</v>
      </c>
      <c r="H4" s="217" t="s">
        <v>78</v>
      </c>
      <c r="I4" s="232">
        <v>44779</v>
      </c>
      <c r="J4" s="217"/>
      <c r="K4" s="217" t="s">
        <v>49</v>
      </c>
      <c r="L4" s="232">
        <v>44782</v>
      </c>
      <c r="M4" s="217"/>
      <c r="N4" s="217" t="s">
        <v>49</v>
      </c>
      <c r="O4" s="217" t="s">
        <v>50</v>
      </c>
      <c r="P4" s="217"/>
      <c r="Q4" s="217"/>
      <c r="R4" s="217"/>
      <c r="S4" s="217"/>
      <c r="T4" s="217" t="s">
        <v>51</v>
      </c>
      <c r="U4" s="217" t="s">
        <v>52</v>
      </c>
      <c r="V4" s="217" t="s">
        <v>52</v>
      </c>
      <c r="W4" s="218"/>
      <c r="X4" s="218"/>
      <c r="Y4" s="218"/>
      <c r="Z4" s="218" t="s">
        <v>53</v>
      </c>
      <c r="AA4" s="217" t="s">
        <v>79</v>
      </c>
      <c r="AB4" s="230"/>
    </row>
    <row r="5" spans="1:28" ht="18" customHeight="1">
      <c r="A5" s="217">
        <v>4</v>
      </c>
      <c r="B5" s="217" t="s">
        <v>16</v>
      </c>
      <c r="C5" s="218" t="s">
        <v>196</v>
      </c>
      <c r="D5" s="218" t="s">
        <v>197</v>
      </c>
      <c r="E5" s="218" t="s">
        <v>68</v>
      </c>
      <c r="F5" s="217" t="s">
        <v>69</v>
      </c>
      <c r="G5" s="224" t="s">
        <v>47</v>
      </c>
      <c r="H5" s="217" t="s">
        <v>78</v>
      </c>
      <c r="I5" s="233">
        <v>44775</v>
      </c>
      <c r="J5" s="224"/>
      <c r="K5" s="217" t="s">
        <v>49</v>
      </c>
      <c r="L5" s="232">
        <v>44776</v>
      </c>
      <c r="M5" s="224"/>
      <c r="N5" s="217" t="s">
        <v>49</v>
      </c>
      <c r="O5" s="217" t="s">
        <v>50</v>
      </c>
      <c r="P5" s="224"/>
      <c r="Q5" s="224"/>
      <c r="R5" s="224"/>
      <c r="S5" s="224"/>
      <c r="T5" s="217" t="s">
        <v>51</v>
      </c>
      <c r="U5" s="217" t="s">
        <v>52</v>
      </c>
      <c r="V5" s="217" t="s">
        <v>52</v>
      </c>
      <c r="W5" s="218"/>
      <c r="X5" s="218"/>
      <c r="Y5" s="218"/>
      <c r="Z5" s="218" t="s">
        <v>53</v>
      </c>
      <c r="AA5" s="217" t="s">
        <v>79</v>
      </c>
      <c r="AB5" s="230"/>
    </row>
    <row r="6" spans="1:28" ht="18" customHeight="1">
      <c r="A6" s="217">
        <v>5</v>
      </c>
      <c r="B6" s="217" t="s">
        <v>16</v>
      </c>
      <c r="C6" s="218" t="s">
        <v>196</v>
      </c>
      <c r="D6" s="222" t="s">
        <v>198</v>
      </c>
      <c r="E6" s="222" t="s">
        <v>68</v>
      </c>
      <c r="F6" s="217" t="s">
        <v>69</v>
      </c>
      <c r="G6" s="217" t="s">
        <v>59</v>
      </c>
      <c r="H6" s="217" t="s">
        <v>78</v>
      </c>
      <c r="I6" s="232">
        <v>44776</v>
      </c>
      <c r="J6" s="217"/>
      <c r="K6" s="217" t="s">
        <v>49</v>
      </c>
      <c r="L6" s="232">
        <v>44780</v>
      </c>
      <c r="M6" s="217"/>
      <c r="N6" s="217" t="s">
        <v>49</v>
      </c>
      <c r="O6" s="217" t="s">
        <v>50</v>
      </c>
      <c r="P6" s="217"/>
      <c r="Q6" s="217"/>
      <c r="R6" s="217"/>
      <c r="S6" s="217"/>
      <c r="T6" s="217" t="s">
        <v>51</v>
      </c>
      <c r="U6" s="217" t="s">
        <v>52</v>
      </c>
      <c r="V6" s="217" t="s">
        <v>52</v>
      </c>
      <c r="W6" s="218"/>
      <c r="X6" s="218"/>
      <c r="Y6" s="218"/>
      <c r="Z6" s="218" t="s">
        <v>53</v>
      </c>
      <c r="AA6" s="217" t="s">
        <v>79</v>
      </c>
      <c r="AB6" s="230"/>
    </row>
    <row r="7" spans="1:28" ht="18" customHeight="1">
      <c r="A7" s="217">
        <v>6</v>
      </c>
      <c r="B7" s="217" t="s">
        <v>16</v>
      </c>
      <c r="C7" s="218" t="s">
        <v>199</v>
      </c>
      <c r="D7" s="222" t="s">
        <v>200</v>
      </c>
      <c r="E7" s="222" t="s">
        <v>68</v>
      </c>
      <c r="F7" s="217" t="s">
        <v>69</v>
      </c>
      <c r="G7" s="217" t="s">
        <v>59</v>
      </c>
      <c r="H7" s="217" t="s">
        <v>78</v>
      </c>
      <c r="I7" s="232">
        <v>44779</v>
      </c>
      <c r="J7" s="217"/>
      <c r="K7" s="217" t="s">
        <v>49</v>
      </c>
      <c r="L7" s="232">
        <v>44783</v>
      </c>
      <c r="M7" s="217"/>
      <c r="N7" s="217" t="s">
        <v>49</v>
      </c>
      <c r="O7" s="217" t="s">
        <v>50</v>
      </c>
      <c r="P7" s="217"/>
      <c r="Q7" s="217"/>
      <c r="R7" s="217"/>
      <c r="S7" s="217"/>
      <c r="T7" s="217" t="s">
        <v>51</v>
      </c>
      <c r="U7" s="217" t="s">
        <v>52</v>
      </c>
      <c r="V7" s="217" t="s">
        <v>52</v>
      </c>
      <c r="W7" s="218"/>
      <c r="X7" s="218"/>
      <c r="Y7" s="218"/>
      <c r="Z7" s="218" t="s">
        <v>53</v>
      </c>
      <c r="AA7" s="217" t="s">
        <v>79</v>
      </c>
      <c r="AB7" s="230"/>
    </row>
    <row r="8" spans="1:28" ht="18" customHeight="1">
      <c r="A8" s="217">
        <v>7</v>
      </c>
      <c r="B8" s="217" t="s">
        <v>16</v>
      </c>
      <c r="C8" s="218" t="s">
        <v>201</v>
      </c>
      <c r="D8" s="222" t="s">
        <v>202</v>
      </c>
      <c r="E8" s="222" t="s">
        <v>62</v>
      </c>
      <c r="F8" s="217" t="s">
        <v>69</v>
      </c>
      <c r="G8" s="223" t="s">
        <v>86</v>
      </c>
      <c r="H8" s="217" t="s">
        <v>78</v>
      </c>
      <c r="I8" s="232">
        <v>44774</v>
      </c>
      <c r="J8" s="223"/>
      <c r="K8" s="217" t="s">
        <v>49</v>
      </c>
      <c r="L8" s="232">
        <v>44776</v>
      </c>
      <c r="M8" s="223"/>
      <c r="N8" s="217" t="s">
        <v>49</v>
      </c>
      <c r="O8" s="217" t="s">
        <v>50</v>
      </c>
      <c r="P8" s="223"/>
      <c r="Q8" s="223"/>
      <c r="R8" s="223"/>
      <c r="S8" s="223"/>
      <c r="T8" s="217" t="s">
        <v>51</v>
      </c>
      <c r="U8" s="217" t="s">
        <v>52</v>
      </c>
      <c r="V8" s="217" t="s">
        <v>52</v>
      </c>
      <c r="W8" s="218"/>
      <c r="X8" s="218"/>
      <c r="Y8" s="218"/>
      <c r="Z8" s="218" t="s">
        <v>53</v>
      </c>
      <c r="AA8" s="217" t="s">
        <v>79</v>
      </c>
      <c r="AB8" s="230"/>
    </row>
    <row r="9" spans="1:28" ht="18" customHeight="1">
      <c r="A9" s="217">
        <v>8</v>
      </c>
      <c r="B9" s="223" t="s">
        <v>13</v>
      </c>
      <c r="C9" s="222" t="s">
        <v>203</v>
      </c>
      <c r="D9" s="222" t="s">
        <v>204</v>
      </c>
      <c r="E9" s="222" t="s">
        <v>103</v>
      </c>
      <c r="F9" s="217" t="s">
        <v>69</v>
      </c>
      <c r="G9" s="223" t="s">
        <v>86</v>
      </c>
      <c r="H9" s="223" t="s">
        <v>104</v>
      </c>
      <c r="I9" s="232">
        <v>44774</v>
      </c>
      <c r="J9" s="223"/>
      <c r="K9" s="217" t="s">
        <v>49</v>
      </c>
      <c r="L9" s="232">
        <v>44775</v>
      </c>
      <c r="M9" s="223"/>
      <c r="N9" s="217" t="s">
        <v>49</v>
      </c>
      <c r="O9" s="217" t="s">
        <v>50</v>
      </c>
      <c r="P9" s="223"/>
      <c r="Q9" s="223"/>
      <c r="R9" s="223"/>
      <c r="S9" s="223"/>
      <c r="T9" s="217" t="s">
        <v>51</v>
      </c>
      <c r="U9" s="217" t="s">
        <v>52</v>
      </c>
      <c r="V9" s="217" t="s">
        <v>52</v>
      </c>
      <c r="W9" s="218"/>
      <c r="X9" s="218"/>
      <c r="Y9" s="218"/>
      <c r="Z9" s="218" t="s">
        <v>53</v>
      </c>
      <c r="AA9" s="217" t="s">
        <v>105</v>
      </c>
      <c r="AB9" s="230"/>
    </row>
    <row r="10" spans="1:28" ht="18" customHeight="1">
      <c r="A10" s="217">
        <v>9</v>
      </c>
      <c r="B10" s="223" t="s">
        <v>13</v>
      </c>
      <c r="C10" s="222" t="s">
        <v>205</v>
      </c>
      <c r="D10" s="222" t="s">
        <v>206</v>
      </c>
      <c r="E10" s="222" t="s">
        <v>103</v>
      </c>
      <c r="F10" s="217" t="s">
        <v>69</v>
      </c>
      <c r="G10" s="223" t="s">
        <v>59</v>
      </c>
      <c r="H10" s="223" t="s">
        <v>104</v>
      </c>
      <c r="I10" s="232">
        <v>44774</v>
      </c>
      <c r="J10" s="223"/>
      <c r="K10" s="217" t="s">
        <v>49</v>
      </c>
      <c r="L10" s="232">
        <v>44775</v>
      </c>
      <c r="M10" s="223"/>
      <c r="N10" s="217" t="s">
        <v>49</v>
      </c>
      <c r="O10" s="217" t="s">
        <v>50</v>
      </c>
      <c r="P10" s="223"/>
      <c r="Q10" s="223"/>
      <c r="R10" s="223"/>
      <c r="S10" s="223"/>
      <c r="T10" s="217" t="s">
        <v>51</v>
      </c>
      <c r="U10" s="217" t="s">
        <v>52</v>
      </c>
      <c r="V10" s="217" t="s">
        <v>52</v>
      </c>
      <c r="W10" s="218"/>
      <c r="X10" s="218"/>
      <c r="Y10" s="218"/>
      <c r="Z10" s="218" t="s">
        <v>53</v>
      </c>
      <c r="AA10" s="217" t="s">
        <v>130</v>
      </c>
      <c r="AB10" s="230"/>
    </row>
    <row r="11" spans="1:28" ht="18" customHeight="1">
      <c r="A11" s="217">
        <v>10</v>
      </c>
      <c r="B11" s="223" t="s">
        <v>13</v>
      </c>
      <c r="C11" s="222" t="s">
        <v>207</v>
      </c>
      <c r="D11" s="222" t="s">
        <v>208</v>
      </c>
      <c r="E11" s="222" t="s">
        <v>103</v>
      </c>
      <c r="F11" s="217" t="s">
        <v>69</v>
      </c>
      <c r="G11" s="223" t="s">
        <v>86</v>
      </c>
      <c r="H11" s="223" t="s">
        <v>104</v>
      </c>
      <c r="I11" s="232">
        <v>44774</v>
      </c>
      <c r="J11" s="223"/>
      <c r="K11" s="217" t="s">
        <v>49</v>
      </c>
      <c r="L11" s="232">
        <v>44775</v>
      </c>
      <c r="M11" s="223"/>
      <c r="N11" s="217" t="s">
        <v>49</v>
      </c>
      <c r="O11" s="217" t="s">
        <v>50</v>
      </c>
      <c r="P11" s="223"/>
      <c r="Q11" s="223"/>
      <c r="R11" s="223"/>
      <c r="S11" s="223"/>
      <c r="T11" s="217" t="s">
        <v>51</v>
      </c>
      <c r="U11" s="217" t="s">
        <v>52</v>
      </c>
      <c r="V11" s="217" t="s">
        <v>52</v>
      </c>
      <c r="W11" s="218"/>
      <c r="X11" s="218"/>
      <c r="Y11" s="218"/>
      <c r="Z11" s="218" t="s">
        <v>53</v>
      </c>
      <c r="AA11" s="217" t="s">
        <v>105</v>
      </c>
      <c r="AB11" s="230"/>
    </row>
    <row r="12" spans="1:28" ht="18" customHeight="1">
      <c r="A12" s="217">
        <v>11</v>
      </c>
      <c r="B12" s="223" t="s">
        <v>13</v>
      </c>
      <c r="C12" s="222" t="s">
        <v>209</v>
      </c>
      <c r="D12" s="222" t="s">
        <v>210</v>
      </c>
      <c r="E12" s="222" t="s">
        <v>103</v>
      </c>
      <c r="F12" s="217" t="s">
        <v>69</v>
      </c>
      <c r="G12" s="223" t="s">
        <v>86</v>
      </c>
      <c r="H12" s="223" t="s">
        <v>104</v>
      </c>
      <c r="I12" s="232">
        <v>44776</v>
      </c>
      <c r="J12" s="223"/>
      <c r="K12" s="217" t="s">
        <v>49</v>
      </c>
      <c r="L12" s="232">
        <v>44777</v>
      </c>
      <c r="M12" s="223"/>
      <c r="N12" s="217" t="s">
        <v>49</v>
      </c>
      <c r="O12" s="217" t="s">
        <v>50</v>
      </c>
      <c r="P12" s="223"/>
      <c r="Q12" s="223"/>
      <c r="R12" s="223"/>
      <c r="S12" s="223"/>
      <c r="T12" s="217" t="s">
        <v>51</v>
      </c>
      <c r="U12" s="217" t="s">
        <v>52</v>
      </c>
      <c r="V12" s="217" t="s">
        <v>52</v>
      </c>
      <c r="W12" s="218"/>
      <c r="X12" s="218"/>
      <c r="Y12" s="218"/>
      <c r="Z12" s="218" t="s">
        <v>53</v>
      </c>
      <c r="AA12" s="217" t="s">
        <v>130</v>
      </c>
      <c r="AB12" s="230"/>
    </row>
    <row r="13" spans="1:28" ht="18" customHeight="1">
      <c r="A13" s="217">
        <v>12</v>
      </c>
      <c r="B13" s="223" t="s">
        <v>13</v>
      </c>
      <c r="C13" s="222" t="s">
        <v>211</v>
      </c>
      <c r="D13" s="222" t="s">
        <v>212</v>
      </c>
      <c r="E13" s="222" t="s">
        <v>103</v>
      </c>
      <c r="F13" s="217" t="s">
        <v>69</v>
      </c>
      <c r="G13" s="224" t="s">
        <v>47</v>
      </c>
      <c r="H13" s="223" t="s">
        <v>104</v>
      </c>
      <c r="I13" s="233">
        <v>44776</v>
      </c>
      <c r="J13" s="224"/>
      <c r="K13" s="217" t="s">
        <v>49</v>
      </c>
      <c r="L13" s="232">
        <v>44778</v>
      </c>
      <c r="M13" s="224"/>
      <c r="N13" s="217" t="s">
        <v>49</v>
      </c>
      <c r="O13" s="217" t="s">
        <v>50</v>
      </c>
      <c r="P13" s="224"/>
      <c r="Q13" s="224"/>
      <c r="R13" s="224"/>
      <c r="S13" s="224"/>
      <c r="T13" s="217" t="s">
        <v>51</v>
      </c>
      <c r="U13" s="217" t="s">
        <v>52</v>
      </c>
      <c r="V13" s="217" t="s">
        <v>52</v>
      </c>
      <c r="W13" s="218"/>
      <c r="X13" s="218"/>
      <c r="Y13" s="218"/>
      <c r="Z13" s="218" t="s">
        <v>53</v>
      </c>
      <c r="AA13" s="217" t="s">
        <v>130</v>
      </c>
      <c r="AB13" s="230"/>
    </row>
    <row r="14" spans="1:28" ht="18" customHeight="1">
      <c r="A14" s="217">
        <v>13</v>
      </c>
      <c r="B14" s="223" t="s">
        <v>152</v>
      </c>
      <c r="C14" s="222" t="s">
        <v>213</v>
      </c>
      <c r="D14" s="222" t="s">
        <v>214</v>
      </c>
      <c r="E14" s="222" t="s">
        <v>68</v>
      </c>
      <c r="F14" s="217" t="s">
        <v>69</v>
      </c>
      <c r="G14" s="223" t="s">
        <v>47</v>
      </c>
      <c r="H14" s="223" t="s">
        <v>156</v>
      </c>
      <c r="I14" s="234">
        <v>44767</v>
      </c>
      <c r="J14" s="223"/>
      <c r="K14" s="217" t="s">
        <v>49</v>
      </c>
      <c r="L14" s="232">
        <v>44768</v>
      </c>
      <c r="M14" s="223"/>
      <c r="N14" s="217" t="s">
        <v>49</v>
      </c>
      <c r="O14" s="217" t="s">
        <v>50</v>
      </c>
      <c r="P14" s="223"/>
      <c r="Q14" s="223"/>
      <c r="R14" s="223"/>
      <c r="S14" s="223"/>
      <c r="T14" s="217" t="s">
        <v>51</v>
      </c>
      <c r="U14" s="217" t="s">
        <v>52</v>
      </c>
      <c r="V14" s="217" t="s">
        <v>52</v>
      </c>
      <c r="W14" s="218"/>
      <c r="X14" s="218"/>
      <c r="Y14" s="218"/>
      <c r="Z14" s="218" t="s">
        <v>53</v>
      </c>
      <c r="AA14" s="217" t="s">
        <v>157</v>
      </c>
      <c r="AB14" s="230"/>
    </row>
    <row r="15" spans="1:28" ht="18" customHeight="1">
      <c r="A15" s="217">
        <v>14</v>
      </c>
      <c r="B15" s="223" t="s">
        <v>152</v>
      </c>
      <c r="C15" s="222" t="s">
        <v>215</v>
      </c>
      <c r="D15" s="222" t="s">
        <v>216</v>
      </c>
      <c r="E15" s="222" t="s">
        <v>68</v>
      </c>
      <c r="F15" s="217" t="s">
        <v>69</v>
      </c>
      <c r="G15" s="223" t="s">
        <v>86</v>
      </c>
      <c r="H15" s="223" t="s">
        <v>156</v>
      </c>
      <c r="I15" s="234">
        <v>44768</v>
      </c>
      <c r="J15" s="223"/>
      <c r="K15" s="217" t="s">
        <v>49</v>
      </c>
      <c r="L15" s="232">
        <v>44769</v>
      </c>
      <c r="M15" s="223"/>
      <c r="N15" s="217" t="s">
        <v>49</v>
      </c>
      <c r="O15" s="217" t="s">
        <v>50</v>
      </c>
      <c r="P15" s="223"/>
      <c r="Q15" s="223"/>
      <c r="R15" s="223"/>
      <c r="S15" s="223"/>
      <c r="T15" s="217" t="s">
        <v>51</v>
      </c>
      <c r="U15" s="217" t="s">
        <v>52</v>
      </c>
      <c r="V15" s="217" t="s">
        <v>52</v>
      </c>
      <c r="W15" s="218"/>
      <c r="X15" s="218"/>
      <c r="Y15" s="218"/>
      <c r="Z15" s="218" t="s">
        <v>53</v>
      </c>
      <c r="AA15" s="217" t="s">
        <v>157</v>
      </c>
      <c r="AB15" s="230"/>
    </row>
    <row r="16" spans="1:28" ht="18" customHeight="1">
      <c r="A16" s="217">
        <v>15</v>
      </c>
      <c r="B16" s="223" t="s">
        <v>152</v>
      </c>
      <c r="C16" s="222" t="s">
        <v>217</v>
      </c>
      <c r="D16" s="222" t="s">
        <v>218</v>
      </c>
      <c r="E16" s="222" t="s">
        <v>68</v>
      </c>
      <c r="F16" s="217" t="s">
        <v>69</v>
      </c>
      <c r="G16" s="223" t="s">
        <v>47</v>
      </c>
      <c r="H16" s="223" t="s">
        <v>156</v>
      </c>
      <c r="I16" s="234">
        <v>44771</v>
      </c>
      <c r="J16" s="223"/>
      <c r="K16" s="217" t="s">
        <v>49</v>
      </c>
      <c r="L16" s="232">
        <v>44772</v>
      </c>
      <c r="M16" s="223"/>
      <c r="N16" s="217" t="s">
        <v>49</v>
      </c>
      <c r="O16" s="217" t="s">
        <v>50</v>
      </c>
      <c r="P16" s="223"/>
      <c r="Q16" s="223"/>
      <c r="R16" s="223"/>
      <c r="S16" s="223"/>
      <c r="T16" s="217" t="s">
        <v>51</v>
      </c>
      <c r="U16" s="217" t="s">
        <v>52</v>
      </c>
      <c r="V16" s="217" t="s">
        <v>52</v>
      </c>
      <c r="W16" s="218"/>
      <c r="X16" s="218"/>
      <c r="Y16" s="218"/>
      <c r="Z16" s="218" t="s">
        <v>53</v>
      </c>
      <c r="AA16" s="217" t="s">
        <v>157</v>
      </c>
      <c r="AB16" s="230"/>
    </row>
    <row r="17" spans="1:28" ht="18" customHeight="1">
      <c r="A17" s="217">
        <v>16</v>
      </c>
      <c r="B17" s="223" t="s">
        <v>152</v>
      </c>
      <c r="C17" s="222" t="s">
        <v>219</v>
      </c>
      <c r="D17" s="222" t="s">
        <v>220</v>
      </c>
      <c r="E17" s="222" t="s">
        <v>45</v>
      </c>
      <c r="F17" s="217" t="s">
        <v>69</v>
      </c>
      <c r="G17" s="223" t="s">
        <v>86</v>
      </c>
      <c r="H17" s="223" t="s">
        <v>156</v>
      </c>
      <c r="I17" s="234">
        <v>44764</v>
      </c>
      <c r="J17" s="223"/>
      <c r="K17" s="217" t="s">
        <v>49</v>
      </c>
      <c r="L17" s="232">
        <v>44765</v>
      </c>
      <c r="M17" s="223"/>
      <c r="N17" s="217" t="s">
        <v>49</v>
      </c>
      <c r="O17" s="217" t="s">
        <v>50</v>
      </c>
      <c r="P17" s="223"/>
      <c r="Q17" s="223"/>
      <c r="R17" s="223"/>
      <c r="S17" s="223"/>
      <c r="T17" s="217" t="s">
        <v>51</v>
      </c>
      <c r="U17" s="217" t="s">
        <v>52</v>
      </c>
      <c r="V17" s="217" t="s">
        <v>52</v>
      </c>
      <c r="W17" s="218"/>
      <c r="X17" s="218"/>
      <c r="Y17" s="218"/>
      <c r="Z17" s="218" t="s">
        <v>53</v>
      </c>
      <c r="AA17" s="217" t="s">
        <v>157</v>
      </c>
      <c r="AB17" s="230"/>
    </row>
    <row r="18" spans="1:28" ht="18" customHeight="1">
      <c r="A18" s="217">
        <v>17</v>
      </c>
      <c r="B18" s="223" t="s">
        <v>152</v>
      </c>
      <c r="C18" s="222" t="s">
        <v>221</v>
      </c>
      <c r="D18" s="222" t="s">
        <v>222</v>
      </c>
      <c r="E18" s="222" t="s">
        <v>68</v>
      </c>
      <c r="F18" s="217" t="s">
        <v>69</v>
      </c>
      <c r="G18" s="223" t="s">
        <v>86</v>
      </c>
      <c r="H18" s="223" t="s">
        <v>156</v>
      </c>
      <c r="I18" s="234">
        <v>44768</v>
      </c>
      <c r="J18" s="223"/>
      <c r="K18" s="217" t="s">
        <v>49</v>
      </c>
      <c r="L18" s="232">
        <v>44769</v>
      </c>
      <c r="M18" s="223"/>
      <c r="N18" s="217" t="s">
        <v>49</v>
      </c>
      <c r="O18" s="217" t="s">
        <v>50</v>
      </c>
      <c r="P18" s="223"/>
      <c r="Q18" s="223"/>
      <c r="R18" s="223"/>
      <c r="S18" s="223"/>
      <c r="T18" s="217" t="s">
        <v>51</v>
      </c>
      <c r="U18" s="217" t="s">
        <v>52</v>
      </c>
      <c r="V18" s="217" t="s">
        <v>52</v>
      </c>
      <c r="W18" s="218"/>
      <c r="X18" s="218"/>
      <c r="Y18" s="218"/>
      <c r="Z18" s="218" t="s">
        <v>53</v>
      </c>
      <c r="AA18" s="217" t="s">
        <v>157</v>
      </c>
      <c r="AB18" s="230"/>
    </row>
    <row r="19" spans="1:28" ht="18" customHeight="1">
      <c r="A19" s="217">
        <v>18</v>
      </c>
      <c r="B19" s="223" t="s">
        <v>152</v>
      </c>
      <c r="C19" s="222" t="s">
        <v>223</v>
      </c>
      <c r="D19" s="222" t="s">
        <v>224</v>
      </c>
      <c r="E19" s="222" t="s">
        <v>103</v>
      </c>
      <c r="F19" s="217" t="s">
        <v>69</v>
      </c>
      <c r="G19" s="223" t="s">
        <v>86</v>
      </c>
      <c r="H19" s="223" t="s">
        <v>156</v>
      </c>
      <c r="I19" s="234">
        <v>44769</v>
      </c>
      <c r="J19" s="223"/>
      <c r="K19" s="217" t="s">
        <v>49</v>
      </c>
      <c r="L19" s="232">
        <v>44770</v>
      </c>
      <c r="M19" s="223"/>
      <c r="N19" s="217" t="s">
        <v>49</v>
      </c>
      <c r="O19" s="217" t="s">
        <v>50</v>
      </c>
      <c r="P19" s="223"/>
      <c r="Q19" s="223"/>
      <c r="R19" s="223"/>
      <c r="S19" s="223"/>
      <c r="T19" s="217" t="s">
        <v>51</v>
      </c>
      <c r="U19" s="217" t="s">
        <v>52</v>
      </c>
      <c r="V19" s="217" t="s">
        <v>52</v>
      </c>
      <c r="W19" s="218"/>
      <c r="X19" s="218"/>
      <c r="Y19" s="218"/>
      <c r="Z19" s="218" t="s">
        <v>53</v>
      </c>
      <c r="AA19" s="217" t="s">
        <v>157</v>
      </c>
      <c r="AB19" s="230"/>
    </row>
    <row r="20" spans="1:28" ht="18" customHeight="1">
      <c r="A20" s="217">
        <v>19</v>
      </c>
      <c r="B20" s="217" t="s">
        <v>12</v>
      </c>
      <c r="C20" s="218" t="s">
        <v>225</v>
      </c>
      <c r="D20" s="218" t="s">
        <v>226</v>
      </c>
      <c r="E20" s="218" t="s">
        <v>103</v>
      </c>
      <c r="F20" s="217" t="s">
        <v>69</v>
      </c>
      <c r="G20" s="224" t="s">
        <v>47</v>
      </c>
      <c r="H20" s="224" t="s">
        <v>162</v>
      </c>
      <c r="I20" s="233">
        <v>44769</v>
      </c>
      <c r="J20" s="224"/>
      <c r="K20" s="217" t="s">
        <v>49</v>
      </c>
      <c r="L20" s="232">
        <v>44771</v>
      </c>
      <c r="M20" s="224"/>
      <c r="N20" s="217" t="s">
        <v>49</v>
      </c>
      <c r="O20" s="217" t="s">
        <v>50</v>
      </c>
      <c r="P20" s="224"/>
      <c r="Q20" s="224"/>
      <c r="R20" s="224"/>
      <c r="S20" s="224"/>
      <c r="T20" s="217" t="s">
        <v>51</v>
      </c>
      <c r="U20" s="217" t="s">
        <v>52</v>
      </c>
      <c r="V20" s="217" t="s">
        <v>52</v>
      </c>
      <c r="W20" s="218"/>
      <c r="X20" s="218"/>
      <c r="Y20" s="218"/>
      <c r="Z20" s="218" t="s">
        <v>53</v>
      </c>
      <c r="AA20" s="217" t="s">
        <v>163</v>
      </c>
      <c r="AB20" s="230"/>
    </row>
    <row r="21" spans="1:28" ht="18" customHeight="1">
      <c r="A21" s="217">
        <v>20</v>
      </c>
      <c r="B21" s="217" t="s">
        <v>12</v>
      </c>
      <c r="C21" s="218" t="s">
        <v>227</v>
      </c>
      <c r="D21" s="218" t="s">
        <v>228</v>
      </c>
      <c r="E21" s="218" t="s">
        <v>103</v>
      </c>
      <c r="F21" s="217" t="s">
        <v>69</v>
      </c>
      <c r="G21" s="224" t="s">
        <v>47</v>
      </c>
      <c r="H21" s="224" t="s">
        <v>162</v>
      </c>
      <c r="I21" s="233">
        <v>44769</v>
      </c>
      <c r="J21" s="224"/>
      <c r="K21" s="217" t="s">
        <v>49</v>
      </c>
      <c r="L21" s="232">
        <v>44771</v>
      </c>
      <c r="M21" s="224"/>
      <c r="N21" s="217" t="s">
        <v>49</v>
      </c>
      <c r="O21" s="217" t="s">
        <v>50</v>
      </c>
      <c r="P21" s="224"/>
      <c r="Q21" s="224"/>
      <c r="R21" s="224"/>
      <c r="S21" s="224"/>
      <c r="T21" s="217" t="s">
        <v>51</v>
      </c>
      <c r="U21" s="217" t="s">
        <v>52</v>
      </c>
      <c r="V21" s="217" t="s">
        <v>52</v>
      </c>
      <c r="W21" s="218"/>
      <c r="X21" s="218"/>
      <c r="Y21" s="218"/>
      <c r="Z21" s="218" t="s">
        <v>53</v>
      </c>
      <c r="AA21" s="217" t="s">
        <v>163</v>
      </c>
      <c r="AB21" s="230"/>
    </row>
    <row r="22" spans="1:28" ht="18" customHeight="1">
      <c r="A22" s="217">
        <v>21</v>
      </c>
      <c r="B22" s="217" t="s">
        <v>12</v>
      </c>
      <c r="C22" s="218" t="s">
        <v>229</v>
      </c>
      <c r="D22" s="218" t="s">
        <v>230</v>
      </c>
      <c r="E22" s="218" t="s">
        <v>103</v>
      </c>
      <c r="F22" s="217" t="s">
        <v>69</v>
      </c>
      <c r="G22" s="224" t="s">
        <v>47</v>
      </c>
      <c r="H22" s="224" t="s">
        <v>162</v>
      </c>
      <c r="I22" s="233">
        <v>44771</v>
      </c>
      <c r="J22" s="224"/>
      <c r="K22" s="217" t="s">
        <v>49</v>
      </c>
      <c r="L22" s="232">
        <v>44772</v>
      </c>
      <c r="M22" s="224"/>
      <c r="N22" s="217" t="s">
        <v>49</v>
      </c>
      <c r="O22" s="217" t="s">
        <v>50</v>
      </c>
      <c r="P22" s="224"/>
      <c r="Q22" s="224"/>
      <c r="R22" s="224"/>
      <c r="S22" s="224"/>
      <c r="T22" s="217" t="s">
        <v>51</v>
      </c>
      <c r="U22" s="217" t="s">
        <v>52</v>
      </c>
      <c r="V22" s="217" t="s">
        <v>52</v>
      </c>
      <c r="W22" s="218"/>
      <c r="X22" s="218"/>
      <c r="Y22" s="218"/>
      <c r="Z22" s="218" t="s">
        <v>53</v>
      </c>
      <c r="AA22" s="217" t="s">
        <v>163</v>
      </c>
      <c r="AB22" s="230"/>
    </row>
    <row r="23" spans="1:28" ht="18" customHeight="1">
      <c r="A23" s="217">
        <v>22</v>
      </c>
      <c r="B23" s="217" t="s">
        <v>12</v>
      </c>
      <c r="C23" s="218" t="s">
        <v>231</v>
      </c>
      <c r="D23" s="218" t="s">
        <v>232</v>
      </c>
      <c r="E23" s="218" t="s">
        <v>103</v>
      </c>
      <c r="F23" s="217" t="s">
        <v>69</v>
      </c>
      <c r="G23" s="224" t="s">
        <v>47</v>
      </c>
      <c r="H23" s="224" t="s">
        <v>162</v>
      </c>
      <c r="I23" s="233">
        <v>44771</v>
      </c>
      <c r="J23" s="224"/>
      <c r="K23" s="217" t="s">
        <v>49</v>
      </c>
      <c r="L23" s="232">
        <v>44772</v>
      </c>
      <c r="M23" s="224"/>
      <c r="N23" s="217" t="s">
        <v>49</v>
      </c>
      <c r="O23" s="217" t="s">
        <v>50</v>
      </c>
      <c r="P23" s="224"/>
      <c r="Q23" s="224"/>
      <c r="R23" s="224"/>
      <c r="S23" s="224"/>
      <c r="T23" s="217" t="s">
        <v>51</v>
      </c>
      <c r="U23" s="217" t="s">
        <v>52</v>
      </c>
      <c r="V23" s="217" t="s">
        <v>52</v>
      </c>
      <c r="W23" s="218"/>
      <c r="X23" s="218"/>
      <c r="Y23" s="218"/>
      <c r="Z23" s="218" t="s">
        <v>53</v>
      </c>
      <c r="AA23" s="217" t="s">
        <v>163</v>
      </c>
      <c r="AB23" s="230"/>
    </row>
    <row r="24" spans="1:28" ht="18" customHeight="1">
      <c r="A24" s="217">
        <v>23</v>
      </c>
      <c r="B24" s="217" t="s">
        <v>14</v>
      </c>
      <c r="C24" s="221" t="s">
        <v>233</v>
      </c>
      <c r="D24" s="218" t="s">
        <v>234</v>
      </c>
      <c r="E24" s="218" t="s">
        <v>68</v>
      </c>
      <c r="F24" s="217" t="s">
        <v>69</v>
      </c>
      <c r="G24" s="217" t="s">
        <v>47</v>
      </c>
      <c r="H24" s="217" t="s">
        <v>166</v>
      </c>
      <c r="I24" s="232">
        <v>44774</v>
      </c>
      <c r="J24" s="217"/>
      <c r="K24" s="217" t="s">
        <v>49</v>
      </c>
      <c r="L24" s="232">
        <v>44775</v>
      </c>
      <c r="M24" s="217"/>
      <c r="N24" s="217" t="s">
        <v>49</v>
      </c>
      <c r="O24" s="217" t="s">
        <v>50</v>
      </c>
      <c r="P24" s="217"/>
      <c r="Q24" s="217"/>
      <c r="R24" s="217"/>
      <c r="S24" s="217"/>
      <c r="T24" s="217" t="s">
        <v>51</v>
      </c>
      <c r="U24" s="217" t="s">
        <v>52</v>
      </c>
      <c r="V24" s="217" t="s">
        <v>52</v>
      </c>
      <c r="W24" s="218"/>
      <c r="X24" s="218"/>
      <c r="Y24" s="218"/>
      <c r="Z24" s="218" t="s">
        <v>53</v>
      </c>
      <c r="AA24" s="217" t="s">
        <v>167</v>
      </c>
      <c r="AB24" s="230"/>
    </row>
    <row r="25" spans="1:28" ht="18" customHeight="1">
      <c r="A25" s="217">
        <v>24</v>
      </c>
      <c r="B25" s="217" t="s">
        <v>14</v>
      </c>
      <c r="C25" s="221" t="s">
        <v>235</v>
      </c>
      <c r="D25" s="218" t="s">
        <v>236</v>
      </c>
      <c r="E25" s="218" t="s">
        <v>103</v>
      </c>
      <c r="F25" s="217" t="s">
        <v>69</v>
      </c>
      <c r="G25" s="217" t="s">
        <v>86</v>
      </c>
      <c r="H25" s="217" t="s">
        <v>166</v>
      </c>
      <c r="I25" s="232">
        <v>44778</v>
      </c>
      <c r="J25" s="217"/>
      <c r="K25" s="217" t="s">
        <v>49</v>
      </c>
      <c r="L25" s="232">
        <v>44779</v>
      </c>
      <c r="M25" s="217"/>
      <c r="N25" s="217" t="s">
        <v>49</v>
      </c>
      <c r="O25" s="217" t="s">
        <v>50</v>
      </c>
      <c r="P25" s="217"/>
      <c r="Q25" s="217"/>
      <c r="R25" s="217"/>
      <c r="S25" s="217"/>
      <c r="T25" s="217" t="s">
        <v>51</v>
      </c>
      <c r="U25" s="217" t="s">
        <v>52</v>
      </c>
      <c r="V25" s="217" t="s">
        <v>52</v>
      </c>
      <c r="W25" s="218"/>
      <c r="X25" s="218"/>
      <c r="Y25" s="218"/>
      <c r="Z25" s="218" t="s">
        <v>53</v>
      </c>
      <c r="AA25" s="217" t="s">
        <v>167</v>
      </c>
      <c r="AB25" s="230"/>
    </row>
    <row r="26" spans="1:28" ht="18" customHeight="1">
      <c r="A26" s="217">
        <v>25</v>
      </c>
      <c r="B26" s="217" t="s">
        <v>14</v>
      </c>
      <c r="C26" s="221" t="s">
        <v>237</v>
      </c>
      <c r="D26" s="218" t="s">
        <v>238</v>
      </c>
      <c r="E26" s="218" t="s">
        <v>103</v>
      </c>
      <c r="F26" s="217" t="s">
        <v>69</v>
      </c>
      <c r="G26" s="217" t="s">
        <v>86</v>
      </c>
      <c r="H26" s="217" t="s">
        <v>166</v>
      </c>
      <c r="I26" s="232">
        <v>44775</v>
      </c>
      <c r="J26" s="217"/>
      <c r="K26" s="217" t="s">
        <v>49</v>
      </c>
      <c r="L26" s="232">
        <v>44776</v>
      </c>
      <c r="M26" s="217"/>
      <c r="N26" s="217" t="s">
        <v>49</v>
      </c>
      <c r="O26" s="217" t="s">
        <v>50</v>
      </c>
      <c r="P26" s="217"/>
      <c r="Q26" s="217"/>
      <c r="R26" s="217"/>
      <c r="S26" s="217"/>
      <c r="T26" s="217" t="s">
        <v>51</v>
      </c>
      <c r="U26" s="217" t="s">
        <v>52</v>
      </c>
      <c r="V26" s="217" t="s">
        <v>52</v>
      </c>
      <c r="W26" s="218"/>
      <c r="X26" s="218"/>
      <c r="Y26" s="218"/>
      <c r="Z26" s="218" t="s">
        <v>53</v>
      </c>
      <c r="AA26" s="217" t="s">
        <v>167</v>
      </c>
      <c r="AB26" s="230"/>
    </row>
    <row r="27" spans="1:28" s="214" customFormat="1" ht="18" customHeight="1">
      <c r="A27" s="217">
        <v>26</v>
      </c>
      <c r="B27" s="217" t="s">
        <v>14</v>
      </c>
      <c r="C27" s="221" t="s">
        <v>239</v>
      </c>
      <c r="D27" s="218" t="s">
        <v>240</v>
      </c>
      <c r="E27" s="218" t="s">
        <v>103</v>
      </c>
      <c r="F27" s="217" t="s">
        <v>69</v>
      </c>
      <c r="G27" s="217" t="s">
        <v>86</v>
      </c>
      <c r="H27" s="217" t="s">
        <v>166</v>
      </c>
      <c r="I27" s="232">
        <v>44780</v>
      </c>
      <c r="J27" s="217"/>
      <c r="K27" s="217" t="s">
        <v>49</v>
      </c>
      <c r="L27" s="232">
        <v>44781</v>
      </c>
      <c r="M27" s="217"/>
      <c r="N27" s="217" t="s">
        <v>49</v>
      </c>
      <c r="O27" s="217" t="s">
        <v>50</v>
      </c>
      <c r="P27" s="217"/>
      <c r="Q27" s="217"/>
      <c r="R27" s="217"/>
      <c r="S27" s="217"/>
      <c r="T27" s="217" t="s">
        <v>51</v>
      </c>
      <c r="U27" s="217" t="s">
        <v>52</v>
      </c>
      <c r="V27" s="217" t="s">
        <v>52</v>
      </c>
      <c r="W27" s="218"/>
      <c r="X27" s="218"/>
      <c r="Y27" s="218"/>
      <c r="Z27" s="218" t="s">
        <v>53</v>
      </c>
      <c r="AA27" s="217" t="s">
        <v>167</v>
      </c>
      <c r="AB27" s="228"/>
    </row>
  </sheetData>
  <autoFilter ref="A1:AB27"/>
  <dataValidations count="13">
    <dataValidation allowBlank="1" showInputMessage="1" showErrorMessage="1" sqref="E1:F1"/>
    <dataValidation type="list" allowBlank="1" showInputMessage="1" showErrorMessage="1" sqref="J2:J4 J6:J12 J24:J27 M2:M4 M6:M12 M24:M27"/>
    <dataValidation type="list" allowBlank="1" showInputMessage="1" showErrorMessage="1" sqref="N2:N27">
      <formula1>$J$3:$J$5</formula1>
    </dataValidation>
    <dataValidation type="list" allowBlank="1" showInputMessage="1" showErrorMessage="1" sqref="E2:E27">
      <formula1>#REF!</formula1>
    </dataValidation>
    <dataValidation type="list" allowBlank="1" showInputMessage="1" showErrorMessage="1" sqref="F2:F27">
      <formula1>#REF!</formula1>
    </dataValidation>
    <dataValidation type="list" allowBlank="1" showInputMessage="1" showErrorMessage="1" sqref="G2:G27">
      <formula1>#REF!</formula1>
    </dataValidation>
    <dataValidation type="list" allowBlank="1" showInputMessage="1" showErrorMessage="1" sqref="H2:H27">
      <formula1>#REF!</formula1>
    </dataValidation>
    <dataValidation type="list" allowBlank="1" showInputMessage="1" showErrorMessage="1" sqref="K2:K27">
      <formula1>#REF!</formula1>
    </dataValidation>
    <dataValidation type="list" allowBlank="1" showInputMessage="1" showErrorMessage="1" sqref="O2:O27">
      <formula1>#REF!</formula1>
    </dataValidation>
    <dataValidation type="list" allowBlank="1" showInputMessage="1" showErrorMessage="1" sqref="T2:T27">
      <formula1>#REF!</formula1>
    </dataValidation>
    <dataValidation type="list" allowBlank="1" showInputMessage="1" showErrorMessage="1" sqref="U2:U27">
      <formula1>#REF!</formula1>
    </dataValidation>
    <dataValidation type="list" allowBlank="1" showInputMessage="1" showErrorMessage="1" sqref="V2:V27">
      <formula1>#REF!</formula1>
    </dataValidation>
    <dataValidation type="list" allowBlank="1" showInputMessage="1" showErrorMessage="1" sqref="Z2:Z27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topLeftCell="C8" workbookViewId="0">
      <selection activeCell="C8" sqref="C8"/>
    </sheetView>
  </sheetViews>
  <sheetFormatPr defaultColWidth="9" defaultRowHeight="20.25" customHeight="1"/>
  <cols>
    <col min="1" max="2" width="9" style="215"/>
    <col min="3" max="3" width="14.375" style="215" customWidth="1"/>
    <col min="4" max="4" width="35" style="215" customWidth="1"/>
    <col min="5" max="5" width="9" style="215"/>
    <col min="6" max="6" width="12.125" style="215" customWidth="1"/>
    <col min="7" max="7" width="9.625" style="215" customWidth="1"/>
    <col min="8" max="8" width="14" style="215" customWidth="1"/>
    <col min="9" max="10" width="9" style="215"/>
    <col min="11" max="11" width="12" style="215" customWidth="1"/>
    <col min="12" max="13" width="9" style="215"/>
    <col min="14" max="14" width="11.625" style="215" customWidth="1"/>
    <col min="15" max="15" width="14.75" style="215" customWidth="1"/>
    <col min="16" max="17" width="11.625" style="215" customWidth="1"/>
    <col min="18" max="19" width="10.375" style="215" customWidth="1"/>
    <col min="20" max="21" width="11.125" style="215" customWidth="1"/>
    <col min="22" max="22" width="9.25" style="215" customWidth="1"/>
    <col min="23" max="24" width="9" style="215"/>
    <col min="25" max="25" width="11.625" style="215" customWidth="1"/>
    <col min="26" max="26" width="10.375" style="215" customWidth="1"/>
    <col min="27" max="16384" width="9" style="215"/>
  </cols>
  <sheetData>
    <row r="1" spans="1:27" s="213" customFormat="1" ht="45">
      <c r="A1" s="216" t="s">
        <v>20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</v>
      </c>
      <c r="L1" s="2" t="s">
        <v>29</v>
      </c>
      <c r="M1" s="2" t="s">
        <v>30</v>
      </c>
      <c r="N1" s="2" t="s">
        <v>3</v>
      </c>
      <c r="O1" s="2" t="s">
        <v>31</v>
      </c>
      <c r="P1" s="2" t="s">
        <v>32</v>
      </c>
      <c r="Q1" s="2" t="s">
        <v>186</v>
      </c>
      <c r="R1" s="2" t="s">
        <v>34</v>
      </c>
      <c r="S1" s="2" t="s">
        <v>241</v>
      </c>
      <c r="T1" s="2" t="s">
        <v>4</v>
      </c>
      <c r="U1" s="2" t="s">
        <v>188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</row>
    <row r="2" spans="1:27" s="214" customFormat="1" ht="20.25" customHeight="1">
      <c r="A2" s="217">
        <v>1</v>
      </c>
      <c r="B2" s="217" t="s">
        <v>11</v>
      </c>
      <c r="C2" s="218" t="s">
        <v>242</v>
      </c>
      <c r="D2" s="218" t="s">
        <v>243</v>
      </c>
      <c r="E2" s="218" t="s">
        <v>68</v>
      </c>
      <c r="F2" s="217" t="s">
        <v>244</v>
      </c>
      <c r="G2" s="217" t="s">
        <v>59</v>
      </c>
      <c r="H2" s="217" t="s">
        <v>48</v>
      </c>
      <c r="I2" s="217"/>
      <c r="J2" s="217"/>
      <c r="K2" s="217" t="s">
        <v>49</v>
      </c>
      <c r="L2" s="217"/>
      <c r="M2" s="217"/>
      <c r="N2" s="217" t="s">
        <v>49</v>
      </c>
      <c r="O2" s="217" t="s">
        <v>50</v>
      </c>
      <c r="P2" s="217"/>
      <c r="Q2" s="217"/>
      <c r="R2" s="217"/>
      <c r="S2" s="217"/>
      <c r="T2" s="218" t="s">
        <v>51</v>
      </c>
      <c r="U2" s="218" t="s">
        <v>52</v>
      </c>
      <c r="V2" s="218" t="s">
        <v>52</v>
      </c>
      <c r="W2" s="218"/>
      <c r="X2" s="218"/>
      <c r="Y2" s="218" t="s">
        <v>53</v>
      </c>
      <c r="Z2" s="217" t="s">
        <v>54</v>
      </c>
      <c r="AA2" s="228"/>
    </row>
    <row r="3" spans="1:27" s="214" customFormat="1" ht="20.25" customHeight="1">
      <c r="A3" s="217">
        <v>2</v>
      </c>
      <c r="B3" s="217" t="s">
        <v>11</v>
      </c>
      <c r="C3" s="218" t="s">
        <v>245</v>
      </c>
      <c r="D3" s="218" t="s">
        <v>246</v>
      </c>
      <c r="E3" s="218" t="s">
        <v>68</v>
      </c>
      <c r="F3" s="217" t="s">
        <v>244</v>
      </c>
      <c r="G3" s="217" t="s">
        <v>59</v>
      </c>
      <c r="H3" s="217" t="s">
        <v>48</v>
      </c>
      <c r="I3" s="217"/>
      <c r="J3" s="217"/>
      <c r="K3" s="217" t="s">
        <v>49</v>
      </c>
      <c r="L3" s="217"/>
      <c r="M3" s="217"/>
      <c r="N3" s="217" t="s">
        <v>49</v>
      </c>
      <c r="O3" s="217" t="s">
        <v>50</v>
      </c>
      <c r="P3" s="217"/>
      <c r="Q3" s="217"/>
      <c r="R3" s="217"/>
      <c r="S3" s="217"/>
      <c r="T3" s="218" t="s">
        <v>51</v>
      </c>
      <c r="U3" s="218" t="s">
        <v>52</v>
      </c>
      <c r="V3" s="218" t="s">
        <v>52</v>
      </c>
      <c r="W3" s="218"/>
      <c r="X3" s="218"/>
      <c r="Y3" s="218" t="s">
        <v>53</v>
      </c>
      <c r="Z3" s="217" t="s">
        <v>54</v>
      </c>
      <c r="AA3" s="228"/>
    </row>
    <row r="4" spans="1:27" s="214" customFormat="1" ht="20.25" customHeight="1">
      <c r="A4" s="217">
        <v>3</v>
      </c>
      <c r="B4" s="217" t="s">
        <v>11</v>
      </c>
      <c r="C4" s="218" t="s">
        <v>247</v>
      </c>
      <c r="D4" s="218" t="s">
        <v>248</v>
      </c>
      <c r="E4" s="218" t="s">
        <v>68</v>
      </c>
      <c r="F4" s="217" t="s">
        <v>244</v>
      </c>
      <c r="G4" s="217" t="s">
        <v>59</v>
      </c>
      <c r="H4" s="217" t="s">
        <v>48</v>
      </c>
      <c r="I4" s="217"/>
      <c r="J4" s="217"/>
      <c r="K4" s="217" t="s">
        <v>49</v>
      </c>
      <c r="L4" s="217"/>
      <c r="M4" s="217"/>
      <c r="N4" s="217" t="s">
        <v>49</v>
      </c>
      <c r="O4" s="217" t="s">
        <v>50</v>
      </c>
      <c r="P4" s="217"/>
      <c r="Q4" s="217"/>
      <c r="R4" s="217"/>
      <c r="S4" s="217"/>
      <c r="T4" s="218" t="s">
        <v>51</v>
      </c>
      <c r="U4" s="218" t="s">
        <v>52</v>
      </c>
      <c r="V4" s="218" t="s">
        <v>52</v>
      </c>
      <c r="W4" s="218"/>
      <c r="X4" s="218"/>
      <c r="Y4" s="218" t="s">
        <v>53</v>
      </c>
      <c r="Z4" s="217" t="s">
        <v>54</v>
      </c>
      <c r="AA4" s="228"/>
    </row>
    <row r="5" spans="1:27" s="214" customFormat="1" ht="20.25" customHeight="1">
      <c r="A5" s="217">
        <v>4</v>
      </c>
      <c r="B5" s="217" t="s">
        <v>11</v>
      </c>
      <c r="C5" s="218" t="s">
        <v>249</v>
      </c>
      <c r="D5" s="218" t="s">
        <v>250</v>
      </c>
      <c r="E5" s="218" t="s">
        <v>68</v>
      </c>
      <c r="F5" s="217" t="s">
        <v>244</v>
      </c>
      <c r="G5" s="217" t="s">
        <v>47</v>
      </c>
      <c r="H5" s="217" t="s">
        <v>48</v>
      </c>
      <c r="I5" s="217"/>
      <c r="J5" s="217"/>
      <c r="K5" s="217" t="s">
        <v>49</v>
      </c>
      <c r="L5" s="217"/>
      <c r="M5" s="217"/>
      <c r="N5" s="217" t="s">
        <v>49</v>
      </c>
      <c r="O5" s="217" t="s">
        <v>50</v>
      </c>
      <c r="P5" s="217"/>
      <c r="Q5" s="217"/>
      <c r="R5" s="217"/>
      <c r="S5" s="217"/>
      <c r="T5" s="218" t="s">
        <v>51</v>
      </c>
      <c r="U5" s="218" t="s">
        <v>52</v>
      </c>
      <c r="V5" s="218" t="s">
        <v>52</v>
      </c>
      <c r="W5" s="218"/>
      <c r="X5" s="218"/>
      <c r="Y5" s="218" t="s">
        <v>53</v>
      </c>
      <c r="Z5" s="217" t="s">
        <v>54</v>
      </c>
      <c r="AA5" s="228"/>
    </row>
    <row r="6" spans="1:27" s="214" customFormat="1" ht="30">
      <c r="A6" s="217">
        <v>5</v>
      </c>
      <c r="B6" s="219" t="s">
        <v>11</v>
      </c>
      <c r="C6" s="220" t="s">
        <v>251</v>
      </c>
      <c r="D6" s="220" t="s">
        <v>252</v>
      </c>
      <c r="E6" s="220" t="s">
        <v>68</v>
      </c>
      <c r="F6" s="219" t="s">
        <v>244</v>
      </c>
      <c r="G6" s="219" t="s">
        <v>47</v>
      </c>
      <c r="H6" s="219" t="s">
        <v>48</v>
      </c>
      <c r="I6" s="219"/>
      <c r="J6" s="219"/>
      <c r="K6" s="219" t="s">
        <v>49</v>
      </c>
      <c r="L6" s="219"/>
      <c r="M6" s="219"/>
      <c r="N6" s="219" t="s">
        <v>49</v>
      </c>
      <c r="O6" s="219" t="s">
        <v>50</v>
      </c>
      <c r="P6" s="219"/>
      <c r="Q6" s="219"/>
      <c r="R6" s="219"/>
      <c r="S6" s="219"/>
      <c r="T6" s="220" t="s">
        <v>72</v>
      </c>
      <c r="U6" s="220" t="s">
        <v>52</v>
      </c>
      <c r="V6" s="220" t="s">
        <v>52</v>
      </c>
      <c r="W6" s="220"/>
      <c r="X6" s="220"/>
      <c r="Y6" s="220" t="s">
        <v>53</v>
      </c>
      <c r="Z6" s="219" t="s">
        <v>54</v>
      </c>
      <c r="AA6" s="229"/>
    </row>
    <row r="7" spans="1:27" s="214" customFormat="1" ht="20.25" customHeight="1">
      <c r="A7" s="217">
        <v>6</v>
      </c>
      <c r="B7" s="217" t="s">
        <v>11</v>
      </c>
      <c r="C7" s="218" t="s">
        <v>253</v>
      </c>
      <c r="D7" s="218" t="s">
        <v>254</v>
      </c>
      <c r="E7" s="218" t="s">
        <v>68</v>
      </c>
      <c r="F7" s="217" t="s">
        <v>244</v>
      </c>
      <c r="G7" s="217" t="s">
        <v>59</v>
      </c>
      <c r="H7" s="217" t="s">
        <v>48</v>
      </c>
      <c r="I7" s="217"/>
      <c r="J7" s="217"/>
      <c r="K7" s="217" t="s">
        <v>49</v>
      </c>
      <c r="L7" s="217"/>
      <c r="M7" s="217"/>
      <c r="N7" s="217" t="s">
        <v>49</v>
      </c>
      <c r="O7" s="217" t="s">
        <v>50</v>
      </c>
      <c r="P7" s="217"/>
      <c r="Q7" s="217"/>
      <c r="R7" s="217"/>
      <c r="S7" s="217"/>
      <c r="T7" s="218" t="s">
        <v>51</v>
      </c>
      <c r="U7" s="218" t="s">
        <v>52</v>
      </c>
      <c r="V7" s="218" t="s">
        <v>52</v>
      </c>
      <c r="W7" s="218"/>
      <c r="X7" s="218"/>
      <c r="Y7" s="218" t="s">
        <v>53</v>
      </c>
      <c r="Z7" s="217" t="s">
        <v>54</v>
      </c>
      <c r="AA7" s="228"/>
    </row>
    <row r="8" spans="1:27" s="214" customFormat="1" ht="20.25" customHeight="1">
      <c r="A8" s="217">
        <v>7</v>
      </c>
      <c r="B8" s="217" t="s">
        <v>11</v>
      </c>
      <c r="C8" s="218" t="s">
        <v>255</v>
      </c>
      <c r="D8" s="218" t="s">
        <v>256</v>
      </c>
      <c r="E8" s="218" t="s">
        <v>68</v>
      </c>
      <c r="F8" s="217" t="s">
        <v>244</v>
      </c>
      <c r="G8" s="217" t="s">
        <v>59</v>
      </c>
      <c r="H8" s="217" t="s">
        <v>48</v>
      </c>
      <c r="I8" s="217"/>
      <c r="J8" s="217"/>
      <c r="K8" s="217" t="s">
        <v>49</v>
      </c>
      <c r="L8" s="217"/>
      <c r="M8" s="217"/>
      <c r="N8" s="217" t="s">
        <v>49</v>
      </c>
      <c r="O8" s="217" t="s">
        <v>50</v>
      </c>
      <c r="P8" s="217"/>
      <c r="Q8" s="217"/>
      <c r="R8" s="217"/>
      <c r="S8" s="217"/>
      <c r="T8" s="218" t="s">
        <v>51</v>
      </c>
      <c r="U8" s="218" t="s">
        <v>52</v>
      </c>
      <c r="V8" s="218" t="s">
        <v>52</v>
      </c>
      <c r="W8" s="218"/>
      <c r="X8" s="218"/>
      <c r="Y8" s="218" t="s">
        <v>53</v>
      </c>
      <c r="Z8" s="217" t="s">
        <v>54</v>
      </c>
      <c r="AA8" s="228"/>
    </row>
    <row r="9" spans="1:27" s="214" customFormat="1" ht="20.25" customHeight="1">
      <c r="A9" s="217">
        <v>8</v>
      </c>
      <c r="B9" s="217" t="s">
        <v>15</v>
      </c>
      <c r="C9" s="218" t="s">
        <v>257</v>
      </c>
      <c r="D9" s="218" t="s">
        <v>258</v>
      </c>
      <c r="E9" s="218" t="s">
        <v>62</v>
      </c>
      <c r="F9" s="217" t="s">
        <v>244</v>
      </c>
      <c r="G9" s="217" t="s">
        <v>86</v>
      </c>
      <c r="H9" s="217" t="s">
        <v>259</v>
      </c>
      <c r="I9" s="217"/>
      <c r="J9" s="217"/>
      <c r="K9" s="217" t="s">
        <v>49</v>
      </c>
      <c r="L9" s="217"/>
      <c r="M9" s="217"/>
      <c r="N9" s="217" t="s">
        <v>49</v>
      </c>
      <c r="O9" s="217" t="s">
        <v>50</v>
      </c>
      <c r="P9" s="217"/>
      <c r="Q9" s="217"/>
      <c r="R9" s="217"/>
      <c r="S9" s="217"/>
      <c r="T9" s="218" t="s">
        <v>51</v>
      </c>
      <c r="U9" s="218" t="s">
        <v>52</v>
      </c>
      <c r="V9" s="218" t="s">
        <v>52</v>
      </c>
      <c r="W9" s="218"/>
      <c r="X9" s="218"/>
      <c r="Y9" s="218" t="s">
        <v>53</v>
      </c>
      <c r="Z9" s="217" t="s">
        <v>260</v>
      </c>
      <c r="AA9" s="228"/>
    </row>
    <row r="10" spans="1:27" s="214" customFormat="1" ht="20.25" customHeight="1">
      <c r="A10" s="217">
        <v>9</v>
      </c>
      <c r="B10" s="217" t="s">
        <v>15</v>
      </c>
      <c r="C10" s="218" t="s">
        <v>261</v>
      </c>
      <c r="D10" s="218" t="s">
        <v>262</v>
      </c>
      <c r="E10" s="218" t="s">
        <v>103</v>
      </c>
      <c r="F10" s="217" t="s">
        <v>244</v>
      </c>
      <c r="G10" s="217" t="s">
        <v>86</v>
      </c>
      <c r="H10" s="217" t="s">
        <v>259</v>
      </c>
      <c r="I10" s="217"/>
      <c r="J10" s="217"/>
      <c r="K10" s="217" t="s">
        <v>49</v>
      </c>
      <c r="L10" s="217"/>
      <c r="M10" s="217"/>
      <c r="N10" s="217" t="s">
        <v>49</v>
      </c>
      <c r="O10" s="217" t="s">
        <v>50</v>
      </c>
      <c r="P10" s="217"/>
      <c r="Q10" s="217"/>
      <c r="R10" s="217"/>
      <c r="S10" s="217"/>
      <c r="T10" s="218" t="s">
        <v>51</v>
      </c>
      <c r="U10" s="218" t="s">
        <v>52</v>
      </c>
      <c r="V10" s="218" t="s">
        <v>52</v>
      </c>
      <c r="W10" s="218"/>
      <c r="X10" s="218"/>
      <c r="Y10" s="218" t="s">
        <v>53</v>
      </c>
      <c r="Z10" s="217" t="s">
        <v>260</v>
      </c>
      <c r="AA10" s="228"/>
    </row>
    <row r="11" spans="1:27" s="214" customFormat="1" ht="20.25" customHeight="1">
      <c r="A11" s="217">
        <v>10</v>
      </c>
      <c r="B11" s="217" t="s">
        <v>15</v>
      </c>
      <c r="C11" s="218" t="s">
        <v>263</v>
      </c>
      <c r="D11" s="218" t="s">
        <v>264</v>
      </c>
      <c r="E11" s="218" t="s">
        <v>103</v>
      </c>
      <c r="F11" s="217" t="s">
        <v>244</v>
      </c>
      <c r="G11" s="217" t="s">
        <v>86</v>
      </c>
      <c r="H11" s="217" t="s">
        <v>259</v>
      </c>
      <c r="I11" s="217"/>
      <c r="J11" s="217"/>
      <c r="K11" s="217" t="s">
        <v>49</v>
      </c>
      <c r="L11" s="217"/>
      <c r="M11" s="217"/>
      <c r="N11" s="217" t="s">
        <v>49</v>
      </c>
      <c r="O11" s="217" t="s">
        <v>50</v>
      </c>
      <c r="P11" s="217"/>
      <c r="Q11" s="217"/>
      <c r="R11" s="217"/>
      <c r="S11" s="217"/>
      <c r="T11" s="218" t="s">
        <v>51</v>
      </c>
      <c r="U11" s="218" t="s">
        <v>52</v>
      </c>
      <c r="V11" s="218" t="s">
        <v>52</v>
      </c>
      <c r="W11" s="218"/>
      <c r="X11" s="218"/>
      <c r="Y11" s="218" t="s">
        <v>53</v>
      </c>
      <c r="Z11" s="217" t="s">
        <v>260</v>
      </c>
      <c r="AA11" s="228"/>
    </row>
    <row r="12" spans="1:27" s="214" customFormat="1" ht="20.25" customHeight="1">
      <c r="A12" s="217">
        <v>11</v>
      </c>
      <c r="B12" s="217" t="s">
        <v>16</v>
      </c>
      <c r="C12" s="218" t="s">
        <v>265</v>
      </c>
      <c r="D12" s="218" t="s">
        <v>266</v>
      </c>
      <c r="E12" s="218" t="s">
        <v>62</v>
      </c>
      <c r="F12" s="217" t="s">
        <v>244</v>
      </c>
      <c r="G12" s="217" t="s">
        <v>59</v>
      </c>
      <c r="H12" s="217" t="s">
        <v>78</v>
      </c>
      <c r="I12" s="217"/>
      <c r="J12" s="217"/>
      <c r="K12" s="217" t="s">
        <v>49</v>
      </c>
      <c r="L12" s="217"/>
      <c r="M12" s="217"/>
      <c r="N12" s="217" t="s">
        <v>49</v>
      </c>
      <c r="O12" s="217" t="s">
        <v>50</v>
      </c>
      <c r="P12" s="217"/>
      <c r="Q12" s="217"/>
      <c r="R12" s="217"/>
      <c r="S12" s="217"/>
      <c r="T12" s="218" t="s">
        <v>51</v>
      </c>
      <c r="U12" s="218" t="s">
        <v>52</v>
      </c>
      <c r="V12" s="218" t="s">
        <v>52</v>
      </c>
      <c r="W12" s="218"/>
      <c r="X12" s="218"/>
      <c r="Y12" s="218" t="s">
        <v>53</v>
      </c>
      <c r="Z12" s="217" t="s">
        <v>79</v>
      </c>
      <c r="AA12" s="228"/>
    </row>
    <row r="13" spans="1:27" s="214" customFormat="1" ht="20.25" customHeight="1">
      <c r="A13" s="217">
        <v>12</v>
      </c>
      <c r="B13" s="217" t="s">
        <v>16</v>
      </c>
      <c r="C13" s="218" t="s">
        <v>267</v>
      </c>
      <c r="D13" s="218" t="s">
        <v>268</v>
      </c>
      <c r="E13" s="218" t="s">
        <v>68</v>
      </c>
      <c r="F13" s="217" t="s">
        <v>244</v>
      </c>
      <c r="G13" s="217" t="s">
        <v>59</v>
      </c>
      <c r="H13" s="217" t="s">
        <v>78</v>
      </c>
      <c r="I13" s="217"/>
      <c r="J13" s="217"/>
      <c r="K13" s="217" t="s">
        <v>49</v>
      </c>
      <c r="L13" s="217"/>
      <c r="M13" s="217"/>
      <c r="N13" s="217" t="s">
        <v>49</v>
      </c>
      <c r="O13" s="217" t="s">
        <v>50</v>
      </c>
      <c r="P13" s="217"/>
      <c r="Q13" s="217"/>
      <c r="R13" s="217"/>
      <c r="S13" s="217"/>
      <c r="T13" s="218" t="s">
        <v>51</v>
      </c>
      <c r="U13" s="218" t="s">
        <v>52</v>
      </c>
      <c r="V13" s="218" t="s">
        <v>52</v>
      </c>
      <c r="W13" s="218"/>
      <c r="X13" s="218"/>
      <c r="Y13" s="218" t="s">
        <v>53</v>
      </c>
      <c r="Z13" s="217" t="s">
        <v>79</v>
      </c>
      <c r="AA13" s="228"/>
    </row>
    <row r="14" spans="1:27" s="214" customFormat="1" ht="20.25" customHeight="1">
      <c r="A14" s="217">
        <v>13</v>
      </c>
      <c r="B14" s="217" t="s">
        <v>16</v>
      </c>
      <c r="C14" s="218" t="s">
        <v>269</v>
      </c>
      <c r="D14" s="218" t="s">
        <v>270</v>
      </c>
      <c r="E14" s="218" t="s">
        <v>68</v>
      </c>
      <c r="F14" s="217" t="s">
        <v>244</v>
      </c>
      <c r="G14" s="217" t="s">
        <v>59</v>
      </c>
      <c r="H14" s="217" t="s">
        <v>78</v>
      </c>
      <c r="I14" s="217"/>
      <c r="J14" s="217"/>
      <c r="K14" s="217" t="s">
        <v>49</v>
      </c>
      <c r="L14" s="217"/>
      <c r="M14" s="217"/>
      <c r="N14" s="217" t="s">
        <v>49</v>
      </c>
      <c r="O14" s="217" t="s">
        <v>50</v>
      </c>
      <c r="P14" s="217"/>
      <c r="Q14" s="217"/>
      <c r="R14" s="217"/>
      <c r="S14" s="217"/>
      <c r="T14" s="218" t="s">
        <v>51</v>
      </c>
      <c r="U14" s="218" t="s">
        <v>52</v>
      </c>
      <c r="V14" s="218" t="s">
        <v>52</v>
      </c>
      <c r="W14" s="218"/>
      <c r="X14" s="218"/>
      <c r="Y14" s="218" t="s">
        <v>53</v>
      </c>
      <c r="Z14" s="217" t="s">
        <v>79</v>
      </c>
      <c r="AA14" s="228"/>
    </row>
    <row r="15" spans="1:27" s="214" customFormat="1" ht="20.25" customHeight="1">
      <c r="A15" s="217">
        <v>14</v>
      </c>
      <c r="B15" s="217" t="s">
        <v>16</v>
      </c>
      <c r="C15" s="218" t="s">
        <v>271</v>
      </c>
      <c r="D15" s="218" t="s">
        <v>272</v>
      </c>
      <c r="E15" s="218" t="s">
        <v>45</v>
      </c>
      <c r="F15" s="217" t="s">
        <v>244</v>
      </c>
      <c r="G15" s="217" t="s">
        <v>59</v>
      </c>
      <c r="H15" s="217" t="s">
        <v>78</v>
      </c>
      <c r="I15" s="217"/>
      <c r="J15" s="217"/>
      <c r="K15" s="217" t="s">
        <v>49</v>
      </c>
      <c r="L15" s="217"/>
      <c r="M15" s="217"/>
      <c r="N15" s="217" t="s">
        <v>49</v>
      </c>
      <c r="O15" s="217" t="s">
        <v>50</v>
      </c>
      <c r="P15" s="217"/>
      <c r="Q15" s="217"/>
      <c r="R15" s="217"/>
      <c r="S15" s="217"/>
      <c r="T15" s="218" t="s">
        <v>51</v>
      </c>
      <c r="U15" s="218" t="s">
        <v>52</v>
      </c>
      <c r="V15" s="218" t="s">
        <v>52</v>
      </c>
      <c r="W15" s="218"/>
      <c r="X15" s="218"/>
      <c r="Y15" s="218" t="s">
        <v>53</v>
      </c>
      <c r="Z15" s="217" t="s">
        <v>79</v>
      </c>
      <c r="AA15" s="228"/>
    </row>
    <row r="16" spans="1:27" s="214" customFormat="1" ht="20.25" customHeight="1">
      <c r="A16" s="217">
        <v>15</v>
      </c>
      <c r="B16" s="217" t="s">
        <v>16</v>
      </c>
      <c r="C16" s="218" t="s">
        <v>273</v>
      </c>
      <c r="D16" s="218" t="s">
        <v>274</v>
      </c>
      <c r="E16" s="218" t="s">
        <v>103</v>
      </c>
      <c r="F16" s="217" t="s">
        <v>244</v>
      </c>
      <c r="G16" s="217" t="s">
        <v>59</v>
      </c>
      <c r="H16" s="217" t="s">
        <v>78</v>
      </c>
      <c r="I16" s="217"/>
      <c r="J16" s="217"/>
      <c r="K16" s="217" t="s">
        <v>49</v>
      </c>
      <c r="L16" s="217"/>
      <c r="M16" s="217"/>
      <c r="N16" s="217" t="s">
        <v>49</v>
      </c>
      <c r="O16" s="217" t="s">
        <v>50</v>
      </c>
      <c r="P16" s="217"/>
      <c r="Q16" s="217"/>
      <c r="R16" s="217"/>
      <c r="S16" s="217"/>
      <c r="T16" s="218" t="s">
        <v>51</v>
      </c>
      <c r="U16" s="218" t="s">
        <v>52</v>
      </c>
      <c r="V16" s="218" t="s">
        <v>52</v>
      </c>
      <c r="W16" s="218"/>
      <c r="X16" s="218"/>
      <c r="Y16" s="218" t="s">
        <v>53</v>
      </c>
      <c r="Z16" s="217" t="s">
        <v>79</v>
      </c>
      <c r="AA16" s="228"/>
    </row>
    <row r="17" spans="1:27" ht="20.25" customHeight="1">
      <c r="A17" s="217">
        <v>16</v>
      </c>
      <c r="B17" s="217" t="s">
        <v>16</v>
      </c>
      <c r="C17" s="218" t="s">
        <v>275</v>
      </c>
      <c r="D17" s="218" t="s">
        <v>276</v>
      </c>
      <c r="E17" s="221" t="s">
        <v>68</v>
      </c>
      <c r="F17" s="217" t="s">
        <v>244</v>
      </c>
      <c r="G17" s="217" t="s">
        <v>59</v>
      </c>
      <c r="H17" s="217" t="s">
        <v>78</v>
      </c>
      <c r="I17" s="217"/>
      <c r="J17" s="217"/>
      <c r="K17" s="217" t="s">
        <v>49</v>
      </c>
      <c r="L17" s="217"/>
      <c r="M17" s="217"/>
      <c r="N17" s="217" t="s">
        <v>49</v>
      </c>
      <c r="O17" s="217" t="s">
        <v>50</v>
      </c>
      <c r="P17" s="217"/>
      <c r="Q17" s="217"/>
      <c r="R17" s="217"/>
      <c r="S17" s="217"/>
      <c r="T17" s="218" t="s">
        <v>51</v>
      </c>
      <c r="U17" s="218" t="s">
        <v>52</v>
      </c>
      <c r="V17" s="218" t="s">
        <v>52</v>
      </c>
      <c r="W17" s="218"/>
      <c r="X17" s="218"/>
      <c r="Y17" s="218" t="s">
        <v>53</v>
      </c>
      <c r="Z17" s="217" t="s">
        <v>79</v>
      </c>
      <c r="AA17" s="230"/>
    </row>
    <row r="18" spans="1:27" ht="20.25" customHeight="1">
      <c r="A18" s="217">
        <v>17</v>
      </c>
      <c r="B18" s="217" t="s">
        <v>16</v>
      </c>
      <c r="C18" s="218" t="s">
        <v>99</v>
      </c>
      <c r="D18" s="218" t="s">
        <v>277</v>
      </c>
      <c r="E18" s="218" t="s">
        <v>68</v>
      </c>
      <c r="F18" s="217" t="s">
        <v>244</v>
      </c>
      <c r="G18" s="217" t="s">
        <v>59</v>
      </c>
      <c r="H18" s="217" t="s">
        <v>78</v>
      </c>
      <c r="I18" s="217"/>
      <c r="J18" s="217"/>
      <c r="K18" s="217" t="s">
        <v>49</v>
      </c>
      <c r="L18" s="217"/>
      <c r="M18" s="217"/>
      <c r="N18" s="217" t="s">
        <v>49</v>
      </c>
      <c r="O18" s="217" t="s">
        <v>50</v>
      </c>
      <c r="P18" s="217"/>
      <c r="Q18" s="217"/>
      <c r="R18" s="217"/>
      <c r="S18" s="217"/>
      <c r="T18" s="218" t="s">
        <v>51</v>
      </c>
      <c r="U18" s="218" t="s">
        <v>52</v>
      </c>
      <c r="V18" s="218" t="s">
        <v>52</v>
      </c>
      <c r="W18" s="218"/>
      <c r="X18" s="218"/>
      <c r="Y18" s="218" t="s">
        <v>53</v>
      </c>
      <c r="Z18" s="217" t="s">
        <v>79</v>
      </c>
      <c r="AA18" s="230"/>
    </row>
    <row r="19" spans="1:27" ht="20.25" customHeight="1">
      <c r="A19" s="217">
        <v>18</v>
      </c>
      <c r="B19" s="217" t="s">
        <v>16</v>
      </c>
      <c r="C19" s="218" t="s">
        <v>278</v>
      </c>
      <c r="D19" s="218" t="s">
        <v>279</v>
      </c>
      <c r="E19" s="218" t="s">
        <v>68</v>
      </c>
      <c r="F19" s="217" t="s">
        <v>244</v>
      </c>
      <c r="G19" s="217" t="s">
        <v>59</v>
      </c>
      <c r="H19" s="217" t="s">
        <v>78</v>
      </c>
      <c r="I19" s="217"/>
      <c r="J19" s="217"/>
      <c r="K19" s="217" t="s">
        <v>49</v>
      </c>
      <c r="L19" s="217"/>
      <c r="M19" s="217"/>
      <c r="N19" s="217" t="s">
        <v>49</v>
      </c>
      <c r="O19" s="217" t="s">
        <v>50</v>
      </c>
      <c r="P19" s="217"/>
      <c r="Q19" s="217"/>
      <c r="R19" s="217"/>
      <c r="S19" s="217"/>
      <c r="T19" s="218" t="s">
        <v>51</v>
      </c>
      <c r="U19" s="218" t="s">
        <v>52</v>
      </c>
      <c r="V19" s="218" t="s">
        <v>52</v>
      </c>
      <c r="W19" s="218"/>
      <c r="X19" s="218"/>
      <c r="Y19" s="218" t="s">
        <v>53</v>
      </c>
      <c r="Z19" s="217" t="s">
        <v>79</v>
      </c>
      <c r="AA19" s="230"/>
    </row>
    <row r="20" spans="1:27" ht="20.25" customHeight="1">
      <c r="A20" s="217">
        <v>19</v>
      </c>
      <c r="B20" s="217" t="s">
        <v>16</v>
      </c>
      <c r="C20" s="218" t="s">
        <v>275</v>
      </c>
      <c r="D20" s="222" t="s">
        <v>280</v>
      </c>
      <c r="E20" s="222" t="s">
        <v>68</v>
      </c>
      <c r="F20" s="223" t="s">
        <v>244</v>
      </c>
      <c r="G20" s="224" t="s">
        <v>47</v>
      </c>
      <c r="H20" s="217" t="s">
        <v>78</v>
      </c>
      <c r="I20" s="217"/>
      <c r="J20" s="217"/>
      <c r="K20" s="217" t="s">
        <v>49</v>
      </c>
      <c r="L20" s="217"/>
      <c r="M20" s="217"/>
      <c r="N20" s="217" t="s">
        <v>49</v>
      </c>
      <c r="O20" s="217" t="s">
        <v>50</v>
      </c>
      <c r="P20" s="217"/>
      <c r="Q20" s="217"/>
      <c r="R20" s="217"/>
      <c r="S20" s="217"/>
      <c r="T20" s="218" t="s">
        <v>51</v>
      </c>
      <c r="U20" s="218" t="s">
        <v>52</v>
      </c>
      <c r="V20" s="218" t="s">
        <v>52</v>
      </c>
      <c r="W20" s="218"/>
      <c r="X20" s="218"/>
      <c r="Y20" s="218" t="s">
        <v>53</v>
      </c>
      <c r="Z20" s="217" t="s">
        <v>79</v>
      </c>
      <c r="AA20" s="230"/>
    </row>
    <row r="21" spans="1:27" ht="20.25" customHeight="1">
      <c r="A21" s="217">
        <v>20</v>
      </c>
      <c r="B21" s="217" t="s">
        <v>16</v>
      </c>
      <c r="C21" s="218" t="s">
        <v>278</v>
      </c>
      <c r="D21" s="222" t="s">
        <v>281</v>
      </c>
      <c r="E21" s="222" t="s">
        <v>68</v>
      </c>
      <c r="F21" s="223" t="s">
        <v>244</v>
      </c>
      <c r="G21" s="217" t="s">
        <v>59</v>
      </c>
      <c r="H21" s="217" t="s">
        <v>78</v>
      </c>
      <c r="I21" s="217"/>
      <c r="J21" s="217"/>
      <c r="K21" s="217" t="s">
        <v>49</v>
      </c>
      <c r="L21" s="217"/>
      <c r="M21" s="217"/>
      <c r="N21" s="217" t="s">
        <v>49</v>
      </c>
      <c r="O21" s="217" t="s">
        <v>50</v>
      </c>
      <c r="P21" s="217"/>
      <c r="Q21" s="217"/>
      <c r="R21" s="217"/>
      <c r="S21" s="217"/>
      <c r="T21" s="218" t="s">
        <v>51</v>
      </c>
      <c r="U21" s="218" t="s">
        <v>52</v>
      </c>
      <c r="V21" s="218" t="s">
        <v>52</v>
      </c>
      <c r="W21" s="218"/>
      <c r="X21" s="218"/>
      <c r="Y21" s="218" t="s">
        <v>53</v>
      </c>
      <c r="Z21" s="217" t="s">
        <v>79</v>
      </c>
      <c r="AA21" s="230"/>
    </row>
    <row r="22" spans="1:27" ht="20.25" customHeight="1">
      <c r="A22" s="217">
        <v>21</v>
      </c>
      <c r="B22" s="217" t="s">
        <v>16</v>
      </c>
      <c r="C22" s="218" t="s">
        <v>282</v>
      </c>
      <c r="D22" s="222" t="s">
        <v>283</v>
      </c>
      <c r="E22" s="222" t="s">
        <v>68</v>
      </c>
      <c r="F22" s="223" t="s">
        <v>244</v>
      </c>
      <c r="G22" s="217" t="s">
        <v>59</v>
      </c>
      <c r="H22" s="217" t="s">
        <v>78</v>
      </c>
      <c r="I22" s="217"/>
      <c r="J22" s="217"/>
      <c r="K22" s="217" t="s">
        <v>49</v>
      </c>
      <c r="L22" s="217"/>
      <c r="M22" s="217"/>
      <c r="N22" s="217" t="s">
        <v>49</v>
      </c>
      <c r="O22" s="217" t="s">
        <v>50</v>
      </c>
      <c r="P22" s="217"/>
      <c r="Q22" s="217"/>
      <c r="R22" s="217"/>
      <c r="S22" s="217"/>
      <c r="T22" s="218" t="s">
        <v>51</v>
      </c>
      <c r="U22" s="218" t="s">
        <v>52</v>
      </c>
      <c r="V22" s="218" t="s">
        <v>52</v>
      </c>
      <c r="W22" s="218"/>
      <c r="X22" s="218"/>
      <c r="Y22" s="218" t="s">
        <v>53</v>
      </c>
      <c r="Z22" s="217" t="s">
        <v>79</v>
      </c>
      <c r="AA22" s="230"/>
    </row>
    <row r="23" spans="1:27" ht="20.25" customHeight="1">
      <c r="A23" s="217">
        <v>22</v>
      </c>
      <c r="B23" s="217" t="s">
        <v>16</v>
      </c>
      <c r="C23" s="218" t="s">
        <v>284</v>
      </c>
      <c r="D23" s="222" t="s">
        <v>285</v>
      </c>
      <c r="E23" s="222" t="s">
        <v>68</v>
      </c>
      <c r="F23" s="223" t="s">
        <v>244</v>
      </c>
      <c r="G23" s="217" t="s">
        <v>59</v>
      </c>
      <c r="H23" s="217" t="s">
        <v>78</v>
      </c>
      <c r="I23" s="217"/>
      <c r="J23" s="217"/>
      <c r="K23" s="217" t="s">
        <v>49</v>
      </c>
      <c r="L23" s="217"/>
      <c r="M23" s="217"/>
      <c r="N23" s="217" t="s">
        <v>49</v>
      </c>
      <c r="O23" s="217" t="s">
        <v>50</v>
      </c>
      <c r="P23" s="217"/>
      <c r="Q23" s="217"/>
      <c r="R23" s="217"/>
      <c r="S23" s="217"/>
      <c r="T23" s="218" t="s">
        <v>51</v>
      </c>
      <c r="U23" s="218" t="s">
        <v>52</v>
      </c>
      <c r="V23" s="218" t="s">
        <v>52</v>
      </c>
      <c r="W23" s="218"/>
      <c r="X23" s="218"/>
      <c r="Y23" s="218" t="s">
        <v>53</v>
      </c>
      <c r="Z23" s="217" t="s">
        <v>79</v>
      </c>
      <c r="AA23" s="230"/>
    </row>
    <row r="24" spans="1:27" ht="28.5" customHeight="1">
      <c r="A24" s="217">
        <v>23</v>
      </c>
      <c r="B24" s="223" t="s">
        <v>13</v>
      </c>
      <c r="C24" s="222" t="s">
        <v>286</v>
      </c>
      <c r="D24" s="222" t="s">
        <v>287</v>
      </c>
      <c r="E24" s="222" t="s">
        <v>68</v>
      </c>
      <c r="F24" s="223" t="s">
        <v>244</v>
      </c>
      <c r="G24" s="224" t="s">
        <v>47</v>
      </c>
      <c r="H24" s="224" t="s">
        <v>104</v>
      </c>
      <c r="I24" s="217"/>
      <c r="J24" s="217"/>
      <c r="K24" s="217" t="s">
        <v>49</v>
      </c>
      <c r="L24" s="217"/>
      <c r="M24" s="217"/>
      <c r="N24" s="217" t="s">
        <v>49</v>
      </c>
      <c r="O24" s="217" t="s">
        <v>50</v>
      </c>
      <c r="P24" s="217"/>
      <c r="Q24" s="217"/>
      <c r="R24" s="217"/>
      <c r="S24" s="217"/>
      <c r="T24" s="218" t="s">
        <v>51</v>
      </c>
      <c r="U24" s="218" t="s">
        <v>52</v>
      </c>
      <c r="V24" s="218" t="s">
        <v>52</v>
      </c>
      <c r="W24" s="218"/>
      <c r="X24" s="218"/>
      <c r="Y24" s="218" t="s">
        <v>53</v>
      </c>
      <c r="Z24" s="217" t="s">
        <v>105</v>
      </c>
      <c r="AA24" s="230"/>
    </row>
    <row r="25" spans="1:27" ht="20.25" customHeight="1">
      <c r="A25" s="217">
        <v>24</v>
      </c>
      <c r="B25" s="223" t="s">
        <v>13</v>
      </c>
      <c r="C25" s="222" t="s">
        <v>288</v>
      </c>
      <c r="D25" s="222" t="s">
        <v>289</v>
      </c>
      <c r="E25" s="222" t="s">
        <v>103</v>
      </c>
      <c r="F25" s="223" t="s">
        <v>244</v>
      </c>
      <c r="G25" s="223" t="s">
        <v>59</v>
      </c>
      <c r="H25" s="224" t="s">
        <v>104</v>
      </c>
      <c r="I25" s="217"/>
      <c r="J25" s="217"/>
      <c r="K25" s="217" t="s">
        <v>49</v>
      </c>
      <c r="L25" s="217"/>
      <c r="M25" s="217"/>
      <c r="N25" s="217" t="s">
        <v>49</v>
      </c>
      <c r="O25" s="217" t="s">
        <v>50</v>
      </c>
      <c r="P25" s="217"/>
      <c r="Q25" s="217"/>
      <c r="R25" s="217"/>
      <c r="S25" s="217"/>
      <c r="T25" s="218" t="s">
        <v>51</v>
      </c>
      <c r="U25" s="218" t="s">
        <v>52</v>
      </c>
      <c r="V25" s="218" t="s">
        <v>52</v>
      </c>
      <c r="W25" s="218"/>
      <c r="X25" s="218"/>
      <c r="Y25" s="218" t="s">
        <v>53</v>
      </c>
      <c r="Z25" s="217" t="s">
        <v>54</v>
      </c>
      <c r="AA25" s="230"/>
    </row>
    <row r="26" spans="1:27" ht="20.25" customHeight="1">
      <c r="A26" s="217">
        <v>25</v>
      </c>
      <c r="B26" s="223" t="s">
        <v>13</v>
      </c>
      <c r="C26" s="222" t="s">
        <v>290</v>
      </c>
      <c r="D26" s="222" t="s">
        <v>291</v>
      </c>
      <c r="E26" s="222" t="s">
        <v>68</v>
      </c>
      <c r="F26" s="223" t="s">
        <v>244</v>
      </c>
      <c r="G26" s="223" t="s">
        <v>59</v>
      </c>
      <c r="H26" s="224" t="s">
        <v>104</v>
      </c>
      <c r="I26" s="217"/>
      <c r="J26" s="217"/>
      <c r="K26" s="217" t="s">
        <v>49</v>
      </c>
      <c r="L26" s="217"/>
      <c r="M26" s="217"/>
      <c r="N26" s="217" t="s">
        <v>49</v>
      </c>
      <c r="O26" s="217" t="s">
        <v>50</v>
      </c>
      <c r="P26" s="217"/>
      <c r="Q26" s="217"/>
      <c r="R26" s="217"/>
      <c r="S26" s="217"/>
      <c r="T26" s="218" t="s">
        <v>51</v>
      </c>
      <c r="U26" s="218" t="s">
        <v>52</v>
      </c>
      <c r="V26" s="218" t="s">
        <v>52</v>
      </c>
      <c r="W26" s="218"/>
      <c r="X26" s="218"/>
      <c r="Y26" s="218" t="s">
        <v>53</v>
      </c>
      <c r="Z26" s="217" t="s">
        <v>130</v>
      </c>
      <c r="AA26" s="230"/>
    </row>
    <row r="27" spans="1:27" ht="20.25" customHeight="1">
      <c r="A27" s="217">
        <v>26</v>
      </c>
      <c r="B27" s="223" t="s">
        <v>13</v>
      </c>
      <c r="C27" s="222" t="s">
        <v>292</v>
      </c>
      <c r="D27" s="222" t="s">
        <v>293</v>
      </c>
      <c r="E27" s="222" t="s">
        <v>68</v>
      </c>
      <c r="F27" s="223" t="s">
        <v>244</v>
      </c>
      <c r="G27" s="223" t="s">
        <v>59</v>
      </c>
      <c r="H27" s="224" t="s">
        <v>104</v>
      </c>
      <c r="I27" s="217"/>
      <c r="J27" s="217"/>
      <c r="K27" s="217" t="s">
        <v>49</v>
      </c>
      <c r="L27" s="217"/>
      <c r="M27" s="217"/>
      <c r="N27" s="217" t="s">
        <v>49</v>
      </c>
      <c r="O27" s="217" t="s">
        <v>50</v>
      </c>
      <c r="P27" s="217"/>
      <c r="Q27" s="217"/>
      <c r="R27" s="217"/>
      <c r="S27" s="217"/>
      <c r="T27" s="218" t="s">
        <v>51</v>
      </c>
      <c r="U27" s="218" t="s">
        <v>52</v>
      </c>
      <c r="V27" s="218" t="s">
        <v>52</v>
      </c>
      <c r="W27" s="218"/>
      <c r="X27" s="218"/>
      <c r="Y27" s="218" t="s">
        <v>53</v>
      </c>
      <c r="Z27" s="217" t="s">
        <v>54</v>
      </c>
      <c r="AA27" s="230"/>
    </row>
    <row r="28" spans="1:27" ht="20.25" customHeight="1">
      <c r="A28" s="217">
        <v>27</v>
      </c>
      <c r="B28" s="223" t="s">
        <v>13</v>
      </c>
      <c r="C28" s="222" t="s">
        <v>294</v>
      </c>
      <c r="D28" s="222" t="s">
        <v>295</v>
      </c>
      <c r="E28" s="222" t="s">
        <v>103</v>
      </c>
      <c r="F28" s="223" t="s">
        <v>244</v>
      </c>
      <c r="G28" s="223" t="s">
        <v>59</v>
      </c>
      <c r="H28" s="224" t="s">
        <v>104</v>
      </c>
      <c r="I28" s="217"/>
      <c r="J28" s="217"/>
      <c r="K28" s="217" t="s">
        <v>49</v>
      </c>
      <c r="L28" s="217"/>
      <c r="M28" s="217"/>
      <c r="N28" s="217" t="s">
        <v>49</v>
      </c>
      <c r="O28" s="217" t="s">
        <v>50</v>
      </c>
      <c r="P28" s="217"/>
      <c r="Q28" s="217"/>
      <c r="R28" s="217"/>
      <c r="S28" s="217"/>
      <c r="T28" s="218" t="s">
        <v>51</v>
      </c>
      <c r="U28" s="218" t="s">
        <v>52</v>
      </c>
      <c r="V28" s="218" t="s">
        <v>52</v>
      </c>
      <c r="W28" s="218"/>
      <c r="X28" s="218"/>
      <c r="Y28" s="218" t="s">
        <v>53</v>
      </c>
      <c r="Z28" s="217" t="s">
        <v>54</v>
      </c>
      <c r="AA28" s="230"/>
    </row>
    <row r="29" spans="1:27" ht="20.25" customHeight="1">
      <c r="A29" s="217">
        <v>28</v>
      </c>
      <c r="B29" s="223" t="s">
        <v>13</v>
      </c>
      <c r="C29" s="222" t="s">
        <v>296</v>
      </c>
      <c r="D29" s="222" t="s">
        <v>297</v>
      </c>
      <c r="E29" s="222" t="s">
        <v>103</v>
      </c>
      <c r="F29" s="223" t="s">
        <v>244</v>
      </c>
      <c r="G29" s="223" t="s">
        <v>86</v>
      </c>
      <c r="H29" s="224" t="s">
        <v>104</v>
      </c>
      <c r="I29" s="217"/>
      <c r="J29" s="217"/>
      <c r="K29" s="217" t="s">
        <v>49</v>
      </c>
      <c r="L29" s="217"/>
      <c r="M29" s="217"/>
      <c r="N29" s="217" t="s">
        <v>49</v>
      </c>
      <c r="O29" s="217" t="s">
        <v>50</v>
      </c>
      <c r="P29" s="217"/>
      <c r="Q29" s="217"/>
      <c r="R29" s="217"/>
      <c r="S29" s="217"/>
      <c r="T29" s="218" t="s">
        <v>51</v>
      </c>
      <c r="U29" s="218" t="s">
        <v>52</v>
      </c>
      <c r="V29" s="218" t="s">
        <v>52</v>
      </c>
      <c r="W29" s="218"/>
      <c r="X29" s="218"/>
      <c r="Y29" s="218" t="s">
        <v>53</v>
      </c>
      <c r="Z29" s="217" t="s">
        <v>130</v>
      </c>
      <c r="AA29" s="230"/>
    </row>
    <row r="30" spans="1:27" ht="30">
      <c r="A30" s="217">
        <v>29</v>
      </c>
      <c r="B30" s="223" t="s">
        <v>13</v>
      </c>
      <c r="C30" s="222" t="s">
        <v>298</v>
      </c>
      <c r="D30" s="222" t="s">
        <v>299</v>
      </c>
      <c r="E30" s="222" t="s">
        <v>62</v>
      </c>
      <c r="F30" s="223" t="s">
        <v>244</v>
      </c>
      <c r="G30" s="223" t="s">
        <v>86</v>
      </c>
      <c r="H30" s="224" t="s">
        <v>104</v>
      </c>
      <c r="I30" s="217"/>
      <c r="J30" s="217"/>
      <c r="K30" s="217" t="s">
        <v>49</v>
      </c>
      <c r="L30" s="217"/>
      <c r="M30" s="217"/>
      <c r="N30" s="217" t="s">
        <v>49</v>
      </c>
      <c r="O30" s="217" t="s">
        <v>50</v>
      </c>
      <c r="P30" s="217"/>
      <c r="Q30" s="217"/>
      <c r="R30" s="217"/>
      <c r="S30" s="217"/>
      <c r="T30" s="218" t="s">
        <v>51</v>
      </c>
      <c r="U30" s="218" t="s">
        <v>52</v>
      </c>
      <c r="V30" s="218" t="s">
        <v>52</v>
      </c>
      <c r="W30" s="218"/>
      <c r="X30" s="218"/>
      <c r="Y30" s="218" t="s">
        <v>53</v>
      </c>
      <c r="Z30" s="217" t="s">
        <v>105</v>
      </c>
      <c r="AA30" s="230"/>
    </row>
    <row r="31" spans="1:27" ht="20.25" customHeight="1">
      <c r="A31" s="217">
        <v>30</v>
      </c>
      <c r="B31" s="223" t="s">
        <v>13</v>
      </c>
      <c r="C31" s="222" t="s">
        <v>300</v>
      </c>
      <c r="D31" s="222" t="s">
        <v>301</v>
      </c>
      <c r="E31" s="222" t="s">
        <v>68</v>
      </c>
      <c r="F31" s="223" t="s">
        <v>244</v>
      </c>
      <c r="G31" s="223" t="s">
        <v>59</v>
      </c>
      <c r="H31" s="224" t="s">
        <v>104</v>
      </c>
      <c r="I31" s="217"/>
      <c r="J31" s="217"/>
      <c r="K31" s="217" t="s">
        <v>49</v>
      </c>
      <c r="L31" s="217"/>
      <c r="M31" s="217"/>
      <c r="N31" s="217" t="s">
        <v>49</v>
      </c>
      <c r="O31" s="217" t="s">
        <v>50</v>
      </c>
      <c r="P31" s="217"/>
      <c r="Q31" s="217"/>
      <c r="R31" s="217"/>
      <c r="S31" s="217"/>
      <c r="T31" s="218" t="s">
        <v>51</v>
      </c>
      <c r="U31" s="218" t="s">
        <v>52</v>
      </c>
      <c r="V31" s="218" t="s">
        <v>52</v>
      </c>
      <c r="W31" s="218"/>
      <c r="X31" s="218"/>
      <c r="Y31" s="218" t="s">
        <v>53</v>
      </c>
      <c r="Z31" s="217" t="s">
        <v>105</v>
      </c>
      <c r="AA31" s="230"/>
    </row>
    <row r="32" spans="1:27" ht="20.25" customHeight="1">
      <c r="A32" s="217">
        <v>31</v>
      </c>
      <c r="B32" s="225" t="s">
        <v>13</v>
      </c>
      <c r="C32" s="226" t="s">
        <v>302</v>
      </c>
      <c r="D32" s="226" t="s">
        <v>303</v>
      </c>
      <c r="E32" s="226" t="s">
        <v>65</v>
      </c>
      <c r="F32" s="225" t="s">
        <v>244</v>
      </c>
      <c r="G32" s="225" t="s">
        <v>59</v>
      </c>
      <c r="H32" s="227" t="s">
        <v>104</v>
      </c>
      <c r="I32" s="219"/>
      <c r="J32" s="219"/>
      <c r="K32" s="219" t="s">
        <v>49</v>
      </c>
      <c r="L32" s="219"/>
      <c r="M32" s="219"/>
      <c r="N32" s="219" t="s">
        <v>49</v>
      </c>
      <c r="O32" s="219" t="s">
        <v>50</v>
      </c>
      <c r="P32" s="219"/>
      <c r="Q32" s="219"/>
      <c r="R32" s="219"/>
      <c r="S32" s="219"/>
      <c r="T32" s="220" t="s">
        <v>72</v>
      </c>
      <c r="U32" s="220" t="s">
        <v>52</v>
      </c>
      <c r="V32" s="220" t="s">
        <v>52</v>
      </c>
      <c r="W32" s="220"/>
      <c r="X32" s="220"/>
      <c r="Y32" s="220" t="s">
        <v>53</v>
      </c>
      <c r="Z32" s="219" t="s">
        <v>130</v>
      </c>
      <c r="AA32" s="231"/>
    </row>
    <row r="33" spans="1:27" ht="45">
      <c r="A33" s="217">
        <v>32</v>
      </c>
      <c r="B33" s="225" t="s">
        <v>13</v>
      </c>
      <c r="C33" s="226" t="s">
        <v>304</v>
      </c>
      <c r="D33" s="226" t="s">
        <v>305</v>
      </c>
      <c r="E33" s="226" t="s">
        <v>155</v>
      </c>
      <c r="F33" s="225" t="s">
        <v>244</v>
      </c>
      <c r="G33" s="227" t="s">
        <v>47</v>
      </c>
      <c r="H33" s="227" t="s">
        <v>104</v>
      </c>
      <c r="I33" s="219"/>
      <c r="J33" s="219"/>
      <c r="K33" s="219" t="s">
        <v>49</v>
      </c>
      <c r="L33" s="219"/>
      <c r="M33" s="219"/>
      <c r="N33" s="219" t="s">
        <v>49</v>
      </c>
      <c r="O33" s="219" t="s">
        <v>50</v>
      </c>
      <c r="P33" s="219"/>
      <c r="Q33" s="219"/>
      <c r="R33" s="219"/>
      <c r="S33" s="219"/>
      <c r="T33" s="220" t="s">
        <v>72</v>
      </c>
      <c r="U33" s="220" t="s">
        <v>52</v>
      </c>
      <c r="V33" s="220" t="s">
        <v>52</v>
      </c>
      <c r="W33" s="220"/>
      <c r="X33" s="220"/>
      <c r="Y33" s="220" t="s">
        <v>53</v>
      </c>
      <c r="Z33" s="219" t="s">
        <v>130</v>
      </c>
      <c r="AA33" s="231"/>
    </row>
    <row r="34" spans="1:27" ht="30">
      <c r="A34" s="217">
        <v>33</v>
      </c>
      <c r="B34" s="225" t="s">
        <v>13</v>
      </c>
      <c r="C34" s="226" t="s">
        <v>306</v>
      </c>
      <c r="D34" s="226" t="s">
        <v>307</v>
      </c>
      <c r="E34" s="226" t="s">
        <v>155</v>
      </c>
      <c r="F34" s="225" t="s">
        <v>244</v>
      </c>
      <c r="G34" s="225" t="s">
        <v>59</v>
      </c>
      <c r="H34" s="227" t="s">
        <v>104</v>
      </c>
      <c r="I34" s="219"/>
      <c r="J34" s="219"/>
      <c r="K34" s="219" t="s">
        <v>49</v>
      </c>
      <c r="L34" s="219"/>
      <c r="M34" s="219"/>
      <c r="N34" s="219" t="s">
        <v>49</v>
      </c>
      <c r="O34" s="219" t="s">
        <v>50</v>
      </c>
      <c r="P34" s="219"/>
      <c r="Q34" s="219"/>
      <c r="R34" s="219"/>
      <c r="S34" s="219"/>
      <c r="T34" s="220" t="s">
        <v>72</v>
      </c>
      <c r="U34" s="220" t="s">
        <v>52</v>
      </c>
      <c r="V34" s="220" t="s">
        <v>52</v>
      </c>
      <c r="W34" s="220"/>
      <c r="X34" s="220"/>
      <c r="Y34" s="220" t="s">
        <v>53</v>
      </c>
      <c r="Z34" s="219" t="s">
        <v>130</v>
      </c>
      <c r="AA34" s="231"/>
    </row>
    <row r="35" spans="1:27" ht="30">
      <c r="A35" s="217">
        <v>34</v>
      </c>
      <c r="B35" s="225" t="s">
        <v>13</v>
      </c>
      <c r="C35" s="226" t="s">
        <v>308</v>
      </c>
      <c r="D35" s="226" t="s">
        <v>309</v>
      </c>
      <c r="E35" s="226" t="s">
        <v>155</v>
      </c>
      <c r="F35" s="225" t="s">
        <v>244</v>
      </c>
      <c r="G35" s="225" t="s">
        <v>59</v>
      </c>
      <c r="H35" s="227" t="s">
        <v>104</v>
      </c>
      <c r="I35" s="219"/>
      <c r="J35" s="219"/>
      <c r="K35" s="219" t="s">
        <v>49</v>
      </c>
      <c r="L35" s="219"/>
      <c r="M35" s="219"/>
      <c r="N35" s="219" t="s">
        <v>49</v>
      </c>
      <c r="O35" s="219" t="s">
        <v>50</v>
      </c>
      <c r="P35" s="219"/>
      <c r="Q35" s="219"/>
      <c r="R35" s="219"/>
      <c r="S35" s="219"/>
      <c r="T35" s="220" t="s">
        <v>72</v>
      </c>
      <c r="U35" s="220" t="s">
        <v>52</v>
      </c>
      <c r="V35" s="220" t="s">
        <v>52</v>
      </c>
      <c r="W35" s="220"/>
      <c r="X35" s="220"/>
      <c r="Y35" s="220" t="s">
        <v>53</v>
      </c>
      <c r="Z35" s="219" t="s">
        <v>130</v>
      </c>
      <c r="AA35" s="231"/>
    </row>
    <row r="36" spans="1:27" ht="30">
      <c r="A36" s="217">
        <v>35</v>
      </c>
      <c r="B36" s="225" t="s">
        <v>13</v>
      </c>
      <c r="C36" s="226" t="s">
        <v>310</v>
      </c>
      <c r="D36" s="226" t="s">
        <v>311</v>
      </c>
      <c r="E36" s="226" t="s">
        <v>155</v>
      </c>
      <c r="F36" s="225" t="s">
        <v>244</v>
      </c>
      <c r="G36" s="225" t="s">
        <v>59</v>
      </c>
      <c r="H36" s="227" t="s">
        <v>104</v>
      </c>
      <c r="I36" s="219"/>
      <c r="J36" s="219"/>
      <c r="K36" s="219" t="s">
        <v>49</v>
      </c>
      <c r="L36" s="219"/>
      <c r="M36" s="219"/>
      <c r="N36" s="219" t="s">
        <v>49</v>
      </c>
      <c r="O36" s="219" t="s">
        <v>50</v>
      </c>
      <c r="P36" s="219"/>
      <c r="Q36" s="219"/>
      <c r="R36" s="219"/>
      <c r="S36" s="219"/>
      <c r="T36" s="220" t="s">
        <v>72</v>
      </c>
      <c r="U36" s="220" t="s">
        <v>52</v>
      </c>
      <c r="V36" s="220" t="s">
        <v>52</v>
      </c>
      <c r="W36" s="220"/>
      <c r="X36" s="220"/>
      <c r="Y36" s="220" t="s">
        <v>53</v>
      </c>
      <c r="Z36" s="219" t="s">
        <v>130</v>
      </c>
      <c r="AA36" s="231"/>
    </row>
    <row r="37" spans="1:27" ht="20.25" customHeight="1">
      <c r="A37" s="217">
        <v>36</v>
      </c>
      <c r="B37" s="225" t="s">
        <v>13</v>
      </c>
      <c r="C37" s="226" t="s">
        <v>312</v>
      </c>
      <c r="D37" s="226" t="s">
        <v>313</v>
      </c>
      <c r="E37" s="226" t="s">
        <v>68</v>
      </c>
      <c r="F37" s="225" t="s">
        <v>244</v>
      </c>
      <c r="G37" s="225" t="s">
        <v>59</v>
      </c>
      <c r="H37" s="227" t="s">
        <v>104</v>
      </c>
      <c r="I37" s="219"/>
      <c r="J37" s="219"/>
      <c r="K37" s="219" t="s">
        <v>49</v>
      </c>
      <c r="L37" s="219"/>
      <c r="M37" s="219"/>
      <c r="N37" s="219" t="s">
        <v>49</v>
      </c>
      <c r="O37" s="219" t="s">
        <v>50</v>
      </c>
      <c r="P37" s="219"/>
      <c r="Q37" s="219"/>
      <c r="R37" s="219"/>
      <c r="S37" s="219"/>
      <c r="T37" s="220" t="s">
        <v>72</v>
      </c>
      <c r="U37" s="220" t="s">
        <v>52</v>
      </c>
      <c r="V37" s="220" t="s">
        <v>52</v>
      </c>
      <c r="W37" s="220"/>
      <c r="X37" s="220"/>
      <c r="Y37" s="220" t="s">
        <v>53</v>
      </c>
      <c r="Z37" s="219" t="s">
        <v>130</v>
      </c>
      <c r="AA37" s="231"/>
    </row>
    <row r="38" spans="1:27" ht="20.25" customHeight="1">
      <c r="A38" s="217">
        <v>37</v>
      </c>
      <c r="B38" s="225" t="s">
        <v>13</v>
      </c>
      <c r="C38" s="226" t="s">
        <v>314</v>
      </c>
      <c r="D38" s="226" t="s">
        <v>315</v>
      </c>
      <c r="E38" s="226" t="s">
        <v>103</v>
      </c>
      <c r="F38" s="225" t="s">
        <v>244</v>
      </c>
      <c r="G38" s="225" t="s">
        <v>59</v>
      </c>
      <c r="H38" s="227" t="s">
        <v>104</v>
      </c>
      <c r="I38" s="219"/>
      <c r="J38" s="219"/>
      <c r="K38" s="219" t="s">
        <v>49</v>
      </c>
      <c r="L38" s="219"/>
      <c r="M38" s="219"/>
      <c r="N38" s="219" t="s">
        <v>49</v>
      </c>
      <c r="O38" s="219" t="s">
        <v>50</v>
      </c>
      <c r="P38" s="219"/>
      <c r="Q38" s="219"/>
      <c r="R38" s="219"/>
      <c r="S38" s="219"/>
      <c r="T38" s="220" t="s">
        <v>72</v>
      </c>
      <c r="U38" s="220" t="s">
        <v>52</v>
      </c>
      <c r="V38" s="220" t="s">
        <v>52</v>
      </c>
      <c r="W38" s="220"/>
      <c r="X38" s="220"/>
      <c r="Y38" s="220" t="s">
        <v>53</v>
      </c>
      <c r="Z38" s="219" t="s">
        <v>130</v>
      </c>
      <c r="AA38" s="231"/>
    </row>
    <row r="39" spans="1:27" ht="20.25" customHeight="1">
      <c r="A39" s="217">
        <v>38</v>
      </c>
      <c r="B39" s="223" t="s">
        <v>13</v>
      </c>
      <c r="C39" s="222" t="s">
        <v>316</v>
      </c>
      <c r="D39" s="222" t="s">
        <v>317</v>
      </c>
      <c r="E39" s="222" t="s">
        <v>65</v>
      </c>
      <c r="F39" s="223" t="s">
        <v>244</v>
      </c>
      <c r="G39" s="223" t="s">
        <v>59</v>
      </c>
      <c r="H39" s="224" t="s">
        <v>104</v>
      </c>
      <c r="I39" s="217"/>
      <c r="J39" s="217"/>
      <c r="K39" s="217" t="s">
        <v>49</v>
      </c>
      <c r="L39" s="217"/>
      <c r="M39" s="217"/>
      <c r="N39" s="217" t="s">
        <v>49</v>
      </c>
      <c r="O39" s="217" t="s">
        <v>50</v>
      </c>
      <c r="P39" s="217"/>
      <c r="Q39" s="217"/>
      <c r="R39" s="217"/>
      <c r="S39" s="217"/>
      <c r="T39" s="218" t="s">
        <v>51</v>
      </c>
      <c r="U39" s="218" t="s">
        <v>52</v>
      </c>
      <c r="V39" s="218" t="s">
        <v>52</v>
      </c>
      <c r="W39" s="218"/>
      <c r="X39" s="218"/>
      <c r="Y39" s="218" t="s">
        <v>53</v>
      </c>
      <c r="Z39" s="217" t="s">
        <v>105</v>
      </c>
      <c r="AA39" s="230"/>
    </row>
    <row r="40" spans="1:27" ht="30">
      <c r="A40" s="217">
        <v>39</v>
      </c>
      <c r="B40" s="223" t="s">
        <v>13</v>
      </c>
      <c r="C40" s="222" t="s">
        <v>318</v>
      </c>
      <c r="D40" s="222" t="s">
        <v>319</v>
      </c>
      <c r="E40" s="222" t="s">
        <v>65</v>
      </c>
      <c r="F40" s="223" t="s">
        <v>244</v>
      </c>
      <c r="G40" s="223" t="s">
        <v>59</v>
      </c>
      <c r="H40" s="224" t="s">
        <v>104</v>
      </c>
      <c r="I40" s="217"/>
      <c r="J40" s="217"/>
      <c r="K40" s="217" t="s">
        <v>49</v>
      </c>
      <c r="L40" s="217"/>
      <c r="M40" s="217"/>
      <c r="N40" s="217" t="s">
        <v>49</v>
      </c>
      <c r="O40" s="217" t="s">
        <v>50</v>
      </c>
      <c r="P40" s="217"/>
      <c r="Q40" s="217"/>
      <c r="R40" s="217"/>
      <c r="S40" s="217"/>
      <c r="T40" s="218" t="s">
        <v>51</v>
      </c>
      <c r="U40" s="218" t="s">
        <v>52</v>
      </c>
      <c r="V40" s="218" t="s">
        <v>52</v>
      </c>
      <c r="W40" s="218"/>
      <c r="X40" s="218"/>
      <c r="Y40" s="218" t="s">
        <v>53</v>
      </c>
      <c r="Z40" s="217" t="s">
        <v>105</v>
      </c>
      <c r="AA40" s="230"/>
    </row>
    <row r="41" spans="1:27" ht="30">
      <c r="A41" s="217">
        <v>40</v>
      </c>
      <c r="B41" s="223" t="s">
        <v>13</v>
      </c>
      <c r="C41" s="222" t="s">
        <v>320</v>
      </c>
      <c r="D41" s="222" t="s">
        <v>321</v>
      </c>
      <c r="E41" s="222" t="s">
        <v>75</v>
      </c>
      <c r="F41" s="223" t="s">
        <v>244</v>
      </c>
      <c r="G41" s="223" t="s">
        <v>59</v>
      </c>
      <c r="H41" s="224" t="s">
        <v>104</v>
      </c>
      <c r="I41" s="217"/>
      <c r="J41" s="217"/>
      <c r="K41" s="217" t="s">
        <v>49</v>
      </c>
      <c r="L41" s="217"/>
      <c r="M41" s="217"/>
      <c r="N41" s="217" t="s">
        <v>49</v>
      </c>
      <c r="O41" s="217" t="s">
        <v>50</v>
      </c>
      <c r="P41" s="217"/>
      <c r="Q41" s="217"/>
      <c r="R41" s="217"/>
      <c r="S41" s="217"/>
      <c r="T41" s="218" t="s">
        <v>51</v>
      </c>
      <c r="U41" s="218" t="s">
        <v>52</v>
      </c>
      <c r="V41" s="218" t="s">
        <v>52</v>
      </c>
      <c r="W41" s="218"/>
      <c r="X41" s="218"/>
      <c r="Y41" s="218" t="s">
        <v>53</v>
      </c>
      <c r="Z41" s="217" t="s">
        <v>144</v>
      </c>
      <c r="AA41" s="230"/>
    </row>
    <row r="42" spans="1:27" ht="45">
      <c r="A42" s="217">
        <v>41</v>
      </c>
      <c r="B42" s="223" t="s">
        <v>13</v>
      </c>
      <c r="C42" s="222" t="s">
        <v>322</v>
      </c>
      <c r="D42" s="222" t="s">
        <v>323</v>
      </c>
      <c r="E42" s="222" t="s">
        <v>65</v>
      </c>
      <c r="F42" s="223" t="s">
        <v>244</v>
      </c>
      <c r="G42" s="224" t="s">
        <v>47</v>
      </c>
      <c r="H42" s="224" t="s">
        <v>104</v>
      </c>
      <c r="I42" s="217"/>
      <c r="J42" s="217"/>
      <c r="K42" s="217" t="s">
        <v>49</v>
      </c>
      <c r="L42" s="217"/>
      <c r="M42" s="217"/>
      <c r="N42" s="217" t="s">
        <v>49</v>
      </c>
      <c r="O42" s="217" t="s">
        <v>50</v>
      </c>
      <c r="P42" s="217"/>
      <c r="Q42" s="217"/>
      <c r="R42" s="217"/>
      <c r="S42" s="217"/>
      <c r="T42" s="218" t="s">
        <v>51</v>
      </c>
      <c r="U42" s="218" t="s">
        <v>52</v>
      </c>
      <c r="V42" s="218" t="s">
        <v>52</v>
      </c>
      <c r="W42" s="218"/>
      <c r="X42" s="218"/>
      <c r="Y42" s="218" t="s">
        <v>53</v>
      </c>
      <c r="Z42" s="217" t="s">
        <v>144</v>
      </c>
      <c r="AA42" s="230"/>
    </row>
    <row r="43" spans="1:27" ht="20.25" customHeight="1">
      <c r="A43" s="217">
        <v>42</v>
      </c>
      <c r="B43" s="223" t="s">
        <v>13</v>
      </c>
      <c r="C43" s="222" t="s">
        <v>324</v>
      </c>
      <c r="D43" s="222" t="s">
        <v>325</v>
      </c>
      <c r="E43" s="222" t="s">
        <v>65</v>
      </c>
      <c r="F43" s="223" t="s">
        <v>244</v>
      </c>
      <c r="G43" s="224" t="s">
        <v>47</v>
      </c>
      <c r="H43" s="224" t="s">
        <v>104</v>
      </c>
      <c r="I43" s="217"/>
      <c r="J43" s="217"/>
      <c r="K43" s="217" t="s">
        <v>49</v>
      </c>
      <c r="L43" s="217"/>
      <c r="M43" s="217"/>
      <c r="N43" s="217" t="s">
        <v>49</v>
      </c>
      <c r="O43" s="217" t="s">
        <v>50</v>
      </c>
      <c r="P43" s="217"/>
      <c r="Q43" s="217"/>
      <c r="R43" s="217"/>
      <c r="S43" s="217"/>
      <c r="T43" s="218" t="s">
        <v>51</v>
      </c>
      <c r="U43" s="218" t="s">
        <v>52</v>
      </c>
      <c r="V43" s="218" t="s">
        <v>52</v>
      </c>
      <c r="W43" s="218"/>
      <c r="X43" s="218"/>
      <c r="Y43" s="218" t="s">
        <v>53</v>
      </c>
      <c r="Z43" s="217" t="s">
        <v>144</v>
      </c>
      <c r="AA43" s="230"/>
    </row>
    <row r="44" spans="1:27" ht="20.25" customHeight="1">
      <c r="A44" s="217">
        <v>43</v>
      </c>
      <c r="B44" s="223" t="s">
        <v>13</v>
      </c>
      <c r="C44" s="222" t="s">
        <v>326</v>
      </c>
      <c r="D44" s="222" t="s">
        <v>327</v>
      </c>
      <c r="E44" s="222" t="s">
        <v>65</v>
      </c>
      <c r="F44" s="223" t="s">
        <v>244</v>
      </c>
      <c r="G44" s="223" t="s">
        <v>59</v>
      </c>
      <c r="H44" s="224" t="s">
        <v>104</v>
      </c>
      <c r="I44" s="217"/>
      <c r="J44" s="217"/>
      <c r="K44" s="217" t="s">
        <v>49</v>
      </c>
      <c r="L44" s="217"/>
      <c r="M44" s="217"/>
      <c r="N44" s="217" t="s">
        <v>49</v>
      </c>
      <c r="O44" s="217" t="s">
        <v>50</v>
      </c>
      <c r="P44" s="217"/>
      <c r="Q44" s="217"/>
      <c r="R44" s="217"/>
      <c r="S44" s="217"/>
      <c r="T44" s="218" t="s">
        <v>51</v>
      </c>
      <c r="U44" s="218" t="s">
        <v>52</v>
      </c>
      <c r="V44" s="218" t="s">
        <v>52</v>
      </c>
      <c r="W44" s="218"/>
      <c r="X44" s="218"/>
      <c r="Y44" s="218" t="s">
        <v>53</v>
      </c>
      <c r="Z44" s="217" t="s">
        <v>130</v>
      </c>
      <c r="AA44" s="230"/>
    </row>
    <row r="45" spans="1:27" ht="20.25" customHeight="1">
      <c r="A45" s="217">
        <v>44</v>
      </c>
      <c r="B45" s="223" t="s">
        <v>13</v>
      </c>
      <c r="C45" s="222" t="s">
        <v>328</v>
      </c>
      <c r="D45" s="222" t="s">
        <v>329</v>
      </c>
      <c r="E45" s="222" t="s">
        <v>65</v>
      </c>
      <c r="F45" s="223" t="s">
        <v>244</v>
      </c>
      <c r="G45" s="224" t="s">
        <v>47</v>
      </c>
      <c r="H45" s="224" t="s">
        <v>104</v>
      </c>
      <c r="I45" s="217"/>
      <c r="J45" s="217"/>
      <c r="K45" s="217" t="s">
        <v>49</v>
      </c>
      <c r="L45" s="217"/>
      <c r="M45" s="217"/>
      <c r="N45" s="217" t="s">
        <v>49</v>
      </c>
      <c r="O45" s="217" t="s">
        <v>50</v>
      </c>
      <c r="P45" s="217"/>
      <c r="Q45" s="217"/>
      <c r="R45" s="217"/>
      <c r="S45" s="217"/>
      <c r="T45" s="218" t="s">
        <v>51</v>
      </c>
      <c r="U45" s="218" t="s">
        <v>52</v>
      </c>
      <c r="V45" s="218" t="s">
        <v>52</v>
      </c>
      <c r="W45" s="218"/>
      <c r="X45" s="218"/>
      <c r="Y45" s="218" t="s">
        <v>53</v>
      </c>
      <c r="Z45" s="217" t="s">
        <v>144</v>
      </c>
      <c r="AA45" s="230"/>
    </row>
    <row r="46" spans="1:27" ht="20.25" customHeight="1">
      <c r="A46" s="217">
        <v>45</v>
      </c>
      <c r="B46" s="223" t="s">
        <v>13</v>
      </c>
      <c r="C46" s="222" t="s">
        <v>330</v>
      </c>
      <c r="D46" s="222" t="s">
        <v>331</v>
      </c>
      <c r="E46" s="222" t="s">
        <v>103</v>
      </c>
      <c r="F46" s="223" t="s">
        <v>244</v>
      </c>
      <c r="G46" s="224" t="s">
        <v>47</v>
      </c>
      <c r="H46" s="224" t="s">
        <v>104</v>
      </c>
      <c r="I46" s="217"/>
      <c r="J46" s="217"/>
      <c r="K46" s="217" t="s">
        <v>49</v>
      </c>
      <c r="L46" s="217"/>
      <c r="M46" s="217"/>
      <c r="N46" s="217" t="s">
        <v>49</v>
      </c>
      <c r="O46" s="217" t="s">
        <v>50</v>
      </c>
      <c r="P46" s="217"/>
      <c r="Q46" s="217"/>
      <c r="R46" s="217"/>
      <c r="S46" s="217"/>
      <c r="T46" s="218" t="s">
        <v>51</v>
      </c>
      <c r="U46" s="218" t="s">
        <v>52</v>
      </c>
      <c r="V46" s="218" t="s">
        <v>52</v>
      </c>
      <c r="W46" s="218"/>
      <c r="X46" s="218"/>
      <c r="Y46" s="218" t="s">
        <v>53</v>
      </c>
      <c r="Z46" s="217" t="s">
        <v>144</v>
      </c>
      <c r="AA46" s="230"/>
    </row>
    <row r="47" spans="1:27" ht="20.25" customHeight="1">
      <c r="A47" s="217">
        <v>46</v>
      </c>
      <c r="B47" s="223" t="s">
        <v>13</v>
      </c>
      <c r="C47" s="222" t="s">
        <v>332</v>
      </c>
      <c r="D47" s="222" t="s">
        <v>333</v>
      </c>
      <c r="E47" s="222" t="s">
        <v>65</v>
      </c>
      <c r="F47" s="223" t="s">
        <v>244</v>
      </c>
      <c r="G47" s="224" t="s">
        <v>47</v>
      </c>
      <c r="H47" s="224" t="s">
        <v>104</v>
      </c>
      <c r="I47" s="217"/>
      <c r="J47" s="217"/>
      <c r="K47" s="217" t="s">
        <v>49</v>
      </c>
      <c r="L47" s="217"/>
      <c r="M47" s="217"/>
      <c r="N47" s="217" t="s">
        <v>49</v>
      </c>
      <c r="O47" s="217" t="s">
        <v>50</v>
      </c>
      <c r="P47" s="217"/>
      <c r="Q47" s="217"/>
      <c r="R47" s="217"/>
      <c r="S47" s="217"/>
      <c r="T47" s="218" t="s">
        <v>51</v>
      </c>
      <c r="U47" s="218" t="s">
        <v>52</v>
      </c>
      <c r="V47" s="218" t="s">
        <v>52</v>
      </c>
      <c r="W47" s="218"/>
      <c r="X47" s="218"/>
      <c r="Y47" s="218" t="s">
        <v>53</v>
      </c>
      <c r="Z47" s="217" t="s">
        <v>144</v>
      </c>
      <c r="AA47" s="230"/>
    </row>
    <row r="48" spans="1:27" ht="20.25" customHeight="1">
      <c r="A48" s="217">
        <v>47</v>
      </c>
      <c r="B48" s="223" t="s">
        <v>13</v>
      </c>
      <c r="C48" s="222" t="s">
        <v>334</v>
      </c>
      <c r="D48" s="222" t="s">
        <v>335</v>
      </c>
      <c r="E48" s="222" t="s">
        <v>68</v>
      </c>
      <c r="F48" s="223" t="s">
        <v>244</v>
      </c>
      <c r="G48" s="223" t="s">
        <v>86</v>
      </c>
      <c r="H48" s="224" t="s">
        <v>104</v>
      </c>
      <c r="I48" s="217"/>
      <c r="J48" s="217"/>
      <c r="K48" s="217" t="s">
        <v>49</v>
      </c>
      <c r="L48" s="217"/>
      <c r="M48" s="217"/>
      <c r="N48" s="217" t="s">
        <v>49</v>
      </c>
      <c r="O48" s="217" t="s">
        <v>50</v>
      </c>
      <c r="P48" s="217"/>
      <c r="Q48" s="217"/>
      <c r="R48" s="217"/>
      <c r="S48" s="217"/>
      <c r="T48" s="218" t="s">
        <v>51</v>
      </c>
      <c r="U48" s="218" t="s">
        <v>52</v>
      </c>
      <c r="V48" s="218" t="s">
        <v>52</v>
      </c>
      <c r="W48" s="218"/>
      <c r="X48" s="218"/>
      <c r="Y48" s="218" t="s">
        <v>53</v>
      </c>
      <c r="Z48" s="217" t="s">
        <v>130</v>
      </c>
      <c r="AA48" s="230"/>
    </row>
    <row r="49" spans="1:27" ht="30">
      <c r="A49" s="217">
        <v>48</v>
      </c>
      <c r="B49" s="223" t="s">
        <v>13</v>
      </c>
      <c r="C49" s="222" t="s">
        <v>336</v>
      </c>
      <c r="D49" s="222" t="s">
        <v>337</v>
      </c>
      <c r="E49" s="222" t="s">
        <v>62</v>
      </c>
      <c r="F49" s="223" t="s">
        <v>244</v>
      </c>
      <c r="G49" s="224" t="s">
        <v>47</v>
      </c>
      <c r="H49" s="224" t="s">
        <v>104</v>
      </c>
      <c r="I49" s="217"/>
      <c r="J49" s="217"/>
      <c r="K49" s="217" t="s">
        <v>49</v>
      </c>
      <c r="L49" s="217"/>
      <c r="M49" s="217"/>
      <c r="N49" s="217" t="s">
        <v>49</v>
      </c>
      <c r="O49" s="217" t="s">
        <v>50</v>
      </c>
      <c r="P49" s="217"/>
      <c r="Q49" s="217"/>
      <c r="R49" s="217"/>
      <c r="S49" s="217"/>
      <c r="T49" s="218" t="s">
        <v>51</v>
      </c>
      <c r="U49" s="218" t="s">
        <v>52</v>
      </c>
      <c r="V49" s="218" t="s">
        <v>52</v>
      </c>
      <c r="W49" s="218"/>
      <c r="X49" s="218"/>
      <c r="Y49" s="218" t="s">
        <v>53</v>
      </c>
      <c r="Z49" s="217" t="s">
        <v>130</v>
      </c>
      <c r="AA49" s="230"/>
    </row>
    <row r="50" spans="1:27" ht="20.25" customHeight="1">
      <c r="A50" s="217">
        <v>49</v>
      </c>
      <c r="B50" s="223" t="s">
        <v>152</v>
      </c>
      <c r="C50" s="222" t="s">
        <v>338</v>
      </c>
      <c r="D50" s="222" t="s">
        <v>339</v>
      </c>
      <c r="E50" s="222" t="s">
        <v>103</v>
      </c>
      <c r="F50" s="223" t="s">
        <v>244</v>
      </c>
      <c r="G50" s="223" t="s">
        <v>86</v>
      </c>
      <c r="H50" s="223" t="s">
        <v>156</v>
      </c>
      <c r="I50" s="217"/>
      <c r="J50" s="217"/>
      <c r="K50" s="217" t="s">
        <v>49</v>
      </c>
      <c r="L50" s="217"/>
      <c r="M50" s="217"/>
      <c r="N50" s="217" t="s">
        <v>49</v>
      </c>
      <c r="O50" s="217" t="s">
        <v>50</v>
      </c>
      <c r="P50" s="217"/>
      <c r="Q50" s="217"/>
      <c r="R50" s="217"/>
      <c r="S50" s="217"/>
      <c r="T50" s="218" t="s">
        <v>51</v>
      </c>
      <c r="U50" s="218" t="s">
        <v>52</v>
      </c>
      <c r="V50" s="218" t="s">
        <v>52</v>
      </c>
      <c r="W50" s="218"/>
      <c r="X50" s="218"/>
      <c r="Y50" s="218" t="s">
        <v>53</v>
      </c>
      <c r="Z50" s="217" t="s">
        <v>157</v>
      </c>
      <c r="AA50" s="230"/>
    </row>
    <row r="51" spans="1:27" ht="20.25" customHeight="1">
      <c r="A51" s="217">
        <v>50</v>
      </c>
      <c r="B51" s="223" t="s">
        <v>152</v>
      </c>
      <c r="C51" s="222" t="s">
        <v>340</v>
      </c>
      <c r="D51" s="222" t="s">
        <v>341</v>
      </c>
      <c r="E51" s="222" t="s">
        <v>103</v>
      </c>
      <c r="F51" s="223" t="s">
        <v>244</v>
      </c>
      <c r="G51" s="223" t="s">
        <v>86</v>
      </c>
      <c r="H51" s="223" t="s">
        <v>156</v>
      </c>
      <c r="I51" s="217"/>
      <c r="J51" s="217"/>
      <c r="K51" s="217" t="s">
        <v>49</v>
      </c>
      <c r="L51" s="217"/>
      <c r="M51" s="217"/>
      <c r="N51" s="217" t="s">
        <v>49</v>
      </c>
      <c r="O51" s="217" t="s">
        <v>50</v>
      </c>
      <c r="P51" s="217"/>
      <c r="Q51" s="217"/>
      <c r="R51" s="217"/>
      <c r="S51" s="217"/>
      <c r="T51" s="218" t="s">
        <v>51</v>
      </c>
      <c r="U51" s="218" t="s">
        <v>52</v>
      </c>
      <c r="V51" s="218" t="s">
        <v>52</v>
      </c>
      <c r="W51" s="218"/>
      <c r="X51" s="218"/>
      <c r="Y51" s="218" t="s">
        <v>53</v>
      </c>
      <c r="Z51" s="217" t="s">
        <v>157</v>
      </c>
      <c r="AA51" s="230"/>
    </row>
    <row r="52" spans="1:27" ht="20.25" customHeight="1">
      <c r="A52" s="217">
        <v>51</v>
      </c>
      <c r="B52" s="223" t="s">
        <v>152</v>
      </c>
      <c r="C52" s="222" t="s">
        <v>342</v>
      </c>
      <c r="D52" s="222" t="s">
        <v>343</v>
      </c>
      <c r="E52" s="222" t="s">
        <v>103</v>
      </c>
      <c r="F52" s="223" t="s">
        <v>244</v>
      </c>
      <c r="G52" s="223" t="s">
        <v>86</v>
      </c>
      <c r="H52" s="223" t="s">
        <v>156</v>
      </c>
      <c r="I52" s="217"/>
      <c r="J52" s="217"/>
      <c r="K52" s="217" t="s">
        <v>49</v>
      </c>
      <c r="L52" s="217"/>
      <c r="M52" s="217"/>
      <c r="N52" s="217" t="s">
        <v>49</v>
      </c>
      <c r="O52" s="217" t="s">
        <v>50</v>
      </c>
      <c r="P52" s="217"/>
      <c r="Q52" s="217"/>
      <c r="R52" s="217"/>
      <c r="S52" s="217"/>
      <c r="T52" s="218" t="s">
        <v>51</v>
      </c>
      <c r="U52" s="218" t="s">
        <v>52</v>
      </c>
      <c r="V52" s="218" t="s">
        <v>52</v>
      </c>
      <c r="W52" s="218"/>
      <c r="X52" s="218"/>
      <c r="Y52" s="218" t="s">
        <v>53</v>
      </c>
      <c r="Z52" s="217" t="s">
        <v>157</v>
      </c>
      <c r="AA52" s="230"/>
    </row>
    <row r="53" spans="1:27" ht="20.25" customHeight="1">
      <c r="A53" s="217">
        <v>52</v>
      </c>
      <c r="B53" s="223" t="s">
        <v>152</v>
      </c>
      <c r="C53" s="222" t="s">
        <v>344</v>
      </c>
      <c r="D53" s="222" t="s">
        <v>345</v>
      </c>
      <c r="E53" s="222" t="s">
        <v>103</v>
      </c>
      <c r="F53" s="223" t="s">
        <v>244</v>
      </c>
      <c r="G53" s="223" t="s">
        <v>86</v>
      </c>
      <c r="H53" s="223" t="s">
        <v>156</v>
      </c>
      <c r="I53" s="217"/>
      <c r="J53" s="217"/>
      <c r="K53" s="217" t="s">
        <v>49</v>
      </c>
      <c r="L53" s="217"/>
      <c r="M53" s="217"/>
      <c r="N53" s="217" t="s">
        <v>49</v>
      </c>
      <c r="O53" s="217" t="s">
        <v>50</v>
      </c>
      <c r="P53" s="217"/>
      <c r="Q53" s="217"/>
      <c r="R53" s="217"/>
      <c r="S53" s="217"/>
      <c r="T53" s="218" t="s">
        <v>51</v>
      </c>
      <c r="U53" s="218" t="s">
        <v>52</v>
      </c>
      <c r="V53" s="218" t="s">
        <v>52</v>
      </c>
      <c r="W53" s="218"/>
      <c r="X53" s="218"/>
      <c r="Y53" s="218" t="s">
        <v>53</v>
      </c>
      <c r="Z53" s="217" t="s">
        <v>157</v>
      </c>
      <c r="AA53" s="230"/>
    </row>
    <row r="54" spans="1:27" ht="20.25" customHeight="1">
      <c r="A54" s="217">
        <v>53</v>
      </c>
      <c r="B54" s="223" t="s">
        <v>152</v>
      </c>
      <c r="C54" s="222" t="s">
        <v>346</v>
      </c>
      <c r="D54" s="222" t="s">
        <v>347</v>
      </c>
      <c r="E54" s="222" t="s">
        <v>103</v>
      </c>
      <c r="F54" s="223" t="s">
        <v>244</v>
      </c>
      <c r="G54" s="223" t="s">
        <v>86</v>
      </c>
      <c r="H54" s="223" t="s">
        <v>156</v>
      </c>
      <c r="I54" s="217"/>
      <c r="J54" s="217"/>
      <c r="K54" s="217" t="s">
        <v>49</v>
      </c>
      <c r="L54" s="217"/>
      <c r="M54" s="217"/>
      <c r="N54" s="217" t="s">
        <v>49</v>
      </c>
      <c r="O54" s="217" t="s">
        <v>50</v>
      </c>
      <c r="P54" s="217"/>
      <c r="Q54" s="217"/>
      <c r="R54" s="217"/>
      <c r="S54" s="217"/>
      <c r="T54" s="218" t="s">
        <v>51</v>
      </c>
      <c r="U54" s="218" t="s">
        <v>52</v>
      </c>
      <c r="V54" s="218" t="s">
        <v>52</v>
      </c>
      <c r="W54" s="218"/>
      <c r="X54" s="218"/>
      <c r="Y54" s="218" t="s">
        <v>53</v>
      </c>
      <c r="Z54" s="217" t="s">
        <v>157</v>
      </c>
      <c r="AA54" s="230"/>
    </row>
    <row r="55" spans="1:27" ht="20.25" customHeight="1">
      <c r="A55" s="217">
        <v>54</v>
      </c>
      <c r="B55" s="223" t="s">
        <v>152</v>
      </c>
      <c r="C55" s="222" t="s">
        <v>348</v>
      </c>
      <c r="D55" s="222" t="s">
        <v>349</v>
      </c>
      <c r="E55" s="222" t="s">
        <v>103</v>
      </c>
      <c r="F55" s="223" t="s">
        <v>244</v>
      </c>
      <c r="G55" s="223" t="s">
        <v>86</v>
      </c>
      <c r="H55" s="223" t="s">
        <v>156</v>
      </c>
      <c r="I55" s="217"/>
      <c r="J55" s="217"/>
      <c r="K55" s="217" t="s">
        <v>49</v>
      </c>
      <c r="L55" s="217"/>
      <c r="M55" s="217"/>
      <c r="N55" s="217" t="s">
        <v>49</v>
      </c>
      <c r="O55" s="217" t="s">
        <v>50</v>
      </c>
      <c r="P55" s="217"/>
      <c r="Q55" s="217"/>
      <c r="R55" s="217"/>
      <c r="S55" s="217"/>
      <c r="T55" s="218" t="s">
        <v>51</v>
      </c>
      <c r="U55" s="218" t="s">
        <v>52</v>
      </c>
      <c r="V55" s="218" t="s">
        <v>52</v>
      </c>
      <c r="W55" s="218"/>
      <c r="X55" s="218"/>
      <c r="Y55" s="218" t="s">
        <v>53</v>
      </c>
      <c r="Z55" s="217" t="s">
        <v>157</v>
      </c>
      <c r="AA55" s="230"/>
    </row>
    <row r="56" spans="1:27" ht="20.25" customHeight="1">
      <c r="A56" s="217">
        <v>55</v>
      </c>
      <c r="B56" s="223" t="s">
        <v>152</v>
      </c>
      <c r="C56" s="222" t="s">
        <v>350</v>
      </c>
      <c r="D56" s="222" t="s">
        <v>351</v>
      </c>
      <c r="E56" s="222" t="s">
        <v>103</v>
      </c>
      <c r="F56" s="223" t="s">
        <v>244</v>
      </c>
      <c r="G56" s="223" t="s">
        <v>86</v>
      </c>
      <c r="H56" s="223" t="s">
        <v>156</v>
      </c>
      <c r="I56" s="217"/>
      <c r="J56" s="217"/>
      <c r="K56" s="217" t="s">
        <v>49</v>
      </c>
      <c r="L56" s="217"/>
      <c r="M56" s="217"/>
      <c r="N56" s="217" t="s">
        <v>49</v>
      </c>
      <c r="O56" s="217" t="s">
        <v>50</v>
      </c>
      <c r="P56" s="217"/>
      <c r="Q56" s="217"/>
      <c r="R56" s="217"/>
      <c r="S56" s="217"/>
      <c r="T56" s="218" t="s">
        <v>51</v>
      </c>
      <c r="U56" s="218" t="s">
        <v>52</v>
      </c>
      <c r="V56" s="218" t="s">
        <v>52</v>
      </c>
      <c r="W56" s="218"/>
      <c r="X56" s="218"/>
      <c r="Y56" s="218" t="s">
        <v>53</v>
      </c>
      <c r="Z56" s="217" t="s">
        <v>157</v>
      </c>
      <c r="AA56" s="230"/>
    </row>
    <row r="57" spans="1:27" ht="20.25" customHeight="1">
      <c r="A57" s="217">
        <v>56</v>
      </c>
      <c r="B57" s="223" t="s">
        <v>152</v>
      </c>
      <c r="C57" s="222" t="s">
        <v>352</v>
      </c>
      <c r="D57" s="222" t="s">
        <v>353</v>
      </c>
      <c r="E57" s="222" t="s">
        <v>62</v>
      </c>
      <c r="F57" s="223" t="s">
        <v>244</v>
      </c>
      <c r="G57" s="223" t="s">
        <v>86</v>
      </c>
      <c r="H57" s="223" t="s">
        <v>156</v>
      </c>
      <c r="I57" s="217"/>
      <c r="J57" s="217"/>
      <c r="K57" s="217" t="s">
        <v>49</v>
      </c>
      <c r="L57" s="217"/>
      <c r="M57" s="217"/>
      <c r="N57" s="217" t="s">
        <v>49</v>
      </c>
      <c r="O57" s="217" t="s">
        <v>50</v>
      </c>
      <c r="P57" s="217"/>
      <c r="Q57" s="217"/>
      <c r="R57" s="217"/>
      <c r="S57" s="217"/>
      <c r="T57" s="218" t="s">
        <v>51</v>
      </c>
      <c r="U57" s="218" t="s">
        <v>52</v>
      </c>
      <c r="V57" s="218" t="s">
        <v>52</v>
      </c>
      <c r="W57" s="218"/>
      <c r="X57" s="218"/>
      <c r="Y57" s="218" t="s">
        <v>53</v>
      </c>
      <c r="Z57" s="217" t="s">
        <v>157</v>
      </c>
      <c r="AA57" s="230"/>
    </row>
    <row r="58" spans="1:27" ht="20.25" customHeight="1">
      <c r="A58" s="217">
        <v>57</v>
      </c>
      <c r="B58" s="223" t="s">
        <v>152</v>
      </c>
      <c r="C58" s="222" t="s">
        <v>354</v>
      </c>
      <c r="D58" s="222" t="s">
        <v>355</v>
      </c>
      <c r="E58" s="222" t="s">
        <v>62</v>
      </c>
      <c r="F58" s="223" t="s">
        <v>244</v>
      </c>
      <c r="G58" s="223" t="s">
        <v>86</v>
      </c>
      <c r="H58" s="223" t="s">
        <v>156</v>
      </c>
      <c r="I58" s="217"/>
      <c r="J58" s="217"/>
      <c r="K58" s="217" t="s">
        <v>49</v>
      </c>
      <c r="L58" s="217"/>
      <c r="M58" s="217"/>
      <c r="N58" s="217" t="s">
        <v>49</v>
      </c>
      <c r="O58" s="217" t="s">
        <v>50</v>
      </c>
      <c r="P58" s="217"/>
      <c r="Q58" s="217"/>
      <c r="R58" s="217"/>
      <c r="S58" s="217"/>
      <c r="T58" s="218" t="s">
        <v>51</v>
      </c>
      <c r="U58" s="218" t="s">
        <v>52</v>
      </c>
      <c r="V58" s="218" t="s">
        <v>52</v>
      </c>
      <c r="W58" s="218"/>
      <c r="X58" s="218"/>
      <c r="Y58" s="218" t="s">
        <v>53</v>
      </c>
      <c r="Z58" s="217" t="s">
        <v>157</v>
      </c>
      <c r="AA58" s="230"/>
    </row>
    <row r="59" spans="1:27" ht="20.25" customHeight="1">
      <c r="A59" s="217">
        <v>58</v>
      </c>
      <c r="B59" s="223" t="s">
        <v>152</v>
      </c>
      <c r="C59" s="222" t="s">
        <v>356</v>
      </c>
      <c r="D59" s="222" t="s">
        <v>357</v>
      </c>
      <c r="E59" s="222" t="s">
        <v>62</v>
      </c>
      <c r="F59" s="223" t="s">
        <v>244</v>
      </c>
      <c r="G59" s="223" t="s">
        <v>86</v>
      </c>
      <c r="H59" s="223" t="s">
        <v>156</v>
      </c>
      <c r="I59" s="217"/>
      <c r="J59" s="217"/>
      <c r="K59" s="217" t="s">
        <v>49</v>
      </c>
      <c r="L59" s="217"/>
      <c r="M59" s="217"/>
      <c r="N59" s="217" t="s">
        <v>49</v>
      </c>
      <c r="O59" s="217" t="s">
        <v>50</v>
      </c>
      <c r="P59" s="217"/>
      <c r="Q59" s="217"/>
      <c r="R59" s="217"/>
      <c r="S59" s="217"/>
      <c r="T59" s="218" t="s">
        <v>51</v>
      </c>
      <c r="U59" s="218" t="s">
        <v>52</v>
      </c>
      <c r="V59" s="218" t="s">
        <v>52</v>
      </c>
      <c r="W59" s="218"/>
      <c r="X59" s="218"/>
      <c r="Y59" s="218" t="s">
        <v>53</v>
      </c>
      <c r="Z59" s="217" t="s">
        <v>157</v>
      </c>
      <c r="AA59" s="230"/>
    </row>
    <row r="60" spans="1:27" ht="20.25" customHeight="1">
      <c r="A60" s="217">
        <v>59</v>
      </c>
      <c r="B60" s="217" t="s">
        <v>12</v>
      </c>
      <c r="C60" s="218" t="s">
        <v>358</v>
      </c>
      <c r="D60" s="218" t="s">
        <v>359</v>
      </c>
      <c r="E60" s="218" t="s">
        <v>62</v>
      </c>
      <c r="F60" s="217" t="s">
        <v>244</v>
      </c>
      <c r="G60" s="224" t="s">
        <v>47</v>
      </c>
      <c r="H60" s="224" t="s">
        <v>162</v>
      </c>
      <c r="I60" s="217"/>
      <c r="J60" s="217"/>
      <c r="K60" s="217" t="s">
        <v>49</v>
      </c>
      <c r="L60" s="217"/>
      <c r="M60" s="217"/>
      <c r="N60" s="217" t="s">
        <v>49</v>
      </c>
      <c r="O60" s="217" t="s">
        <v>50</v>
      </c>
      <c r="P60" s="217"/>
      <c r="Q60" s="217"/>
      <c r="R60" s="217"/>
      <c r="S60" s="217"/>
      <c r="T60" s="218" t="s">
        <v>51</v>
      </c>
      <c r="U60" s="218" t="s">
        <v>52</v>
      </c>
      <c r="V60" s="218" t="s">
        <v>52</v>
      </c>
      <c r="W60" s="218"/>
      <c r="X60" s="218"/>
      <c r="Y60" s="218" t="s">
        <v>53</v>
      </c>
      <c r="Z60" s="217" t="s">
        <v>163</v>
      </c>
      <c r="AA60" s="230"/>
    </row>
    <row r="61" spans="1:27" ht="20.25" customHeight="1">
      <c r="A61" s="217">
        <v>60</v>
      </c>
      <c r="B61" s="217" t="s">
        <v>14</v>
      </c>
      <c r="C61" s="221" t="s">
        <v>360</v>
      </c>
      <c r="D61" s="218" t="s">
        <v>361</v>
      </c>
      <c r="E61" s="218" t="s">
        <v>75</v>
      </c>
      <c r="F61" s="217" t="s">
        <v>244</v>
      </c>
      <c r="G61" s="217" t="s">
        <v>86</v>
      </c>
      <c r="H61" s="217" t="s">
        <v>166</v>
      </c>
      <c r="I61" s="217"/>
      <c r="J61" s="217"/>
      <c r="K61" s="217" t="s">
        <v>49</v>
      </c>
      <c r="L61" s="217"/>
      <c r="M61" s="217"/>
      <c r="N61" s="217" t="s">
        <v>49</v>
      </c>
      <c r="O61" s="217" t="s">
        <v>50</v>
      </c>
      <c r="P61" s="217"/>
      <c r="Q61" s="217"/>
      <c r="R61" s="217"/>
      <c r="S61" s="217"/>
      <c r="T61" s="218" t="s">
        <v>51</v>
      </c>
      <c r="U61" s="218" t="s">
        <v>52</v>
      </c>
      <c r="V61" s="218" t="s">
        <v>52</v>
      </c>
      <c r="W61" s="218"/>
      <c r="X61" s="218"/>
      <c r="Y61" s="218" t="s">
        <v>53</v>
      </c>
      <c r="Z61" s="217" t="s">
        <v>167</v>
      </c>
      <c r="AA61" s="230"/>
    </row>
    <row r="62" spans="1:27" ht="20.25" customHeight="1">
      <c r="A62" s="217">
        <v>61</v>
      </c>
      <c r="B62" s="217" t="s">
        <v>14</v>
      </c>
      <c r="C62" s="221" t="s">
        <v>362</v>
      </c>
      <c r="D62" s="218" t="s">
        <v>363</v>
      </c>
      <c r="E62" s="218" t="s">
        <v>68</v>
      </c>
      <c r="F62" s="217" t="s">
        <v>244</v>
      </c>
      <c r="G62" s="217" t="s">
        <v>59</v>
      </c>
      <c r="H62" s="217" t="s">
        <v>166</v>
      </c>
      <c r="I62" s="217"/>
      <c r="J62" s="217"/>
      <c r="K62" s="217" t="s">
        <v>49</v>
      </c>
      <c r="L62" s="217"/>
      <c r="M62" s="217"/>
      <c r="N62" s="217" t="s">
        <v>49</v>
      </c>
      <c r="O62" s="217" t="s">
        <v>50</v>
      </c>
      <c r="P62" s="217"/>
      <c r="Q62" s="217"/>
      <c r="R62" s="217"/>
      <c r="S62" s="217"/>
      <c r="T62" s="218" t="s">
        <v>51</v>
      </c>
      <c r="U62" s="218" t="s">
        <v>52</v>
      </c>
      <c r="V62" s="218" t="s">
        <v>52</v>
      </c>
      <c r="W62" s="218"/>
      <c r="X62" s="218"/>
      <c r="Y62" s="218" t="s">
        <v>53</v>
      </c>
      <c r="Z62" s="217" t="s">
        <v>167</v>
      </c>
      <c r="AA62" s="230"/>
    </row>
    <row r="63" spans="1:27" ht="30">
      <c r="A63" s="217">
        <v>62</v>
      </c>
      <c r="B63" s="217" t="s">
        <v>14</v>
      </c>
      <c r="C63" s="221" t="s">
        <v>364</v>
      </c>
      <c r="D63" s="218" t="s">
        <v>365</v>
      </c>
      <c r="E63" s="218" t="s">
        <v>68</v>
      </c>
      <c r="F63" s="217" t="s">
        <v>244</v>
      </c>
      <c r="G63" s="217" t="s">
        <v>86</v>
      </c>
      <c r="H63" s="217" t="s">
        <v>166</v>
      </c>
      <c r="I63" s="217"/>
      <c r="J63" s="217"/>
      <c r="K63" s="217" t="s">
        <v>49</v>
      </c>
      <c r="L63" s="217"/>
      <c r="M63" s="217"/>
      <c r="N63" s="217" t="s">
        <v>49</v>
      </c>
      <c r="O63" s="217" t="s">
        <v>50</v>
      </c>
      <c r="P63" s="217"/>
      <c r="Q63" s="217"/>
      <c r="R63" s="217"/>
      <c r="S63" s="217"/>
      <c r="T63" s="218" t="s">
        <v>51</v>
      </c>
      <c r="U63" s="218" t="s">
        <v>52</v>
      </c>
      <c r="V63" s="218" t="s">
        <v>52</v>
      </c>
      <c r="W63" s="218"/>
      <c r="X63" s="218"/>
      <c r="Y63" s="218" t="s">
        <v>53</v>
      </c>
      <c r="Z63" s="217" t="s">
        <v>167</v>
      </c>
      <c r="AA63" s="230"/>
    </row>
  </sheetData>
  <autoFilter ref="A1:AA63"/>
  <dataValidations count="12">
    <dataValidation allowBlank="1" showInputMessage="1" showErrorMessage="1" sqref="E1:F1"/>
    <dataValidation type="list" allowBlank="1" showInputMessage="1" showErrorMessage="1" sqref="N2:N63">
      <formula1>$J$3:$J$5</formula1>
    </dataValidation>
    <dataValidation type="list" allowBlank="1" showInputMessage="1" showErrorMessage="1" sqref="E2:E63">
      <formula1>#REF!</formula1>
    </dataValidation>
    <dataValidation type="list" allowBlank="1" showInputMessage="1" showErrorMessage="1" sqref="F2:F63">
      <formula1>#REF!</formula1>
    </dataValidation>
    <dataValidation type="list" allowBlank="1" showInputMessage="1" showErrorMessage="1" sqref="G2:G63">
      <formula1>#REF!</formula1>
    </dataValidation>
    <dataValidation type="list" allowBlank="1" showInputMessage="1" showErrorMessage="1" sqref="H2:H63">
      <formula1>#REF!</formula1>
    </dataValidation>
    <dataValidation type="list" allowBlank="1" showInputMessage="1" showErrorMessage="1" sqref="K2:K63">
      <formula1>#REF!</formula1>
    </dataValidation>
    <dataValidation type="list" allowBlank="1" showInputMessage="1" showErrorMessage="1" sqref="O2:O63">
      <formula1>#REF!</formula1>
    </dataValidation>
    <dataValidation type="list" allowBlank="1" showInputMessage="1" showErrorMessage="1" sqref="T2:T63">
      <formula1>#REF!</formula1>
    </dataValidation>
    <dataValidation type="list" allowBlank="1" showInputMessage="1" showErrorMessage="1" sqref="U2:U63">
      <formula1>#REF!</formula1>
    </dataValidation>
    <dataValidation type="list" allowBlank="1" showInputMessage="1" showErrorMessage="1" sqref="V2:V63">
      <formula1>#REF!</formula1>
    </dataValidation>
    <dataValidation type="list" allowBlank="1" showInputMessage="1" showErrorMessage="1" sqref="Y2:Y63">
      <formula1>#REF!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0"/>
  <sheetViews>
    <sheetView workbookViewId="0">
      <selection activeCell="K17" sqref="K17"/>
    </sheetView>
  </sheetViews>
  <sheetFormatPr defaultColWidth="9" defaultRowHeight="16.5"/>
  <cols>
    <col min="4" max="6" width="10.375" customWidth="1"/>
    <col min="7" max="8" width="9.625" customWidth="1"/>
  </cols>
  <sheetData>
    <row r="1" spans="2:18">
      <c r="B1" t="s">
        <v>46</v>
      </c>
      <c r="D1" t="s">
        <v>366</v>
      </c>
      <c r="E1" s="206">
        <v>44807</v>
      </c>
      <c r="F1" s="206"/>
      <c r="G1" s="207"/>
      <c r="H1" s="207"/>
    </row>
    <row r="3" spans="2:18" ht="49.5" customHeight="1">
      <c r="B3" s="270" t="s">
        <v>1</v>
      </c>
      <c r="C3" s="270" t="s">
        <v>7</v>
      </c>
      <c r="D3" s="270" t="s">
        <v>72</v>
      </c>
      <c r="E3" s="270" t="s">
        <v>367</v>
      </c>
      <c r="F3" s="270" t="s">
        <v>368</v>
      </c>
      <c r="G3" s="266" t="s">
        <v>369</v>
      </c>
      <c r="H3" s="267"/>
      <c r="I3" s="266" t="s">
        <v>370</v>
      </c>
      <c r="J3" s="267"/>
      <c r="K3" s="268" t="s">
        <v>371</v>
      </c>
      <c r="L3" s="267"/>
      <c r="M3" s="268" t="s">
        <v>372</v>
      </c>
      <c r="N3" s="269"/>
      <c r="O3" s="266" t="s">
        <v>373</v>
      </c>
      <c r="P3" s="267"/>
    </row>
    <row r="4" spans="2:18">
      <c r="B4" s="271"/>
      <c r="C4" s="271"/>
      <c r="D4" s="271"/>
      <c r="E4" s="271"/>
      <c r="F4" s="271"/>
      <c r="G4" s="237" t="s">
        <v>5</v>
      </c>
      <c r="H4" s="237" t="s">
        <v>6</v>
      </c>
      <c r="I4" s="237" t="s">
        <v>5</v>
      </c>
      <c r="J4" s="237" t="s">
        <v>6</v>
      </c>
      <c r="K4" s="237" t="s">
        <v>5</v>
      </c>
      <c r="L4" s="237" t="s">
        <v>6</v>
      </c>
      <c r="M4" s="237" t="s">
        <v>5</v>
      </c>
      <c r="N4" s="237" t="s">
        <v>6</v>
      </c>
      <c r="O4" s="237" t="s">
        <v>5</v>
      </c>
      <c r="P4" s="237" t="s">
        <v>6</v>
      </c>
    </row>
    <row r="5" spans="2:18">
      <c r="B5" s="208" t="s">
        <v>11</v>
      </c>
      <c r="C5" s="209">
        <f>COUNTIFS('Wave1B Plan'!$I$9:$I$18,'Plan vs Actual '!$B$1,'Wave1B Plan'!$B$9:$B$18,'Plan vs Actual '!$B5)</f>
        <v>0</v>
      </c>
      <c r="D5" s="209">
        <f>COUNTIFS('Wave1B Plan'!$I$9:$I$18,'Plan vs Actual '!$B$1,'Wave1B Plan'!$B$9:$B$18,'Plan vs Actual '!$B5,'Wave1B Plan'!$AF$9:$AF$18,'Plan vs Actual '!$D$3)</f>
        <v>0</v>
      </c>
      <c r="E5" s="209">
        <f>COUNTIFS('Wave1B Plan'!$I$9:$I$18,'Plan vs Actual '!$B$1,'Wave1B Plan'!$B$9:$B$18,'Plan vs Actual '!$B5,'Wave1B Plan'!$AF$9:$AF$18,'Plan vs Actual '!$E$3)</f>
        <v>0</v>
      </c>
      <c r="F5" s="209">
        <f>+C5-D5-E5</f>
        <v>0</v>
      </c>
      <c r="G5" s="238">
        <f>COUNTIFS('Wave1B Plan'!$B$9:$B$18,'Plan vs Actual '!$B5,'Wave1B Plan'!$I$9:$I$18,'Plan vs Actual '!$B$1,'Wave1B Plan'!$L$9:$L$18,"&lt;="&amp;$E$1)</f>
        <v>0</v>
      </c>
      <c r="H5" s="238">
        <f>COUNTIFS('Wave1B Plan'!$B$9:$B$18,'Plan vs Actual '!$B5,'Wave1B Plan'!$I$9:$I$18,'Plan vs Actual '!$B$1,'Wave1B Plan'!$P$9:$P$18,"&lt;="&amp;$E$1)</f>
        <v>0</v>
      </c>
      <c r="I5" s="239">
        <f>COUNTIFS('Wave1B Plan'!$B$9:$B$18,'Plan vs Actual '!$B5,'Wave1B Plan'!$I$9:$I$18,'Plan vs Actual '!$B$1,'Wave1B Plan'!$R$9:$R$18,"&lt;="&amp;$E$1)</f>
        <v>0</v>
      </c>
      <c r="J5" s="239">
        <f>COUNTIFS('Wave1B Plan'!$B$9:$B$18,'Plan vs Actual '!$B5,'Wave1B Plan'!$I$9:$I$18,'Plan vs Actual '!$B$1,'Wave1B Plan'!$T$9:$T$18,"&lt;="&amp;$E$1)</f>
        <v>0</v>
      </c>
      <c r="K5" s="211">
        <f>COUNTIFS('Wave1B Plan'!$B$9:$B$18,'Plan vs Actual '!$B5,'Wave1B Plan'!$I$9:$I$18,'Plan vs Actual '!$B$1,'Wave1B Plan'!$AD$9:$AD$18,"&lt;="&amp;$E$1)</f>
        <v>0</v>
      </c>
      <c r="L5" s="211">
        <f>COUNTIFS('Wave1B Plan'!$B$9:$B$18,'Plan vs Actual '!$B5,'Wave1B Plan'!$I$9:$I$18,'Plan vs Actual '!$B$1,'Wave1B Plan'!$AE$9:$AE$18,"&lt;="&amp;$E$1)</f>
        <v>0</v>
      </c>
      <c r="M5" s="240">
        <f>COUNTIFS('Wave1B Plan'!$B$9:$B$18,'Plan vs Actual '!$B5,'Wave1B Plan'!$I$9:$I$18,'Plan vs Actual '!$B$1,'Wave1B Plan'!$AL$9:$AL$18,"&lt;="&amp;$E$1)</f>
        <v>0</v>
      </c>
      <c r="N5" s="240">
        <f>COUNTIFS('Wave1B Plan'!$B$9:$B$18,'Plan vs Actual '!$B5,'Wave1B Plan'!$I$9:$I$18,'Plan vs Actual '!$B$1,'Wave1B Plan'!$AM$9:$AM$18,"&lt;="&amp;$E$1)</f>
        <v>0</v>
      </c>
      <c r="O5" s="212">
        <f>COUNTIFS('Wave1B Plan'!$B$9:$B$18,'Plan vs Actual '!$B5,'Wave1B Plan'!$I$9:$I$18,'Plan vs Actual '!$B$1,'Wave1B Plan'!$AU$9:$AU$18,"&lt;="&amp;$E$1)</f>
        <v>0</v>
      </c>
      <c r="P5" s="212">
        <f>COUNTIFS('Wave1B Plan'!$B$9:$B$18,'Plan vs Actual '!$B5,'Wave1B Plan'!$I$9:$I$18,'Plan vs Actual '!$B$1,'Wave1B Plan'!$AV$9:$AV$18,"&lt;="&amp;$E$1)</f>
        <v>0</v>
      </c>
      <c r="R5">
        <f>COUNTIFS('Wave1B Plan'!$I$9:$I$18,'Plan vs Actual '!$B$1,'Wave1B Plan'!$P$9:$P$18,"&lt;="&amp;$E$1)</f>
        <v>0</v>
      </c>
    </row>
    <row r="6" spans="2:18">
      <c r="B6" s="208" t="s">
        <v>12</v>
      </c>
      <c r="C6" s="209">
        <f>COUNTIFS('Wave1B Plan'!$I$9:$I$18,'Plan vs Actual '!$B$1,'Wave1B Plan'!$B$9:$B$18,'Plan vs Actual '!$B6)</f>
        <v>0</v>
      </c>
      <c r="D6" s="209">
        <f>COUNTIFS('Wave1B Plan'!$I$9:$I$18,'Plan vs Actual '!$B$1,'Wave1B Plan'!$B$9:$B$18,'Plan vs Actual '!$B6,'Wave1B Plan'!$AF$9:$AF$18,'Plan vs Actual '!$D$3)</f>
        <v>0</v>
      </c>
      <c r="E6" s="209">
        <f>COUNTIFS('Wave1B Plan'!$I$9:$I$18,'Plan vs Actual '!$B$1,'Wave1B Plan'!$B$9:$B$18,'Plan vs Actual '!$B6,'Wave1B Plan'!$AF$9:$AF$18,'Plan vs Actual '!$E$3)</f>
        <v>0</v>
      </c>
      <c r="F6" s="209">
        <f t="shared" ref="F6:F12" si="0">+C6-D6-E6</f>
        <v>0</v>
      </c>
      <c r="G6" s="238">
        <f>COUNTIFS('Wave1B Plan'!$B$9:$B$18,'Plan vs Actual '!$B6,'Wave1B Plan'!$I$9:$I$18,'Plan vs Actual '!$B$1,'Wave1B Plan'!$L$9:$L$18,"&lt;="&amp;$E$1)</f>
        <v>0</v>
      </c>
      <c r="H6" s="238">
        <f>COUNTIFS('Wave1B Plan'!$B$9:$B$18,'Plan vs Actual '!$B6,'Wave1B Plan'!$I$9:$I$18,'Plan vs Actual '!$B$1,'Wave1B Plan'!$P$9:$P$18,"&lt;="&amp;$E$1)</f>
        <v>0</v>
      </c>
      <c r="I6" s="239">
        <f>COUNTIFS('Wave1B Plan'!$B$9:$B$18,'Plan vs Actual '!$B6,'Wave1B Plan'!$I$9:$I$18,'Plan vs Actual '!$B$1,'Wave1B Plan'!$R$9:$R$18,"&lt;="&amp;$E$1)</f>
        <v>0</v>
      </c>
      <c r="J6" s="239">
        <f>COUNTIFS('Wave1B Plan'!$B$9:$B$18,'Plan vs Actual '!$B6,'Wave1B Plan'!$I$9:$I$18,'Plan vs Actual '!$B$1,'Wave1B Plan'!$T$9:$T$18,"&lt;="&amp;$E$1)</f>
        <v>0</v>
      </c>
      <c r="K6" s="211">
        <f>COUNTIFS('Wave1B Plan'!$B$9:$B$18,'Plan vs Actual '!$B6,'Wave1B Plan'!$I$9:$I$18,'Plan vs Actual '!$B$1,'Wave1B Plan'!$AD$9:$AD$18,"&lt;="&amp;$E$1)</f>
        <v>0</v>
      </c>
      <c r="L6" s="211">
        <f>COUNTIFS('Wave1B Plan'!$B$9:$B$18,'Plan vs Actual '!$B6,'Wave1B Plan'!$I$9:$I$18,'Plan vs Actual '!$B$1,'Wave1B Plan'!$AE$9:$AE$18,"&lt;="&amp;$E$1)</f>
        <v>0</v>
      </c>
      <c r="M6" s="240">
        <f>COUNTIFS('Wave1B Plan'!$B$9:$B$18,'Plan vs Actual '!$B6,'Wave1B Plan'!$I$9:$I$18,'Plan vs Actual '!$B$1,'Wave1B Plan'!$AL$9:$AL$18,"&lt;="&amp;$E$1)</f>
        <v>0</v>
      </c>
      <c r="N6" s="240">
        <f>COUNTIFS('Wave1B Plan'!$B$9:$B$18,'Plan vs Actual '!$B6,'Wave1B Plan'!$I$9:$I$18,'Plan vs Actual '!$B$1,'Wave1B Plan'!$AM$9:$AM$18,"&lt;="&amp;$E$1)</f>
        <v>0</v>
      </c>
      <c r="O6" s="212">
        <f>COUNTIFS('Wave1B Plan'!$B$9:$B$18,'Plan vs Actual '!$B6,'Wave1B Plan'!$I$9:$I$18,'Plan vs Actual '!$B$1,'Wave1B Plan'!$AU$9:$AU$18,"&lt;="&amp;$E$1)</f>
        <v>0</v>
      </c>
      <c r="P6" s="212">
        <f>COUNTIFS('Wave1B Plan'!$B$9:$B$18,'Plan vs Actual '!$B6,'Wave1B Plan'!$I$9:$I$18,'Plan vs Actual '!$B$1,'Wave1B Plan'!$AV$9:$AV$18,"&lt;="&amp;$E$1)</f>
        <v>0</v>
      </c>
    </row>
    <row r="7" spans="2:18">
      <c r="B7" s="208" t="s">
        <v>13</v>
      </c>
      <c r="C7" s="209">
        <f>COUNTIFS('Wave1B Plan'!$I$9:$I$18,'Plan vs Actual '!$B$1,'Wave1B Plan'!$B$9:$B$18,'Plan vs Actual '!$B7)</f>
        <v>0</v>
      </c>
      <c r="D7" s="209">
        <f>COUNTIFS('Wave1B Plan'!$I$9:$I$18,'Plan vs Actual '!$B$1,'Wave1B Plan'!$B$9:$B$18,'Plan vs Actual '!$B7,'Wave1B Plan'!$AF$9:$AF$18,'Plan vs Actual '!$D$3)</f>
        <v>0</v>
      </c>
      <c r="E7" s="209">
        <f>COUNTIFS('Wave1B Plan'!$I$9:$I$18,'Plan vs Actual '!$B$1,'Wave1B Plan'!$B$9:$B$18,'Plan vs Actual '!$B7,'Wave1B Plan'!$AF$9:$AF$18,'Plan vs Actual '!$E$3)</f>
        <v>0</v>
      </c>
      <c r="F7" s="209">
        <f t="shared" si="0"/>
        <v>0</v>
      </c>
      <c r="G7" s="238">
        <f>COUNTIFS('Wave1B Plan'!$B$9:$B$18,'Plan vs Actual '!$B7,'Wave1B Plan'!$I$9:$I$18,'Plan vs Actual '!$B$1,'Wave1B Plan'!$L$9:$L$18,"&lt;="&amp;$E$1)</f>
        <v>0</v>
      </c>
      <c r="H7" s="238">
        <f>COUNTIFS('Wave1B Plan'!$B$9:$B$18,'Plan vs Actual '!$B7,'Wave1B Plan'!$I$9:$I$18,'Plan vs Actual '!$B$1,'Wave1B Plan'!$P$9:$P$18,"&lt;="&amp;$E$1)</f>
        <v>0</v>
      </c>
      <c r="I7" s="239">
        <f>COUNTIFS('Wave1B Plan'!$B$9:$B$18,'Plan vs Actual '!$B7,'Wave1B Plan'!$I$9:$I$18,'Plan vs Actual '!$B$1,'Wave1B Plan'!$R$9:$R$18,"&lt;="&amp;$E$1)</f>
        <v>0</v>
      </c>
      <c r="J7" s="239">
        <f>COUNTIFS('Wave1B Plan'!$B$9:$B$18,'Plan vs Actual '!$B7,'Wave1B Plan'!$I$9:$I$18,'Plan vs Actual '!$B$1,'Wave1B Plan'!$T$9:$T$18,"&lt;="&amp;$E$1)</f>
        <v>0</v>
      </c>
      <c r="K7" s="211">
        <f>COUNTIFS('Wave1B Plan'!$B$9:$B$18,'Plan vs Actual '!$B7,'Wave1B Plan'!$I$9:$I$18,'Plan vs Actual '!$B$1,'Wave1B Plan'!$AD$9:$AD$18,"&lt;="&amp;$E$1)</f>
        <v>0</v>
      </c>
      <c r="L7" s="211">
        <f>COUNTIFS('Wave1B Plan'!$B$9:$B$18,'Plan vs Actual '!$B7,'Wave1B Plan'!$I$9:$I$18,'Plan vs Actual '!$B$1,'Wave1B Plan'!$AE$9:$AE$18,"&lt;="&amp;$E$1)</f>
        <v>0</v>
      </c>
      <c r="M7" s="240">
        <f>COUNTIFS('Wave1B Plan'!$B$9:$B$18,'Plan vs Actual '!$B7,'Wave1B Plan'!$I$9:$I$18,'Plan vs Actual '!$B$1,'Wave1B Plan'!$AL$9:$AL$18,"&lt;="&amp;$E$1)</f>
        <v>0</v>
      </c>
      <c r="N7" s="240">
        <f>COUNTIFS('Wave1B Plan'!$B$9:$B$18,'Plan vs Actual '!$B7,'Wave1B Plan'!$I$9:$I$18,'Plan vs Actual '!$B$1,'Wave1B Plan'!$AM$9:$AM$18,"&lt;="&amp;$E$1)</f>
        <v>0</v>
      </c>
      <c r="O7" s="212">
        <f>COUNTIFS('Wave1B Plan'!$B$9:$B$18,'Plan vs Actual '!$B7,'Wave1B Plan'!$I$9:$I$18,'Plan vs Actual '!$B$1,'Wave1B Plan'!$AU$9:$AU$18,"&lt;="&amp;$E$1)</f>
        <v>0</v>
      </c>
      <c r="P7" s="212">
        <f>COUNTIFS('Wave1B Plan'!$B$9:$B$18,'Plan vs Actual '!$B7,'Wave1B Plan'!$I$9:$I$18,'Plan vs Actual '!$B$1,'Wave1B Plan'!$AV$9:$AV$18,"&lt;="&amp;$E$1)</f>
        <v>0</v>
      </c>
    </row>
    <row r="8" spans="2:18">
      <c r="B8" s="208" t="s">
        <v>14</v>
      </c>
      <c r="C8" s="209">
        <v>6</v>
      </c>
      <c r="D8" s="209">
        <f>COUNTIFS('Wave1B Plan'!$I$9:$I$18,'Plan vs Actual '!$B$1,'Wave1B Plan'!$B$9:$B$18,'Plan vs Actual '!$B8,'Wave1B Plan'!$AF$9:$AF$18,'Plan vs Actual '!$D$3)</f>
        <v>0</v>
      </c>
      <c r="E8" s="209">
        <f>COUNTIFS('Wave1B Plan'!$I$9:$I$18,'Plan vs Actual '!$B$1,'Wave1B Plan'!$B$9:$B$18,'Plan vs Actual '!$B8,'Wave1B Plan'!$AF$9:$AF$18,'Plan vs Actual '!$E$3)</f>
        <v>0</v>
      </c>
      <c r="F8" s="209">
        <f t="shared" si="0"/>
        <v>6</v>
      </c>
      <c r="G8" s="238">
        <f>COUNTIFS('Wave1B Plan'!$B$9:$B$18,'Plan vs Actual '!$B8,'Wave1B Plan'!$I$9:$I$18,'Plan vs Actual '!$B$1,'Wave1B Plan'!$L$9:$L$18,"&lt;="&amp;$E$1)</f>
        <v>0</v>
      </c>
      <c r="H8" s="238">
        <f>COUNTIFS('Wave1B Plan'!$B$9:$B$18,'Plan vs Actual '!$B8,'Wave1B Plan'!$I$9:$I$18,'Plan vs Actual '!$B$1,'Wave1B Plan'!$P$9:$P$18,"&lt;="&amp;$E$1)</f>
        <v>0</v>
      </c>
      <c r="I8" s="239">
        <f>COUNTIFS('Wave1B Plan'!$B$9:$B$18,'Plan vs Actual '!$B8,'Wave1B Plan'!$I$9:$I$18,'Plan vs Actual '!$B$1,'Wave1B Plan'!$R$9:$R$18,"&lt;="&amp;$E$1)</f>
        <v>0</v>
      </c>
      <c r="J8" s="239">
        <f>COUNTIFS('Wave1B Plan'!$B$9:$B$18,'Plan vs Actual '!$B8,'Wave1B Plan'!$I$9:$I$18,'Plan vs Actual '!$B$1,'Wave1B Plan'!$T$9:$T$18,"&lt;="&amp;$E$1)</f>
        <v>0</v>
      </c>
      <c r="K8" s="211">
        <f>COUNTIFS('Wave1B Plan'!$B$9:$B$18,'Plan vs Actual '!$B8,'Wave1B Plan'!$I$9:$I$18,'Plan vs Actual '!$B$1,'Wave1B Plan'!$AD$9:$AD$18,"&lt;="&amp;$E$1)</f>
        <v>0</v>
      </c>
      <c r="L8" s="211">
        <f>COUNTIFS('Wave1B Plan'!$B$9:$B$18,'Plan vs Actual '!$B8,'Wave1B Plan'!$I$9:$I$18,'Plan vs Actual '!$B$1,'Wave1B Plan'!$AE$9:$AE$18,"&lt;="&amp;$E$1)</f>
        <v>0</v>
      </c>
      <c r="M8" s="240">
        <f>COUNTIFS('Wave1B Plan'!$B$9:$B$18,'Plan vs Actual '!$B8,'Wave1B Plan'!$I$9:$I$18,'Plan vs Actual '!$B$1,'Wave1B Plan'!$AL$9:$AL$18,"&lt;="&amp;$E$1)</f>
        <v>0</v>
      </c>
      <c r="N8" s="240">
        <f>COUNTIFS('Wave1B Plan'!$B$9:$B$18,'Plan vs Actual '!$B8,'Wave1B Plan'!$I$9:$I$18,'Plan vs Actual '!$B$1,'Wave1B Plan'!$AM$9:$AM$18,"&lt;="&amp;$E$1)</f>
        <v>0</v>
      </c>
      <c r="O8" s="212">
        <f>COUNTIFS('Wave1B Plan'!$B$9:$B$18,'Plan vs Actual '!$B8,'Wave1B Plan'!$I$9:$I$18,'Plan vs Actual '!$B$1,'Wave1B Plan'!$AU$9:$AU$18,"&lt;="&amp;$E$1)</f>
        <v>0</v>
      </c>
      <c r="P8" s="212">
        <f>COUNTIFS('Wave1B Plan'!$B$9:$B$18,'Plan vs Actual '!$B8,'Wave1B Plan'!$I$9:$I$18,'Plan vs Actual '!$B$1,'Wave1B Plan'!$AV$9:$AV$18,"&lt;="&amp;$E$1)</f>
        <v>0</v>
      </c>
    </row>
    <row r="9" spans="2:18">
      <c r="B9" s="208" t="s">
        <v>15</v>
      </c>
      <c r="C9" s="209">
        <f>COUNTIFS('Wave1B Plan'!$I$9:$I$18,'Plan vs Actual '!$B$1,'Wave1B Plan'!$B$9:$B$18,'Plan vs Actual '!$B9)</f>
        <v>0</v>
      </c>
      <c r="D9" s="209">
        <f>COUNTIFS('Wave1B Plan'!$I$9:$I$18,'Plan vs Actual '!$B$1,'Wave1B Plan'!$B$9:$B$18,'Plan vs Actual '!$B9,'Wave1B Plan'!$AF$9:$AF$18,'Plan vs Actual '!$D$3)</f>
        <v>0</v>
      </c>
      <c r="E9" s="209">
        <f>COUNTIFS('Wave1B Plan'!$I$9:$I$18,'Plan vs Actual '!$B$1,'Wave1B Plan'!$B$9:$B$18,'Plan vs Actual '!$B9,'Wave1B Plan'!$AF$9:$AF$18,'Plan vs Actual '!$E$3)</f>
        <v>0</v>
      </c>
      <c r="F9" s="209">
        <f t="shared" si="0"/>
        <v>0</v>
      </c>
      <c r="G9" s="238">
        <f>COUNTIFS('Wave1B Plan'!$B$9:$B$18,'Plan vs Actual '!$B9,'Wave1B Plan'!$I$9:$I$18,'Plan vs Actual '!$B$1,'Wave1B Plan'!$L$9:$L$18,"&lt;="&amp;$E$1)</f>
        <v>0</v>
      </c>
      <c r="H9" s="238">
        <f>COUNTIFS('Wave1B Plan'!$B$9:$B$18,'Plan vs Actual '!$B9,'Wave1B Plan'!$I$9:$I$18,'Plan vs Actual '!$B$1,'Wave1B Plan'!$P$9:$P$18,"&lt;="&amp;$E$1)</f>
        <v>0</v>
      </c>
      <c r="I9" s="239">
        <f>COUNTIFS('Wave1B Plan'!$B$9:$B$18,'Plan vs Actual '!$B9,'Wave1B Plan'!$I$9:$I$18,'Plan vs Actual '!$B$1,'Wave1B Plan'!$R$9:$R$18,"&lt;="&amp;$E$1)</f>
        <v>0</v>
      </c>
      <c r="J9" s="239">
        <f>COUNTIFS('Wave1B Plan'!$B$9:$B$18,'Plan vs Actual '!$B9,'Wave1B Plan'!$I$9:$I$18,'Plan vs Actual '!$B$1,'Wave1B Plan'!$T$9:$T$18,"&lt;="&amp;$E$1)</f>
        <v>0</v>
      </c>
      <c r="K9" s="211">
        <f>COUNTIFS('Wave1B Plan'!$B$9:$B$18,'Plan vs Actual '!$B9,'Wave1B Plan'!$I$9:$I$18,'Plan vs Actual '!$B$1,'Wave1B Plan'!$AD$9:$AD$18,"&lt;="&amp;$E$1)</f>
        <v>0</v>
      </c>
      <c r="L9" s="211">
        <f>COUNTIFS('Wave1B Plan'!$B$9:$B$18,'Plan vs Actual '!$B9,'Wave1B Plan'!$I$9:$I$18,'Plan vs Actual '!$B$1,'Wave1B Plan'!$AE$9:$AE$18,"&lt;="&amp;$E$1)</f>
        <v>0</v>
      </c>
      <c r="M9" s="240">
        <f>COUNTIFS('Wave1B Plan'!$B$9:$B$18,'Plan vs Actual '!$B9,'Wave1B Plan'!$I$9:$I$18,'Plan vs Actual '!$B$1,'Wave1B Plan'!$AL$9:$AL$18,"&lt;="&amp;$E$1)</f>
        <v>0</v>
      </c>
      <c r="N9" s="240">
        <f>COUNTIFS('Wave1B Plan'!$B$9:$B$18,'Plan vs Actual '!$B9,'Wave1B Plan'!$I$9:$I$18,'Plan vs Actual '!$B$1,'Wave1B Plan'!$AM$9:$AM$18,"&lt;="&amp;$E$1)</f>
        <v>0</v>
      </c>
      <c r="O9" s="212">
        <f>COUNTIFS('Wave1B Plan'!$B$9:$B$18,'Plan vs Actual '!$B9,'Wave1B Plan'!$I$9:$I$18,'Plan vs Actual '!$B$1,'Wave1B Plan'!$AU$9:$AU$18,"&lt;="&amp;$E$1)</f>
        <v>0</v>
      </c>
      <c r="P9" s="212">
        <f>COUNTIFS('Wave1B Plan'!$B$9:$B$18,'Plan vs Actual '!$B9,'Wave1B Plan'!$I$9:$I$18,'Plan vs Actual '!$B$1,'Wave1B Plan'!$AV$9:$AV$18,"&lt;="&amp;$E$1)</f>
        <v>0</v>
      </c>
    </row>
    <row r="10" spans="2:18">
      <c r="B10" s="208" t="s">
        <v>17</v>
      </c>
      <c r="C10" s="209">
        <f>COUNTIFS('Wave1B Plan'!$I$9:$I$18,'Plan vs Actual '!$B$1,'Wave1B Plan'!$B$9:$B$18,'Plan vs Actual '!$B10)</f>
        <v>0</v>
      </c>
      <c r="D10" s="209">
        <f>COUNTIFS('Wave1B Plan'!$I$9:$I$18,'Plan vs Actual '!$B$1,'Wave1B Plan'!$B$9:$B$18,'Plan vs Actual '!$B10,'Wave1B Plan'!$AF$9:$AF$18,'Plan vs Actual '!$D$3)</f>
        <v>0</v>
      </c>
      <c r="E10" s="209">
        <f>COUNTIFS('Wave1B Plan'!$I$9:$I$18,'Plan vs Actual '!$B$1,'Wave1B Plan'!$B$9:$B$18,'Plan vs Actual '!$B10,'Wave1B Plan'!$AF$9:$AF$18,'Plan vs Actual '!$E$3)</f>
        <v>0</v>
      </c>
      <c r="F10" s="209">
        <f t="shared" si="0"/>
        <v>0</v>
      </c>
      <c r="G10" s="238">
        <f>COUNTIFS('Wave1B Plan'!$B$9:$B$18,'Plan vs Actual '!$B10,'Wave1B Plan'!$I$9:$I$18,'Plan vs Actual '!$B$1,'Wave1B Plan'!$L$9:$L$18,"&lt;="&amp;$E$1)</f>
        <v>0</v>
      </c>
      <c r="H10" s="238">
        <f>COUNTIFS('Wave1B Plan'!$B$9:$B$18,'Plan vs Actual '!$B10,'Wave1B Plan'!$I$9:$I$18,'Plan vs Actual '!$B$1,'Wave1B Plan'!$P$9:$P$18,"&lt;="&amp;$E$1)</f>
        <v>0</v>
      </c>
      <c r="I10" s="239">
        <f>COUNTIFS('Wave1B Plan'!$B$9:$B$18,'Plan vs Actual '!$B10,'Wave1B Plan'!$I$9:$I$18,'Plan vs Actual '!$B$1,'Wave1B Plan'!$R$9:$R$18,"&lt;="&amp;$E$1)</f>
        <v>0</v>
      </c>
      <c r="J10" s="239">
        <f>COUNTIFS('Wave1B Plan'!$B$9:$B$18,'Plan vs Actual '!$B10,'Wave1B Plan'!$I$9:$I$18,'Plan vs Actual '!$B$1,'Wave1B Plan'!$T$9:$T$18,"&lt;="&amp;$E$1)</f>
        <v>0</v>
      </c>
      <c r="K10" s="211">
        <f>COUNTIFS('Wave1B Plan'!$B$9:$B$18,'Plan vs Actual '!$B10,'Wave1B Plan'!$I$9:$I$18,'Plan vs Actual '!$B$1,'Wave1B Plan'!$AD$9:$AD$18,"&lt;="&amp;$E$1)</f>
        <v>0</v>
      </c>
      <c r="L10" s="211">
        <f>COUNTIFS('Wave1B Plan'!$B$9:$B$18,'Plan vs Actual '!$B10,'Wave1B Plan'!$I$9:$I$18,'Plan vs Actual '!$B$1,'Wave1B Plan'!$AE$9:$AE$18,"&lt;="&amp;$E$1)</f>
        <v>0</v>
      </c>
      <c r="M10" s="240">
        <f>COUNTIFS('Wave1B Plan'!$B$9:$B$18,'Plan vs Actual '!$B10,'Wave1B Plan'!$I$9:$I$18,'Plan vs Actual '!$B$1,'Wave1B Plan'!$AL$9:$AL$18,"&lt;="&amp;$E$1)</f>
        <v>0</v>
      </c>
      <c r="N10" s="240">
        <f>COUNTIFS('Wave1B Plan'!$B$9:$B$18,'Plan vs Actual '!$B10,'Wave1B Plan'!$I$9:$I$18,'Plan vs Actual '!$B$1,'Wave1B Plan'!$AM$9:$AM$18,"&lt;="&amp;$E$1)</f>
        <v>0</v>
      </c>
      <c r="O10" s="212">
        <f>COUNTIFS('Wave1B Plan'!$B$9:$B$18,'Plan vs Actual '!$B10,'Wave1B Plan'!$I$9:$I$18,'Plan vs Actual '!$B$1,'Wave1B Plan'!$AU$9:$AU$18,"&lt;="&amp;$E$1)</f>
        <v>0</v>
      </c>
      <c r="P10" s="212">
        <f>COUNTIFS('Wave1B Plan'!$B$9:$B$18,'Plan vs Actual '!$B10,'Wave1B Plan'!$I$9:$I$18,'Plan vs Actual '!$B$1,'Wave1B Plan'!$AV$9:$AV$18,"&lt;="&amp;$E$1)</f>
        <v>0</v>
      </c>
    </row>
    <row r="11" spans="2:18">
      <c r="B11" s="208" t="s">
        <v>152</v>
      </c>
      <c r="C11" s="209">
        <f>COUNTIFS('Wave1B Plan'!$I$9:$I$18,'Plan vs Actual '!$B$1,'Wave1B Plan'!$B$9:$B$18,'Plan vs Actual '!$B11)</f>
        <v>0</v>
      </c>
      <c r="D11" s="209">
        <f>COUNTIFS('Wave1B Plan'!$I$9:$I$18,'Plan vs Actual '!$B$1,'Wave1B Plan'!$B$9:$B$18,'Plan vs Actual '!$B11,'Wave1B Plan'!$AF$9:$AF$18,'Plan vs Actual '!$D$3)</f>
        <v>0</v>
      </c>
      <c r="E11" s="209">
        <f>COUNTIFS('Wave1B Plan'!$I$9:$I$18,'Plan vs Actual '!$B$1,'Wave1B Plan'!$B$9:$B$18,'Plan vs Actual '!$B11,'Wave1B Plan'!$AF$9:$AF$18,'Plan vs Actual '!$E$3)</f>
        <v>0</v>
      </c>
      <c r="F11" s="209">
        <f t="shared" si="0"/>
        <v>0</v>
      </c>
      <c r="G11" s="238">
        <f>COUNTIFS('Wave1B Plan'!$B$9:$B$18,'Plan vs Actual '!$B11,'Wave1B Plan'!$I$9:$I$18,'Plan vs Actual '!$B$1,'Wave1B Plan'!$L$9:$L$18,"&lt;="&amp;$E$1)</f>
        <v>0</v>
      </c>
      <c r="H11" s="238">
        <f>COUNTIFS('Wave1B Plan'!$B$9:$B$18,'Plan vs Actual '!$B11,'Wave1B Plan'!$I$9:$I$18,'Plan vs Actual '!$B$1,'Wave1B Plan'!$P$9:$P$18,"&lt;="&amp;$E$1)</f>
        <v>0</v>
      </c>
      <c r="I11" s="239">
        <f>COUNTIFS('Wave1B Plan'!$B$9:$B$18,'Plan vs Actual '!$B11,'Wave1B Plan'!$I$9:$I$18,'Plan vs Actual '!$B$1,'Wave1B Plan'!$R$9:$R$18,"&lt;="&amp;$E$1)</f>
        <v>0</v>
      </c>
      <c r="J11" s="239">
        <f>COUNTIFS('Wave1B Plan'!$B$9:$B$18,'Plan vs Actual '!$B11,'Wave1B Plan'!$I$9:$I$18,'Plan vs Actual '!$B$1,'Wave1B Plan'!$T$9:$T$18,"&lt;="&amp;$E$1)</f>
        <v>0</v>
      </c>
      <c r="K11" s="211">
        <f>COUNTIFS('Wave1B Plan'!$B$9:$B$18,'Plan vs Actual '!$B11,'Wave1B Plan'!$I$9:$I$18,'Plan vs Actual '!$B$1,'Wave1B Plan'!$AD$9:$AD$18,"&lt;="&amp;$E$1)</f>
        <v>0</v>
      </c>
      <c r="L11" s="211">
        <f>COUNTIFS('Wave1B Plan'!$B$9:$B$18,'Plan vs Actual '!$B11,'Wave1B Plan'!$I$9:$I$18,'Plan vs Actual '!$B$1,'Wave1B Plan'!$AE$9:$AE$18,"&lt;="&amp;$E$1)</f>
        <v>0</v>
      </c>
      <c r="M11" s="240">
        <f>COUNTIFS('Wave1B Plan'!$B$9:$B$18,'Plan vs Actual '!$B11,'Wave1B Plan'!$I$9:$I$18,'Plan vs Actual '!$B$1,'Wave1B Plan'!$AL$9:$AL$18,"&lt;="&amp;$E$1)</f>
        <v>0</v>
      </c>
      <c r="N11" s="240">
        <f>COUNTIFS('Wave1B Plan'!$B$9:$B$18,'Plan vs Actual '!$B11,'Wave1B Plan'!$I$9:$I$18,'Plan vs Actual '!$B$1,'Wave1B Plan'!$AM$9:$AM$18,"&lt;="&amp;$E$1)</f>
        <v>0</v>
      </c>
      <c r="O11" s="212">
        <f>COUNTIFS('Wave1B Plan'!$B$9:$B$18,'Plan vs Actual '!$B11,'Wave1B Plan'!$I$9:$I$18,'Plan vs Actual '!$B$1,'Wave1B Plan'!$AU$9:$AU$18,"&lt;="&amp;$E$1)</f>
        <v>0</v>
      </c>
      <c r="P11" s="212">
        <f>COUNTIFS('Wave1B Plan'!$B$9:$B$18,'Plan vs Actual '!$B11,'Wave1B Plan'!$I$9:$I$18,'Plan vs Actual '!$B$1,'Wave1B Plan'!$AV$9:$AV$18,"&lt;="&amp;$E$1)</f>
        <v>0</v>
      </c>
    </row>
    <row r="12" spans="2:18">
      <c r="B12" s="208" t="s">
        <v>16</v>
      </c>
      <c r="C12" s="209">
        <f>COUNTIFS('Wave1B Plan'!$I$9:$I$18,'Plan vs Actual '!$B$1,'Wave1B Plan'!$B$9:$B$18,'Plan vs Actual '!$B12)</f>
        <v>0</v>
      </c>
      <c r="D12" s="209">
        <f>COUNTIFS('Wave1B Plan'!$I$9:$I$18,'Plan vs Actual '!$B$1,'Wave1B Plan'!$B$9:$B$18,'Plan vs Actual '!$B12,'Wave1B Plan'!$AF$9:$AF$18,'Plan vs Actual '!$D$3)</f>
        <v>0</v>
      </c>
      <c r="E12" s="209">
        <f>COUNTIFS('Wave1B Plan'!$I$9:$I$18,'Plan vs Actual '!$B$1,'Wave1B Plan'!$B$9:$B$18,'Plan vs Actual '!$B12,'Wave1B Plan'!$AF$9:$AF$18,'Plan vs Actual '!$E$3)</f>
        <v>0</v>
      </c>
      <c r="F12" s="209">
        <f t="shared" si="0"/>
        <v>0</v>
      </c>
      <c r="G12" s="238">
        <f>COUNTIFS('Wave1B Plan'!$B$9:$B$18,'Plan vs Actual '!$B12,'Wave1B Plan'!$I$9:$I$18,'Plan vs Actual '!$B$1,'Wave1B Plan'!$L$9:$L$18,"&lt;="&amp;$E$1)</f>
        <v>0</v>
      </c>
      <c r="H12" s="238">
        <f>COUNTIFS('Wave1B Plan'!$B$9:$B$18,'Plan vs Actual '!$B12,'Wave1B Plan'!$I$9:$I$18,'Plan vs Actual '!$B$1,'Wave1B Plan'!$P$9:$P$18,"&lt;="&amp;$E$1)</f>
        <v>0</v>
      </c>
      <c r="I12" s="239">
        <f>COUNTIFS('Wave1B Plan'!$B$9:$B$18,'Plan vs Actual '!$B12,'Wave1B Plan'!$I$9:$I$18,'Plan vs Actual '!$B$1,'Wave1B Plan'!$R$9:$R$18,"&lt;="&amp;$E$1)</f>
        <v>0</v>
      </c>
      <c r="J12" s="239">
        <f>COUNTIFS('Wave1B Plan'!$B$9:$B$18,'Plan vs Actual '!$B12,'Wave1B Plan'!$I$9:$I$18,'Plan vs Actual '!$B$1,'Wave1B Plan'!$T$9:$T$18,"&lt;="&amp;$E$1)</f>
        <v>0</v>
      </c>
      <c r="K12" s="211">
        <f>COUNTIFS('Wave1B Plan'!$B$9:$B$18,'Plan vs Actual '!$B12,'Wave1B Plan'!$I$9:$I$18,'Plan vs Actual '!$B$1,'Wave1B Plan'!$AD$9:$AD$18,"&lt;="&amp;$E$1)</f>
        <v>0</v>
      </c>
      <c r="L12" s="211">
        <f>COUNTIFS('Wave1B Plan'!$B$9:$B$18,'Plan vs Actual '!$B12,'Wave1B Plan'!$I$9:$I$18,'Plan vs Actual '!$B$1,'Wave1B Plan'!$AE$9:$AE$18,"&lt;="&amp;$E$1)</f>
        <v>0</v>
      </c>
      <c r="M12" s="240">
        <f>COUNTIFS('Wave1B Plan'!$B$9:$B$18,'Plan vs Actual '!$B12,'Wave1B Plan'!$I$9:$I$18,'Plan vs Actual '!$B$1,'Wave1B Plan'!$AL$9:$AL$18,"&lt;="&amp;$E$1)</f>
        <v>0</v>
      </c>
      <c r="N12" s="240">
        <f>COUNTIFS('Wave1B Plan'!$B$9:$B$18,'Plan vs Actual '!$B12,'Wave1B Plan'!$I$9:$I$18,'Plan vs Actual '!$B$1,'Wave1B Plan'!$AM$9:$AM$18,"&lt;="&amp;$E$1)</f>
        <v>0</v>
      </c>
      <c r="O12" s="212">
        <f>COUNTIFS('Wave1B Plan'!$B$9:$B$18,'Plan vs Actual '!$B12,'Wave1B Plan'!$I$9:$I$18,'Plan vs Actual '!$B$1,'Wave1B Plan'!$AU$9:$AU$18,"&lt;="&amp;$E$1)</f>
        <v>0</v>
      </c>
      <c r="P12" s="212">
        <f>COUNTIFS('Wave1B Plan'!$B$9:$B$18,'Plan vs Actual '!$B12,'Wave1B Plan'!$I$9:$I$18,'Plan vs Actual '!$B$1,'Wave1B Plan'!$AV$9:$AV$18,"&lt;="&amp;$E$1)</f>
        <v>0</v>
      </c>
    </row>
    <row r="13" spans="2:18" ht="18">
      <c r="B13" s="241" t="s">
        <v>7</v>
      </c>
      <c r="C13" s="242">
        <f t="shared" ref="C13:P13" si="1">SUM(C5:C12)</f>
        <v>6</v>
      </c>
      <c r="D13" s="242">
        <f t="shared" si="1"/>
        <v>0</v>
      </c>
      <c r="E13" s="242">
        <f t="shared" si="1"/>
        <v>0</v>
      </c>
      <c r="F13" s="242">
        <f t="shared" si="1"/>
        <v>6</v>
      </c>
      <c r="G13" s="242">
        <f t="shared" si="1"/>
        <v>0</v>
      </c>
      <c r="H13" s="242">
        <f t="shared" si="1"/>
        <v>0</v>
      </c>
      <c r="I13" s="242">
        <f t="shared" si="1"/>
        <v>0</v>
      </c>
      <c r="J13" s="242">
        <f t="shared" si="1"/>
        <v>0</v>
      </c>
      <c r="K13" s="242">
        <f t="shared" si="1"/>
        <v>0</v>
      </c>
      <c r="L13" s="242">
        <f t="shared" si="1"/>
        <v>0</v>
      </c>
      <c r="M13" s="242">
        <f t="shared" si="1"/>
        <v>0</v>
      </c>
      <c r="N13" s="242">
        <f t="shared" si="1"/>
        <v>0</v>
      </c>
      <c r="O13" s="242">
        <f t="shared" si="1"/>
        <v>0</v>
      </c>
      <c r="P13" s="242">
        <f t="shared" si="1"/>
        <v>0</v>
      </c>
    </row>
    <row r="17" spans="2:16">
      <c r="B17" t="s">
        <v>69</v>
      </c>
      <c r="D17" t="s">
        <v>366</v>
      </c>
      <c r="E17" s="206">
        <v>44807</v>
      </c>
      <c r="F17" s="210"/>
    </row>
    <row r="19" spans="2:16">
      <c r="B19" s="270" t="s">
        <v>1</v>
      </c>
      <c r="C19" s="270" t="s">
        <v>7</v>
      </c>
      <c r="D19" s="270" t="s">
        <v>72</v>
      </c>
      <c r="E19" s="270" t="s">
        <v>367</v>
      </c>
      <c r="F19" s="270" t="s">
        <v>368</v>
      </c>
      <c r="G19" s="266" t="s">
        <v>374</v>
      </c>
      <c r="H19" s="267"/>
      <c r="I19" s="266" t="s">
        <v>375</v>
      </c>
      <c r="J19" s="267"/>
      <c r="K19" s="268" t="s">
        <v>376</v>
      </c>
      <c r="L19" s="267"/>
      <c r="M19" s="268" t="s">
        <v>377</v>
      </c>
      <c r="N19" s="269"/>
      <c r="O19" s="266" t="s">
        <v>378</v>
      </c>
      <c r="P19" s="267"/>
    </row>
    <row r="20" spans="2:16">
      <c r="B20" s="271"/>
      <c r="C20" s="271"/>
      <c r="D20" s="271"/>
      <c r="E20" s="271"/>
      <c r="F20" s="271"/>
      <c r="G20" s="237" t="s">
        <v>5</v>
      </c>
      <c r="H20" s="237" t="s">
        <v>6</v>
      </c>
      <c r="I20" s="237" t="s">
        <v>5</v>
      </c>
      <c r="J20" s="237" t="s">
        <v>6</v>
      </c>
      <c r="K20" s="237" t="s">
        <v>5</v>
      </c>
      <c r="L20" s="237" t="s">
        <v>6</v>
      </c>
      <c r="M20" s="237" t="s">
        <v>5</v>
      </c>
      <c r="N20" s="237" t="s">
        <v>6</v>
      </c>
      <c r="O20" s="237" t="s">
        <v>5</v>
      </c>
      <c r="P20" s="237" t="s">
        <v>6</v>
      </c>
    </row>
    <row r="21" spans="2:16">
      <c r="B21" s="208" t="s">
        <v>11</v>
      </c>
      <c r="C21" s="209">
        <f>COUNTIFS('Wave1B Plan'!$I$9:$I$18,'Plan vs Actual '!$B$17,'Wave1B Plan'!$B$9:$B$18,'Plan vs Actual '!$B21)</f>
        <v>0</v>
      </c>
      <c r="D21" s="209">
        <f>COUNTIFS('Wave1B Plan'!$I$9:$I$18,'Plan vs Actual '!$B$17,'Wave1B Plan'!$B$9:$B$18,'Plan vs Actual '!$B21,'Wave1B Plan'!$AF$9:$AF$18,'Plan vs Actual '!$D$19)</f>
        <v>0</v>
      </c>
      <c r="E21" s="209">
        <f>COUNTIFS('Wave1B Plan'!$I$9:$I$18,'Plan vs Actual '!$B$17,'Wave1B Plan'!$B$9:$B$18,'Plan vs Actual '!$B21,'Wave1B Plan'!$AF$9:$AF$18,'Plan vs Actual '!$E$19)</f>
        <v>0</v>
      </c>
      <c r="F21" s="209">
        <f>+C21-D21-E21</f>
        <v>0</v>
      </c>
      <c r="G21" s="238">
        <f>COUNTIFS('Wave1B Plan'!$B$9:$B$18,'Plan vs Actual '!$B21,'Wave1B Plan'!$I$9:$I$18,'Plan vs Actual '!$B$17,'Wave1B Plan'!$L$9:$L$18,"&lt;="&amp;$E$17)</f>
        <v>0</v>
      </c>
      <c r="H21" s="238">
        <f>COUNTIFS('Wave1B Plan'!$B$9:$B$18,'Plan vs Actual '!$B21,'Wave1B Plan'!$I$9:$I$18,'Plan vs Actual '!$B$17,'Wave1B Plan'!$P$9:$P$18,"&lt;="&amp;$E$17)</f>
        <v>0</v>
      </c>
      <c r="I21" s="239">
        <f>COUNTIFS('Wave1B Plan'!$B$9:$B$18,'Plan vs Actual '!$B21,'Wave1B Plan'!$I$9:$I$18,'Plan vs Actual '!$B$17,'Wave1B Plan'!$R$9:$R$18,"&lt;="&amp;$E$17)</f>
        <v>0</v>
      </c>
      <c r="J21" s="239">
        <f>COUNTIFS('Wave1B Plan'!$B$9:$B$18,'Plan vs Actual '!$B21,'Wave1B Plan'!$I$9:$I$18,'Plan vs Actual '!$B$17,'Wave1B Plan'!$T$9:$T$18,"&lt;="&amp;$E$17)</f>
        <v>0</v>
      </c>
      <c r="K21" s="211">
        <f>COUNTIFS('Wave1B Plan'!$B$9:$B$18,'Plan vs Actual '!$B21,'Wave1B Plan'!$I$9:$I$18,'Plan vs Actual '!$B$17,'Wave1B Plan'!$AD$9:$AD$18,"&lt;="&amp;$E$17)</f>
        <v>0</v>
      </c>
      <c r="L21" s="211">
        <f>COUNTIFS('Wave1B Plan'!$B$9:$B$18,'Plan vs Actual '!$B21,'Wave1B Plan'!$I$9:$I$18,'Plan vs Actual '!$B$17,'Wave1B Plan'!$AE$9:$AE$18,"&lt;="&amp;$E$17)</f>
        <v>0</v>
      </c>
      <c r="M21" s="240">
        <f>COUNTIFS('Wave1B Plan'!$B$9:$B$18,'Plan vs Actual '!$B21,'Wave1B Plan'!$I$9:$I$18,'Plan vs Actual '!$B$17,'Wave1B Plan'!$AL$9:$AL$18,"&lt;="&amp;$E$17)</f>
        <v>0</v>
      </c>
      <c r="N21" s="240">
        <f>COUNTIFS('Wave1B Plan'!$B$9:$B$18,'Plan vs Actual '!$B21,'Wave1B Plan'!$I$9:$I$18,'Plan vs Actual '!$B$17,'Wave1B Plan'!$AM$9:$AM$18,"&lt;="&amp;$E$17)</f>
        <v>0</v>
      </c>
      <c r="O21" s="212">
        <f>COUNTIFS('Wave1B Plan'!$B$9:$B$18,'Plan vs Actual '!$B21,'Wave1B Plan'!$I$9:$I$18,'Plan vs Actual '!$B$17,'Wave1B Plan'!$AU$9:$AU$18,"&lt;="&amp;$E$17)</f>
        <v>0</v>
      </c>
      <c r="P21" s="212">
        <f>COUNTIFS('Wave1B Plan'!$B$9:$B$18,'Plan vs Actual '!$B21,'Wave1B Plan'!$I$9:$I$18,'Plan vs Actual '!$B$17,'Wave1B Plan'!$AV$9:$AV$18,"&lt;="&amp;$E$17)</f>
        <v>0</v>
      </c>
    </row>
    <row r="22" spans="2:16">
      <c r="B22" s="208" t="s">
        <v>12</v>
      </c>
      <c r="C22" s="209">
        <f>COUNTIFS('Wave1B Plan'!$I$9:$I$18,'Plan vs Actual '!$B$17,'Wave1B Plan'!$B$9:$B$18,'Plan vs Actual '!$B22)</f>
        <v>0</v>
      </c>
      <c r="D22" s="209">
        <f>COUNTIFS('Wave1B Plan'!$I$9:$I$18,'Plan vs Actual '!$B$1,'Wave1B Plan'!$B$9:$B$18,'Plan vs Actual '!$B22,'Wave1B Plan'!$AF$9:$AF$18,'Plan vs Actual '!$D$3)</f>
        <v>0</v>
      </c>
      <c r="E22" s="209">
        <f>COUNTIFS('Wave1B Plan'!$I$9:$I$18,'Plan vs Actual '!$B$17,'Wave1B Plan'!$B$9:$B$18,'Plan vs Actual '!$B22,'Wave1B Plan'!$AF$9:$AF$18,'Plan vs Actual '!$E$19)</f>
        <v>0</v>
      </c>
      <c r="F22" s="209">
        <f t="shared" ref="F22:F28" si="2">+C22-D22-E22</f>
        <v>0</v>
      </c>
      <c r="G22" s="238">
        <f>COUNTIFS('Wave1B Plan'!$B$9:$B$18,'Plan vs Actual '!$B22,'Wave1B Plan'!$I$9:$I$18,'Plan vs Actual '!$B$17,'Wave1B Plan'!$L$9:$L$18,"&lt;="&amp;$E$17)</f>
        <v>0</v>
      </c>
      <c r="H22" s="238">
        <f>COUNTIFS('Wave1B Plan'!$B$9:$B$18,'Plan vs Actual '!$B22,'Wave1B Plan'!$I$9:$I$18,'Plan vs Actual '!$B$17,'Wave1B Plan'!$P$9:$P$18,"&lt;="&amp;$E$17)</f>
        <v>0</v>
      </c>
      <c r="I22" s="239">
        <f>COUNTIFS('Wave1B Plan'!$B$9:$B$18,'Plan vs Actual '!$B22,'Wave1B Plan'!$I$9:$I$18,'Plan vs Actual '!$B$17,'Wave1B Plan'!$R$9:$R$18,"&lt;="&amp;$E$17)</f>
        <v>0</v>
      </c>
      <c r="J22" s="239">
        <f>COUNTIFS('Wave1B Plan'!$B$9:$B$18,'Plan vs Actual '!$B22,'Wave1B Plan'!$I$9:$I$18,'Plan vs Actual '!$B$17,'Wave1B Plan'!$T$9:$T$18,"&lt;="&amp;$E$17)</f>
        <v>0</v>
      </c>
      <c r="K22" s="211">
        <f>COUNTIFS('Wave1B Plan'!$B$9:$B$18,'Plan vs Actual '!$B22,'Wave1B Plan'!$I$9:$I$18,'Plan vs Actual '!$B$17,'Wave1B Plan'!$AD$9:$AD$18,"&lt;="&amp;$E$17)</f>
        <v>0</v>
      </c>
      <c r="L22" s="211">
        <f>COUNTIFS('Wave1B Plan'!$B$9:$B$18,'Plan vs Actual '!$B22,'Wave1B Plan'!$I$9:$I$18,'Plan vs Actual '!$B$17,'Wave1B Plan'!$AE$9:$AE$18,"&lt;="&amp;$E$17)</f>
        <v>0</v>
      </c>
      <c r="M22" s="240">
        <f>COUNTIFS('Wave1B Plan'!$B$9:$B$18,'Plan vs Actual '!$B22,'Wave1B Plan'!$I$9:$I$18,'Plan vs Actual '!$B$17,'Wave1B Plan'!$AL$9:$AL$18,"&lt;="&amp;$E$17)</f>
        <v>0</v>
      </c>
      <c r="N22" s="240">
        <f>COUNTIFS('Wave1B Plan'!$B$9:$B$18,'Plan vs Actual '!$B22,'Wave1B Plan'!$I$9:$I$18,'Plan vs Actual '!$B$17,'Wave1B Plan'!$AM$9:$AM$18,"&lt;="&amp;$E$17)</f>
        <v>0</v>
      </c>
      <c r="O22" s="212">
        <f>COUNTIFS('Wave1B Plan'!$B$9:$B$18,'Plan vs Actual '!$B22,'Wave1B Plan'!$I$9:$I$18,'Plan vs Actual '!$B$17,'Wave1B Plan'!$AU$9:$AU$18,"&lt;="&amp;$E$17)</f>
        <v>0</v>
      </c>
      <c r="P22" s="212">
        <f>COUNTIFS('Wave1B Plan'!$B$9:$B$18,'Plan vs Actual '!$B22,'Wave1B Plan'!$I$9:$I$18,'Plan vs Actual '!$B$17,'Wave1B Plan'!$AV$9:$AV$18,"&lt;="&amp;$E$17)</f>
        <v>0</v>
      </c>
    </row>
    <row r="23" spans="2:16">
      <c r="B23" s="208" t="s">
        <v>13</v>
      </c>
      <c r="C23" s="209">
        <f>COUNTIFS('Wave1B Plan'!$I$9:$I$18,'Plan vs Actual '!$B$17,'Wave1B Plan'!$B$9:$B$18,'Plan vs Actual '!$B23)</f>
        <v>0</v>
      </c>
      <c r="D23" s="209">
        <f>COUNTIFS('Wave1B Plan'!$I$9:$I$18,'Plan vs Actual '!$B$1,'Wave1B Plan'!$B$9:$B$18,'Plan vs Actual '!$B23,'Wave1B Plan'!$AF$9:$AF$18,'Plan vs Actual '!$D$3)</f>
        <v>0</v>
      </c>
      <c r="E23" s="209">
        <f>COUNTIFS('Wave1B Plan'!$I$9:$I$18,'Plan vs Actual '!$B$17,'Wave1B Plan'!$B$9:$B$18,'Plan vs Actual '!$B23,'Wave1B Plan'!$AF$9:$AF$18,'Plan vs Actual '!$E$19)</f>
        <v>0</v>
      </c>
      <c r="F23" s="209">
        <f t="shared" si="2"/>
        <v>0</v>
      </c>
      <c r="G23" s="238">
        <f>COUNTIFS('Wave1B Plan'!$B$9:$B$18,'Plan vs Actual '!$B23,'Wave1B Plan'!$I$9:$I$18,'Plan vs Actual '!$B$17,'Wave1B Plan'!$L$9:$L$18,"&lt;="&amp;$E$17)</f>
        <v>0</v>
      </c>
      <c r="H23" s="238">
        <f>COUNTIFS('Wave1B Plan'!$B$9:$B$18,'Plan vs Actual '!$B23,'Wave1B Plan'!$I$9:$I$18,'Plan vs Actual '!$B$17,'Wave1B Plan'!$P$9:$P$18,"&lt;="&amp;$E$17)</f>
        <v>0</v>
      </c>
      <c r="I23" s="239">
        <f>COUNTIFS('Wave1B Plan'!$B$9:$B$18,'Plan vs Actual '!$B23,'Wave1B Plan'!$I$9:$I$18,'Plan vs Actual '!$B$17,'Wave1B Plan'!$R$9:$R$18,"&lt;="&amp;$E$17)</f>
        <v>0</v>
      </c>
      <c r="J23" s="239">
        <f>COUNTIFS('Wave1B Plan'!$B$9:$B$18,'Plan vs Actual '!$B23,'Wave1B Plan'!$I$9:$I$18,'Plan vs Actual '!$B$17,'Wave1B Plan'!$T$9:$T$18,"&lt;="&amp;$E$17)</f>
        <v>0</v>
      </c>
      <c r="K23" s="211">
        <f>COUNTIFS('Wave1B Plan'!$B$9:$B$18,'Plan vs Actual '!$B23,'Wave1B Plan'!$I$9:$I$18,'Plan vs Actual '!$B$17,'Wave1B Plan'!$AD$9:$AD$18,"&lt;="&amp;$E$17)</f>
        <v>0</v>
      </c>
      <c r="L23" s="211">
        <f>COUNTIFS('Wave1B Plan'!$B$9:$B$18,'Plan vs Actual '!$B23,'Wave1B Plan'!$I$9:$I$18,'Plan vs Actual '!$B$17,'Wave1B Plan'!$AE$9:$AE$18,"&lt;="&amp;$E$17)</f>
        <v>0</v>
      </c>
      <c r="M23" s="240">
        <f>COUNTIFS('Wave1B Plan'!$B$9:$B$18,'Plan vs Actual '!$B23,'Wave1B Plan'!$I$9:$I$18,'Plan vs Actual '!$B$17,'Wave1B Plan'!$AL$9:$AL$18,"&lt;="&amp;$E$17)</f>
        <v>0</v>
      </c>
      <c r="N23" s="240">
        <f>COUNTIFS('Wave1B Plan'!$B$9:$B$18,'Plan vs Actual '!$B23,'Wave1B Plan'!$I$9:$I$18,'Plan vs Actual '!$B$17,'Wave1B Plan'!$AM$9:$AM$18,"&lt;="&amp;$E$17)</f>
        <v>0</v>
      </c>
      <c r="O23" s="212">
        <f>COUNTIFS('Wave1B Plan'!$B$9:$B$18,'Plan vs Actual '!$B23,'Wave1B Plan'!$I$9:$I$18,'Plan vs Actual '!$B$17,'Wave1B Plan'!$AU$9:$AU$18,"&lt;="&amp;$E$17)</f>
        <v>0</v>
      </c>
      <c r="P23" s="212">
        <f>COUNTIFS('Wave1B Plan'!$B$9:$B$18,'Plan vs Actual '!$B23,'Wave1B Plan'!$I$9:$I$18,'Plan vs Actual '!$B$17,'Wave1B Plan'!$AV$9:$AV$18,"&lt;="&amp;$E$17)</f>
        <v>0</v>
      </c>
    </row>
    <row r="24" spans="2:16">
      <c r="B24" s="208" t="s">
        <v>14</v>
      </c>
      <c r="C24" s="209">
        <v>4</v>
      </c>
      <c r="D24" s="209">
        <f>COUNTIFS('Wave1B Plan'!$I$9:$I$18,'Plan vs Actual '!$B$1,'Wave1B Plan'!$B$9:$B$18,'Plan vs Actual '!$B24,'Wave1B Plan'!$AF$9:$AF$18,'Plan vs Actual '!$D$3)</f>
        <v>0</v>
      </c>
      <c r="E24" s="209">
        <f>COUNTIFS('Wave1B Plan'!$I$9:$I$18,'Plan vs Actual '!$B$17,'Wave1B Plan'!$B$9:$B$18,'Plan vs Actual '!$B24,'Wave1B Plan'!$AF$9:$AF$18,'Plan vs Actual '!$E$19)</f>
        <v>0</v>
      </c>
      <c r="F24" s="209">
        <f t="shared" si="2"/>
        <v>4</v>
      </c>
      <c r="G24" s="238">
        <f>COUNTIFS('Wave1B Plan'!$B$9:$B$18,'Plan vs Actual '!$B24,'Wave1B Plan'!$I$9:$I$18,'Plan vs Actual '!$B$17,'Wave1B Plan'!$L$9:$L$18,"&lt;="&amp;$E$17)</f>
        <v>0</v>
      </c>
      <c r="H24" s="238">
        <f>COUNTIFS('Wave1B Plan'!$B$9:$B$18,'Plan vs Actual '!$B24,'Wave1B Plan'!$I$9:$I$18,'Plan vs Actual '!$B$17,'Wave1B Plan'!$P$9:$P$18,"&lt;="&amp;$E$17)</f>
        <v>0</v>
      </c>
      <c r="I24" s="239">
        <f>COUNTIFS('Wave1B Plan'!$B$9:$B$18,'Plan vs Actual '!$B24,'Wave1B Plan'!$I$9:$I$18,'Plan vs Actual '!$B$17,'Wave1B Plan'!$R$9:$R$18,"&lt;="&amp;$E$17)</f>
        <v>0</v>
      </c>
      <c r="J24" s="239">
        <f>COUNTIFS('Wave1B Plan'!$B$9:$B$18,'Plan vs Actual '!$B24,'Wave1B Plan'!$I$9:$I$18,'Plan vs Actual '!$B$17,'Wave1B Plan'!$T$9:$T$18,"&lt;="&amp;$E$17)</f>
        <v>0</v>
      </c>
      <c r="K24" s="211">
        <f>COUNTIFS('Wave1B Plan'!$B$9:$B$18,'Plan vs Actual '!$B24,'Wave1B Plan'!$I$9:$I$18,'Plan vs Actual '!$B$17,'Wave1B Plan'!$AD$9:$AD$18,"&lt;="&amp;$E$17)</f>
        <v>0</v>
      </c>
      <c r="L24" s="211">
        <f>COUNTIFS('Wave1B Plan'!$B$9:$B$18,'Plan vs Actual '!$B24,'Wave1B Plan'!$I$9:$I$18,'Plan vs Actual '!$B$17,'Wave1B Plan'!$AE$9:$AE$18,"&lt;="&amp;$E$17)</f>
        <v>0</v>
      </c>
      <c r="M24" s="240">
        <f>COUNTIFS('Wave1B Plan'!$B$9:$B$18,'Plan vs Actual '!$B24,'Wave1B Plan'!$I$9:$I$18,'Plan vs Actual '!$B$17,'Wave1B Plan'!$AL$9:$AL$18,"&lt;="&amp;$E$17)</f>
        <v>0</v>
      </c>
      <c r="N24" s="240">
        <f>COUNTIFS('Wave1B Plan'!$B$9:$B$18,'Plan vs Actual '!$B24,'Wave1B Plan'!$I$9:$I$18,'Plan vs Actual '!$B$17,'Wave1B Plan'!$AM$9:$AM$18,"&lt;="&amp;$E$17)</f>
        <v>0</v>
      </c>
      <c r="O24" s="212">
        <f>COUNTIFS('Wave1B Plan'!$B$9:$B$18,'Plan vs Actual '!$B24,'Wave1B Plan'!$I$9:$I$18,'Plan vs Actual '!$B$17,'Wave1B Plan'!$AU$9:$AU$18,"&lt;="&amp;$E$17)</f>
        <v>0</v>
      </c>
      <c r="P24" s="212">
        <f>COUNTIFS('Wave1B Plan'!$B$9:$B$18,'Plan vs Actual '!$B24,'Wave1B Plan'!$I$9:$I$18,'Plan vs Actual '!$B$17,'Wave1B Plan'!$AV$9:$AV$18,"&lt;="&amp;$E$17)</f>
        <v>0</v>
      </c>
    </row>
    <row r="25" spans="2:16">
      <c r="B25" s="208" t="s">
        <v>15</v>
      </c>
      <c r="C25" s="209">
        <f>COUNTIFS('Wave1B Plan'!$I$9:$I$18,'Plan vs Actual '!$B$17,'Wave1B Plan'!$B$9:$B$18,'Plan vs Actual '!$B25)</f>
        <v>0</v>
      </c>
      <c r="D25" s="209">
        <f>COUNTIFS('Wave1B Plan'!$I$9:$I$18,'Plan vs Actual '!$B$1,'Wave1B Plan'!$B$9:$B$18,'Plan vs Actual '!$B25,'Wave1B Plan'!$AF$9:$AF$18,'Plan vs Actual '!$D$3)</f>
        <v>0</v>
      </c>
      <c r="E25" s="209">
        <f>COUNTIFS('Wave1B Plan'!$I$9:$I$18,'Plan vs Actual '!$B$17,'Wave1B Plan'!$B$9:$B$18,'Plan vs Actual '!$B25,'Wave1B Plan'!$AF$9:$AF$18,'Plan vs Actual '!$E$19)</f>
        <v>0</v>
      </c>
      <c r="F25" s="209">
        <f t="shared" si="2"/>
        <v>0</v>
      </c>
      <c r="G25" s="238">
        <f>COUNTIFS('Wave1B Plan'!$B$9:$B$18,'Plan vs Actual '!$B25,'Wave1B Plan'!$I$9:$I$18,'Plan vs Actual '!$B$17,'Wave1B Plan'!$L$9:$L$18,"&lt;="&amp;$E$17)</f>
        <v>0</v>
      </c>
      <c r="H25" s="238">
        <f>COUNTIFS('Wave1B Plan'!$B$9:$B$18,'Plan vs Actual '!$B25,'Wave1B Plan'!$I$9:$I$18,'Plan vs Actual '!$B$17,'Wave1B Plan'!$P$9:$P$18,"&lt;="&amp;$E$17)</f>
        <v>0</v>
      </c>
      <c r="I25" s="239">
        <f>COUNTIFS('Wave1B Plan'!$B$9:$B$18,'Plan vs Actual '!$B25,'Wave1B Plan'!$I$9:$I$18,'Plan vs Actual '!$B$17,'Wave1B Plan'!$R$9:$R$18,"&lt;="&amp;$E$17)</f>
        <v>0</v>
      </c>
      <c r="J25" s="239">
        <f>COUNTIFS('Wave1B Plan'!$B$9:$B$18,'Plan vs Actual '!$B25,'Wave1B Plan'!$I$9:$I$18,'Plan vs Actual '!$B$17,'Wave1B Plan'!$T$9:$T$18,"&lt;="&amp;$E$17)</f>
        <v>0</v>
      </c>
      <c r="K25" s="211">
        <f>COUNTIFS('Wave1B Plan'!$B$9:$B$18,'Plan vs Actual '!$B25,'Wave1B Plan'!$I$9:$I$18,'Plan vs Actual '!$B$17,'Wave1B Plan'!$AD$9:$AD$18,"&lt;="&amp;$E$17)</f>
        <v>0</v>
      </c>
      <c r="L25" s="211">
        <f>COUNTIFS('Wave1B Plan'!$B$9:$B$18,'Plan vs Actual '!$B25,'Wave1B Plan'!$I$9:$I$18,'Plan vs Actual '!$B$17,'Wave1B Plan'!$AE$9:$AE$18,"&lt;="&amp;$E$17)</f>
        <v>0</v>
      </c>
      <c r="M25" s="240">
        <f>COUNTIFS('Wave1B Plan'!$B$9:$B$18,'Plan vs Actual '!$B25,'Wave1B Plan'!$I$9:$I$18,'Plan vs Actual '!$B$17,'Wave1B Plan'!$AL$9:$AL$18,"&lt;="&amp;$E$17)</f>
        <v>0</v>
      </c>
      <c r="N25" s="240">
        <f>COUNTIFS('Wave1B Plan'!$B$9:$B$18,'Plan vs Actual '!$B25,'Wave1B Plan'!$I$9:$I$18,'Plan vs Actual '!$B$17,'Wave1B Plan'!$AM$9:$AM$18,"&lt;="&amp;$E$17)</f>
        <v>0</v>
      </c>
      <c r="O25" s="212">
        <f>COUNTIFS('Wave1B Plan'!$B$9:$B$18,'Plan vs Actual '!$B25,'Wave1B Plan'!$I$9:$I$18,'Plan vs Actual '!$B$17,'Wave1B Plan'!$AU$9:$AU$18,"&lt;="&amp;$E$17)</f>
        <v>0</v>
      </c>
      <c r="P25" s="212">
        <f>COUNTIFS('Wave1B Plan'!$B$9:$B$18,'Plan vs Actual '!$B25,'Wave1B Plan'!$I$9:$I$18,'Plan vs Actual '!$B$17,'Wave1B Plan'!$AV$9:$AV$18,"&lt;="&amp;$E$17)</f>
        <v>0</v>
      </c>
    </row>
    <row r="26" spans="2:16">
      <c r="B26" s="208" t="s">
        <v>17</v>
      </c>
      <c r="C26" s="209">
        <f>COUNTIFS('Wave1B Plan'!$I$9:$I$18,'Plan vs Actual '!$B$17,'Wave1B Plan'!$B$9:$B$18,'Plan vs Actual '!$B26)</f>
        <v>0</v>
      </c>
      <c r="D26" s="209">
        <f>COUNTIFS('Wave1B Plan'!$I$9:$I$18,'Plan vs Actual '!$B$1,'Wave1B Plan'!$B$9:$B$18,'Plan vs Actual '!$B26,'Wave1B Plan'!$AF$9:$AF$18,'Plan vs Actual '!$D$3)</f>
        <v>0</v>
      </c>
      <c r="E26" s="209">
        <f>COUNTIFS('Wave1B Plan'!$I$9:$I$18,'Plan vs Actual '!$B$17,'Wave1B Plan'!$B$9:$B$18,'Plan vs Actual '!$B26,'Wave1B Plan'!$AF$9:$AF$18,'Plan vs Actual '!$E$19)</f>
        <v>0</v>
      </c>
      <c r="F26" s="209">
        <f t="shared" si="2"/>
        <v>0</v>
      </c>
      <c r="G26" s="238">
        <f>COUNTIFS('Wave1B Plan'!$B$9:$B$18,'Plan vs Actual '!$B26,'Wave1B Plan'!$I$9:$I$18,'Plan vs Actual '!$B$17,'Wave1B Plan'!$L$9:$L$18,"&lt;="&amp;$E$17)</f>
        <v>0</v>
      </c>
      <c r="H26" s="238">
        <f>COUNTIFS('Wave1B Plan'!$B$9:$B$18,'Plan vs Actual '!$B26,'Wave1B Plan'!$I$9:$I$18,'Plan vs Actual '!$B$17,'Wave1B Plan'!$P$9:$P$18,"&lt;="&amp;$E$17)</f>
        <v>0</v>
      </c>
      <c r="I26" s="239">
        <f>COUNTIFS('Wave1B Plan'!$B$9:$B$18,'Plan vs Actual '!$B26,'Wave1B Plan'!$I$9:$I$18,'Plan vs Actual '!$B$17,'Wave1B Plan'!$R$9:$R$18,"&lt;="&amp;$E$17)</f>
        <v>0</v>
      </c>
      <c r="J26" s="239">
        <f>COUNTIFS('Wave1B Plan'!$B$9:$B$18,'Plan vs Actual '!$B26,'Wave1B Plan'!$I$9:$I$18,'Plan vs Actual '!$B$17,'Wave1B Plan'!$T$9:$T$18,"&lt;="&amp;$E$17)</f>
        <v>0</v>
      </c>
      <c r="K26" s="211">
        <f>COUNTIFS('Wave1B Plan'!$B$9:$B$18,'Plan vs Actual '!$B26,'Wave1B Plan'!$I$9:$I$18,'Plan vs Actual '!$B$17,'Wave1B Plan'!$AD$9:$AD$18,"&lt;="&amp;$E$17)</f>
        <v>0</v>
      </c>
      <c r="L26" s="211">
        <f>COUNTIFS('Wave1B Plan'!$B$9:$B$18,'Plan vs Actual '!$B26,'Wave1B Plan'!$I$9:$I$18,'Plan vs Actual '!$B$17,'Wave1B Plan'!$AE$9:$AE$18,"&lt;="&amp;$E$17)</f>
        <v>0</v>
      </c>
      <c r="M26" s="240">
        <f>COUNTIFS('Wave1B Plan'!$B$9:$B$18,'Plan vs Actual '!$B26,'Wave1B Plan'!$I$9:$I$18,'Plan vs Actual '!$B$17,'Wave1B Plan'!$AL$9:$AL$18,"&lt;="&amp;$E$17)</f>
        <v>0</v>
      </c>
      <c r="N26" s="240">
        <f>COUNTIFS('Wave1B Plan'!$B$9:$B$18,'Plan vs Actual '!$B26,'Wave1B Plan'!$I$9:$I$18,'Plan vs Actual '!$B$17,'Wave1B Plan'!$AM$9:$AM$18,"&lt;="&amp;$E$17)</f>
        <v>0</v>
      </c>
      <c r="O26" s="212">
        <f>COUNTIFS('Wave1B Plan'!$B$9:$B$18,'Plan vs Actual '!$B26,'Wave1B Plan'!$I$9:$I$18,'Plan vs Actual '!$B$17,'Wave1B Plan'!$AU$9:$AU$18,"&lt;="&amp;$E$17)</f>
        <v>0</v>
      </c>
      <c r="P26" s="212">
        <f>COUNTIFS('Wave1B Plan'!$B$9:$B$18,'Plan vs Actual '!$B26,'Wave1B Plan'!$I$9:$I$18,'Plan vs Actual '!$B$17,'Wave1B Plan'!$AV$9:$AV$18,"&lt;="&amp;$E$17)</f>
        <v>0</v>
      </c>
    </row>
    <row r="27" spans="2:16">
      <c r="B27" s="208" t="s">
        <v>152</v>
      </c>
      <c r="C27" s="209">
        <f>COUNTIFS('Wave1B Plan'!$I$9:$I$18,'Plan vs Actual '!$B$17,'Wave1B Plan'!$B$9:$B$18,'Plan vs Actual '!$B27)</f>
        <v>0</v>
      </c>
      <c r="D27" s="209">
        <f>COUNTIFS('Wave1B Plan'!$I$9:$I$18,'Plan vs Actual '!$B$1,'Wave1B Plan'!$B$9:$B$18,'Plan vs Actual '!$B27,'Wave1B Plan'!$AF$9:$AF$18,'Plan vs Actual '!$D$3)</f>
        <v>0</v>
      </c>
      <c r="E27" s="209">
        <f>COUNTIFS('Wave1B Plan'!$I$9:$I$18,'Plan vs Actual '!$B$17,'Wave1B Plan'!$B$9:$B$18,'Plan vs Actual '!$B27,'Wave1B Plan'!$AF$9:$AF$18,'Plan vs Actual '!$E$19)</f>
        <v>0</v>
      </c>
      <c r="F27" s="209">
        <f t="shared" si="2"/>
        <v>0</v>
      </c>
      <c r="G27" s="238">
        <f>COUNTIFS('Wave1B Plan'!$B$9:$B$18,'Plan vs Actual '!$B27,'Wave1B Plan'!$I$9:$I$18,'Plan vs Actual '!$B$17,'Wave1B Plan'!$L$9:$L$18,"&lt;="&amp;$E$17)</f>
        <v>0</v>
      </c>
      <c r="H27" s="238">
        <f>COUNTIFS('Wave1B Plan'!$B$9:$B$18,'Plan vs Actual '!$B27,'Wave1B Plan'!$I$9:$I$18,'Plan vs Actual '!$B$17,'Wave1B Plan'!$P$9:$P$18,"&lt;="&amp;$E$17)</f>
        <v>0</v>
      </c>
      <c r="I27" s="239">
        <f>COUNTIFS('Wave1B Plan'!$B$9:$B$18,'Plan vs Actual '!$B27,'Wave1B Plan'!$I$9:$I$18,'Plan vs Actual '!$B$17,'Wave1B Plan'!$R$9:$R$18,"&lt;="&amp;$E$17)</f>
        <v>0</v>
      </c>
      <c r="J27" s="239">
        <f>COUNTIFS('Wave1B Plan'!$B$9:$B$18,'Plan vs Actual '!$B27,'Wave1B Plan'!$I$9:$I$18,'Plan vs Actual '!$B$17,'Wave1B Plan'!$T$9:$T$18,"&lt;="&amp;$E$17)</f>
        <v>0</v>
      </c>
      <c r="K27" s="211">
        <f>COUNTIFS('Wave1B Plan'!$B$9:$B$18,'Plan vs Actual '!$B27,'Wave1B Plan'!$I$9:$I$18,'Plan vs Actual '!$B$17,'Wave1B Plan'!$AD$9:$AD$18,"&lt;="&amp;$E$17)</f>
        <v>0</v>
      </c>
      <c r="L27" s="211">
        <f>COUNTIFS('Wave1B Plan'!$B$9:$B$18,'Plan vs Actual '!$B27,'Wave1B Plan'!$I$9:$I$18,'Plan vs Actual '!$B$17,'Wave1B Plan'!$AE$9:$AE$18,"&lt;="&amp;$E$17)</f>
        <v>0</v>
      </c>
      <c r="M27" s="240">
        <f>COUNTIFS('Wave1B Plan'!$B$9:$B$18,'Plan vs Actual '!$B27,'Wave1B Plan'!$I$9:$I$18,'Plan vs Actual '!$B$17,'Wave1B Plan'!$AL$9:$AL$18,"&lt;="&amp;$E$17)</f>
        <v>0</v>
      </c>
      <c r="N27" s="240">
        <f>COUNTIFS('Wave1B Plan'!$B$9:$B$18,'Plan vs Actual '!$B27,'Wave1B Plan'!$I$9:$I$18,'Plan vs Actual '!$B$17,'Wave1B Plan'!$AM$9:$AM$18,"&lt;="&amp;$E$17)</f>
        <v>0</v>
      </c>
      <c r="O27" s="212">
        <f>COUNTIFS('Wave1B Plan'!$B$9:$B$18,'Plan vs Actual '!$B27,'Wave1B Plan'!$I$9:$I$18,'Plan vs Actual '!$B$17,'Wave1B Plan'!$AU$9:$AU$18,"&lt;="&amp;$E$17)</f>
        <v>0</v>
      </c>
      <c r="P27" s="212">
        <f>COUNTIFS('Wave1B Plan'!$B$9:$B$18,'Plan vs Actual '!$B27,'Wave1B Plan'!$I$9:$I$18,'Plan vs Actual '!$B$17,'Wave1B Plan'!$AV$9:$AV$18,"&lt;="&amp;$E$17)</f>
        <v>0</v>
      </c>
    </row>
    <row r="28" spans="2:16">
      <c r="B28" s="208" t="s">
        <v>16</v>
      </c>
      <c r="C28" s="209">
        <f>COUNTIFS('Wave1B Plan'!$I$9:$I$18,'Plan vs Actual '!$B$17,'Wave1B Plan'!$B$9:$B$18,'Plan vs Actual '!$B28)</f>
        <v>0</v>
      </c>
      <c r="D28" s="209">
        <f>COUNTIFS('Wave1B Plan'!$I$9:$I$18,'Plan vs Actual '!$B$1,'Wave1B Plan'!$B$9:$B$18,'Plan vs Actual '!$B28,'Wave1B Plan'!$AF$9:$AF$18,'Plan vs Actual '!$D$3)</f>
        <v>0</v>
      </c>
      <c r="E28" s="209">
        <f>COUNTIFS('Wave1B Plan'!$I$9:$I$18,'Plan vs Actual '!$B$17,'Wave1B Plan'!$B$9:$B$18,'Plan vs Actual '!$B28,'Wave1B Plan'!$AF$9:$AF$18,'Plan vs Actual '!$E$19)</f>
        <v>0</v>
      </c>
      <c r="F28" s="209">
        <f t="shared" si="2"/>
        <v>0</v>
      </c>
      <c r="G28" s="238">
        <f>COUNTIFS('Wave1B Plan'!$B$9:$B$18,'Plan vs Actual '!$B28,'Wave1B Plan'!$I$9:$I$18,'Plan vs Actual '!$B$17,'Wave1B Plan'!$L$9:$L$18,"&lt;="&amp;$E$17)</f>
        <v>0</v>
      </c>
      <c r="H28" s="238">
        <f>COUNTIFS('Wave1B Plan'!$B$9:$B$18,'Plan vs Actual '!$B28,'Wave1B Plan'!$I$9:$I$18,'Plan vs Actual '!$B$17,'Wave1B Plan'!$P$9:$P$18,"&lt;="&amp;$E$17)</f>
        <v>0</v>
      </c>
      <c r="I28" s="239">
        <f>COUNTIFS('Wave1B Plan'!$B$9:$B$18,'Plan vs Actual '!$B28,'Wave1B Plan'!$I$9:$I$18,'Plan vs Actual '!$B$17,'Wave1B Plan'!$R$9:$R$18,"&lt;="&amp;$E$17)</f>
        <v>0</v>
      </c>
      <c r="J28" s="239">
        <f>COUNTIFS('Wave1B Plan'!$B$9:$B$18,'Plan vs Actual '!$B28,'Wave1B Plan'!$I$9:$I$18,'Plan vs Actual '!$B$17,'Wave1B Plan'!$T$9:$T$18,"&lt;="&amp;$E$17)</f>
        <v>0</v>
      </c>
      <c r="K28" s="211">
        <f>COUNTIFS('Wave1B Plan'!$B$9:$B$18,'Plan vs Actual '!$B28,'Wave1B Plan'!$I$9:$I$18,'Plan vs Actual '!$B$17,'Wave1B Plan'!$AD$9:$AD$18,"&lt;="&amp;$E$17)</f>
        <v>0</v>
      </c>
      <c r="L28" s="211">
        <f>COUNTIFS('Wave1B Plan'!$B$9:$B$18,'Plan vs Actual '!$B28,'Wave1B Plan'!$I$9:$I$18,'Plan vs Actual '!$B$17,'Wave1B Plan'!$AE$9:$AE$18,"&lt;="&amp;$E$17)</f>
        <v>0</v>
      </c>
      <c r="M28" s="240">
        <f>COUNTIFS('Wave1B Plan'!$B$9:$B$18,'Plan vs Actual '!$B28,'Wave1B Plan'!$I$9:$I$18,'Plan vs Actual '!$B$17,'Wave1B Plan'!$AL$9:$AL$18,"&lt;="&amp;$E$17)</f>
        <v>0</v>
      </c>
      <c r="N28" s="240">
        <f>COUNTIFS('Wave1B Plan'!$B$9:$B$18,'Plan vs Actual '!$B28,'Wave1B Plan'!$I$9:$I$18,'Plan vs Actual '!$B$17,'Wave1B Plan'!$AM$9:$AM$18,"&lt;="&amp;$E$17)</f>
        <v>0</v>
      </c>
      <c r="O28" s="212">
        <f>COUNTIFS('Wave1B Plan'!$B$9:$B$18,'Plan vs Actual '!$B28,'Wave1B Plan'!$I$9:$I$18,'Plan vs Actual '!$B$17,'Wave1B Plan'!$AU$9:$AU$18,"&lt;="&amp;$E$17)</f>
        <v>0</v>
      </c>
      <c r="P28" s="212">
        <f>COUNTIFS('Wave1B Plan'!$B$9:$B$18,'Plan vs Actual '!$B28,'Wave1B Plan'!$I$9:$I$18,'Plan vs Actual '!$B$17,'Wave1B Plan'!$AV$9:$AV$18,"&lt;="&amp;$E$17)</f>
        <v>0</v>
      </c>
    </row>
    <row r="29" spans="2:16" ht="18">
      <c r="B29" s="241" t="s">
        <v>7</v>
      </c>
      <c r="C29" s="242">
        <f t="shared" ref="C29" si="3">SUM(C21:C28)</f>
        <v>4</v>
      </c>
      <c r="D29" s="242">
        <f t="shared" ref="D29" si="4">SUM(D21:D28)</f>
        <v>0</v>
      </c>
      <c r="E29" s="242">
        <f t="shared" ref="E29" si="5">SUM(E21:E28)</f>
        <v>0</v>
      </c>
      <c r="F29" s="242">
        <f t="shared" ref="F29" si="6">SUM(F21:F28)</f>
        <v>4</v>
      </c>
      <c r="G29" s="242">
        <f t="shared" ref="G29" si="7">SUM(G21:G28)</f>
        <v>0</v>
      </c>
      <c r="H29" s="242">
        <f t="shared" ref="H29" si="8">SUM(H21:H28)</f>
        <v>0</v>
      </c>
      <c r="I29" s="242">
        <f t="shared" ref="I29" si="9">SUM(I21:I28)</f>
        <v>0</v>
      </c>
      <c r="J29" s="242">
        <f t="shared" ref="J29" si="10">SUM(J21:J28)</f>
        <v>0</v>
      </c>
      <c r="K29" s="242">
        <f t="shared" ref="K29" si="11">SUM(K21:K28)</f>
        <v>0</v>
      </c>
      <c r="L29" s="242">
        <f t="shared" ref="L29" si="12">SUM(L21:L28)</f>
        <v>0</v>
      </c>
      <c r="M29" s="242">
        <f t="shared" ref="M29" si="13">SUM(M21:M28)</f>
        <v>0</v>
      </c>
      <c r="N29" s="242">
        <f t="shared" ref="N29" si="14">SUM(N21:N28)</f>
        <v>0</v>
      </c>
      <c r="O29" s="242">
        <f t="shared" ref="O29" si="15">SUM(O21:O28)</f>
        <v>0</v>
      </c>
      <c r="P29" s="242">
        <f t="shared" ref="P29" si="16">SUM(P21:P28)</f>
        <v>0</v>
      </c>
    </row>
    <row r="32" spans="2:16">
      <c r="M32" t="s">
        <v>379</v>
      </c>
    </row>
    <row r="33" spans="2:16">
      <c r="B33" t="s">
        <v>244</v>
      </c>
      <c r="D33" t="s">
        <v>366</v>
      </c>
      <c r="E33" s="206">
        <v>44805</v>
      </c>
      <c r="F33" s="210"/>
    </row>
    <row r="35" spans="2:16">
      <c r="B35" s="270" t="s">
        <v>1</v>
      </c>
      <c r="C35" s="270" t="s">
        <v>7</v>
      </c>
      <c r="D35" s="270" t="s">
        <v>72</v>
      </c>
      <c r="E35" s="270" t="s">
        <v>367</v>
      </c>
      <c r="F35" s="270" t="s">
        <v>368</v>
      </c>
      <c r="G35" s="266" t="s">
        <v>380</v>
      </c>
      <c r="H35" s="267"/>
      <c r="I35" s="266" t="s">
        <v>381</v>
      </c>
      <c r="J35" s="267"/>
      <c r="K35" s="268" t="s">
        <v>376</v>
      </c>
      <c r="L35" s="267"/>
      <c r="M35" s="268" t="s">
        <v>377</v>
      </c>
      <c r="N35" s="269"/>
      <c r="O35" s="266" t="s">
        <v>378</v>
      </c>
      <c r="P35" s="267"/>
    </row>
    <row r="36" spans="2:16">
      <c r="B36" s="271"/>
      <c r="C36" s="271"/>
      <c r="D36" s="271"/>
      <c r="E36" s="271"/>
      <c r="F36" s="271"/>
      <c r="G36" s="237" t="s">
        <v>5</v>
      </c>
      <c r="H36" s="237" t="s">
        <v>6</v>
      </c>
      <c r="I36" s="237" t="s">
        <v>5</v>
      </c>
      <c r="J36" s="237" t="s">
        <v>6</v>
      </c>
      <c r="K36" s="237" t="s">
        <v>5</v>
      </c>
      <c r="L36" s="237" t="s">
        <v>6</v>
      </c>
      <c r="M36" s="237" t="s">
        <v>5</v>
      </c>
      <c r="N36" s="237" t="s">
        <v>6</v>
      </c>
      <c r="O36" s="237" t="s">
        <v>5</v>
      </c>
      <c r="P36" s="237" t="s">
        <v>6</v>
      </c>
    </row>
    <row r="37" spans="2:16">
      <c r="B37" s="208" t="s">
        <v>11</v>
      </c>
      <c r="C37" s="209">
        <f>COUNTIFS('Wave1B Plan'!$I$9:$I$18,'Plan vs Actual '!$B$33,'Wave1B Plan'!$B$9:$B$18,'Plan vs Actual '!$B37)</f>
        <v>2</v>
      </c>
      <c r="D37" s="209">
        <f>COUNTIFS('Wave1B Plan'!$I$9:$I$18,'Plan vs Actual '!$B$33,'Wave1B Plan'!$B$9:$B$18,'Plan vs Actual '!$B37,'Wave1B Plan'!$AF$9:$AF$18,'Plan vs Actual '!$D$19)</f>
        <v>0</v>
      </c>
      <c r="E37" s="209">
        <f>COUNTIFS('Wave1B Plan'!$I$9:$I$18,'Plan vs Actual '!$B$33,'Wave1B Plan'!$B$9:$B$18,'Plan vs Actual '!$B37,'Wave1B Plan'!$AF$9:$AF$18,'Plan vs Actual '!$E$19)</f>
        <v>0</v>
      </c>
      <c r="F37" s="209">
        <f>+C37-D37-E37</f>
        <v>2</v>
      </c>
      <c r="G37" s="238">
        <f>COUNTIFS('Wave1B Plan'!$B$9:$B$18,'Plan vs Actual '!$B37,'Wave1B Plan'!$I$9:$I$18,'Plan vs Actual '!$B$33,'Wave1B Plan'!$L$9:$L$18,"&lt;="&amp;$E$33)</f>
        <v>0</v>
      </c>
      <c r="H37" s="238">
        <f>COUNTIFS('Wave1B Plan'!$B$9:$B$18,'Plan vs Actual '!$B37,'Wave1B Plan'!$I$9:$I$18,'Plan vs Actual '!$B$33,'Wave1B Plan'!$P$9:$P$18,"&lt;="&amp;$E$33)</f>
        <v>0</v>
      </c>
      <c r="I37" s="239">
        <f>COUNTIFS('Wave1B Plan'!$B$9:$B$18,'Plan vs Actual '!$B37,'Wave1B Plan'!$I$9:$I$18,'Plan vs Actual '!$B$33,'Wave1B Plan'!$R$9:$R$18,"&lt;="&amp;$E$33)</f>
        <v>0</v>
      </c>
      <c r="J37" s="239">
        <f>COUNTIFS('Wave1B Plan'!$B$9:$B$18,'Plan vs Actual '!$B37,'Wave1B Plan'!$I$9:$I$18,'Plan vs Actual '!$B$33,'Wave1B Plan'!$T$9:$T$18,"&lt;="&amp;$E$33)</f>
        <v>0</v>
      </c>
      <c r="K37" s="211">
        <f>COUNTIFS('Wave1B Plan'!$B$9:$B$18,'Plan vs Actual '!$B37,'Wave1B Plan'!$I$9:$I$18,'Plan vs Actual '!$B$33,'Wave1B Plan'!$AD$9:$AD$18,"&lt;="&amp;$E$33)</f>
        <v>0</v>
      </c>
      <c r="L37" s="211">
        <f>COUNTIFS('Wave1B Plan'!$B$9:$B$18,'Plan vs Actual '!$B37,'Wave1B Plan'!$I$9:$I$18,'Plan vs Actual '!$B$33,'Wave1B Plan'!$AE$9:$AE$18,"&lt;="&amp;$E$33)</f>
        <v>0</v>
      </c>
      <c r="M37" s="240">
        <f>COUNTIFS('Wave1B Plan'!$B$9:$B$18,'Plan vs Actual '!$B37,'Wave1B Plan'!$I$9:$I$18,'Plan vs Actual '!$B$33,'Wave1B Plan'!$AL$9:$AL$18,"&lt;="&amp;$E$33)</f>
        <v>0</v>
      </c>
      <c r="N37" s="240">
        <f>COUNTIFS('Wave1B Plan'!$B$9:$B$18,'Plan vs Actual '!$B37,'Wave1B Plan'!$I$9:$I$18,'Plan vs Actual '!$B$33,'Wave1B Plan'!$AM$9:$AM$18,"&lt;="&amp;$E$33)</f>
        <v>0</v>
      </c>
      <c r="O37" s="212">
        <f>COUNTIFS('Wave1B Plan'!$B$9:$B$18,'Plan vs Actual '!$B37,'Wave1B Plan'!$I$9:$I$18,'Plan vs Actual '!$B$33,'Wave1B Plan'!$AU$9:$AU$18,"&lt;="&amp;$E$33)</f>
        <v>0</v>
      </c>
      <c r="P37" s="212">
        <f>COUNTIFS('Wave1B Plan'!$B$9:$B$18,'Plan vs Actual '!$B37,'Wave1B Plan'!$I$9:$I$18,'Plan vs Actual '!$B$33,'Wave1B Plan'!$AV$9:$AV$18,"&lt;="&amp;$E$33)</f>
        <v>0</v>
      </c>
    </row>
    <row r="38" spans="2:16">
      <c r="B38" s="208" t="s">
        <v>12</v>
      </c>
      <c r="C38" s="209">
        <f>COUNTIFS('Wave1B Plan'!$I$9:$I$18,'Plan vs Actual '!$B$33,'Wave1B Plan'!$B$9:$B$18,'Plan vs Actual '!$B38)</f>
        <v>0</v>
      </c>
      <c r="D38" s="209">
        <f>COUNTIFS('Wave1B Plan'!$I$9:$I$18,'Plan vs Actual '!$B$33,'Wave1B Plan'!$B$9:$B$18,'Plan vs Actual '!$B38,'Wave1B Plan'!$AF$9:$AF$18,'Plan vs Actual '!$D$19)</f>
        <v>0</v>
      </c>
      <c r="E38" s="209">
        <f>COUNTIFS('Wave1B Plan'!$I$9:$I$18,'Plan vs Actual '!$B$33,'Wave1B Plan'!$B$9:$B$18,'Plan vs Actual '!$B38,'Wave1B Plan'!$AF$9:$AF$18,'Plan vs Actual '!$E$19)</f>
        <v>0</v>
      </c>
      <c r="F38" s="209">
        <f t="shared" ref="F38:F44" si="17">+C38-D38-E38</f>
        <v>0</v>
      </c>
      <c r="G38" s="238">
        <f>COUNTIFS('Wave1B Plan'!$B$9:$B$18,'Plan vs Actual '!$B38,'Wave1B Plan'!$I$9:$I$18,'Plan vs Actual '!$B$33,'Wave1B Plan'!$L$9:$L$18,"&lt;="&amp;$E$33)</f>
        <v>0</v>
      </c>
      <c r="H38" s="238">
        <f>COUNTIFS('Wave1B Plan'!$B$9:$B$18,'Plan vs Actual '!$B38,'Wave1B Plan'!$I$9:$I$18,'Plan vs Actual '!$B$33,'Wave1B Plan'!$P$9:$P$18,"&lt;="&amp;$E$33)</f>
        <v>0</v>
      </c>
      <c r="I38" s="239">
        <f>COUNTIFS('Wave1B Plan'!$B$9:$B$18,'Plan vs Actual '!$B38,'Wave1B Plan'!$I$9:$I$18,'Plan vs Actual '!$B$33,'Wave1B Plan'!$R$9:$R$18,"&lt;="&amp;$E$33)</f>
        <v>0</v>
      </c>
      <c r="J38" s="239">
        <f>COUNTIFS('Wave1B Plan'!$B$9:$B$18,'Plan vs Actual '!$B38,'Wave1B Plan'!$I$9:$I$18,'Plan vs Actual '!$B$33,'Wave1B Plan'!$T$9:$T$18,"&lt;="&amp;$E$33)</f>
        <v>0</v>
      </c>
      <c r="K38" s="211">
        <f>COUNTIFS('Wave1B Plan'!$B$9:$B$18,'Plan vs Actual '!$B38,'Wave1B Plan'!$I$9:$I$18,'Plan vs Actual '!$B$33,'Wave1B Plan'!$AD$9:$AD$18,"&lt;="&amp;$E$33)</f>
        <v>0</v>
      </c>
      <c r="L38" s="211">
        <f>COUNTIFS('Wave1B Plan'!$B$9:$B$18,'Plan vs Actual '!$B38,'Wave1B Plan'!$I$9:$I$18,'Plan vs Actual '!$B$33,'Wave1B Plan'!$AE$9:$AE$18,"&lt;="&amp;$E$33)</f>
        <v>0</v>
      </c>
      <c r="M38" s="240">
        <f>COUNTIFS('Wave1B Plan'!$B$9:$B$18,'Plan vs Actual '!$B38,'Wave1B Plan'!$I$9:$I$18,'Plan vs Actual '!$B$33,'Wave1B Plan'!$AL$9:$AL$18,"&lt;="&amp;$E$33)</f>
        <v>0</v>
      </c>
      <c r="N38" s="240">
        <f>COUNTIFS('Wave1B Plan'!$B$9:$B$18,'Plan vs Actual '!$B38,'Wave1B Plan'!$I$9:$I$18,'Plan vs Actual '!$B$33,'Wave1B Plan'!$AM$9:$AM$18,"&lt;="&amp;$E$33)</f>
        <v>0</v>
      </c>
      <c r="O38" s="212">
        <f>COUNTIFS('Wave1B Plan'!$B$9:$B$18,'Plan vs Actual '!$B38,'Wave1B Plan'!$I$9:$I$18,'Plan vs Actual '!$B$33,'Wave1B Plan'!$AU$9:$AU$18,"&lt;="&amp;$E$33)</f>
        <v>0</v>
      </c>
      <c r="P38" s="212">
        <f>COUNTIFS('Wave1B Plan'!$B$9:$B$18,'Plan vs Actual '!$B38,'Wave1B Plan'!$I$9:$I$18,'Plan vs Actual '!$B$33,'Wave1B Plan'!$AV$9:$AV$18,"&lt;="&amp;$E$33)</f>
        <v>0</v>
      </c>
    </row>
    <row r="39" spans="2:16">
      <c r="B39" s="208" t="s">
        <v>13</v>
      </c>
      <c r="C39" s="209">
        <f>COUNTIFS('Wave1B Plan'!$I$9:$I$18,'Plan vs Actual '!$B$33,'Wave1B Plan'!$B$9:$B$18,'Plan vs Actual '!$B39)</f>
        <v>0</v>
      </c>
      <c r="D39" s="209">
        <f>COUNTIFS('Wave1B Plan'!$I$9:$I$18,'Plan vs Actual '!$B$33,'Wave1B Plan'!$B$9:$B$18,'Plan vs Actual '!$B39,'Wave1B Plan'!$AF$9:$AF$18,'Plan vs Actual '!$D$19)</f>
        <v>0</v>
      </c>
      <c r="E39" s="209">
        <f>COUNTIFS('Wave1B Plan'!$I$9:$I$18,'Plan vs Actual '!$B$33,'Wave1B Plan'!$B$9:$B$18,'Plan vs Actual '!$B39,'Wave1B Plan'!$AF$9:$AF$18,'Plan vs Actual '!$E$19)</f>
        <v>0</v>
      </c>
      <c r="F39" s="209">
        <f t="shared" si="17"/>
        <v>0</v>
      </c>
      <c r="G39" s="238">
        <f>COUNTIFS('Wave1B Plan'!$B$9:$B$18,'Plan vs Actual '!$B39,'Wave1B Plan'!$I$9:$I$18,'Plan vs Actual '!$B$33,'Wave1B Plan'!$L$9:$L$18,"&lt;="&amp;$E$33)</f>
        <v>0</v>
      </c>
      <c r="H39" s="238">
        <f>COUNTIFS('Wave1B Plan'!$B$9:$B$18,'Plan vs Actual '!$B39,'Wave1B Plan'!$I$9:$I$18,'Plan vs Actual '!$B$33,'Wave1B Plan'!$P$9:$P$18,"&lt;="&amp;$E$33)</f>
        <v>0</v>
      </c>
      <c r="I39" s="239">
        <f>COUNTIFS('Wave1B Plan'!$B$9:$B$18,'Plan vs Actual '!$B39,'Wave1B Plan'!$I$9:$I$18,'Plan vs Actual '!$B$33,'Wave1B Plan'!$R$9:$R$18,"&lt;="&amp;$E$33)</f>
        <v>0</v>
      </c>
      <c r="J39" s="239">
        <f>COUNTIFS('Wave1B Plan'!$B$9:$B$18,'Plan vs Actual '!$B39,'Wave1B Plan'!$I$9:$I$18,'Plan vs Actual '!$B$33,'Wave1B Plan'!$T$9:$T$18,"&lt;="&amp;$E$33)</f>
        <v>0</v>
      </c>
      <c r="K39" s="211">
        <f>COUNTIFS('Wave1B Plan'!$B$9:$B$18,'Plan vs Actual '!$B39,'Wave1B Plan'!$I$9:$I$18,'Plan vs Actual '!$B$33,'Wave1B Plan'!$AD$9:$AD$18,"&lt;="&amp;$E$33)</f>
        <v>0</v>
      </c>
      <c r="L39" s="211">
        <f>COUNTIFS('Wave1B Plan'!$B$9:$B$18,'Plan vs Actual '!$B39,'Wave1B Plan'!$I$9:$I$18,'Plan vs Actual '!$B$33,'Wave1B Plan'!$AE$9:$AE$18,"&lt;="&amp;$E$33)</f>
        <v>0</v>
      </c>
      <c r="M39" s="240">
        <f>COUNTIFS('Wave1B Plan'!$B$9:$B$18,'Plan vs Actual '!$B39,'Wave1B Plan'!$I$9:$I$18,'Plan vs Actual '!$B$33,'Wave1B Plan'!$AL$9:$AL$18,"&lt;="&amp;$E$33)</f>
        <v>0</v>
      </c>
      <c r="N39" s="240">
        <f>COUNTIFS('Wave1B Plan'!$B$9:$B$18,'Plan vs Actual '!$B39,'Wave1B Plan'!$I$9:$I$18,'Plan vs Actual '!$B$33,'Wave1B Plan'!$AM$9:$AM$18,"&lt;="&amp;$E$33)</f>
        <v>0</v>
      </c>
      <c r="O39" s="212">
        <f>COUNTIFS('Wave1B Plan'!$B$9:$B$18,'Plan vs Actual '!$B39,'Wave1B Plan'!$I$9:$I$18,'Plan vs Actual '!$B$33,'Wave1B Plan'!$AU$9:$AU$18,"&lt;="&amp;$E$33)</f>
        <v>0</v>
      </c>
      <c r="P39" s="212">
        <f>COUNTIFS('Wave1B Plan'!$B$9:$B$18,'Plan vs Actual '!$B39,'Wave1B Plan'!$I$9:$I$18,'Plan vs Actual '!$B$33,'Wave1B Plan'!$AV$9:$AV$18,"&lt;="&amp;$E$33)</f>
        <v>0</v>
      </c>
    </row>
    <row r="40" spans="2:16">
      <c r="B40" s="208" t="s">
        <v>14</v>
      </c>
      <c r="C40" s="209">
        <f>COUNTIFS('Wave1B Plan'!$I$9:$I$18,'Plan vs Actual '!$B$33,'Wave1B Plan'!$B$9:$B$18,'Plan vs Actual '!$B40)</f>
        <v>1</v>
      </c>
      <c r="D40" s="209">
        <f>COUNTIFS('Wave1B Plan'!$I$9:$I$18,'Plan vs Actual '!$B$33,'Wave1B Plan'!$B$9:$B$18,'Plan vs Actual '!$B40,'Wave1B Plan'!$AF$9:$AF$18,'Plan vs Actual '!$D$19)</f>
        <v>0</v>
      </c>
      <c r="E40" s="209">
        <f>COUNTIFS('Wave1B Plan'!$I$9:$I$18,'Plan vs Actual '!$B$33,'Wave1B Plan'!$B$9:$B$18,'Plan vs Actual '!$B40,'Wave1B Plan'!$AF$9:$AF$18,'Plan vs Actual '!$E$19)</f>
        <v>0</v>
      </c>
      <c r="F40" s="209">
        <f t="shared" si="17"/>
        <v>1</v>
      </c>
      <c r="G40" s="238">
        <f>COUNTIFS('Wave1B Plan'!$B$9:$B$18,'Plan vs Actual '!$B40,'Wave1B Plan'!$I$9:$I$18,'Plan vs Actual '!$B$33,'Wave1B Plan'!$L$9:$L$18,"&lt;="&amp;$E$33)</f>
        <v>0</v>
      </c>
      <c r="H40" s="238">
        <f>COUNTIFS('Wave1B Plan'!$B$9:$B$18,'Plan vs Actual '!$B40,'Wave1B Plan'!$I$9:$I$18,'Plan vs Actual '!$B$33,'Wave1B Plan'!$P$9:$P$18,"&lt;="&amp;$E$33)</f>
        <v>0</v>
      </c>
      <c r="I40" s="239">
        <f>COUNTIFS('Wave1B Plan'!$B$9:$B$18,'Plan vs Actual '!$B40,'Wave1B Plan'!$I$9:$I$18,'Plan vs Actual '!$B$33,'Wave1B Plan'!$R$9:$R$18,"&lt;="&amp;$E$33)</f>
        <v>0</v>
      </c>
      <c r="J40" s="239">
        <f>COUNTIFS('Wave1B Plan'!$B$9:$B$18,'Plan vs Actual '!$B40,'Wave1B Plan'!$I$9:$I$18,'Plan vs Actual '!$B$33,'Wave1B Plan'!$T$9:$T$18,"&lt;="&amp;$E$33)</f>
        <v>0</v>
      </c>
      <c r="K40" s="211">
        <f>COUNTIFS('Wave1B Plan'!$B$9:$B$18,'Plan vs Actual '!$B40,'Wave1B Plan'!$I$9:$I$18,'Plan vs Actual '!$B$33,'Wave1B Plan'!$AD$9:$AD$18,"&lt;="&amp;$E$33)</f>
        <v>0</v>
      </c>
      <c r="L40" s="211">
        <f>COUNTIFS('Wave1B Plan'!$B$9:$B$18,'Plan vs Actual '!$B40,'Wave1B Plan'!$I$9:$I$18,'Plan vs Actual '!$B$33,'Wave1B Plan'!$AE$9:$AE$18,"&lt;="&amp;$E$33)</f>
        <v>0</v>
      </c>
      <c r="M40" s="240">
        <f>COUNTIFS('Wave1B Plan'!$B$9:$B$18,'Plan vs Actual '!$B40,'Wave1B Plan'!$I$9:$I$18,'Plan vs Actual '!$B$33,'Wave1B Plan'!$AL$9:$AL$18,"&lt;="&amp;$E$33)</f>
        <v>0</v>
      </c>
      <c r="N40" s="240">
        <f>COUNTIFS('Wave1B Plan'!$B$9:$B$18,'Plan vs Actual '!$B40,'Wave1B Plan'!$I$9:$I$18,'Plan vs Actual '!$B$33,'Wave1B Plan'!$AM$9:$AM$18,"&lt;="&amp;$E$33)</f>
        <v>0</v>
      </c>
      <c r="O40" s="212">
        <f>COUNTIFS('Wave1B Plan'!$B$9:$B$18,'Plan vs Actual '!$B40,'Wave1B Plan'!$I$9:$I$18,'Plan vs Actual '!$B$33,'Wave1B Plan'!$AU$9:$AU$18,"&lt;="&amp;$E$33)</f>
        <v>0</v>
      </c>
      <c r="P40" s="212">
        <f>COUNTIFS('Wave1B Plan'!$B$9:$B$18,'Plan vs Actual '!$B40,'Wave1B Plan'!$I$9:$I$18,'Plan vs Actual '!$B$33,'Wave1B Plan'!$AV$9:$AV$18,"&lt;="&amp;$E$33)</f>
        <v>0</v>
      </c>
    </row>
    <row r="41" spans="2:16">
      <c r="B41" s="208" t="s">
        <v>15</v>
      </c>
      <c r="C41" s="209">
        <f>COUNTIFS('Wave1B Plan'!$I$9:$I$18,'Plan vs Actual '!$B$33,'Wave1B Plan'!$B$9:$B$18,'Plan vs Actual '!$B41)</f>
        <v>0</v>
      </c>
      <c r="D41" s="209">
        <f>COUNTIFS('Wave1B Plan'!$I$9:$I$18,'Plan vs Actual '!$B$33,'Wave1B Plan'!$B$9:$B$18,'Plan vs Actual '!$B41,'Wave1B Plan'!$AF$9:$AF$18,'Plan vs Actual '!$D$19)</f>
        <v>0</v>
      </c>
      <c r="E41" s="209">
        <f>COUNTIFS('Wave1B Plan'!$I$9:$I$18,'Plan vs Actual '!$B$33,'Wave1B Plan'!$B$9:$B$18,'Plan vs Actual '!$B41,'Wave1B Plan'!$AF$9:$AF$18,'Plan vs Actual '!$E$19)</f>
        <v>0</v>
      </c>
      <c r="F41" s="209">
        <f t="shared" si="17"/>
        <v>0</v>
      </c>
      <c r="G41" s="238">
        <f>COUNTIFS('Wave1B Plan'!$B$9:$B$18,'Plan vs Actual '!$B41,'Wave1B Plan'!$I$9:$I$18,'Plan vs Actual '!$B$33,'Wave1B Plan'!$L$9:$L$18,"&lt;="&amp;$E$33)</f>
        <v>0</v>
      </c>
      <c r="H41" s="238">
        <f>COUNTIFS('Wave1B Plan'!$B$9:$B$18,'Plan vs Actual '!$B41,'Wave1B Plan'!$I$9:$I$18,'Plan vs Actual '!$B$33,'Wave1B Plan'!$P$9:$P$18,"&lt;="&amp;$E$33)</f>
        <v>0</v>
      </c>
      <c r="I41" s="239">
        <f>COUNTIFS('Wave1B Plan'!$B$9:$B$18,'Plan vs Actual '!$B41,'Wave1B Plan'!$I$9:$I$18,'Plan vs Actual '!$B$33,'Wave1B Plan'!$R$9:$R$18,"&lt;="&amp;$E$33)</f>
        <v>0</v>
      </c>
      <c r="J41" s="239">
        <f>COUNTIFS('Wave1B Plan'!$B$9:$B$18,'Plan vs Actual '!$B41,'Wave1B Plan'!$I$9:$I$18,'Plan vs Actual '!$B$33,'Wave1B Plan'!$T$9:$T$18,"&lt;="&amp;$E$33)</f>
        <v>0</v>
      </c>
      <c r="K41" s="211">
        <f>COUNTIFS('Wave1B Plan'!$B$9:$B$18,'Plan vs Actual '!$B41,'Wave1B Plan'!$I$9:$I$18,'Plan vs Actual '!$B$33,'Wave1B Plan'!$AD$9:$AD$18,"&lt;="&amp;$E$33)</f>
        <v>0</v>
      </c>
      <c r="L41" s="211">
        <f>COUNTIFS('Wave1B Plan'!$B$9:$B$18,'Plan vs Actual '!$B41,'Wave1B Plan'!$I$9:$I$18,'Plan vs Actual '!$B$33,'Wave1B Plan'!$AE$9:$AE$18,"&lt;="&amp;$E$33)</f>
        <v>0</v>
      </c>
      <c r="M41" s="240">
        <f>COUNTIFS('Wave1B Plan'!$B$9:$B$18,'Plan vs Actual '!$B41,'Wave1B Plan'!$I$9:$I$18,'Plan vs Actual '!$B$33,'Wave1B Plan'!$AL$9:$AL$18,"&lt;="&amp;$E$33)</f>
        <v>0</v>
      </c>
      <c r="N41" s="240">
        <f>COUNTIFS('Wave1B Plan'!$B$9:$B$18,'Plan vs Actual '!$B41,'Wave1B Plan'!$I$9:$I$18,'Plan vs Actual '!$B$33,'Wave1B Plan'!$AM$9:$AM$18,"&lt;="&amp;$E$33)</f>
        <v>0</v>
      </c>
      <c r="O41" s="212">
        <f>COUNTIFS('Wave1B Plan'!$B$9:$B$18,'Plan vs Actual '!$B41,'Wave1B Plan'!$I$9:$I$18,'Plan vs Actual '!$B$33,'Wave1B Plan'!$AU$9:$AU$18,"&lt;="&amp;$E$33)</f>
        <v>0</v>
      </c>
      <c r="P41" s="212">
        <f>COUNTIFS('Wave1B Plan'!$B$9:$B$18,'Plan vs Actual '!$B41,'Wave1B Plan'!$I$9:$I$18,'Plan vs Actual '!$B$33,'Wave1B Plan'!$AV$9:$AV$18,"&lt;="&amp;$E$33)</f>
        <v>0</v>
      </c>
    </row>
    <row r="42" spans="2:16">
      <c r="B42" s="208" t="s">
        <v>17</v>
      </c>
      <c r="C42" s="209">
        <f>COUNTIFS('Wave1B Plan'!$I$9:$I$18,'Plan vs Actual '!$B$33,'Wave1B Plan'!$B$9:$B$18,'Plan vs Actual '!$B42)</f>
        <v>0</v>
      </c>
      <c r="D42" s="209">
        <f>COUNTIFS('Wave1B Plan'!$I$9:$I$18,'Plan vs Actual '!$B$33,'Wave1B Plan'!$B$9:$B$18,'Plan vs Actual '!$B42,'Wave1B Plan'!$AF$9:$AF$18,'Plan vs Actual '!$D$19)</f>
        <v>0</v>
      </c>
      <c r="E42" s="209">
        <f>COUNTIFS('Wave1B Plan'!$I$9:$I$18,'Plan vs Actual '!$B$33,'Wave1B Plan'!$B$9:$B$18,'Plan vs Actual '!$B42,'Wave1B Plan'!$AF$9:$AF$18,'Plan vs Actual '!$E$19)</f>
        <v>0</v>
      </c>
      <c r="F42" s="209">
        <f t="shared" si="17"/>
        <v>0</v>
      </c>
      <c r="G42" s="238">
        <f>COUNTIFS('Wave1B Plan'!$B$9:$B$18,'Plan vs Actual '!$B42,'Wave1B Plan'!$I$9:$I$18,'Plan vs Actual '!$B$33,'Wave1B Plan'!$L$9:$L$18,"&lt;="&amp;$E$33)</f>
        <v>0</v>
      </c>
      <c r="H42" s="238">
        <f>COUNTIFS('Wave1B Plan'!$B$9:$B$18,'Plan vs Actual '!$B42,'Wave1B Plan'!$I$9:$I$18,'Plan vs Actual '!$B$33,'Wave1B Plan'!$P$9:$P$18,"&lt;="&amp;$E$33)</f>
        <v>0</v>
      </c>
      <c r="I42" s="239">
        <f>COUNTIFS('Wave1B Plan'!$B$9:$B$18,'Plan vs Actual '!$B42,'Wave1B Plan'!$I$9:$I$18,'Plan vs Actual '!$B$33,'Wave1B Plan'!$R$9:$R$18,"&lt;="&amp;$E$33)</f>
        <v>0</v>
      </c>
      <c r="J42" s="239">
        <f>COUNTIFS('Wave1B Plan'!$B$9:$B$18,'Plan vs Actual '!$B42,'Wave1B Plan'!$I$9:$I$18,'Plan vs Actual '!$B$33,'Wave1B Plan'!$T$9:$T$18,"&lt;="&amp;$E$33)</f>
        <v>0</v>
      </c>
      <c r="K42" s="211">
        <f>COUNTIFS('Wave1B Plan'!$B$9:$B$18,'Plan vs Actual '!$B42,'Wave1B Plan'!$I$9:$I$18,'Plan vs Actual '!$B$33,'Wave1B Plan'!$AD$9:$AD$18,"&lt;="&amp;$E$33)</f>
        <v>0</v>
      </c>
      <c r="L42" s="211">
        <f>COUNTIFS('Wave1B Plan'!$B$9:$B$18,'Plan vs Actual '!$B42,'Wave1B Plan'!$I$9:$I$18,'Plan vs Actual '!$B$33,'Wave1B Plan'!$AE$9:$AE$18,"&lt;="&amp;$E$33)</f>
        <v>0</v>
      </c>
      <c r="M42" s="240">
        <f>COUNTIFS('Wave1B Plan'!$B$9:$B$18,'Plan vs Actual '!$B42,'Wave1B Plan'!$I$9:$I$18,'Plan vs Actual '!$B$33,'Wave1B Plan'!$AL$9:$AL$18,"&lt;="&amp;$E$33)</f>
        <v>0</v>
      </c>
      <c r="N42" s="240">
        <f>COUNTIFS('Wave1B Plan'!$B$9:$B$18,'Plan vs Actual '!$B42,'Wave1B Plan'!$I$9:$I$18,'Plan vs Actual '!$B$33,'Wave1B Plan'!$AM$9:$AM$18,"&lt;="&amp;$E$33)</f>
        <v>0</v>
      </c>
      <c r="O42" s="212">
        <f>COUNTIFS('Wave1B Plan'!$B$9:$B$18,'Plan vs Actual '!$B42,'Wave1B Plan'!$I$9:$I$18,'Plan vs Actual '!$B$33,'Wave1B Plan'!$AU$9:$AU$18,"&lt;="&amp;$E$33)</f>
        <v>0</v>
      </c>
      <c r="P42" s="212">
        <f>COUNTIFS('Wave1B Plan'!$B$9:$B$18,'Plan vs Actual '!$B42,'Wave1B Plan'!$I$9:$I$18,'Plan vs Actual '!$B$33,'Wave1B Plan'!$AV$9:$AV$18,"&lt;="&amp;$E$33)</f>
        <v>0</v>
      </c>
    </row>
    <row r="43" spans="2:16">
      <c r="B43" s="208" t="s">
        <v>152</v>
      </c>
      <c r="C43" s="209">
        <f>COUNTIFS('Wave1B Plan'!$I$9:$I$18,'Plan vs Actual '!$B$33,'Wave1B Plan'!$B$9:$B$18,'Plan vs Actual '!$B43)</f>
        <v>0</v>
      </c>
      <c r="D43" s="209">
        <f>COUNTIFS('Wave1B Plan'!$I$9:$I$18,'Plan vs Actual '!$B$33,'Wave1B Plan'!$B$9:$B$18,'Plan vs Actual '!$B43,'Wave1B Plan'!$AF$9:$AF$18,'Plan vs Actual '!$D$19)</f>
        <v>0</v>
      </c>
      <c r="E43" s="209">
        <f>COUNTIFS('Wave1B Plan'!$I$9:$I$18,'Plan vs Actual '!$B$33,'Wave1B Plan'!$B$9:$B$18,'Plan vs Actual '!$B43,'Wave1B Plan'!$AF$9:$AF$18,'Plan vs Actual '!$E$19)</f>
        <v>0</v>
      </c>
      <c r="F43" s="209">
        <f t="shared" si="17"/>
        <v>0</v>
      </c>
      <c r="G43" s="238">
        <f>COUNTIFS('Wave1B Plan'!$B$9:$B$18,'Plan vs Actual '!$B43,'Wave1B Plan'!$I$9:$I$18,'Plan vs Actual '!$B$33,'Wave1B Plan'!$L$9:$L$18,"&lt;="&amp;$E$33)</f>
        <v>0</v>
      </c>
      <c r="H43" s="238">
        <f>COUNTIFS('Wave1B Plan'!$B$9:$B$18,'Plan vs Actual '!$B43,'Wave1B Plan'!$I$9:$I$18,'Plan vs Actual '!$B$33,'Wave1B Plan'!$P$9:$P$18,"&lt;="&amp;$E$33)</f>
        <v>0</v>
      </c>
      <c r="I43" s="239">
        <f>COUNTIFS('Wave1B Plan'!$B$9:$B$18,'Plan vs Actual '!$B43,'Wave1B Plan'!$I$9:$I$18,'Plan vs Actual '!$B$33,'Wave1B Plan'!$R$9:$R$18,"&lt;="&amp;$E$33)</f>
        <v>0</v>
      </c>
      <c r="J43" s="239">
        <f>COUNTIFS('Wave1B Plan'!$B$9:$B$18,'Plan vs Actual '!$B43,'Wave1B Plan'!$I$9:$I$18,'Plan vs Actual '!$B$33,'Wave1B Plan'!$T$9:$T$18,"&lt;="&amp;$E$33)</f>
        <v>0</v>
      </c>
      <c r="K43" s="211">
        <f>COUNTIFS('Wave1B Plan'!$B$9:$B$18,'Plan vs Actual '!$B43,'Wave1B Plan'!$I$9:$I$18,'Plan vs Actual '!$B$33,'Wave1B Plan'!$AD$9:$AD$18,"&lt;="&amp;$E$33)</f>
        <v>0</v>
      </c>
      <c r="L43" s="211">
        <f>COUNTIFS('Wave1B Plan'!$B$9:$B$18,'Plan vs Actual '!$B43,'Wave1B Plan'!$I$9:$I$18,'Plan vs Actual '!$B$33,'Wave1B Plan'!$AE$9:$AE$18,"&lt;="&amp;$E$33)</f>
        <v>0</v>
      </c>
      <c r="M43" s="240">
        <f>COUNTIFS('Wave1B Plan'!$B$9:$B$18,'Plan vs Actual '!$B43,'Wave1B Plan'!$I$9:$I$18,'Plan vs Actual '!$B$33,'Wave1B Plan'!$AL$9:$AL$18,"&lt;="&amp;$E$33)</f>
        <v>0</v>
      </c>
      <c r="N43" s="240">
        <f>COUNTIFS('Wave1B Plan'!$B$9:$B$18,'Plan vs Actual '!$B43,'Wave1B Plan'!$I$9:$I$18,'Plan vs Actual '!$B$33,'Wave1B Plan'!$AM$9:$AM$18,"&lt;="&amp;$E$33)</f>
        <v>0</v>
      </c>
      <c r="O43" s="212">
        <f>COUNTIFS('Wave1B Plan'!$B$9:$B$18,'Plan vs Actual '!$B43,'Wave1B Plan'!$I$9:$I$18,'Plan vs Actual '!$B$33,'Wave1B Plan'!$AU$9:$AU$18,"&lt;="&amp;$E$33)</f>
        <v>0</v>
      </c>
      <c r="P43" s="212">
        <f>COUNTIFS('Wave1B Plan'!$B$9:$B$18,'Plan vs Actual '!$B43,'Wave1B Plan'!$I$9:$I$18,'Plan vs Actual '!$B$33,'Wave1B Plan'!$AV$9:$AV$18,"&lt;="&amp;$E$33)</f>
        <v>0</v>
      </c>
    </row>
    <row r="44" spans="2:16">
      <c r="B44" s="208" t="s">
        <v>16</v>
      </c>
      <c r="C44" s="209">
        <f>COUNTIFS('Wave1B Plan'!$I$9:$I$18,'Plan vs Actual '!$B$33,'Wave1B Plan'!$B$9:$B$18,'Plan vs Actual '!$B44)</f>
        <v>5</v>
      </c>
      <c r="D44" s="209">
        <f>COUNTIFS('Wave1B Plan'!$I$9:$I$18,'Plan vs Actual '!$B$33,'Wave1B Plan'!$B$9:$B$18,'Plan vs Actual '!$B44,'Wave1B Plan'!$AF$9:$AF$18,'Plan vs Actual '!$D$19)</f>
        <v>0</v>
      </c>
      <c r="E44" s="209">
        <f>COUNTIFS('Wave1B Plan'!$I$9:$I$18,'Plan vs Actual '!$B$33,'Wave1B Plan'!$B$9:$B$18,'Plan vs Actual '!$B44,'Wave1B Plan'!$AF$9:$AF$18,'Plan vs Actual '!$E$19)</f>
        <v>0</v>
      </c>
      <c r="F44" s="209">
        <f t="shared" si="17"/>
        <v>5</v>
      </c>
      <c r="G44" s="238">
        <f>COUNTIFS('Wave1B Plan'!$B$9:$B$18,'Plan vs Actual '!$B44,'Wave1B Plan'!$I$9:$I$18,'Plan vs Actual '!$B$33,'Wave1B Plan'!$L$9:$L$18,"&lt;="&amp;$E$33)</f>
        <v>0</v>
      </c>
      <c r="H44" s="238">
        <f>COUNTIFS('Wave1B Plan'!$B$9:$B$18,'Plan vs Actual '!$B44,'Wave1B Plan'!$I$9:$I$18,'Plan vs Actual '!$B$33,'Wave1B Plan'!$P$9:$P$18,"&lt;="&amp;$E$33)</f>
        <v>0</v>
      </c>
      <c r="I44" s="239">
        <f>COUNTIFS('Wave1B Plan'!$B$9:$B$18,'Plan vs Actual '!$B44,'Wave1B Plan'!$I$9:$I$18,'Plan vs Actual '!$B$33,'Wave1B Plan'!$R$9:$R$18,"&lt;="&amp;$E$33)</f>
        <v>0</v>
      </c>
      <c r="J44" s="239">
        <f>COUNTIFS('Wave1B Plan'!$B$9:$B$18,'Plan vs Actual '!$B44,'Wave1B Plan'!$I$9:$I$18,'Plan vs Actual '!$B$33,'Wave1B Plan'!$T$9:$T$18,"&lt;="&amp;$E$33)</f>
        <v>0</v>
      </c>
      <c r="K44" s="211">
        <f>COUNTIFS('Wave1B Plan'!$B$9:$B$18,'Plan vs Actual '!$B44,'Wave1B Plan'!$I$9:$I$18,'Plan vs Actual '!$B$33,'Wave1B Plan'!$AD$9:$AD$18,"&lt;="&amp;$E$33)</f>
        <v>0</v>
      </c>
      <c r="L44" s="211">
        <f>COUNTIFS('Wave1B Plan'!$B$9:$B$18,'Plan vs Actual '!$B44,'Wave1B Plan'!$I$9:$I$18,'Plan vs Actual '!$B$33,'Wave1B Plan'!$AE$9:$AE$18,"&lt;="&amp;$E$33)</f>
        <v>0</v>
      </c>
      <c r="M44" s="240">
        <f>COUNTIFS('Wave1B Plan'!$B$9:$B$18,'Plan vs Actual '!$B44,'Wave1B Plan'!$I$9:$I$18,'Plan vs Actual '!$B$33,'Wave1B Plan'!$AL$9:$AL$18,"&lt;="&amp;$E$33)</f>
        <v>0</v>
      </c>
      <c r="N44" s="240">
        <f>COUNTIFS('Wave1B Plan'!$B$9:$B$18,'Plan vs Actual '!$B44,'Wave1B Plan'!$I$9:$I$18,'Plan vs Actual '!$B$33,'Wave1B Plan'!$AM$9:$AM$18,"&lt;="&amp;$E$33)</f>
        <v>0</v>
      </c>
      <c r="O44" s="212">
        <f>COUNTIFS('Wave1B Plan'!$B$9:$B$18,'Plan vs Actual '!$B44,'Wave1B Plan'!$I$9:$I$18,'Plan vs Actual '!$B$33,'Wave1B Plan'!$AU$9:$AU$18,"&lt;="&amp;$E$33)</f>
        <v>0</v>
      </c>
      <c r="P44" s="212">
        <f>COUNTIFS('Wave1B Plan'!$B$9:$B$18,'Plan vs Actual '!$B44,'Wave1B Plan'!$I$9:$I$18,'Plan vs Actual '!$B$33,'Wave1B Plan'!$AV$9:$AV$18,"&lt;="&amp;$E$33)</f>
        <v>0</v>
      </c>
    </row>
    <row r="45" spans="2:16" ht="18">
      <c r="B45" s="241" t="s">
        <v>7</v>
      </c>
      <c r="C45" s="242">
        <f t="shared" ref="C45:P45" si="18">SUM(C37:C44)</f>
        <v>8</v>
      </c>
      <c r="D45" s="242">
        <f t="shared" si="18"/>
        <v>0</v>
      </c>
      <c r="E45" s="242">
        <f t="shared" si="18"/>
        <v>0</v>
      </c>
      <c r="F45" s="242">
        <f t="shared" ref="F45" si="19">SUM(F37:F44)</f>
        <v>8</v>
      </c>
      <c r="G45" s="242">
        <f t="shared" si="18"/>
        <v>0</v>
      </c>
      <c r="H45" s="242">
        <f t="shared" si="18"/>
        <v>0</v>
      </c>
      <c r="I45" s="242">
        <f t="shared" si="18"/>
        <v>0</v>
      </c>
      <c r="J45" s="242">
        <f t="shared" si="18"/>
        <v>0</v>
      </c>
      <c r="K45" s="242">
        <f t="shared" si="18"/>
        <v>0</v>
      </c>
      <c r="L45" s="242">
        <f t="shared" si="18"/>
        <v>0</v>
      </c>
      <c r="M45" s="242">
        <f t="shared" si="18"/>
        <v>0</v>
      </c>
      <c r="N45" s="242">
        <f t="shared" si="18"/>
        <v>0</v>
      </c>
      <c r="O45" s="242">
        <f t="shared" si="18"/>
        <v>0</v>
      </c>
      <c r="P45" s="242">
        <f t="shared" si="18"/>
        <v>0</v>
      </c>
    </row>
    <row r="48" spans="2:16">
      <c r="B48" t="s">
        <v>382</v>
      </c>
    </row>
    <row r="50" spans="2:16">
      <c r="B50" s="270" t="s">
        <v>1</v>
      </c>
      <c r="C50" s="270" t="s">
        <v>7</v>
      </c>
      <c r="D50" s="270" t="s">
        <v>72</v>
      </c>
      <c r="E50" s="270" t="s">
        <v>367</v>
      </c>
      <c r="F50" s="270" t="s">
        <v>368</v>
      </c>
      <c r="G50" s="266" t="s">
        <v>380</v>
      </c>
      <c r="H50" s="267"/>
      <c r="I50" s="266" t="s">
        <v>3</v>
      </c>
      <c r="J50" s="267"/>
      <c r="K50" s="268" t="s">
        <v>187</v>
      </c>
      <c r="L50" s="267"/>
      <c r="M50" s="268" t="s">
        <v>377</v>
      </c>
      <c r="N50" s="269"/>
      <c r="O50" s="266" t="s">
        <v>378</v>
      </c>
      <c r="P50" s="267"/>
    </row>
    <row r="51" spans="2:16">
      <c r="B51" s="271"/>
      <c r="C51" s="271"/>
      <c r="D51" s="271"/>
      <c r="E51" s="271"/>
      <c r="F51" s="271"/>
      <c r="G51" s="237" t="s">
        <v>5</v>
      </c>
      <c r="H51" s="237" t="s">
        <v>6</v>
      </c>
      <c r="I51" s="237" t="s">
        <v>5</v>
      </c>
      <c r="J51" s="237" t="s">
        <v>6</v>
      </c>
      <c r="K51" s="237" t="s">
        <v>5</v>
      </c>
      <c r="L51" s="237" t="s">
        <v>6</v>
      </c>
      <c r="M51" s="237" t="s">
        <v>5</v>
      </c>
      <c r="N51" s="237" t="s">
        <v>6</v>
      </c>
      <c r="O51" s="237" t="s">
        <v>5</v>
      </c>
      <c r="P51" s="237" t="s">
        <v>6</v>
      </c>
    </row>
    <row r="52" spans="2:16">
      <c r="B52" s="208" t="s">
        <v>11</v>
      </c>
      <c r="C52" s="209">
        <f>+C5+C21+C37</f>
        <v>2</v>
      </c>
      <c r="D52" s="209">
        <f t="shared" ref="D52:E52" si="20">+D5+D21+D37</f>
        <v>0</v>
      </c>
      <c r="E52" s="209">
        <f t="shared" si="20"/>
        <v>0</v>
      </c>
      <c r="F52" s="209">
        <f>+C52-D52-E52</f>
        <v>2</v>
      </c>
      <c r="G52" s="238">
        <f t="shared" ref="G52:P52" si="21">+G5+G21+G37</f>
        <v>0</v>
      </c>
      <c r="H52" s="238">
        <f t="shared" si="21"/>
        <v>0</v>
      </c>
      <c r="I52" s="239">
        <f t="shared" si="21"/>
        <v>0</v>
      </c>
      <c r="J52" s="239">
        <f t="shared" si="21"/>
        <v>0</v>
      </c>
      <c r="K52" s="211">
        <f t="shared" si="21"/>
        <v>0</v>
      </c>
      <c r="L52" s="211">
        <f t="shared" si="21"/>
        <v>0</v>
      </c>
      <c r="M52" s="240">
        <f t="shared" si="21"/>
        <v>0</v>
      </c>
      <c r="N52" s="240">
        <f t="shared" si="21"/>
        <v>0</v>
      </c>
      <c r="O52" s="212">
        <f t="shared" si="21"/>
        <v>0</v>
      </c>
      <c r="P52" s="212">
        <f t="shared" si="21"/>
        <v>0</v>
      </c>
    </row>
    <row r="53" spans="2:16">
      <c r="B53" s="208" t="s">
        <v>12</v>
      </c>
      <c r="C53" s="209">
        <f t="shared" ref="C53:P53" si="22">+C6+C22+C38</f>
        <v>0</v>
      </c>
      <c r="D53" s="209">
        <f t="shared" si="22"/>
        <v>0</v>
      </c>
      <c r="E53" s="209">
        <f t="shared" si="22"/>
        <v>0</v>
      </c>
      <c r="F53" s="209">
        <f t="shared" ref="F53:F59" si="23">+C53-D53-E53</f>
        <v>0</v>
      </c>
      <c r="G53" s="238">
        <f t="shared" si="22"/>
        <v>0</v>
      </c>
      <c r="H53" s="238">
        <f t="shared" si="22"/>
        <v>0</v>
      </c>
      <c r="I53" s="239">
        <f t="shared" si="22"/>
        <v>0</v>
      </c>
      <c r="J53" s="239">
        <f t="shared" si="22"/>
        <v>0</v>
      </c>
      <c r="K53" s="211">
        <f t="shared" si="22"/>
        <v>0</v>
      </c>
      <c r="L53" s="211">
        <f t="shared" si="22"/>
        <v>0</v>
      </c>
      <c r="M53" s="240">
        <f t="shared" si="22"/>
        <v>0</v>
      </c>
      <c r="N53" s="240">
        <f t="shared" si="22"/>
        <v>0</v>
      </c>
      <c r="O53" s="212">
        <f t="shared" si="22"/>
        <v>0</v>
      </c>
      <c r="P53" s="212">
        <f t="shared" si="22"/>
        <v>0</v>
      </c>
    </row>
    <row r="54" spans="2:16">
      <c r="B54" s="208" t="s">
        <v>13</v>
      </c>
      <c r="C54" s="209">
        <f t="shared" ref="C54:P54" si="24">+C7+C23+C39</f>
        <v>0</v>
      </c>
      <c r="D54" s="209">
        <f t="shared" si="24"/>
        <v>0</v>
      </c>
      <c r="E54" s="209">
        <f t="shared" si="24"/>
        <v>0</v>
      </c>
      <c r="F54" s="209">
        <f t="shared" si="23"/>
        <v>0</v>
      </c>
      <c r="G54" s="238">
        <f t="shared" si="24"/>
        <v>0</v>
      </c>
      <c r="H54" s="238">
        <f t="shared" si="24"/>
        <v>0</v>
      </c>
      <c r="I54" s="239">
        <f t="shared" si="24"/>
        <v>0</v>
      </c>
      <c r="J54" s="239">
        <f t="shared" si="24"/>
        <v>0</v>
      </c>
      <c r="K54" s="211">
        <f t="shared" si="24"/>
        <v>0</v>
      </c>
      <c r="L54" s="211">
        <f t="shared" si="24"/>
        <v>0</v>
      </c>
      <c r="M54" s="240">
        <f t="shared" si="24"/>
        <v>0</v>
      </c>
      <c r="N54" s="240">
        <f t="shared" si="24"/>
        <v>0</v>
      </c>
      <c r="O54" s="212">
        <f t="shared" si="24"/>
        <v>0</v>
      </c>
      <c r="P54" s="212">
        <f t="shared" si="24"/>
        <v>0</v>
      </c>
    </row>
    <row r="55" spans="2:16">
      <c r="B55" s="208" t="s">
        <v>14</v>
      </c>
      <c r="C55" s="209">
        <f t="shared" ref="C55:P55" si="25">+C8+C24+C40</f>
        <v>11</v>
      </c>
      <c r="D55" s="209">
        <f t="shared" si="25"/>
        <v>0</v>
      </c>
      <c r="E55" s="209">
        <f t="shared" si="25"/>
        <v>0</v>
      </c>
      <c r="F55" s="209">
        <f t="shared" si="23"/>
        <v>11</v>
      </c>
      <c r="G55" s="238">
        <f t="shared" si="25"/>
        <v>0</v>
      </c>
      <c r="H55" s="238">
        <f t="shared" si="25"/>
        <v>0</v>
      </c>
      <c r="I55" s="239">
        <f t="shared" si="25"/>
        <v>0</v>
      </c>
      <c r="J55" s="239">
        <f t="shared" si="25"/>
        <v>0</v>
      </c>
      <c r="K55" s="211">
        <f t="shared" si="25"/>
        <v>0</v>
      </c>
      <c r="L55" s="211">
        <f t="shared" si="25"/>
        <v>0</v>
      </c>
      <c r="M55" s="240">
        <f t="shared" si="25"/>
        <v>0</v>
      </c>
      <c r="N55" s="240">
        <f t="shared" si="25"/>
        <v>0</v>
      </c>
      <c r="O55" s="212">
        <f t="shared" si="25"/>
        <v>0</v>
      </c>
      <c r="P55" s="212">
        <f t="shared" si="25"/>
        <v>0</v>
      </c>
    </row>
    <row r="56" spans="2:16">
      <c r="B56" s="208" t="s">
        <v>15</v>
      </c>
      <c r="C56" s="209">
        <f t="shared" ref="C56:P56" si="26">+C9+C25+C41</f>
        <v>0</v>
      </c>
      <c r="D56" s="209">
        <f t="shared" si="26"/>
        <v>0</v>
      </c>
      <c r="E56" s="209">
        <f t="shared" si="26"/>
        <v>0</v>
      </c>
      <c r="F56" s="209">
        <f t="shared" si="23"/>
        <v>0</v>
      </c>
      <c r="G56" s="238">
        <f t="shared" si="26"/>
        <v>0</v>
      </c>
      <c r="H56" s="238">
        <f t="shared" si="26"/>
        <v>0</v>
      </c>
      <c r="I56" s="239">
        <f t="shared" si="26"/>
        <v>0</v>
      </c>
      <c r="J56" s="239">
        <f t="shared" si="26"/>
        <v>0</v>
      </c>
      <c r="K56" s="211">
        <f t="shared" si="26"/>
        <v>0</v>
      </c>
      <c r="L56" s="211">
        <f t="shared" si="26"/>
        <v>0</v>
      </c>
      <c r="M56" s="240">
        <f t="shared" si="26"/>
        <v>0</v>
      </c>
      <c r="N56" s="240">
        <f t="shared" si="26"/>
        <v>0</v>
      </c>
      <c r="O56" s="212">
        <f t="shared" si="26"/>
        <v>0</v>
      </c>
      <c r="P56" s="212">
        <f t="shared" si="26"/>
        <v>0</v>
      </c>
    </row>
    <row r="57" spans="2:16">
      <c r="B57" s="208" t="s">
        <v>17</v>
      </c>
      <c r="C57" s="209">
        <f t="shared" ref="C57:P57" si="27">+C10+C26+C42</f>
        <v>0</v>
      </c>
      <c r="D57" s="209">
        <f t="shared" si="27"/>
        <v>0</v>
      </c>
      <c r="E57" s="209">
        <f t="shared" si="27"/>
        <v>0</v>
      </c>
      <c r="F57" s="209">
        <f t="shared" si="23"/>
        <v>0</v>
      </c>
      <c r="G57" s="238">
        <f t="shared" si="27"/>
        <v>0</v>
      </c>
      <c r="H57" s="238">
        <f t="shared" si="27"/>
        <v>0</v>
      </c>
      <c r="I57" s="239">
        <f t="shared" si="27"/>
        <v>0</v>
      </c>
      <c r="J57" s="239">
        <f t="shared" si="27"/>
        <v>0</v>
      </c>
      <c r="K57" s="211">
        <f t="shared" si="27"/>
        <v>0</v>
      </c>
      <c r="L57" s="211">
        <f t="shared" si="27"/>
        <v>0</v>
      </c>
      <c r="M57" s="240">
        <f t="shared" si="27"/>
        <v>0</v>
      </c>
      <c r="N57" s="240">
        <f t="shared" si="27"/>
        <v>0</v>
      </c>
      <c r="O57" s="212">
        <f t="shared" si="27"/>
        <v>0</v>
      </c>
      <c r="P57" s="212">
        <f t="shared" si="27"/>
        <v>0</v>
      </c>
    </row>
    <row r="58" spans="2:16">
      <c r="B58" s="208" t="s">
        <v>152</v>
      </c>
      <c r="C58" s="209">
        <f t="shared" ref="C58:P58" si="28">+C11+C27+C43</f>
        <v>0</v>
      </c>
      <c r="D58" s="209">
        <f t="shared" si="28"/>
        <v>0</v>
      </c>
      <c r="E58" s="209">
        <f t="shared" si="28"/>
        <v>0</v>
      </c>
      <c r="F58" s="209">
        <f t="shared" si="23"/>
        <v>0</v>
      </c>
      <c r="G58" s="238">
        <f t="shared" si="28"/>
        <v>0</v>
      </c>
      <c r="H58" s="238">
        <f t="shared" si="28"/>
        <v>0</v>
      </c>
      <c r="I58" s="239">
        <f t="shared" si="28"/>
        <v>0</v>
      </c>
      <c r="J58" s="239">
        <f t="shared" si="28"/>
        <v>0</v>
      </c>
      <c r="K58" s="211">
        <f t="shared" si="28"/>
        <v>0</v>
      </c>
      <c r="L58" s="211">
        <f t="shared" si="28"/>
        <v>0</v>
      </c>
      <c r="M58" s="240">
        <f t="shared" si="28"/>
        <v>0</v>
      </c>
      <c r="N58" s="240">
        <f t="shared" si="28"/>
        <v>0</v>
      </c>
      <c r="O58" s="212">
        <f t="shared" si="28"/>
        <v>0</v>
      </c>
      <c r="P58" s="212">
        <f t="shared" si="28"/>
        <v>0</v>
      </c>
    </row>
    <row r="59" spans="2:16">
      <c r="B59" s="208" t="s">
        <v>16</v>
      </c>
      <c r="C59" s="209">
        <f t="shared" ref="C59:P59" si="29">+C12+C28+C44</f>
        <v>5</v>
      </c>
      <c r="D59" s="209">
        <f t="shared" si="29"/>
        <v>0</v>
      </c>
      <c r="E59" s="209">
        <f t="shared" si="29"/>
        <v>0</v>
      </c>
      <c r="F59" s="209">
        <f t="shared" si="23"/>
        <v>5</v>
      </c>
      <c r="G59" s="238">
        <f t="shared" si="29"/>
        <v>0</v>
      </c>
      <c r="H59" s="238">
        <f t="shared" si="29"/>
        <v>0</v>
      </c>
      <c r="I59" s="239">
        <f t="shared" si="29"/>
        <v>0</v>
      </c>
      <c r="J59" s="239">
        <f t="shared" si="29"/>
        <v>0</v>
      </c>
      <c r="K59" s="211">
        <f t="shared" si="29"/>
        <v>0</v>
      </c>
      <c r="L59" s="211">
        <f t="shared" si="29"/>
        <v>0</v>
      </c>
      <c r="M59" s="240">
        <f t="shared" si="29"/>
        <v>0</v>
      </c>
      <c r="N59" s="240">
        <f t="shared" si="29"/>
        <v>0</v>
      </c>
      <c r="O59" s="212">
        <f t="shared" si="29"/>
        <v>0</v>
      </c>
      <c r="P59" s="212">
        <f t="shared" si="29"/>
        <v>0</v>
      </c>
    </row>
    <row r="60" spans="2:16" ht="18">
      <c r="B60" s="241" t="s">
        <v>7</v>
      </c>
      <c r="C60" s="242">
        <f t="shared" ref="C60:P60" si="30">SUM(C52:C59)</f>
        <v>18</v>
      </c>
      <c r="D60" s="242">
        <f t="shared" si="30"/>
        <v>0</v>
      </c>
      <c r="E60" s="242">
        <f t="shared" si="30"/>
        <v>0</v>
      </c>
      <c r="F60" s="242">
        <f t="shared" ref="F60" si="31">SUM(F52:F59)</f>
        <v>18</v>
      </c>
      <c r="G60" s="242">
        <f t="shared" si="30"/>
        <v>0</v>
      </c>
      <c r="H60" s="242">
        <f t="shared" si="30"/>
        <v>0</v>
      </c>
      <c r="I60" s="242">
        <f t="shared" si="30"/>
        <v>0</v>
      </c>
      <c r="J60" s="242">
        <f t="shared" si="30"/>
        <v>0</v>
      </c>
      <c r="K60" s="242">
        <f t="shared" si="30"/>
        <v>0</v>
      </c>
      <c r="L60" s="242">
        <f t="shared" si="30"/>
        <v>0</v>
      </c>
      <c r="M60" s="242">
        <f t="shared" si="30"/>
        <v>0</v>
      </c>
      <c r="N60" s="242">
        <f t="shared" si="30"/>
        <v>0</v>
      </c>
      <c r="O60" s="242">
        <f t="shared" si="30"/>
        <v>0</v>
      </c>
      <c r="P60" s="242">
        <f t="shared" si="30"/>
        <v>0</v>
      </c>
    </row>
  </sheetData>
  <mergeCells count="40">
    <mergeCell ref="F3:F4"/>
    <mergeCell ref="F19:F20"/>
    <mergeCell ref="F35:F36"/>
    <mergeCell ref="F50:F51"/>
    <mergeCell ref="D3:D4"/>
    <mergeCell ref="D19:D20"/>
    <mergeCell ref="D35:D36"/>
    <mergeCell ref="D50:D51"/>
    <mergeCell ref="E3:E4"/>
    <mergeCell ref="E19:E20"/>
    <mergeCell ref="E35:E36"/>
    <mergeCell ref="E50:E51"/>
    <mergeCell ref="B3:B4"/>
    <mergeCell ref="B19:B20"/>
    <mergeCell ref="B35:B36"/>
    <mergeCell ref="B50:B51"/>
    <mergeCell ref="C3:C4"/>
    <mergeCell ref="C19:C20"/>
    <mergeCell ref="C35:C36"/>
    <mergeCell ref="C50:C51"/>
    <mergeCell ref="G50:H50"/>
    <mergeCell ref="I50:J50"/>
    <mergeCell ref="K50:L50"/>
    <mergeCell ref="M50:N50"/>
    <mergeCell ref="O50:P50"/>
    <mergeCell ref="G35:H35"/>
    <mergeCell ref="I35:J35"/>
    <mergeCell ref="K35:L35"/>
    <mergeCell ref="M35:N35"/>
    <mergeCell ref="O35:P35"/>
    <mergeCell ref="G19:H19"/>
    <mergeCell ref="I19:J19"/>
    <mergeCell ref="K19:L19"/>
    <mergeCell ref="M19:N19"/>
    <mergeCell ref="O19:P19"/>
    <mergeCell ref="G3:H3"/>
    <mergeCell ref="I3:J3"/>
    <mergeCell ref="K3:L3"/>
    <mergeCell ref="M3:N3"/>
    <mergeCell ref="O3:P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85"/>
  <sheetViews>
    <sheetView tabSelected="1" topLeftCell="A7" zoomScale="90" zoomScaleNormal="90" zoomScaleSheetLayoutView="98" workbookViewId="0">
      <pane xSplit="5" ySplit="2" topLeftCell="F9" activePane="bottomRight" state="frozen"/>
      <selection pane="topRight" activeCell="F7" sqref="F7"/>
      <selection pane="bottomLeft" activeCell="A9" sqref="A9"/>
      <selection pane="bottomRight" activeCell="E13" sqref="E13"/>
    </sheetView>
  </sheetViews>
  <sheetFormatPr defaultColWidth="16.625" defaultRowHeight="15" customHeight="1"/>
  <cols>
    <col min="1" max="1" width="9" style="131" customWidth="1"/>
    <col min="2" max="2" width="12" style="132" customWidth="1"/>
    <col min="3" max="3" width="21.625" style="133" hidden="1" customWidth="1"/>
    <col min="4" max="4" width="24.375" style="133" hidden="1" customWidth="1"/>
    <col min="5" max="5" width="36.625" style="134" customWidth="1"/>
    <col min="6" max="6" width="8.625" style="135" customWidth="1"/>
    <col min="7" max="8" width="16.625" style="136" customWidth="1"/>
    <col min="9" max="9" width="11" style="136" customWidth="1"/>
    <col min="10" max="10" width="16.625" style="136" customWidth="1"/>
    <col min="11" max="11" width="12.875" style="135" customWidth="1"/>
    <col min="12" max="22" width="12.875" style="136" customWidth="1"/>
    <col min="23" max="23" width="8.375" style="136" customWidth="1"/>
    <col min="24" max="24" width="10.25" style="136" customWidth="1"/>
    <col min="25" max="25" width="12.875" style="136" customWidth="1"/>
    <col min="26" max="26" width="15.375" style="136" customWidth="1"/>
    <col min="27" max="27" width="14.375" style="249" customWidth="1"/>
    <col min="28" max="31" width="10.25" style="136" customWidth="1"/>
    <col min="32" max="32" width="18.25" style="136" customWidth="1"/>
    <col min="33" max="33" width="14.375" style="136" customWidth="1"/>
    <col min="34" max="34" width="12.125" style="136" customWidth="1"/>
    <col min="35" max="35" width="11.625" style="136" customWidth="1"/>
    <col min="36" max="36" width="9.75" style="136" customWidth="1"/>
    <col min="37" max="37" width="9.75" style="249" customWidth="1"/>
    <col min="38" max="38" width="9.75" style="136" customWidth="1"/>
    <col min="39" max="39" width="12.75" style="136" customWidth="1"/>
    <col min="40" max="40" width="16.75" style="136" customWidth="1"/>
    <col min="41" max="42" width="12.375" style="136" customWidth="1"/>
    <col min="43" max="43" width="9.125" style="136" customWidth="1"/>
    <col min="44" max="44" width="10.75" style="249" customWidth="1"/>
    <col min="45" max="47" width="10.75" style="136" customWidth="1"/>
    <col min="48" max="48" width="13.625" style="136" customWidth="1"/>
    <col min="49" max="49" width="18.125" style="136" customWidth="1"/>
    <col min="50" max="50" width="14.75" style="136" customWidth="1"/>
    <col min="51" max="51" width="12.125" style="136" customWidth="1"/>
    <col min="52" max="52" width="11.75" style="136" bestFit="1" customWidth="1"/>
    <col min="53" max="53" width="12.375" style="136" customWidth="1"/>
    <col min="54" max="54" width="13.375" style="135" customWidth="1"/>
    <col min="55" max="55" width="13.375" style="249" customWidth="1"/>
    <col min="56" max="56" width="13.375" style="136" customWidth="1"/>
    <col min="57" max="57" width="10" style="136" customWidth="1"/>
    <col min="58" max="58" width="10.75" style="136" customWidth="1"/>
    <col min="59" max="59" width="20.625" style="136" customWidth="1"/>
    <col min="60" max="60" width="38.875" style="130" customWidth="1"/>
    <col min="61" max="61" width="19.75" style="137" customWidth="1"/>
    <col min="62" max="16384" width="16.625" style="137"/>
  </cols>
  <sheetData>
    <row r="1" spans="1:65" s="123" customFormat="1">
      <c r="A1" s="138"/>
      <c r="B1" s="139" t="s">
        <v>385</v>
      </c>
      <c r="C1" s="140"/>
      <c r="D1" s="140"/>
      <c r="E1" s="141"/>
      <c r="F1" s="141"/>
      <c r="G1" s="142"/>
      <c r="H1" s="142"/>
      <c r="I1" s="143" t="s">
        <v>383</v>
      </c>
      <c r="J1" s="157">
        <f ca="1">TODAY()</f>
        <v>45506</v>
      </c>
      <c r="K1" s="158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246"/>
      <c r="AB1" s="142"/>
      <c r="AC1" s="142"/>
      <c r="AD1" s="142"/>
      <c r="AE1" s="142"/>
      <c r="AF1" s="142"/>
      <c r="AG1" s="142"/>
      <c r="AH1" s="142"/>
      <c r="AI1" s="142"/>
      <c r="AJ1" s="142"/>
      <c r="AK1" s="246"/>
      <c r="AL1" s="142"/>
      <c r="AM1" s="142"/>
      <c r="AN1" s="142"/>
      <c r="AO1" s="142"/>
      <c r="AP1" s="142"/>
      <c r="AQ1" s="142"/>
      <c r="AR1" s="246"/>
      <c r="AS1" s="142"/>
      <c r="AT1" s="142"/>
      <c r="AU1" s="142"/>
      <c r="AV1" s="142"/>
      <c r="AW1" s="142"/>
      <c r="AX1" s="142"/>
      <c r="AY1" s="142"/>
      <c r="AZ1" s="142"/>
      <c r="BA1" s="142"/>
      <c r="BB1" s="141"/>
      <c r="BC1" s="246"/>
      <c r="BD1" s="142"/>
      <c r="BE1" s="142"/>
      <c r="BF1" s="142"/>
      <c r="BG1" s="142"/>
      <c r="BH1" s="129"/>
    </row>
    <row r="2" spans="1:65" s="123" customFormat="1">
      <c r="A2" s="272" t="s">
        <v>25</v>
      </c>
      <c r="B2" s="273"/>
      <c r="C2" s="144"/>
      <c r="D2" s="144"/>
      <c r="E2" s="144"/>
      <c r="F2" s="145" t="s">
        <v>13</v>
      </c>
      <c r="G2" s="145"/>
      <c r="H2" s="145" t="s">
        <v>11</v>
      </c>
      <c r="I2" s="144" t="s">
        <v>15</v>
      </c>
      <c r="J2" s="145" t="s">
        <v>386</v>
      </c>
      <c r="K2" s="144" t="s">
        <v>387</v>
      </c>
      <c r="L2" s="145" t="s">
        <v>12</v>
      </c>
      <c r="M2" s="145"/>
      <c r="N2" s="145"/>
      <c r="O2" s="159" t="s">
        <v>367</v>
      </c>
      <c r="P2" s="145" t="s">
        <v>388</v>
      </c>
      <c r="Q2" s="145"/>
      <c r="R2" s="142"/>
      <c r="S2" s="142"/>
      <c r="T2" s="142"/>
      <c r="U2" s="142"/>
      <c r="V2" s="142"/>
      <c r="W2" s="142"/>
      <c r="X2" s="142"/>
      <c r="Y2" s="142"/>
      <c r="Z2" s="142"/>
      <c r="AA2" s="246"/>
      <c r="AB2" s="142"/>
      <c r="AC2" s="142"/>
      <c r="AD2" s="142"/>
      <c r="AE2" s="142"/>
      <c r="AF2" s="142"/>
      <c r="AG2" s="142"/>
      <c r="AH2" s="142"/>
      <c r="AI2" s="142"/>
      <c r="AJ2" s="142"/>
      <c r="AK2" s="246"/>
      <c r="AL2" s="142"/>
      <c r="AM2" s="142"/>
      <c r="AN2" s="142"/>
      <c r="AO2" s="142"/>
      <c r="AP2" s="142"/>
      <c r="AQ2" s="142"/>
      <c r="AR2" s="246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246"/>
      <c r="BD2" s="142"/>
      <c r="BE2" s="142"/>
      <c r="BF2" s="142"/>
      <c r="BG2" s="142"/>
      <c r="BH2" s="129"/>
    </row>
    <row r="3" spans="1:65" s="123" customFormat="1">
      <c r="A3" s="274" t="s">
        <v>59</v>
      </c>
      <c r="B3" s="275"/>
      <c r="C3" s="146"/>
      <c r="D3" s="146"/>
      <c r="E3" s="146"/>
      <c r="F3" s="147">
        <f t="shared" ref="F3:L5" si="0">COUNTIFS($B$9:$B$65,F$2,$J$9:$J$65,$A3)</f>
        <v>0</v>
      </c>
      <c r="G3" s="147">
        <f t="shared" si="0"/>
        <v>0</v>
      </c>
      <c r="H3" s="147">
        <f t="shared" si="0"/>
        <v>2</v>
      </c>
      <c r="I3" s="147">
        <f t="shared" si="0"/>
        <v>0</v>
      </c>
      <c r="J3" s="147">
        <f t="shared" si="0"/>
        <v>0</v>
      </c>
      <c r="K3" s="146">
        <f t="shared" si="0"/>
        <v>0</v>
      </c>
      <c r="L3" s="146">
        <f t="shared" si="0"/>
        <v>0</v>
      </c>
      <c r="M3" s="147"/>
      <c r="N3" s="147"/>
      <c r="O3" s="160">
        <f>-COUNTIFS($F$9:$F$26,O$2,$J$9:$J$26,$A3)</f>
        <v>0</v>
      </c>
      <c r="P3" s="161">
        <f>SUM(E3:O3)</f>
        <v>2</v>
      </c>
      <c r="Q3" s="146">
        <f>COUNTIFS($B$9:$B$65,Q$2,$J$9:$J$65,$A3)</f>
        <v>0</v>
      </c>
      <c r="R3" s="142"/>
      <c r="S3" s="142"/>
      <c r="T3" s="142"/>
      <c r="U3" s="142"/>
      <c r="V3" s="142"/>
      <c r="W3" s="142"/>
      <c r="X3" s="142"/>
      <c r="Y3" s="142"/>
      <c r="Z3" s="142"/>
      <c r="AA3" s="246"/>
      <c r="AB3" s="142"/>
      <c r="AC3" s="142"/>
      <c r="AD3" s="142"/>
      <c r="AE3" s="142"/>
      <c r="AF3" s="142"/>
      <c r="AG3" s="142"/>
      <c r="AH3" s="142"/>
      <c r="AI3" s="142"/>
      <c r="AJ3" s="142"/>
      <c r="AK3" s="246"/>
      <c r="AL3" s="142"/>
      <c r="AM3" s="142"/>
      <c r="AN3" s="142"/>
      <c r="AO3" s="142"/>
      <c r="AP3" s="142"/>
      <c r="AQ3" s="142"/>
      <c r="AR3" s="246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246"/>
      <c r="BD3" s="142"/>
      <c r="BE3" s="142"/>
      <c r="BF3" s="142"/>
      <c r="BG3" s="142"/>
      <c r="BH3" s="129"/>
    </row>
    <row r="4" spans="1:65" s="123" customFormat="1">
      <c r="A4" s="276" t="s">
        <v>47</v>
      </c>
      <c r="B4" s="277"/>
      <c r="C4" s="146"/>
      <c r="D4" s="146"/>
      <c r="E4" s="146"/>
      <c r="F4" s="147">
        <f t="shared" si="0"/>
        <v>0</v>
      </c>
      <c r="G4" s="147">
        <f t="shared" si="0"/>
        <v>0</v>
      </c>
      <c r="H4" s="147">
        <f t="shared" si="0"/>
        <v>0</v>
      </c>
      <c r="I4" s="147">
        <f t="shared" si="0"/>
        <v>0</v>
      </c>
      <c r="J4" s="147">
        <f t="shared" si="0"/>
        <v>0</v>
      </c>
      <c r="K4" s="146">
        <f t="shared" si="0"/>
        <v>0</v>
      </c>
      <c r="L4" s="146">
        <f t="shared" si="0"/>
        <v>0</v>
      </c>
      <c r="M4" s="147"/>
      <c r="N4" s="147"/>
      <c r="O4" s="160">
        <f>-COUNTIFS($F$9:$F$26,O$2,$J$9:$J$26,$A4)</f>
        <v>0</v>
      </c>
      <c r="P4" s="161">
        <f t="shared" ref="P4:P5" si="1">SUM(E4:O4)</f>
        <v>0</v>
      </c>
      <c r="Q4" s="146">
        <f>COUNTIFS($B$9:$B$65,Q$2,$J$9:$J$65,$A4)</f>
        <v>0</v>
      </c>
      <c r="R4" s="142"/>
      <c r="S4" s="142"/>
      <c r="T4" s="142"/>
      <c r="U4" s="142"/>
      <c r="V4" s="142"/>
      <c r="W4" s="142"/>
      <c r="X4" s="142"/>
      <c r="Y4" s="142"/>
      <c r="Z4" s="142"/>
      <c r="AA4" s="246"/>
      <c r="AB4" s="142"/>
      <c r="AC4" s="142"/>
      <c r="AD4" s="166"/>
      <c r="AE4" s="166"/>
      <c r="AF4" s="142"/>
      <c r="AG4" s="142"/>
      <c r="AH4" s="142"/>
      <c r="AI4" s="142"/>
      <c r="AJ4" s="142"/>
      <c r="AK4" s="246"/>
      <c r="AL4" s="142"/>
      <c r="AM4" s="142"/>
      <c r="AN4" s="142"/>
      <c r="AO4" s="142"/>
      <c r="AP4" s="142"/>
      <c r="AQ4" s="142"/>
      <c r="AR4" s="246"/>
      <c r="AS4" s="142"/>
      <c r="AT4" s="142"/>
      <c r="AU4" s="142"/>
      <c r="AV4" s="142"/>
      <c r="AW4" s="142"/>
      <c r="AX4" s="142"/>
      <c r="AY4" s="142"/>
      <c r="AZ4" s="142"/>
      <c r="BA4" s="142"/>
      <c r="BB4" s="142"/>
      <c r="BC4" s="246"/>
      <c r="BD4" s="142"/>
      <c r="BE4" s="142"/>
      <c r="BF4" s="142"/>
      <c r="BG4" s="142"/>
      <c r="BH4" s="129"/>
      <c r="BK4" s="174"/>
      <c r="BL4" s="175"/>
      <c r="BM4" s="175"/>
    </row>
    <row r="5" spans="1:65" s="123" customFormat="1">
      <c r="A5" s="276" t="s">
        <v>86</v>
      </c>
      <c r="B5" s="277"/>
      <c r="C5" s="146"/>
      <c r="D5" s="146"/>
      <c r="E5" s="146"/>
      <c r="F5" s="147">
        <f t="shared" si="0"/>
        <v>0</v>
      </c>
      <c r="G5" s="147">
        <f t="shared" si="0"/>
        <v>0</v>
      </c>
      <c r="H5" s="147">
        <f t="shared" si="0"/>
        <v>0</v>
      </c>
      <c r="I5" s="147">
        <f t="shared" si="0"/>
        <v>0</v>
      </c>
      <c r="J5" s="147">
        <f t="shared" si="0"/>
        <v>0</v>
      </c>
      <c r="K5" s="146">
        <f t="shared" si="0"/>
        <v>0</v>
      </c>
      <c r="L5" s="146">
        <f t="shared" si="0"/>
        <v>0</v>
      </c>
      <c r="M5" s="147"/>
      <c r="N5" s="147"/>
      <c r="O5" s="160">
        <f>-COUNTIFS($F$9:$F$26,O$2,$J$9:$J$26,$A5)</f>
        <v>0</v>
      </c>
      <c r="P5" s="161">
        <f t="shared" si="1"/>
        <v>0</v>
      </c>
      <c r="Q5" s="146">
        <f>COUNTIFS($B$9:$B$65,Q$2,$J$9:$J$65,$A5)</f>
        <v>0</v>
      </c>
      <c r="R5" s="142"/>
      <c r="S5" s="142"/>
      <c r="T5" s="142"/>
      <c r="U5" s="142"/>
      <c r="V5" s="142"/>
      <c r="W5" s="142"/>
      <c r="X5" s="142"/>
      <c r="Y5" s="142"/>
      <c r="Z5" s="142"/>
      <c r="AA5" s="246"/>
      <c r="AB5" s="142"/>
      <c r="AC5" s="142"/>
      <c r="AD5" s="142"/>
      <c r="AE5" s="142"/>
      <c r="AF5" s="142"/>
      <c r="AG5" s="142"/>
      <c r="AH5" s="142"/>
      <c r="AI5" s="142"/>
      <c r="AJ5" s="142"/>
      <c r="AK5" s="246"/>
      <c r="AL5" s="142"/>
      <c r="AM5" s="142"/>
      <c r="AN5" s="142"/>
      <c r="AO5" s="142"/>
      <c r="AP5" s="142"/>
      <c r="AQ5" s="142"/>
      <c r="AR5" s="246"/>
      <c r="AS5" s="142"/>
      <c r="AT5" s="142"/>
      <c r="AU5" s="142"/>
      <c r="AV5" s="142"/>
      <c r="AW5" s="142"/>
      <c r="AX5" s="142"/>
      <c r="AY5" s="142"/>
      <c r="AZ5" s="142"/>
      <c r="BA5" s="142"/>
      <c r="BB5" s="142"/>
      <c r="BC5" s="246"/>
      <c r="BD5" s="142"/>
      <c r="BE5" s="142"/>
      <c r="BF5" s="142"/>
      <c r="BG5" s="142"/>
      <c r="BH5" s="129"/>
      <c r="BK5" s="174"/>
      <c r="BL5" s="175"/>
      <c r="BM5" s="175"/>
    </row>
    <row r="6" spans="1:65" s="123" customFormat="1">
      <c r="A6" s="278" t="s">
        <v>388</v>
      </c>
      <c r="B6" s="279"/>
      <c r="C6" s="148"/>
      <c r="D6" s="148"/>
      <c r="E6" s="148"/>
      <c r="F6" s="149">
        <f t="shared" ref="F6:L6" si="2">SUM(F3:F5)</f>
        <v>0</v>
      </c>
      <c r="G6" s="149">
        <f t="shared" si="2"/>
        <v>0</v>
      </c>
      <c r="H6" s="149">
        <f t="shared" si="2"/>
        <v>2</v>
      </c>
      <c r="I6" s="149">
        <f t="shared" si="2"/>
        <v>0</v>
      </c>
      <c r="J6" s="149">
        <f t="shared" si="2"/>
        <v>0</v>
      </c>
      <c r="K6" s="144">
        <f t="shared" si="2"/>
        <v>0</v>
      </c>
      <c r="L6" s="162">
        <f t="shared" si="2"/>
        <v>0</v>
      </c>
      <c r="M6" s="145"/>
      <c r="N6" s="145"/>
      <c r="O6" s="159">
        <f>SUM(O3:O5)</f>
        <v>0</v>
      </c>
      <c r="P6" s="163">
        <f>SUBTOTAL(9,P3:P5)</f>
        <v>2</v>
      </c>
      <c r="Q6" s="162">
        <f>SUM(Q3:Q5)</f>
        <v>0</v>
      </c>
      <c r="R6" s="142"/>
      <c r="S6" s="142"/>
      <c r="T6" s="142"/>
      <c r="U6" s="142"/>
      <c r="V6" s="142"/>
      <c r="W6" s="142"/>
      <c r="X6" s="142"/>
      <c r="Y6" s="142"/>
      <c r="Z6" s="142"/>
      <c r="AA6" s="246"/>
      <c r="AB6" s="142"/>
      <c r="AC6" s="142"/>
      <c r="AD6" s="142"/>
      <c r="AE6" s="142"/>
      <c r="AF6" s="142"/>
      <c r="AG6" s="142"/>
      <c r="AH6" s="142"/>
      <c r="AI6" s="142"/>
      <c r="AJ6" s="142"/>
      <c r="AK6" s="246"/>
      <c r="AL6" s="142"/>
      <c r="AM6" s="142"/>
      <c r="AN6" s="142"/>
      <c r="AO6" s="142"/>
      <c r="AP6" s="142"/>
      <c r="AQ6" s="142"/>
      <c r="AR6" s="246"/>
      <c r="AS6" s="142"/>
      <c r="AT6" s="142"/>
      <c r="AU6" s="142"/>
      <c r="AV6" s="142"/>
      <c r="AW6" s="142"/>
      <c r="AX6" s="142"/>
      <c r="AY6" s="142"/>
      <c r="AZ6" s="142"/>
      <c r="BA6" s="142"/>
      <c r="BB6" s="142"/>
      <c r="BC6" s="246"/>
      <c r="BD6" s="142"/>
      <c r="BE6" s="142"/>
      <c r="BF6" s="142"/>
      <c r="BG6" s="142"/>
      <c r="BH6" s="129"/>
    </row>
    <row r="7" spans="1:65" s="124" customFormat="1" ht="18.75">
      <c r="A7" s="150"/>
      <c r="B7" s="151"/>
      <c r="C7" s="152"/>
      <c r="D7" s="152"/>
      <c r="E7" s="153"/>
      <c r="F7" s="154"/>
      <c r="G7" s="154"/>
      <c r="H7" s="154"/>
      <c r="I7" s="152"/>
      <c r="J7" s="154"/>
      <c r="K7" s="153"/>
      <c r="L7" s="288" t="s">
        <v>389</v>
      </c>
      <c r="M7" s="288"/>
      <c r="N7" s="288"/>
      <c r="O7" s="288"/>
      <c r="P7" s="288"/>
      <c r="Q7" s="289"/>
      <c r="R7" s="290" t="s">
        <v>390</v>
      </c>
      <c r="S7" s="290"/>
      <c r="T7" s="290"/>
      <c r="U7" s="291"/>
      <c r="V7" s="292" t="s">
        <v>391</v>
      </c>
      <c r="W7" s="293"/>
      <c r="X7" s="294"/>
      <c r="Y7" s="295" t="s">
        <v>392</v>
      </c>
      <c r="Z7" s="295"/>
      <c r="AA7" s="295"/>
      <c r="AB7" s="295"/>
      <c r="AC7" s="295"/>
      <c r="AD7" s="295"/>
      <c r="AE7" s="295"/>
      <c r="AF7" s="296"/>
      <c r="AG7" s="297" t="s">
        <v>393</v>
      </c>
      <c r="AH7" s="298"/>
      <c r="AI7" s="298"/>
      <c r="AJ7" s="298"/>
      <c r="AK7" s="298"/>
      <c r="AL7" s="298"/>
      <c r="AM7" s="298"/>
      <c r="AN7" s="299"/>
      <c r="AO7" s="280" t="s">
        <v>384</v>
      </c>
      <c r="AP7" s="280"/>
      <c r="AQ7" s="280"/>
      <c r="AR7" s="281"/>
      <c r="AS7" s="280"/>
      <c r="AT7" s="280"/>
      <c r="AU7" s="280"/>
      <c r="AV7" s="280"/>
      <c r="AW7" s="282"/>
      <c r="AX7" s="283" t="s">
        <v>394</v>
      </c>
      <c r="AY7" s="283"/>
      <c r="AZ7" s="284"/>
      <c r="BA7" s="171"/>
      <c r="BB7" s="285" t="s">
        <v>9</v>
      </c>
      <c r="BC7" s="285"/>
      <c r="BD7" s="285"/>
      <c r="BE7" s="286"/>
      <c r="BF7" s="287" t="s">
        <v>395</v>
      </c>
      <c r="BG7" s="287"/>
      <c r="BH7" s="256"/>
      <c r="BI7" s="176"/>
      <c r="BJ7" s="176"/>
    </row>
    <row r="8" spans="1:65" s="125" customFormat="1" ht="45">
      <c r="A8" s="82" t="s">
        <v>20</v>
      </c>
      <c r="B8" s="82" t="s">
        <v>1</v>
      </c>
      <c r="C8" s="82" t="s">
        <v>396</v>
      </c>
      <c r="D8" s="82" t="s">
        <v>397</v>
      </c>
      <c r="E8" s="82" t="s">
        <v>22</v>
      </c>
      <c r="F8" s="82" t="s">
        <v>398</v>
      </c>
      <c r="G8" s="82" t="s">
        <v>399</v>
      </c>
      <c r="H8" s="82" t="s">
        <v>24</v>
      </c>
      <c r="I8" s="82" t="s">
        <v>24</v>
      </c>
      <c r="J8" s="82" t="s">
        <v>25</v>
      </c>
      <c r="K8" s="82" t="s">
        <v>26</v>
      </c>
      <c r="L8" s="85" t="s">
        <v>400</v>
      </c>
      <c r="M8" s="85" t="s">
        <v>401</v>
      </c>
      <c r="N8" s="85" t="s">
        <v>402</v>
      </c>
      <c r="O8" s="85" t="s">
        <v>403</v>
      </c>
      <c r="P8" s="85" t="s">
        <v>404</v>
      </c>
      <c r="Q8" s="85" t="s">
        <v>2</v>
      </c>
      <c r="R8" s="87" t="s">
        <v>405</v>
      </c>
      <c r="S8" s="87" t="s">
        <v>406</v>
      </c>
      <c r="T8" s="87" t="s">
        <v>407</v>
      </c>
      <c r="U8" s="87" t="s">
        <v>3</v>
      </c>
      <c r="V8" s="164" t="s">
        <v>405</v>
      </c>
      <c r="W8" s="164" t="s">
        <v>407</v>
      </c>
      <c r="X8" s="164" t="s">
        <v>408</v>
      </c>
      <c r="Y8" s="165" t="s">
        <v>409</v>
      </c>
      <c r="Z8" s="165" t="s">
        <v>410</v>
      </c>
      <c r="AA8" s="247" t="s">
        <v>411</v>
      </c>
      <c r="AB8" s="165" t="s">
        <v>412</v>
      </c>
      <c r="AC8" s="165" t="s">
        <v>413</v>
      </c>
      <c r="AD8" s="165" t="s">
        <v>414</v>
      </c>
      <c r="AE8" s="165" t="s">
        <v>415</v>
      </c>
      <c r="AF8" s="167" t="s">
        <v>4</v>
      </c>
      <c r="AG8" s="168" t="s">
        <v>416</v>
      </c>
      <c r="AH8" s="168" t="s">
        <v>417</v>
      </c>
      <c r="AI8" s="168" t="s">
        <v>418</v>
      </c>
      <c r="AJ8" s="168" t="s">
        <v>419</v>
      </c>
      <c r="AK8" s="250" t="s">
        <v>420</v>
      </c>
      <c r="AL8" s="168" t="s">
        <v>421</v>
      </c>
      <c r="AM8" s="168" t="s">
        <v>422</v>
      </c>
      <c r="AN8" s="168" t="s">
        <v>36</v>
      </c>
      <c r="AO8" s="170" t="s">
        <v>620</v>
      </c>
      <c r="AP8" s="170" t="s">
        <v>620</v>
      </c>
      <c r="AQ8" s="170" t="s">
        <v>423</v>
      </c>
      <c r="AR8" s="264" t="s">
        <v>411</v>
      </c>
      <c r="AS8" s="170" t="s">
        <v>412</v>
      </c>
      <c r="AT8" s="170" t="s">
        <v>413</v>
      </c>
      <c r="AU8" s="170" t="s">
        <v>414</v>
      </c>
      <c r="AV8" s="170" t="s">
        <v>415</v>
      </c>
      <c r="AW8" s="170" t="s">
        <v>37</v>
      </c>
      <c r="AX8" s="172" t="s">
        <v>424</v>
      </c>
      <c r="AY8" s="172" t="s">
        <v>425</v>
      </c>
      <c r="AZ8" s="172" t="s">
        <v>426</v>
      </c>
      <c r="BA8" s="172" t="s">
        <v>427</v>
      </c>
      <c r="BB8" s="173" t="s">
        <v>40</v>
      </c>
      <c r="BC8" s="253" t="s">
        <v>411</v>
      </c>
      <c r="BD8" s="173" t="s">
        <v>428</v>
      </c>
      <c r="BE8" s="173" t="s">
        <v>429</v>
      </c>
      <c r="BF8" s="177" t="s">
        <v>430</v>
      </c>
      <c r="BG8" s="177" t="s">
        <v>431</v>
      </c>
      <c r="BH8" s="257" t="s">
        <v>432</v>
      </c>
      <c r="BI8" s="178" t="s">
        <v>433</v>
      </c>
      <c r="BJ8" s="178" t="s">
        <v>434</v>
      </c>
    </row>
    <row r="9" spans="1:65" s="126" customFormat="1" ht="16.5">
      <c r="A9" s="3">
        <v>1</v>
      </c>
      <c r="B9" s="263" t="s">
        <v>635</v>
      </c>
      <c r="C9" s="265" t="s">
        <v>622</v>
      </c>
      <c r="D9" s="83"/>
      <c r="E9" s="265" t="s">
        <v>622</v>
      </c>
      <c r="F9" s="259" t="s">
        <v>435</v>
      </c>
      <c r="G9" s="155" t="s">
        <v>68</v>
      </c>
      <c r="H9" s="156">
        <v>1</v>
      </c>
      <c r="I9" s="155" t="s">
        <v>244</v>
      </c>
      <c r="J9" s="3" t="s">
        <v>59</v>
      </c>
      <c r="K9" s="84" t="s">
        <v>632</v>
      </c>
      <c r="L9" s="86">
        <v>45511</v>
      </c>
      <c r="M9" s="86"/>
      <c r="N9" s="86"/>
      <c r="O9" s="86"/>
      <c r="P9" s="86"/>
      <c r="Q9" s="84"/>
      <c r="R9" s="86">
        <v>45513</v>
      </c>
      <c r="S9" s="86"/>
      <c r="T9" s="86"/>
      <c r="U9" s="86"/>
      <c r="V9" s="86"/>
      <c r="W9" s="86"/>
      <c r="X9" s="86"/>
      <c r="Y9" s="86" t="s">
        <v>439</v>
      </c>
      <c r="Z9" s="86"/>
      <c r="AA9" s="169">
        <v>7</v>
      </c>
      <c r="AB9" s="86">
        <v>45513</v>
      </c>
      <c r="AC9" s="86">
        <v>45520</v>
      </c>
      <c r="AD9" s="86"/>
      <c r="AE9" s="86"/>
      <c r="AF9" s="86"/>
      <c r="AG9" s="86"/>
      <c r="AH9" s="86"/>
      <c r="AI9" s="86">
        <f>1+AC9</f>
        <v>45521</v>
      </c>
      <c r="AJ9" s="86">
        <f>AI9+1</f>
        <v>45522</v>
      </c>
      <c r="AK9" s="169">
        <v>1</v>
      </c>
      <c r="AL9" s="86"/>
      <c r="AM9" s="86"/>
      <c r="AN9" s="86"/>
      <c r="AO9" s="86" t="s">
        <v>633</v>
      </c>
      <c r="AP9" s="86"/>
      <c r="AQ9" s="86"/>
      <c r="AR9" s="169">
        <v>1</v>
      </c>
      <c r="AS9" s="86">
        <f>AJ9+AR9</f>
        <v>45523</v>
      </c>
      <c r="AT9" s="86">
        <f>AS9+1</f>
        <v>45524</v>
      </c>
      <c r="AU9" s="86"/>
      <c r="AV9" s="86"/>
      <c r="AW9" s="86"/>
      <c r="AX9" s="86"/>
      <c r="AY9" s="86"/>
      <c r="AZ9" s="86"/>
      <c r="BA9" s="86"/>
      <c r="BB9" s="86"/>
      <c r="BC9" s="169">
        <v>3</v>
      </c>
      <c r="BD9" s="86">
        <f>BC9+AT9</f>
        <v>45527</v>
      </c>
      <c r="BE9" s="86"/>
      <c r="BF9" s="86"/>
      <c r="BG9" s="86"/>
      <c r="BH9" s="255"/>
      <c r="BI9" s="86"/>
      <c r="BJ9" s="86"/>
      <c r="BK9" s="1"/>
    </row>
    <row r="10" spans="1:65" s="127" customFormat="1" ht="16.5">
      <c r="A10" s="3">
        <f t="shared" ref="A10:A15" si="3">A9+1</f>
        <v>2</v>
      </c>
      <c r="B10" s="263" t="s">
        <v>11</v>
      </c>
      <c r="C10" s="265" t="s">
        <v>623</v>
      </c>
      <c r="D10" s="83"/>
      <c r="E10" s="265" t="s">
        <v>623</v>
      </c>
      <c r="F10" s="259" t="s">
        <v>435</v>
      </c>
      <c r="G10" s="155" t="s">
        <v>68</v>
      </c>
      <c r="H10" s="156">
        <v>2</v>
      </c>
      <c r="I10" s="155" t="s">
        <v>244</v>
      </c>
      <c r="J10" s="3" t="s">
        <v>59</v>
      </c>
      <c r="K10" s="84" t="s">
        <v>436</v>
      </c>
      <c r="L10" s="86">
        <v>45511</v>
      </c>
      <c r="M10" s="86"/>
      <c r="N10" s="86"/>
      <c r="O10" s="86"/>
      <c r="P10" s="86"/>
      <c r="Q10" s="84"/>
      <c r="R10" s="86">
        <v>45513</v>
      </c>
      <c r="S10" s="86"/>
      <c r="T10" s="86"/>
      <c r="U10" s="86"/>
      <c r="V10" s="86"/>
      <c r="W10" s="86"/>
      <c r="X10" s="86"/>
      <c r="Y10" s="86" t="s">
        <v>439</v>
      </c>
      <c r="Z10" s="86"/>
      <c r="AA10" s="169">
        <v>6</v>
      </c>
      <c r="AB10" s="86">
        <v>45521</v>
      </c>
      <c r="AC10" s="86">
        <v>45527</v>
      </c>
      <c r="AD10" s="86"/>
      <c r="AE10" s="86"/>
      <c r="AF10" s="86"/>
      <c r="AG10" s="86"/>
      <c r="AH10" s="86"/>
      <c r="AI10" s="86">
        <f t="shared" ref="AI10:AI18" si="4">1+AC10</f>
        <v>45528</v>
      </c>
      <c r="AJ10" s="86">
        <f t="shared" ref="AJ10:AJ18" si="5">AI10+1</f>
        <v>45529</v>
      </c>
      <c r="AK10" s="169">
        <v>1</v>
      </c>
      <c r="AL10" s="86"/>
      <c r="AM10" s="86"/>
      <c r="AN10" s="86"/>
      <c r="AO10" s="86" t="s">
        <v>633</v>
      </c>
      <c r="AP10" s="86"/>
      <c r="AQ10" s="86"/>
      <c r="AR10" s="169">
        <v>1</v>
      </c>
      <c r="AS10" s="86">
        <f t="shared" ref="AS10:AS18" si="6">AJ10+AR10</f>
        <v>45530</v>
      </c>
      <c r="AT10" s="86">
        <f t="shared" ref="AT10:AT18" si="7">AS10+1</f>
        <v>45531</v>
      </c>
      <c r="AU10" s="86"/>
      <c r="AV10" s="86"/>
      <c r="AW10" s="84"/>
      <c r="AX10" s="86"/>
      <c r="AY10" s="86"/>
      <c r="AZ10" s="86"/>
      <c r="BA10" s="86"/>
      <c r="BB10" s="86"/>
      <c r="BC10" s="169">
        <v>3</v>
      </c>
      <c r="BD10" s="86">
        <f t="shared" ref="BD10:BD18" si="8">BC10+AT10</f>
        <v>45534</v>
      </c>
      <c r="BE10" s="86"/>
      <c r="BF10" s="86"/>
      <c r="BG10" s="86"/>
      <c r="BH10" s="255"/>
      <c r="BI10" s="86"/>
      <c r="BJ10" s="86"/>
      <c r="BK10" s="129"/>
      <c r="BM10" s="123"/>
    </row>
    <row r="11" spans="1:65" s="127" customFormat="1" ht="16.5">
      <c r="A11" s="3">
        <f t="shared" si="3"/>
        <v>3</v>
      </c>
      <c r="B11" s="263" t="s">
        <v>11</v>
      </c>
      <c r="C11" s="265" t="s">
        <v>624</v>
      </c>
      <c r="D11" s="83"/>
      <c r="E11" s="265" t="s">
        <v>624</v>
      </c>
      <c r="F11" s="259" t="s">
        <v>435</v>
      </c>
      <c r="G11" s="155" t="s">
        <v>68</v>
      </c>
      <c r="H11" s="156">
        <v>3</v>
      </c>
      <c r="I11" s="155" t="s">
        <v>244</v>
      </c>
      <c r="J11" s="3" t="s">
        <v>59</v>
      </c>
      <c r="K11" s="84" t="s">
        <v>436</v>
      </c>
      <c r="L11" s="86">
        <v>45511</v>
      </c>
      <c r="M11" s="86"/>
      <c r="N11" s="86"/>
      <c r="O11" s="86"/>
      <c r="P11" s="86"/>
      <c r="Q11" s="84"/>
      <c r="R11" s="86">
        <v>45513</v>
      </c>
      <c r="S11" s="86"/>
      <c r="T11" s="86"/>
      <c r="U11" s="86"/>
      <c r="V11" s="86"/>
      <c r="W11" s="86"/>
      <c r="X11" s="86"/>
      <c r="Y11" s="86" t="s">
        <v>439</v>
      </c>
      <c r="Z11" s="86"/>
      <c r="AA11" s="169">
        <v>6</v>
      </c>
      <c r="AB11" s="86">
        <v>45528</v>
      </c>
      <c r="AC11" s="86">
        <v>45534</v>
      </c>
      <c r="AD11" s="86"/>
      <c r="AE11" s="86"/>
      <c r="AF11" s="86"/>
      <c r="AG11" s="86"/>
      <c r="AH11" s="86"/>
      <c r="AI11" s="86">
        <f t="shared" si="4"/>
        <v>45535</v>
      </c>
      <c r="AJ11" s="86">
        <f t="shared" si="5"/>
        <v>45536</v>
      </c>
      <c r="AK11" s="169">
        <v>1</v>
      </c>
      <c r="AL11" s="86"/>
      <c r="AM11" s="86"/>
      <c r="AN11" s="86"/>
      <c r="AO11" s="86" t="s">
        <v>633</v>
      </c>
      <c r="AP11" s="86"/>
      <c r="AQ11" s="86"/>
      <c r="AR11" s="169">
        <v>1</v>
      </c>
      <c r="AS11" s="86">
        <f t="shared" si="6"/>
        <v>45537</v>
      </c>
      <c r="AT11" s="86">
        <f t="shared" si="7"/>
        <v>45538</v>
      </c>
      <c r="AU11" s="86"/>
      <c r="AV11" s="86"/>
      <c r="AW11" s="84"/>
      <c r="AX11" s="86"/>
      <c r="AY11" s="86"/>
      <c r="AZ11" s="86"/>
      <c r="BA11" s="86"/>
      <c r="BB11" s="86"/>
      <c r="BC11" s="169">
        <v>3</v>
      </c>
      <c r="BD11" s="86">
        <f t="shared" si="8"/>
        <v>45541</v>
      </c>
      <c r="BE11" s="86"/>
      <c r="BF11" s="86"/>
      <c r="BG11" s="86"/>
      <c r="BH11" s="255"/>
      <c r="BI11" s="86"/>
      <c r="BJ11" s="86"/>
      <c r="BK11" s="129"/>
      <c r="BM11" s="123"/>
    </row>
    <row r="12" spans="1:65" s="127" customFormat="1" ht="16.5">
      <c r="A12" s="3">
        <f t="shared" si="3"/>
        <v>4</v>
      </c>
      <c r="B12" s="263" t="s">
        <v>14</v>
      </c>
      <c r="C12" s="265" t="s">
        <v>625</v>
      </c>
      <c r="D12" s="83"/>
      <c r="E12" s="265" t="s">
        <v>625</v>
      </c>
      <c r="F12" s="259" t="s">
        <v>435</v>
      </c>
      <c r="G12" s="155" t="s">
        <v>68</v>
      </c>
      <c r="H12" s="156">
        <v>4</v>
      </c>
      <c r="I12" s="155" t="s">
        <v>244</v>
      </c>
      <c r="J12" s="3" t="s">
        <v>59</v>
      </c>
      <c r="K12" s="84" t="s">
        <v>441</v>
      </c>
      <c r="L12" s="86">
        <v>45511</v>
      </c>
      <c r="M12" s="86"/>
      <c r="N12" s="86"/>
      <c r="O12" s="86"/>
      <c r="P12" s="86"/>
      <c r="Q12" s="84"/>
      <c r="R12" s="86">
        <v>45513</v>
      </c>
      <c r="S12" s="86"/>
      <c r="T12" s="86"/>
      <c r="U12" s="86"/>
      <c r="V12" s="86"/>
      <c r="W12" s="86"/>
      <c r="X12" s="86"/>
      <c r="Y12" s="86" t="s">
        <v>439</v>
      </c>
      <c r="Z12" s="86"/>
      <c r="AA12" s="169">
        <v>5</v>
      </c>
      <c r="AB12" s="86">
        <v>45535</v>
      </c>
      <c r="AC12" s="86">
        <v>45540</v>
      </c>
      <c r="AD12" s="86"/>
      <c r="AE12" s="86"/>
      <c r="AF12" s="86"/>
      <c r="AG12" s="86"/>
      <c r="AH12" s="86"/>
      <c r="AI12" s="86">
        <f t="shared" si="4"/>
        <v>45541</v>
      </c>
      <c r="AJ12" s="86">
        <f t="shared" si="5"/>
        <v>45542</v>
      </c>
      <c r="AK12" s="169">
        <v>1</v>
      </c>
      <c r="AL12" s="86"/>
      <c r="AM12" s="86"/>
      <c r="AN12" s="86"/>
      <c r="AO12" s="86" t="s">
        <v>634</v>
      </c>
      <c r="AP12" s="86"/>
      <c r="AQ12" s="86"/>
      <c r="AR12" s="169">
        <v>1</v>
      </c>
      <c r="AS12" s="86">
        <f t="shared" si="6"/>
        <v>45543</v>
      </c>
      <c r="AT12" s="86">
        <f t="shared" si="7"/>
        <v>45544</v>
      </c>
      <c r="AU12" s="86"/>
      <c r="AV12" s="86"/>
      <c r="AW12" s="86"/>
      <c r="AX12" s="86"/>
      <c r="AY12" s="86"/>
      <c r="AZ12" s="86"/>
      <c r="BA12" s="86"/>
      <c r="BB12" s="86"/>
      <c r="BC12" s="169">
        <v>3</v>
      </c>
      <c r="BD12" s="86">
        <f t="shared" si="8"/>
        <v>45547</v>
      </c>
      <c r="BE12" s="86"/>
      <c r="BF12" s="86"/>
      <c r="BG12" s="86"/>
      <c r="BH12" s="255"/>
      <c r="BI12" s="86"/>
      <c r="BJ12" s="86"/>
      <c r="BK12" s="1"/>
      <c r="BM12" s="123"/>
    </row>
    <row r="13" spans="1:65" s="127" customFormat="1" ht="16.5">
      <c r="A13" s="3">
        <f t="shared" si="3"/>
        <v>5</v>
      </c>
      <c r="B13" s="263" t="s">
        <v>16</v>
      </c>
      <c r="C13" s="265" t="s">
        <v>626</v>
      </c>
      <c r="D13" s="83"/>
      <c r="E13" s="265" t="s">
        <v>626</v>
      </c>
      <c r="F13" s="259" t="s">
        <v>435</v>
      </c>
      <c r="G13" s="155" t="s">
        <v>68</v>
      </c>
      <c r="H13" s="156">
        <v>5</v>
      </c>
      <c r="I13" s="155" t="s">
        <v>244</v>
      </c>
      <c r="J13" s="3" t="s">
        <v>59</v>
      </c>
      <c r="K13" s="84" t="s">
        <v>438</v>
      </c>
      <c r="L13" s="86">
        <v>45511</v>
      </c>
      <c r="M13" s="86"/>
      <c r="N13" s="86"/>
      <c r="O13" s="86"/>
      <c r="P13" s="86"/>
      <c r="Q13" s="84"/>
      <c r="R13" s="86">
        <v>45513</v>
      </c>
      <c r="S13" s="86"/>
      <c r="T13" s="86"/>
      <c r="U13" s="86"/>
      <c r="V13" s="86"/>
      <c r="W13" s="86"/>
      <c r="X13" s="86"/>
      <c r="Y13" s="86" t="s">
        <v>437</v>
      </c>
      <c r="Z13" s="86"/>
      <c r="AA13" s="169">
        <v>7</v>
      </c>
      <c r="AB13" s="86">
        <v>45513</v>
      </c>
      <c r="AC13" s="86">
        <v>45520</v>
      </c>
      <c r="AD13" s="86"/>
      <c r="AE13" s="86"/>
      <c r="AF13" s="86"/>
      <c r="AG13" s="86"/>
      <c r="AH13" s="86"/>
      <c r="AI13" s="86">
        <f t="shared" si="4"/>
        <v>45521</v>
      </c>
      <c r="AJ13" s="86">
        <f t="shared" si="5"/>
        <v>45522</v>
      </c>
      <c r="AK13" s="169">
        <v>1</v>
      </c>
      <c r="AL13" s="86"/>
      <c r="AM13" s="86"/>
      <c r="AN13" s="86"/>
      <c r="AO13" s="86" t="s">
        <v>621</v>
      </c>
      <c r="AP13" s="86"/>
      <c r="AQ13" s="86"/>
      <c r="AR13" s="169">
        <v>1</v>
      </c>
      <c r="AS13" s="86">
        <f t="shared" si="6"/>
        <v>45523</v>
      </c>
      <c r="AT13" s="86">
        <f t="shared" si="7"/>
        <v>45524</v>
      </c>
      <c r="AU13" s="86"/>
      <c r="AV13" s="86"/>
      <c r="AW13" s="86"/>
      <c r="AX13" s="86"/>
      <c r="AY13" s="86"/>
      <c r="AZ13" s="86"/>
      <c r="BA13" s="86"/>
      <c r="BB13" s="86"/>
      <c r="BC13" s="169">
        <v>3</v>
      </c>
      <c r="BD13" s="86">
        <f t="shared" si="8"/>
        <v>45527</v>
      </c>
      <c r="BE13" s="86"/>
      <c r="BF13" s="86"/>
      <c r="BG13" s="86"/>
      <c r="BH13" s="255"/>
      <c r="BI13" s="86"/>
      <c r="BJ13" s="86"/>
      <c r="BK13" s="129"/>
      <c r="BM13" s="123"/>
    </row>
    <row r="14" spans="1:65" s="127" customFormat="1" ht="16.5">
      <c r="A14" s="3">
        <f t="shared" si="3"/>
        <v>6</v>
      </c>
      <c r="B14" s="263" t="s">
        <v>16</v>
      </c>
      <c r="C14" s="265" t="s">
        <v>627</v>
      </c>
      <c r="D14" s="83"/>
      <c r="E14" s="265" t="s">
        <v>627</v>
      </c>
      <c r="F14" s="259" t="s">
        <v>435</v>
      </c>
      <c r="G14" s="155" t="s">
        <v>68</v>
      </c>
      <c r="H14" s="156">
        <v>6</v>
      </c>
      <c r="I14" s="155" t="s">
        <v>244</v>
      </c>
      <c r="J14" s="3" t="s">
        <v>59</v>
      </c>
      <c r="K14" s="84" t="s">
        <v>438</v>
      </c>
      <c r="L14" s="86">
        <v>45511</v>
      </c>
      <c r="M14" s="86"/>
      <c r="N14" s="86"/>
      <c r="O14" s="86"/>
      <c r="P14" s="86"/>
      <c r="Q14" s="84"/>
      <c r="R14" s="86">
        <v>45513</v>
      </c>
      <c r="S14" s="262"/>
      <c r="T14" s="262"/>
      <c r="U14" s="86"/>
      <c r="V14" s="86"/>
      <c r="W14" s="86"/>
      <c r="X14" s="86"/>
      <c r="Y14" s="86" t="s">
        <v>437</v>
      </c>
      <c r="Z14" s="86"/>
      <c r="AA14" s="169">
        <v>6</v>
      </c>
      <c r="AB14" s="86">
        <v>45521</v>
      </c>
      <c r="AC14" s="86">
        <v>45527</v>
      </c>
      <c r="AD14" s="262"/>
      <c r="AE14" s="86"/>
      <c r="AF14" s="86"/>
      <c r="AG14" s="262"/>
      <c r="AH14" s="262"/>
      <c r="AI14" s="86">
        <f t="shared" si="4"/>
        <v>45528</v>
      </c>
      <c r="AJ14" s="86">
        <f t="shared" si="5"/>
        <v>45529</v>
      </c>
      <c r="AK14" s="169">
        <v>1</v>
      </c>
      <c r="AL14" s="262"/>
      <c r="AM14" s="262"/>
      <c r="AN14" s="86"/>
      <c r="AO14" s="86" t="s">
        <v>621</v>
      </c>
      <c r="AP14" s="86"/>
      <c r="AQ14" s="86"/>
      <c r="AR14" s="169">
        <v>1</v>
      </c>
      <c r="AS14" s="86">
        <f t="shared" si="6"/>
        <v>45530</v>
      </c>
      <c r="AT14" s="86">
        <f t="shared" si="7"/>
        <v>45531</v>
      </c>
      <c r="AU14" s="86"/>
      <c r="AV14" s="86"/>
      <c r="AW14" s="86"/>
      <c r="AX14" s="86"/>
      <c r="AY14" s="86"/>
      <c r="AZ14" s="86"/>
      <c r="BA14" s="86"/>
      <c r="BB14" s="86"/>
      <c r="BC14" s="169">
        <v>3</v>
      </c>
      <c r="BD14" s="86">
        <f t="shared" si="8"/>
        <v>45534</v>
      </c>
      <c r="BE14" s="86"/>
      <c r="BF14" s="86"/>
      <c r="BG14" s="86"/>
      <c r="BH14" s="255"/>
      <c r="BI14" s="86"/>
      <c r="BJ14" s="86"/>
      <c r="BK14" s="129"/>
      <c r="BM14" s="123"/>
    </row>
    <row r="15" spans="1:65" s="126" customFormat="1" ht="16.5">
      <c r="A15" s="3">
        <f t="shared" si="3"/>
        <v>7</v>
      </c>
      <c r="B15" s="263" t="s">
        <v>16</v>
      </c>
      <c r="C15" s="265" t="s">
        <v>628</v>
      </c>
      <c r="D15" s="83"/>
      <c r="E15" s="265" t="s">
        <v>628</v>
      </c>
      <c r="F15" s="259" t="s">
        <v>435</v>
      </c>
      <c r="G15" s="155" t="s">
        <v>68</v>
      </c>
      <c r="H15" s="156">
        <v>7</v>
      </c>
      <c r="I15" s="155" t="s">
        <v>244</v>
      </c>
      <c r="J15" s="3" t="s">
        <v>59</v>
      </c>
      <c r="K15" s="84" t="s">
        <v>438</v>
      </c>
      <c r="L15" s="86">
        <v>45511</v>
      </c>
      <c r="M15" s="86"/>
      <c r="N15" s="86"/>
      <c r="O15" s="86"/>
      <c r="P15" s="86"/>
      <c r="Q15" s="84"/>
      <c r="R15" s="86">
        <v>45513</v>
      </c>
      <c r="S15" s="262"/>
      <c r="T15" s="262"/>
      <c r="U15" s="86"/>
      <c r="V15" s="86"/>
      <c r="W15" s="86"/>
      <c r="X15" s="86"/>
      <c r="Y15" s="86" t="s">
        <v>437</v>
      </c>
      <c r="Z15" s="86"/>
      <c r="AA15" s="169">
        <v>6</v>
      </c>
      <c r="AB15" s="86">
        <v>45528</v>
      </c>
      <c r="AC15" s="86">
        <v>45534</v>
      </c>
      <c r="AD15" s="86"/>
      <c r="AE15" s="86"/>
      <c r="AF15" s="86"/>
      <c r="AG15" s="86"/>
      <c r="AH15" s="86"/>
      <c r="AI15" s="86">
        <f t="shared" si="4"/>
        <v>45535</v>
      </c>
      <c r="AJ15" s="86">
        <f t="shared" si="5"/>
        <v>45536</v>
      </c>
      <c r="AK15" s="169">
        <v>1</v>
      </c>
      <c r="AL15" s="86"/>
      <c r="AM15" s="86"/>
      <c r="AN15" s="86"/>
      <c r="AO15" s="86" t="s">
        <v>621</v>
      </c>
      <c r="AP15" s="86"/>
      <c r="AQ15" s="86"/>
      <c r="AR15" s="169">
        <v>1</v>
      </c>
      <c r="AS15" s="86">
        <f t="shared" si="6"/>
        <v>45537</v>
      </c>
      <c r="AT15" s="86">
        <f t="shared" si="7"/>
        <v>45538</v>
      </c>
      <c r="AU15" s="86"/>
      <c r="AV15" s="86"/>
      <c r="AW15" s="84"/>
      <c r="AX15" s="86"/>
      <c r="AY15" s="86"/>
      <c r="AZ15" s="86"/>
      <c r="BA15" s="86"/>
      <c r="BB15" s="86"/>
      <c r="BC15" s="169">
        <v>3</v>
      </c>
      <c r="BD15" s="86">
        <f t="shared" si="8"/>
        <v>45541</v>
      </c>
      <c r="BE15" s="86"/>
      <c r="BF15" s="86"/>
      <c r="BG15" s="86"/>
      <c r="BH15" s="255"/>
      <c r="BI15" s="86"/>
      <c r="BJ15" s="86"/>
      <c r="BK15" s="129"/>
      <c r="BM15" s="123"/>
    </row>
    <row r="16" spans="1:65" s="126" customFormat="1" ht="18.75">
      <c r="A16" s="3">
        <v>8</v>
      </c>
      <c r="B16" s="263" t="s">
        <v>16</v>
      </c>
      <c r="C16" s="265" t="s">
        <v>629</v>
      </c>
      <c r="D16" s="83"/>
      <c r="E16" s="265" t="s">
        <v>629</v>
      </c>
      <c r="F16" s="259" t="s">
        <v>435</v>
      </c>
      <c r="G16" s="155" t="s">
        <v>68</v>
      </c>
      <c r="H16" s="156">
        <v>8</v>
      </c>
      <c r="I16" s="155" t="s">
        <v>244</v>
      </c>
      <c r="J16" s="3" t="s">
        <v>59</v>
      </c>
      <c r="K16" s="84" t="s">
        <v>438</v>
      </c>
      <c r="L16" s="86">
        <v>45511</v>
      </c>
      <c r="M16" s="86"/>
      <c r="N16" s="86"/>
      <c r="O16" s="86"/>
      <c r="P16" s="86"/>
      <c r="Q16" s="86"/>
      <c r="R16" s="86">
        <v>45513</v>
      </c>
      <c r="S16" s="86"/>
      <c r="T16" s="86"/>
      <c r="U16" s="86"/>
      <c r="V16" s="86"/>
      <c r="W16" s="86"/>
      <c r="X16" s="86"/>
      <c r="Y16" s="86" t="s">
        <v>638</v>
      </c>
      <c r="Z16" s="86"/>
      <c r="AA16" s="169">
        <v>7</v>
      </c>
      <c r="AB16" s="86">
        <v>45513</v>
      </c>
      <c r="AC16" s="86">
        <v>45520</v>
      </c>
      <c r="AD16" s="86"/>
      <c r="AE16" s="86"/>
      <c r="AF16" s="86"/>
      <c r="AG16" s="86"/>
      <c r="AH16" s="86"/>
      <c r="AI16" s="86">
        <f t="shared" si="4"/>
        <v>45521</v>
      </c>
      <c r="AJ16" s="86">
        <f t="shared" si="5"/>
        <v>45522</v>
      </c>
      <c r="AK16" s="169">
        <v>1</v>
      </c>
      <c r="AL16" s="86"/>
      <c r="AM16" s="86"/>
      <c r="AN16" s="84"/>
      <c r="AO16" s="86" t="s">
        <v>621</v>
      </c>
      <c r="AP16" s="86"/>
      <c r="AQ16" s="86"/>
      <c r="AR16" s="169">
        <v>1</v>
      </c>
      <c r="AS16" s="86">
        <f t="shared" si="6"/>
        <v>45523</v>
      </c>
      <c r="AT16" s="86">
        <f t="shared" si="7"/>
        <v>45524</v>
      </c>
      <c r="AU16" s="86"/>
      <c r="AV16" s="86"/>
      <c r="AW16" s="84"/>
      <c r="AX16" s="86"/>
      <c r="AY16" s="86"/>
      <c r="AZ16" s="86"/>
      <c r="BA16" s="86"/>
      <c r="BB16" s="86"/>
      <c r="BC16" s="169">
        <v>3</v>
      </c>
      <c r="BD16" s="86">
        <f t="shared" si="8"/>
        <v>45527</v>
      </c>
      <c r="BE16" s="86"/>
      <c r="BF16" s="86"/>
      <c r="BG16" s="86"/>
      <c r="BH16" s="255"/>
      <c r="BI16" s="86"/>
      <c r="BJ16" s="86"/>
      <c r="BK16" s="129"/>
      <c r="BM16" s="176"/>
    </row>
    <row r="17" spans="1:65" s="128" customFormat="1" ht="16.5">
      <c r="A17" s="3">
        <f t="shared" ref="A17:A18" si="9">A16+1</f>
        <v>9</v>
      </c>
      <c r="B17" s="263" t="s">
        <v>16</v>
      </c>
      <c r="C17" s="265" t="s">
        <v>630</v>
      </c>
      <c r="D17" s="83"/>
      <c r="E17" s="265" t="s">
        <v>630</v>
      </c>
      <c r="F17" s="259" t="s">
        <v>435</v>
      </c>
      <c r="G17" s="155" t="s">
        <v>68</v>
      </c>
      <c r="H17" s="156">
        <v>9</v>
      </c>
      <c r="I17" s="155" t="s">
        <v>244</v>
      </c>
      <c r="J17" s="3" t="s">
        <v>59</v>
      </c>
      <c r="K17" s="84" t="s">
        <v>438</v>
      </c>
      <c r="L17" s="86">
        <v>45511</v>
      </c>
      <c r="M17" s="86"/>
      <c r="N17" s="86"/>
      <c r="O17" s="86"/>
      <c r="P17" s="86"/>
      <c r="Q17" s="84"/>
      <c r="R17" s="86">
        <v>45513</v>
      </c>
      <c r="S17" s="262"/>
      <c r="T17" s="262"/>
      <c r="U17" s="86"/>
      <c r="V17" s="86"/>
      <c r="W17" s="86"/>
      <c r="X17" s="86"/>
      <c r="Y17" s="86" t="s">
        <v>638</v>
      </c>
      <c r="Z17" s="86"/>
      <c r="AA17" s="169">
        <v>6</v>
      </c>
      <c r="AB17" s="86">
        <v>45521</v>
      </c>
      <c r="AC17" s="86">
        <v>45527</v>
      </c>
      <c r="AD17" s="86"/>
      <c r="AE17" s="86"/>
      <c r="AF17" s="86"/>
      <c r="AG17" s="86"/>
      <c r="AH17" s="86"/>
      <c r="AI17" s="86">
        <f t="shared" si="4"/>
        <v>45528</v>
      </c>
      <c r="AJ17" s="86">
        <f t="shared" si="5"/>
        <v>45529</v>
      </c>
      <c r="AK17" s="169">
        <v>1</v>
      </c>
      <c r="AL17" s="86"/>
      <c r="AM17" s="86"/>
      <c r="AN17" s="86"/>
      <c r="AO17" s="86" t="s">
        <v>621</v>
      </c>
      <c r="AP17" s="86"/>
      <c r="AQ17" s="86"/>
      <c r="AR17" s="169">
        <v>1</v>
      </c>
      <c r="AS17" s="86">
        <f t="shared" si="6"/>
        <v>45530</v>
      </c>
      <c r="AT17" s="86">
        <f t="shared" si="7"/>
        <v>45531</v>
      </c>
      <c r="AU17" s="86"/>
      <c r="AV17" s="86"/>
      <c r="AW17" s="84"/>
      <c r="AX17" s="86"/>
      <c r="AY17" s="86"/>
      <c r="AZ17" s="86"/>
      <c r="BA17" s="86"/>
      <c r="BB17" s="86"/>
      <c r="BC17" s="169">
        <v>3</v>
      </c>
      <c r="BD17" s="86">
        <f t="shared" si="8"/>
        <v>45534</v>
      </c>
      <c r="BE17" s="86"/>
      <c r="BF17" s="86"/>
      <c r="BG17" s="86"/>
      <c r="BH17" s="255"/>
      <c r="BI17" s="86"/>
      <c r="BJ17" s="86"/>
      <c r="BK17" s="129"/>
      <c r="BM17" s="178"/>
    </row>
    <row r="18" spans="1:65" s="123" customFormat="1" ht="16.5">
      <c r="A18" s="3">
        <f t="shared" si="9"/>
        <v>10</v>
      </c>
      <c r="B18" s="263" t="s">
        <v>636</v>
      </c>
      <c r="C18" s="265" t="s">
        <v>631</v>
      </c>
      <c r="D18" s="83"/>
      <c r="E18" s="265" t="s">
        <v>631</v>
      </c>
      <c r="F18" s="259" t="s">
        <v>435</v>
      </c>
      <c r="G18" s="155" t="s">
        <v>68</v>
      </c>
      <c r="H18" s="156">
        <v>10</v>
      </c>
      <c r="I18" s="155" t="s">
        <v>244</v>
      </c>
      <c r="J18" s="3" t="s">
        <v>59</v>
      </c>
      <c r="K18" s="84" t="s">
        <v>637</v>
      </c>
      <c r="L18" s="86">
        <v>45511</v>
      </c>
      <c r="M18" s="86"/>
      <c r="N18" s="86"/>
      <c r="O18" s="86"/>
      <c r="P18" s="86"/>
      <c r="Q18" s="84"/>
      <c r="R18" s="86">
        <v>45513</v>
      </c>
      <c r="S18" s="86"/>
      <c r="T18" s="86"/>
      <c r="U18" s="86"/>
      <c r="V18" s="86"/>
      <c r="W18" s="86"/>
      <c r="X18" s="86"/>
      <c r="Y18" s="86" t="s">
        <v>638</v>
      </c>
      <c r="Z18" s="86"/>
      <c r="AA18" s="169">
        <v>6</v>
      </c>
      <c r="AB18" s="86">
        <v>45528</v>
      </c>
      <c r="AC18" s="86">
        <v>45534</v>
      </c>
      <c r="AD18" s="86"/>
      <c r="AE18" s="86"/>
      <c r="AF18" s="86"/>
      <c r="AG18" s="86"/>
      <c r="AH18" s="86"/>
      <c r="AI18" s="86">
        <f t="shared" si="4"/>
        <v>45535</v>
      </c>
      <c r="AJ18" s="86">
        <f t="shared" si="5"/>
        <v>45536</v>
      </c>
      <c r="AK18" s="169">
        <v>1</v>
      </c>
      <c r="AL18" s="86"/>
      <c r="AM18" s="86"/>
      <c r="AN18" s="86"/>
      <c r="AO18" s="86" t="s">
        <v>621</v>
      </c>
      <c r="AP18" s="86"/>
      <c r="AQ18" s="86"/>
      <c r="AR18" s="169">
        <v>1</v>
      </c>
      <c r="AS18" s="86">
        <f t="shared" si="6"/>
        <v>45537</v>
      </c>
      <c r="AT18" s="86">
        <f t="shared" si="7"/>
        <v>45538</v>
      </c>
      <c r="AU18" s="86"/>
      <c r="AV18" s="86"/>
      <c r="AW18" s="84"/>
      <c r="AX18" s="86"/>
      <c r="AY18" s="86"/>
      <c r="AZ18" s="86"/>
      <c r="BA18" s="86"/>
      <c r="BB18" s="86"/>
      <c r="BC18" s="169">
        <v>3</v>
      </c>
      <c r="BD18" s="86">
        <f t="shared" si="8"/>
        <v>45541</v>
      </c>
      <c r="BE18" s="86"/>
      <c r="BF18" s="86"/>
      <c r="BG18" s="86"/>
      <c r="BH18" s="255"/>
      <c r="BI18" s="86"/>
      <c r="BJ18" s="86"/>
      <c r="BK18" s="1"/>
      <c r="BM18" s="119"/>
    </row>
    <row r="19" spans="1:65" s="130" customFormat="1" ht="30" customHeight="1">
      <c r="A19" s="179"/>
      <c r="B19" s="179"/>
      <c r="C19" s="180"/>
      <c r="D19" s="243"/>
      <c r="E19" s="186"/>
      <c r="F19" s="260"/>
      <c r="G19" s="179"/>
      <c r="H19" s="179"/>
      <c r="I19" s="187"/>
      <c r="J19" s="179"/>
      <c r="K19" s="182"/>
      <c r="L19" s="183"/>
      <c r="M19" s="183"/>
      <c r="N19" s="183"/>
      <c r="O19" s="183"/>
      <c r="P19" s="185"/>
      <c r="Q19" s="182"/>
      <c r="R19" s="183"/>
      <c r="S19" s="183"/>
      <c r="T19" s="183"/>
      <c r="U19" s="182"/>
      <c r="V19" s="183"/>
      <c r="W19" s="183"/>
      <c r="X19" s="183"/>
      <c r="Y19" s="183"/>
      <c r="Z19" s="183"/>
      <c r="AA19" s="248"/>
      <c r="AB19" s="183"/>
      <c r="AC19" s="183"/>
      <c r="AD19" s="183"/>
      <c r="AE19" s="183"/>
      <c r="AF19" s="184"/>
      <c r="AG19" s="183"/>
      <c r="AH19" s="183"/>
      <c r="AI19" s="183"/>
      <c r="AJ19" s="183"/>
      <c r="AK19" s="251"/>
      <c r="AL19" s="183"/>
      <c r="AM19" s="183"/>
      <c r="AN19" s="184"/>
      <c r="AO19" s="182"/>
      <c r="AP19" s="185"/>
      <c r="AQ19" s="185"/>
      <c r="AR19" s="248"/>
      <c r="AS19" s="185"/>
      <c r="AT19" s="185"/>
      <c r="AU19" s="185"/>
      <c r="AV19" s="185"/>
      <c r="AW19" s="182"/>
      <c r="AX19" s="185"/>
      <c r="AY19" s="185"/>
      <c r="AZ19" s="185"/>
      <c r="BA19" s="185"/>
      <c r="BB19" s="182"/>
      <c r="BC19" s="248"/>
      <c r="BD19" s="185"/>
      <c r="BE19" s="182"/>
      <c r="BF19" s="181"/>
      <c r="BG19" s="181"/>
      <c r="BH19" s="200"/>
      <c r="BI19" s="198"/>
      <c r="BJ19" s="198"/>
      <c r="BM19" s="198"/>
    </row>
    <row r="20" spans="1:65" s="130" customFormat="1" ht="30" customHeight="1">
      <c r="A20" s="179"/>
      <c r="B20" s="179"/>
      <c r="C20" s="180"/>
      <c r="D20" s="243"/>
      <c r="E20" s="186"/>
      <c r="F20" s="260"/>
      <c r="G20" s="179"/>
      <c r="H20" s="179"/>
      <c r="I20" s="187"/>
      <c r="J20" s="179"/>
      <c r="K20" s="182"/>
      <c r="L20" s="183"/>
      <c r="M20" s="183"/>
      <c r="N20" s="183"/>
      <c r="O20" s="183"/>
      <c r="P20" s="185"/>
      <c r="Q20" s="182"/>
      <c r="R20" s="183"/>
      <c r="S20" s="183"/>
      <c r="T20" s="183"/>
      <c r="U20" s="182"/>
      <c r="V20" s="183"/>
      <c r="W20" s="183"/>
      <c r="X20" s="183"/>
      <c r="Y20" s="183"/>
      <c r="Z20" s="183"/>
      <c r="AA20" s="248"/>
      <c r="AB20" s="183"/>
      <c r="AC20" s="183"/>
      <c r="AD20" s="183"/>
      <c r="AE20" s="183"/>
      <c r="AF20" s="184"/>
      <c r="AG20" s="183"/>
      <c r="AH20" s="183"/>
      <c r="AI20" s="183"/>
      <c r="AJ20" s="183"/>
      <c r="AK20" s="251"/>
      <c r="AL20" s="183"/>
      <c r="AM20" s="183"/>
      <c r="AN20" s="184"/>
      <c r="AO20" s="182"/>
      <c r="AP20" s="185"/>
      <c r="AQ20" s="185"/>
      <c r="AR20" s="248"/>
      <c r="AS20" s="185"/>
      <c r="AT20" s="185"/>
      <c r="AU20" s="185"/>
      <c r="AV20" s="185"/>
      <c r="AW20" s="182"/>
      <c r="AX20" s="185"/>
      <c r="AY20" s="185"/>
      <c r="AZ20" s="185"/>
      <c r="BA20" s="185"/>
      <c r="BB20" s="182"/>
      <c r="BC20" s="248"/>
      <c r="BD20" s="185"/>
      <c r="BE20" s="182"/>
      <c r="BF20" s="181"/>
      <c r="BG20" s="181"/>
      <c r="BH20" s="200"/>
      <c r="BI20" s="198"/>
      <c r="BJ20" s="198"/>
      <c r="BM20" s="198"/>
    </row>
    <row r="21" spans="1:65" s="130" customFormat="1" ht="30" customHeight="1">
      <c r="A21" s="179"/>
      <c r="B21" s="179"/>
      <c r="C21" s="180"/>
      <c r="D21" s="243"/>
      <c r="E21" s="186"/>
      <c r="F21" s="260"/>
      <c r="G21" s="179"/>
      <c r="H21" s="179"/>
      <c r="I21" s="187"/>
      <c r="J21" s="179"/>
      <c r="K21" s="182"/>
      <c r="L21" s="183"/>
      <c r="M21" s="183"/>
      <c r="N21" s="183"/>
      <c r="O21" s="183"/>
      <c r="P21" s="185"/>
      <c r="Q21" s="182"/>
      <c r="R21" s="183"/>
      <c r="S21" s="183"/>
      <c r="T21" s="183"/>
      <c r="U21" s="182"/>
      <c r="V21" s="183"/>
      <c r="W21" s="183"/>
      <c r="X21" s="183"/>
      <c r="Y21" s="183"/>
      <c r="Z21" s="183"/>
      <c r="AA21" s="248"/>
      <c r="AB21" s="183"/>
      <c r="AC21" s="183"/>
      <c r="AD21" s="183"/>
      <c r="AE21" s="183"/>
      <c r="AF21" s="184"/>
      <c r="AG21" s="183"/>
      <c r="AH21" s="183"/>
      <c r="AI21" s="183"/>
      <c r="AJ21" s="183"/>
      <c r="AK21" s="251"/>
      <c r="AL21" s="183"/>
      <c r="AM21" s="183"/>
      <c r="AN21" s="184"/>
      <c r="AO21" s="182"/>
      <c r="AP21" s="185"/>
      <c r="AQ21" s="185"/>
      <c r="AR21" s="248"/>
      <c r="AS21" s="185"/>
      <c r="AT21" s="185"/>
      <c r="AU21" s="185"/>
      <c r="AV21" s="185"/>
      <c r="AW21" s="182"/>
      <c r="AX21" s="185"/>
      <c r="AY21" s="185"/>
      <c r="AZ21" s="185"/>
      <c r="BA21" s="185"/>
      <c r="BB21" s="182"/>
      <c r="BC21" s="248"/>
      <c r="BD21" s="185"/>
      <c r="BE21" s="182"/>
      <c r="BF21" s="181"/>
      <c r="BG21" s="181"/>
      <c r="BH21" s="200"/>
      <c r="BI21" s="198"/>
      <c r="BJ21" s="198"/>
      <c r="BM21" s="198"/>
    </row>
    <row r="22" spans="1:65" s="130" customFormat="1" ht="16.5" customHeight="1">
      <c r="A22" s="179"/>
      <c r="B22" s="179"/>
      <c r="C22" s="180"/>
      <c r="D22" s="243"/>
      <c r="E22" s="186"/>
      <c r="F22" s="260"/>
      <c r="G22" s="179"/>
      <c r="H22" s="179"/>
      <c r="I22" s="187"/>
      <c r="J22" s="179"/>
      <c r="K22" s="182"/>
      <c r="L22" s="183"/>
      <c r="M22" s="183"/>
      <c r="N22" s="183"/>
      <c r="O22" s="183"/>
      <c r="P22" s="185"/>
      <c r="Q22" s="182"/>
      <c r="R22" s="183"/>
      <c r="S22" s="183"/>
      <c r="T22" s="183"/>
      <c r="U22" s="182"/>
      <c r="V22" s="183"/>
      <c r="W22" s="183"/>
      <c r="X22" s="183"/>
      <c r="Y22" s="183"/>
      <c r="Z22" s="183"/>
      <c r="AA22" s="248"/>
      <c r="AB22" s="183"/>
      <c r="AC22" s="183"/>
      <c r="AD22" s="183"/>
      <c r="AE22" s="183"/>
      <c r="AF22" s="184"/>
      <c r="AG22" s="183"/>
      <c r="AH22" s="183"/>
      <c r="AI22" s="183"/>
      <c r="AJ22" s="183"/>
      <c r="AK22" s="251"/>
      <c r="AL22" s="183"/>
      <c r="AM22" s="183"/>
      <c r="AN22" s="184"/>
      <c r="AO22" s="182"/>
      <c r="AP22" s="185"/>
      <c r="AQ22" s="185"/>
      <c r="AR22" s="248"/>
      <c r="AS22" s="185"/>
      <c r="AT22" s="185"/>
      <c r="AU22" s="185"/>
      <c r="AV22" s="185"/>
      <c r="AW22" s="182"/>
      <c r="AX22" s="185"/>
      <c r="AY22" s="185"/>
      <c r="AZ22" s="185"/>
      <c r="BA22" s="185"/>
      <c r="BB22" s="182"/>
      <c r="BC22" s="248"/>
      <c r="BD22" s="185"/>
      <c r="BE22" s="182"/>
      <c r="BF22" s="181"/>
      <c r="BG22" s="181"/>
      <c r="BH22" s="200"/>
      <c r="BI22" s="198"/>
      <c r="BJ22" s="198"/>
      <c r="BM22" s="198"/>
    </row>
    <row r="23" spans="1:65" s="130" customFormat="1" ht="30" customHeight="1">
      <c r="A23" s="179"/>
      <c r="B23" s="179"/>
      <c r="C23" s="180"/>
      <c r="D23" s="243"/>
      <c r="E23" s="186"/>
      <c r="F23" s="260"/>
      <c r="G23" s="179"/>
      <c r="H23" s="179"/>
      <c r="I23" s="187"/>
      <c r="J23" s="179"/>
      <c r="K23" s="182"/>
      <c r="L23" s="183"/>
      <c r="M23" s="183"/>
      <c r="N23" s="183"/>
      <c r="O23" s="183"/>
      <c r="P23" s="185"/>
      <c r="Q23" s="182"/>
      <c r="R23" s="183"/>
      <c r="S23" s="183"/>
      <c r="T23" s="183"/>
      <c r="U23" s="182"/>
      <c r="V23" s="183"/>
      <c r="W23" s="183"/>
      <c r="X23" s="183"/>
      <c r="Y23" s="183"/>
      <c r="Z23" s="183"/>
      <c r="AA23" s="248"/>
      <c r="AB23" s="183"/>
      <c r="AC23" s="183"/>
      <c r="AD23" s="183"/>
      <c r="AE23" s="183"/>
      <c r="AF23" s="184"/>
      <c r="AG23" s="183"/>
      <c r="AH23" s="183"/>
      <c r="AI23" s="183"/>
      <c r="AJ23" s="183"/>
      <c r="AK23" s="251"/>
      <c r="AL23" s="183"/>
      <c r="AM23" s="183"/>
      <c r="AN23" s="184"/>
      <c r="AO23" s="182"/>
      <c r="AP23" s="185"/>
      <c r="AQ23" s="185"/>
      <c r="AR23" s="248"/>
      <c r="AS23" s="185"/>
      <c r="AT23" s="185"/>
      <c r="AU23" s="185"/>
      <c r="AV23" s="185"/>
      <c r="AW23" s="182"/>
      <c r="AX23" s="185"/>
      <c r="AY23" s="185"/>
      <c r="AZ23" s="185"/>
      <c r="BA23" s="185"/>
      <c r="BB23" s="182"/>
      <c r="BC23" s="248"/>
      <c r="BD23" s="185"/>
      <c r="BE23" s="182"/>
      <c r="BF23" s="181"/>
      <c r="BG23" s="181"/>
      <c r="BH23" s="200"/>
      <c r="BI23" s="198"/>
      <c r="BJ23" s="198"/>
      <c r="BM23" s="198"/>
    </row>
    <row r="24" spans="1:65" s="130" customFormat="1" ht="30" customHeight="1">
      <c r="A24" s="179"/>
      <c r="B24" s="179"/>
      <c r="C24" s="180"/>
      <c r="D24" s="243"/>
      <c r="E24" s="186"/>
      <c r="F24" s="260"/>
      <c r="G24" s="179"/>
      <c r="H24" s="179"/>
      <c r="I24" s="187"/>
      <c r="J24" s="179"/>
      <c r="K24" s="182"/>
      <c r="L24" s="183"/>
      <c r="M24" s="183"/>
      <c r="N24" s="183"/>
      <c r="O24" s="183"/>
      <c r="P24" s="185"/>
      <c r="Q24" s="182"/>
      <c r="R24" s="183"/>
      <c r="S24" s="183"/>
      <c r="T24" s="183"/>
      <c r="U24" s="182"/>
      <c r="V24" s="183"/>
      <c r="W24" s="183"/>
      <c r="X24" s="183"/>
      <c r="Y24" s="183"/>
      <c r="Z24" s="183"/>
      <c r="AA24" s="248"/>
      <c r="AB24" s="183"/>
      <c r="AC24" s="183"/>
      <c r="AD24" s="183"/>
      <c r="AE24" s="183"/>
      <c r="AF24" s="184"/>
      <c r="AG24" s="183"/>
      <c r="AH24" s="183"/>
      <c r="AI24" s="183"/>
      <c r="AJ24" s="183"/>
      <c r="AK24" s="251"/>
      <c r="AL24" s="183"/>
      <c r="AM24" s="183"/>
      <c r="AN24" s="184"/>
      <c r="AO24" s="182"/>
      <c r="AP24" s="185"/>
      <c r="AQ24" s="185"/>
      <c r="AR24" s="248"/>
      <c r="AS24" s="185"/>
      <c r="AT24" s="185"/>
      <c r="AU24" s="185"/>
      <c r="AV24" s="185"/>
      <c r="AW24" s="182"/>
      <c r="AX24" s="185"/>
      <c r="AY24" s="185"/>
      <c r="AZ24" s="185"/>
      <c r="BA24" s="185"/>
      <c r="BB24" s="182"/>
      <c r="BC24" s="248"/>
      <c r="BD24" s="185"/>
      <c r="BE24" s="182"/>
      <c r="BF24" s="181"/>
      <c r="BG24" s="181"/>
      <c r="BH24" s="200"/>
      <c r="BI24" s="198"/>
      <c r="BJ24" s="198"/>
      <c r="BM24" s="198"/>
    </row>
    <row r="25" spans="1:65" s="130" customFormat="1" ht="30" customHeight="1">
      <c r="A25" s="179"/>
      <c r="B25" s="179"/>
      <c r="C25" s="180"/>
      <c r="D25" s="243"/>
      <c r="E25" s="186"/>
      <c r="F25" s="260"/>
      <c r="G25" s="179"/>
      <c r="H25" s="179"/>
      <c r="I25" s="187"/>
      <c r="J25" s="179"/>
      <c r="K25" s="182"/>
      <c r="L25" s="183"/>
      <c r="M25" s="183"/>
      <c r="N25" s="183"/>
      <c r="O25" s="183"/>
      <c r="P25" s="185"/>
      <c r="Q25" s="182"/>
      <c r="R25" s="183"/>
      <c r="S25" s="183"/>
      <c r="T25" s="183"/>
      <c r="U25" s="182"/>
      <c r="V25" s="183"/>
      <c r="W25" s="183"/>
      <c r="X25" s="183"/>
      <c r="Y25" s="183"/>
      <c r="Z25" s="183"/>
      <c r="AA25" s="248"/>
      <c r="AB25" s="183"/>
      <c r="AC25" s="183"/>
      <c r="AD25" s="183"/>
      <c r="AE25" s="183"/>
      <c r="AF25" s="184"/>
      <c r="AG25" s="183"/>
      <c r="AH25" s="183"/>
      <c r="AI25" s="183"/>
      <c r="AJ25" s="183"/>
      <c r="AK25" s="251"/>
      <c r="AL25" s="183"/>
      <c r="AM25" s="183"/>
      <c r="AN25" s="184"/>
      <c r="AO25" s="182"/>
      <c r="AP25" s="185"/>
      <c r="AQ25" s="185"/>
      <c r="AR25" s="248"/>
      <c r="AS25" s="185"/>
      <c r="AT25" s="185"/>
      <c r="AU25" s="185"/>
      <c r="AV25" s="185"/>
      <c r="AW25" s="182"/>
      <c r="AX25" s="185"/>
      <c r="AY25" s="185"/>
      <c r="AZ25" s="185"/>
      <c r="BA25" s="185"/>
      <c r="BB25" s="182"/>
      <c r="BC25" s="248"/>
      <c r="BD25" s="185"/>
      <c r="BE25" s="182"/>
      <c r="BF25" s="181"/>
      <c r="BG25" s="181"/>
      <c r="BH25" s="200"/>
      <c r="BI25" s="198"/>
      <c r="BJ25" s="198"/>
      <c r="BM25" s="198"/>
    </row>
    <row r="26" spans="1:65" s="130" customFormat="1" ht="32.25" customHeight="1">
      <c r="A26" s="179"/>
      <c r="B26" s="179"/>
      <c r="C26" s="180"/>
      <c r="D26" s="243"/>
      <c r="E26" s="186"/>
      <c r="F26" s="260"/>
      <c r="G26" s="179"/>
      <c r="H26" s="179"/>
      <c r="I26" s="187"/>
      <c r="J26" s="179"/>
      <c r="K26" s="182"/>
      <c r="L26" s="183"/>
      <c r="M26" s="183"/>
      <c r="N26" s="183"/>
      <c r="O26" s="183"/>
      <c r="P26" s="185"/>
      <c r="Q26" s="182"/>
      <c r="R26" s="183"/>
      <c r="S26" s="183"/>
      <c r="T26" s="183"/>
      <c r="U26" s="182"/>
      <c r="V26" s="183"/>
      <c r="W26" s="183"/>
      <c r="X26" s="183"/>
      <c r="Y26" s="183"/>
      <c r="Z26" s="183"/>
      <c r="AA26" s="248"/>
      <c r="AB26" s="183"/>
      <c r="AC26" s="183"/>
      <c r="AD26" s="183"/>
      <c r="AE26" s="183"/>
      <c r="AF26" s="184"/>
      <c r="AG26" s="183"/>
      <c r="AH26" s="183"/>
      <c r="AI26" s="183"/>
      <c r="AJ26" s="183"/>
      <c r="AK26" s="251"/>
      <c r="AL26" s="183"/>
      <c r="AM26" s="183"/>
      <c r="AN26" s="184"/>
      <c r="AO26" s="182"/>
      <c r="AP26" s="185"/>
      <c r="AQ26" s="185"/>
      <c r="AR26" s="248"/>
      <c r="AS26" s="185"/>
      <c r="AT26" s="185"/>
      <c r="AU26" s="185"/>
      <c r="AV26" s="185"/>
      <c r="AW26" s="182"/>
      <c r="AX26" s="185"/>
      <c r="AY26" s="185"/>
      <c r="AZ26" s="185"/>
      <c r="BA26" s="185"/>
      <c r="BB26" s="182"/>
      <c r="BC26" s="248"/>
      <c r="BD26" s="185"/>
      <c r="BE26" s="182"/>
      <c r="BF26" s="181"/>
      <c r="BG26" s="181"/>
      <c r="BH26" s="200"/>
      <c r="BI26" s="198"/>
      <c r="BJ26" s="198"/>
      <c r="BM26" s="198"/>
    </row>
    <row r="27" spans="1:65" s="130" customFormat="1" ht="30" customHeight="1">
      <c r="A27" s="179"/>
      <c r="B27" s="179"/>
      <c r="C27" s="180"/>
      <c r="D27" s="243"/>
      <c r="E27" s="186"/>
      <c r="F27" s="260"/>
      <c r="G27" s="179"/>
      <c r="H27" s="179"/>
      <c r="I27" s="187"/>
      <c r="J27" s="179"/>
      <c r="K27" s="182"/>
      <c r="L27" s="183"/>
      <c r="M27" s="183"/>
      <c r="N27" s="183"/>
      <c r="O27" s="183"/>
      <c r="P27" s="185"/>
      <c r="Q27" s="182"/>
      <c r="R27" s="183"/>
      <c r="S27" s="183"/>
      <c r="T27" s="183"/>
      <c r="U27" s="182"/>
      <c r="V27" s="183"/>
      <c r="W27" s="183"/>
      <c r="X27" s="183"/>
      <c r="Y27" s="183"/>
      <c r="Z27" s="183"/>
      <c r="AA27" s="248"/>
      <c r="AB27" s="183"/>
      <c r="AC27" s="183"/>
      <c r="AD27" s="183"/>
      <c r="AE27" s="183"/>
      <c r="AF27" s="184"/>
      <c r="AG27" s="183"/>
      <c r="AH27" s="183"/>
      <c r="AI27" s="183"/>
      <c r="AJ27" s="183"/>
      <c r="AK27" s="251"/>
      <c r="AL27" s="183"/>
      <c r="AM27" s="183"/>
      <c r="AN27" s="184"/>
      <c r="AO27" s="182"/>
      <c r="AP27" s="185"/>
      <c r="AQ27" s="185"/>
      <c r="AR27" s="248"/>
      <c r="AS27" s="185"/>
      <c r="AT27" s="185"/>
      <c r="AU27" s="185"/>
      <c r="AV27" s="185"/>
      <c r="AW27" s="182"/>
      <c r="AX27" s="185"/>
      <c r="AY27" s="185"/>
      <c r="AZ27" s="185"/>
      <c r="BA27" s="185"/>
      <c r="BB27" s="182"/>
      <c r="BC27" s="248"/>
      <c r="BD27" s="185"/>
      <c r="BE27" s="182"/>
      <c r="BF27" s="181"/>
      <c r="BG27" s="181"/>
      <c r="BH27" s="200"/>
      <c r="BI27" s="198"/>
      <c r="BJ27" s="198"/>
      <c r="BM27" s="198"/>
    </row>
    <row r="28" spans="1:65" s="130" customFormat="1" ht="75.75" customHeight="1">
      <c r="A28" s="179"/>
      <c r="B28" s="179"/>
      <c r="C28" s="180"/>
      <c r="D28" s="243"/>
      <c r="E28" s="186"/>
      <c r="F28" s="260"/>
      <c r="G28" s="179"/>
      <c r="H28" s="179"/>
      <c r="I28" s="187"/>
      <c r="J28" s="179"/>
      <c r="K28" s="182"/>
      <c r="L28" s="183"/>
      <c r="M28" s="183"/>
      <c r="N28" s="183"/>
      <c r="O28" s="183"/>
      <c r="P28" s="185"/>
      <c r="Q28" s="182"/>
      <c r="R28" s="183"/>
      <c r="S28" s="183"/>
      <c r="T28" s="183"/>
      <c r="U28" s="182"/>
      <c r="V28" s="183"/>
      <c r="W28" s="183"/>
      <c r="X28" s="183"/>
      <c r="Y28" s="183"/>
      <c r="Z28" s="183"/>
      <c r="AA28" s="248"/>
      <c r="AB28" s="183"/>
      <c r="AC28" s="183"/>
      <c r="AD28" s="183"/>
      <c r="AE28" s="183"/>
      <c r="AF28" s="184"/>
      <c r="AG28" s="183"/>
      <c r="AH28" s="183"/>
      <c r="AI28" s="183"/>
      <c r="AJ28" s="183"/>
      <c r="AK28" s="251"/>
      <c r="AL28" s="183"/>
      <c r="AM28" s="183"/>
      <c r="AN28" s="184"/>
      <c r="AO28" s="182"/>
      <c r="AP28" s="185"/>
      <c r="AQ28" s="185"/>
      <c r="AR28" s="248"/>
      <c r="AS28" s="185"/>
      <c r="AT28" s="185"/>
      <c r="AU28" s="185"/>
      <c r="AV28" s="185"/>
      <c r="AW28" s="182"/>
      <c r="AX28" s="185"/>
      <c r="AY28" s="185"/>
      <c r="AZ28" s="185"/>
      <c r="BA28" s="185"/>
      <c r="BB28" s="182"/>
      <c r="BC28" s="248"/>
      <c r="BD28" s="185"/>
      <c r="BE28" s="182"/>
      <c r="BF28" s="181"/>
      <c r="BG28" s="181"/>
      <c r="BH28" s="200"/>
      <c r="BI28" s="198"/>
      <c r="BJ28" s="198"/>
      <c r="BM28" s="198"/>
    </row>
    <row r="29" spans="1:65" s="130" customFormat="1" ht="46.5" customHeight="1">
      <c r="A29" s="179"/>
      <c r="B29" s="179"/>
      <c r="C29" s="180"/>
      <c r="D29" s="243"/>
      <c r="E29" s="186"/>
      <c r="F29" s="260"/>
      <c r="G29" s="179"/>
      <c r="H29" s="179"/>
      <c r="I29" s="187"/>
      <c r="J29" s="179"/>
      <c r="K29" s="182"/>
      <c r="L29" s="183"/>
      <c r="M29" s="183"/>
      <c r="N29" s="183"/>
      <c r="O29" s="183"/>
      <c r="P29" s="185"/>
      <c r="Q29" s="182"/>
      <c r="R29" s="183"/>
      <c r="S29" s="183"/>
      <c r="T29" s="183"/>
      <c r="U29" s="182"/>
      <c r="V29" s="183"/>
      <c r="W29" s="183"/>
      <c r="X29" s="183"/>
      <c r="Y29" s="183"/>
      <c r="Z29" s="183"/>
      <c r="AA29" s="248"/>
      <c r="AB29" s="183"/>
      <c r="AC29" s="183"/>
      <c r="AD29" s="183"/>
      <c r="AE29" s="183"/>
      <c r="AF29" s="184"/>
      <c r="AG29" s="183"/>
      <c r="AH29" s="183"/>
      <c r="AI29" s="183"/>
      <c r="AJ29" s="183"/>
      <c r="AK29" s="251"/>
      <c r="AL29" s="183"/>
      <c r="AM29" s="183"/>
      <c r="AN29" s="184"/>
      <c r="AO29" s="182"/>
      <c r="AP29" s="185"/>
      <c r="AQ29" s="185"/>
      <c r="AR29" s="248"/>
      <c r="AS29" s="185"/>
      <c r="AT29" s="185"/>
      <c r="AU29" s="185"/>
      <c r="AV29" s="185"/>
      <c r="AW29" s="182"/>
      <c r="AX29" s="185"/>
      <c r="AY29" s="185"/>
      <c r="AZ29" s="185"/>
      <c r="BA29" s="185"/>
      <c r="BB29" s="182"/>
      <c r="BC29" s="248"/>
      <c r="BD29" s="185"/>
      <c r="BE29" s="182"/>
      <c r="BF29" s="181"/>
      <c r="BG29" s="181"/>
      <c r="BH29" s="200"/>
      <c r="BI29" s="198"/>
      <c r="BJ29" s="198"/>
      <c r="BM29" s="198"/>
    </row>
    <row r="30" spans="1:65" s="130" customFormat="1" ht="65.25" customHeight="1">
      <c r="A30" s="179"/>
      <c r="B30" s="179"/>
      <c r="C30" s="180"/>
      <c r="D30" s="243"/>
      <c r="E30" s="186"/>
      <c r="F30" s="260"/>
      <c r="G30" s="179"/>
      <c r="H30" s="179"/>
      <c r="I30" s="187"/>
      <c r="J30" s="179"/>
      <c r="K30" s="182"/>
      <c r="L30" s="183"/>
      <c r="M30" s="183"/>
      <c r="N30" s="183"/>
      <c r="O30" s="183"/>
      <c r="P30" s="185"/>
      <c r="Q30" s="182"/>
      <c r="R30" s="183"/>
      <c r="S30" s="183"/>
      <c r="T30" s="183"/>
      <c r="U30" s="182"/>
      <c r="V30" s="183"/>
      <c r="W30" s="183"/>
      <c r="X30" s="183"/>
      <c r="Y30" s="183"/>
      <c r="Z30" s="183"/>
      <c r="AA30" s="248"/>
      <c r="AB30" s="183"/>
      <c r="AC30" s="183"/>
      <c r="AD30" s="183"/>
      <c r="AE30" s="183"/>
      <c r="AF30" s="184"/>
      <c r="AG30" s="183"/>
      <c r="AH30" s="183"/>
      <c r="AI30" s="183"/>
      <c r="AJ30" s="183"/>
      <c r="AK30" s="251"/>
      <c r="AL30" s="183"/>
      <c r="AM30" s="183"/>
      <c r="AN30" s="184"/>
      <c r="AO30" s="182"/>
      <c r="AP30" s="185"/>
      <c r="AQ30" s="185"/>
      <c r="AR30" s="248"/>
      <c r="AS30" s="185"/>
      <c r="AT30" s="185"/>
      <c r="AU30" s="185"/>
      <c r="AV30" s="185"/>
      <c r="AW30" s="182"/>
      <c r="AX30" s="185"/>
      <c r="AY30" s="185"/>
      <c r="AZ30" s="185"/>
      <c r="BA30" s="185"/>
      <c r="BB30" s="182"/>
      <c r="BC30" s="248"/>
      <c r="BD30" s="185"/>
      <c r="BE30" s="182"/>
      <c r="BF30" s="181"/>
      <c r="BG30" s="181"/>
      <c r="BH30" s="200"/>
      <c r="BI30" s="198"/>
      <c r="BJ30" s="198"/>
      <c r="BM30" s="198"/>
    </row>
    <row r="31" spans="1:65" s="130" customFormat="1" ht="30" customHeight="1">
      <c r="A31" s="179"/>
      <c r="B31" s="179"/>
      <c r="C31" s="180"/>
      <c r="D31" s="243"/>
      <c r="E31" s="186"/>
      <c r="F31" s="260"/>
      <c r="G31" s="179"/>
      <c r="H31" s="179"/>
      <c r="I31" s="187"/>
      <c r="J31" s="179"/>
      <c r="K31" s="182"/>
      <c r="L31" s="183"/>
      <c r="M31" s="183"/>
      <c r="N31" s="183"/>
      <c r="O31" s="183"/>
      <c r="P31" s="185"/>
      <c r="Q31" s="182"/>
      <c r="R31" s="183"/>
      <c r="S31" s="183"/>
      <c r="T31" s="183"/>
      <c r="U31" s="182"/>
      <c r="V31" s="183"/>
      <c r="W31" s="183"/>
      <c r="X31" s="183"/>
      <c r="Y31" s="183"/>
      <c r="Z31" s="183"/>
      <c r="AA31" s="248"/>
      <c r="AB31" s="183"/>
      <c r="AC31" s="183"/>
      <c r="AD31" s="183"/>
      <c r="AE31" s="183"/>
      <c r="AF31" s="184"/>
      <c r="AG31" s="183"/>
      <c r="AH31" s="183"/>
      <c r="AI31" s="183"/>
      <c r="AJ31" s="183"/>
      <c r="AK31" s="251"/>
      <c r="AL31" s="183"/>
      <c r="AM31" s="183"/>
      <c r="AN31" s="184"/>
      <c r="AO31" s="182"/>
      <c r="AP31" s="185"/>
      <c r="AQ31" s="185"/>
      <c r="AR31" s="248"/>
      <c r="AS31" s="185"/>
      <c r="AT31" s="185"/>
      <c r="AU31" s="185"/>
      <c r="AV31" s="185"/>
      <c r="AW31" s="182"/>
      <c r="AX31" s="185"/>
      <c r="AY31" s="185"/>
      <c r="AZ31" s="185"/>
      <c r="BA31" s="185"/>
      <c r="BB31" s="182"/>
      <c r="BC31" s="248"/>
      <c r="BD31" s="185"/>
      <c r="BE31" s="182"/>
      <c r="BF31" s="181"/>
      <c r="BG31" s="181"/>
      <c r="BH31" s="200"/>
      <c r="BI31" s="198"/>
      <c r="BJ31" s="198"/>
      <c r="BM31" s="198"/>
    </row>
    <row r="32" spans="1:65" s="130" customFormat="1" ht="46.5" customHeight="1">
      <c r="A32" s="179"/>
      <c r="B32" s="179"/>
      <c r="C32" s="180"/>
      <c r="D32" s="243"/>
      <c r="E32" s="186"/>
      <c r="F32" s="260"/>
      <c r="G32" s="179"/>
      <c r="H32" s="179"/>
      <c r="I32" s="187"/>
      <c r="J32" s="179"/>
      <c r="K32" s="182"/>
      <c r="L32" s="183"/>
      <c r="M32" s="183"/>
      <c r="N32" s="183"/>
      <c r="O32" s="183"/>
      <c r="P32" s="185"/>
      <c r="Q32" s="182"/>
      <c r="R32" s="183"/>
      <c r="S32" s="183"/>
      <c r="T32" s="183"/>
      <c r="U32" s="182"/>
      <c r="V32" s="183"/>
      <c r="W32" s="183"/>
      <c r="X32" s="183"/>
      <c r="Y32" s="183"/>
      <c r="Z32" s="183"/>
      <c r="AA32" s="248"/>
      <c r="AB32" s="183"/>
      <c r="AC32" s="183"/>
      <c r="AD32" s="183"/>
      <c r="AE32" s="183"/>
      <c r="AF32" s="184"/>
      <c r="AG32" s="183"/>
      <c r="AH32" s="183"/>
      <c r="AI32" s="183"/>
      <c r="AJ32" s="183"/>
      <c r="AK32" s="251"/>
      <c r="AL32" s="183"/>
      <c r="AM32" s="183"/>
      <c r="AN32" s="184"/>
      <c r="AO32" s="182"/>
      <c r="AP32" s="185"/>
      <c r="AQ32" s="185"/>
      <c r="AR32" s="248"/>
      <c r="AS32" s="185"/>
      <c r="AT32" s="185"/>
      <c r="AU32" s="185"/>
      <c r="AV32" s="185"/>
      <c r="AW32" s="182"/>
      <c r="AX32" s="185"/>
      <c r="AY32" s="185"/>
      <c r="AZ32" s="185"/>
      <c r="BA32" s="185"/>
      <c r="BB32" s="182"/>
      <c r="BC32" s="248"/>
      <c r="BD32" s="185"/>
      <c r="BE32" s="182"/>
      <c r="BF32" s="181"/>
      <c r="BG32" s="181"/>
      <c r="BH32" s="200"/>
      <c r="BI32" s="198"/>
      <c r="BJ32" s="198"/>
      <c r="BM32" s="198"/>
    </row>
    <row r="33" spans="1:65" s="130" customFormat="1" ht="15" customHeight="1">
      <c r="A33" s="179"/>
      <c r="B33" s="188"/>
      <c r="C33" s="133"/>
      <c r="D33" s="133"/>
      <c r="E33" s="189"/>
      <c r="F33" s="260"/>
      <c r="G33" s="179"/>
      <c r="H33" s="179"/>
      <c r="I33" s="187"/>
      <c r="J33" s="179"/>
      <c r="K33" s="182"/>
      <c r="L33" s="188"/>
      <c r="M33" s="136"/>
      <c r="N33" s="136"/>
      <c r="O33" s="136"/>
      <c r="P33" s="136"/>
      <c r="Q33" s="188"/>
      <c r="R33" s="197"/>
      <c r="S33" s="136"/>
      <c r="T33" s="197"/>
      <c r="U33" s="198"/>
      <c r="V33" s="136"/>
      <c r="W33" s="136"/>
      <c r="X33" s="136"/>
      <c r="Y33" s="136"/>
      <c r="Z33" s="188"/>
      <c r="AA33" s="249"/>
      <c r="AB33" s="197"/>
      <c r="AC33" s="197"/>
      <c r="AD33" s="197"/>
      <c r="AE33" s="197"/>
      <c r="AF33" s="184"/>
      <c r="AG33" s="188"/>
      <c r="AH33" s="188"/>
      <c r="AI33" s="197"/>
      <c r="AJ33" s="197"/>
      <c r="AK33" s="252"/>
      <c r="AL33" s="197"/>
      <c r="AM33" s="197"/>
      <c r="AN33" s="188"/>
      <c r="AO33" s="188"/>
      <c r="AP33" s="197"/>
      <c r="AQ33" s="197"/>
      <c r="AR33" s="252"/>
      <c r="AS33" s="188"/>
      <c r="AT33" s="188"/>
      <c r="AU33" s="188"/>
      <c r="AV33" s="188"/>
      <c r="AW33" s="188"/>
      <c r="AX33" s="188"/>
      <c r="AY33" s="188"/>
      <c r="AZ33" s="188"/>
      <c r="BA33" s="188"/>
      <c r="BB33" s="196"/>
      <c r="BC33" s="252"/>
      <c r="BD33" s="185"/>
      <c r="BE33" s="188"/>
      <c r="BF33" s="181"/>
      <c r="BG33" s="181"/>
      <c r="BH33" s="258"/>
      <c r="BI33" s="201"/>
      <c r="BJ33" s="201"/>
      <c r="BM33" s="198"/>
    </row>
    <row r="34" spans="1:65" s="130" customFormat="1" ht="15" customHeight="1">
      <c r="A34" s="179"/>
      <c r="B34" s="188"/>
      <c r="C34" s="133"/>
      <c r="D34" s="133"/>
      <c r="E34" s="189"/>
      <c r="F34" s="260"/>
      <c r="G34" s="179"/>
      <c r="H34" s="179"/>
      <c r="I34" s="187"/>
      <c r="J34" s="179"/>
      <c r="K34" s="182"/>
      <c r="L34" s="188"/>
      <c r="M34" s="136"/>
      <c r="N34" s="136"/>
      <c r="O34" s="136"/>
      <c r="P34" s="136"/>
      <c r="Q34" s="188"/>
      <c r="R34" s="197"/>
      <c r="S34" s="136"/>
      <c r="T34" s="197"/>
      <c r="U34" s="198"/>
      <c r="V34" s="136"/>
      <c r="W34" s="136"/>
      <c r="X34" s="136"/>
      <c r="Y34" s="136"/>
      <c r="Z34" s="188"/>
      <c r="AA34" s="249"/>
      <c r="AB34" s="197"/>
      <c r="AC34" s="197"/>
      <c r="AD34" s="199"/>
      <c r="AE34" s="199"/>
      <c r="AF34" s="184"/>
      <c r="AG34" s="188"/>
      <c r="AH34" s="188"/>
      <c r="AI34" s="197"/>
      <c r="AJ34" s="197"/>
      <c r="AK34" s="252"/>
      <c r="AL34" s="197"/>
      <c r="AM34" s="197"/>
      <c r="AN34" s="188"/>
      <c r="AO34" s="136"/>
      <c r="AP34" s="199"/>
      <c r="AQ34" s="199"/>
      <c r="AR34" s="249"/>
      <c r="AS34" s="199"/>
      <c r="AT34" s="199"/>
      <c r="AU34" s="199"/>
      <c r="AV34" s="199"/>
      <c r="AW34" s="136"/>
      <c r="AX34" s="199"/>
      <c r="AY34" s="199"/>
      <c r="AZ34" s="199"/>
      <c r="BA34" s="199"/>
      <c r="BB34" s="135"/>
      <c r="BC34" s="249"/>
      <c r="BD34" s="185"/>
      <c r="BE34" s="136"/>
      <c r="BF34" s="181"/>
      <c r="BG34" s="181"/>
      <c r="BI34" s="137"/>
      <c r="BJ34" s="137"/>
      <c r="BM34" s="198"/>
    </row>
    <row r="35" spans="1:65" s="130" customFormat="1" ht="15" customHeight="1">
      <c r="A35" s="179"/>
      <c r="B35" s="188"/>
      <c r="C35" s="133"/>
      <c r="D35" s="133"/>
      <c r="E35" s="189"/>
      <c r="F35" s="260"/>
      <c r="G35" s="179"/>
      <c r="H35" s="179"/>
      <c r="I35" s="187"/>
      <c r="J35" s="179"/>
      <c r="K35" s="182"/>
      <c r="L35" s="188"/>
      <c r="M35" s="188"/>
      <c r="N35" s="136"/>
      <c r="O35" s="136"/>
      <c r="P35" s="136"/>
      <c r="Q35" s="188"/>
      <c r="R35" s="197"/>
      <c r="S35" s="136"/>
      <c r="T35" s="197"/>
      <c r="U35" s="198"/>
      <c r="V35" s="136"/>
      <c r="W35" s="136"/>
      <c r="X35" s="136"/>
      <c r="Y35" s="136"/>
      <c r="Z35" s="188"/>
      <c r="AA35" s="249"/>
      <c r="AB35" s="197"/>
      <c r="AC35" s="197"/>
      <c r="AD35" s="199"/>
      <c r="AE35" s="199"/>
      <c r="AF35" s="184"/>
      <c r="AG35" s="188"/>
      <c r="AH35" s="188"/>
      <c r="AI35" s="197"/>
      <c r="AJ35" s="197"/>
      <c r="AK35" s="252"/>
      <c r="AL35" s="197"/>
      <c r="AM35" s="197"/>
      <c r="AN35" s="188"/>
      <c r="AO35" s="136"/>
      <c r="AP35" s="136"/>
      <c r="AQ35" s="136"/>
      <c r="AR35" s="249"/>
      <c r="AS35" s="136"/>
      <c r="AT35" s="136"/>
      <c r="AU35" s="136"/>
      <c r="AV35" s="136"/>
      <c r="AW35" s="136"/>
      <c r="AX35" s="136"/>
      <c r="AY35" s="136"/>
      <c r="AZ35" s="136"/>
      <c r="BA35" s="136"/>
      <c r="BB35" s="135"/>
      <c r="BC35" s="249"/>
      <c r="BD35" s="185"/>
      <c r="BE35" s="136"/>
      <c r="BF35" s="181"/>
      <c r="BG35" s="181"/>
      <c r="BI35" s="137"/>
      <c r="BJ35" s="137"/>
      <c r="BM35" s="198"/>
    </row>
    <row r="36" spans="1:65" ht="30" customHeight="1">
      <c r="A36" s="179"/>
      <c r="B36" s="179"/>
      <c r="C36" s="180"/>
      <c r="D36" s="243"/>
      <c r="E36" s="186"/>
      <c r="F36" s="261"/>
      <c r="G36" s="179"/>
      <c r="H36" s="188"/>
      <c r="I36" s="187"/>
      <c r="J36" s="179"/>
      <c r="K36" s="196"/>
      <c r="L36" s="183"/>
      <c r="M36" s="183"/>
      <c r="N36" s="183"/>
      <c r="O36" s="183"/>
      <c r="P36" s="188"/>
      <c r="Q36" s="182"/>
      <c r="R36" s="183"/>
      <c r="S36" s="183"/>
      <c r="T36" s="183"/>
      <c r="U36" s="182"/>
      <c r="V36" s="183"/>
      <c r="W36" s="183"/>
      <c r="X36" s="183"/>
      <c r="Y36" s="183"/>
      <c r="Z36" s="183"/>
      <c r="AA36" s="248"/>
      <c r="AB36" s="183"/>
      <c r="AC36" s="183"/>
      <c r="AD36" s="183"/>
      <c r="AE36" s="183"/>
      <c r="AF36" s="184"/>
      <c r="AG36" s="183"/>
      <c r="AH36" s="183"/>
      <c r="AI36" s="183"/>
      <c r="AJ36" s="183"/>
      <c r="AK36" s="251"/>
      <c r="AL36" s="183"/>
      <c r="AM36" s="183"/>
      <c r="AN36" s="184"/>
      <c r="AO36" s="188"/>
      <c r="AP36" s="185"/>
      <c r="AQ36" s="185"/>
      <c r="AR36" s="252"/>
      <c r="AS36" s="185"/>
      <c r="AT36" s="185"/>
      <c r="AU36" s="188"/>
      <c r="AV36" s="188"/>
      <c r="AW36" s="182"/>
      <c r="AX36" s="185"/>
      <c r="AY36" s="185"/>
      <c r="AZ36" s="188"/>
      <c r="BA36" s="188"/>
      <c r="BB36" s="196"/>
      <c r="BC36" s="252"/>
      <c r="BD36" s="185"/>
      <c r="BE36" s="188"/>
      <c r="BF36" s="181"/>
      <c r="BG36" s="181"/>
      <c r="BH36" s="258"/>
      <c r="BI36" s="201"/>
      <c r="BJ36" s="201"/>
      <c r="BM36" s="198"/>
    </row>
    <row r="37" spans="1:65" ht="30" customHeight="1">
      <c r="A37" s="179"/>
      <c r="B37" s="188"/>
      <c r="C37" s="190"/>
      <c r="D37" s="191"/>
      <c r="E37" s="191"/>
      <c r="F37" s="261"/>
      <c r="G37" s="179"/>
      <c r="H37" s="188"/>
      <c r="I37" s="187"/>
      <c r="J37" s="179"/>
      <c r="K37" s="196"/>
      <c r="L37" s="183"/>
      <c r="M37" s="183"/>
      <c r="N37" s="183"/>
      <c r="O37" s="183"/>
      <c r="P37" s="188"/>
      <c r="Q37" s="182"/>
      <c r="R37" s="183"/>
      <c r="S37" s="183"/>
      <c r="T37" s="183"/>
      <c r="U37" s="182"/>
      <c r="V37" s="183"/>
      <c r="W37" s="183"/>
      <c r="X37" s="183"/>
      <c r="Y37" s="183"/>
      <c r="Z37" s="183"/>
      <c r="AA37" s="248"/>
      <c r="AB37" s="183"/>
      <c r="AC37" s="183"/>
      <c r="AD37" s="183"/>
      <c r="AE37" s="183"/>
      <c r="AF37" s="184"/>
      <c r="AG37" s="183"/>
      <c r="AH37" s="183"/>
      <c r="AI37" s="183"/>
      <c r="AJ37" s="183"/>
      <c r="AK37" s="251"/>
      <c r="AL37" s="183"/>
      <c r="AM37" s="183"/>
      <c r="AN37" s="184"/>
      <c r="AO37" s="188"/>
      <c r="AP37" s="185"/>
      <c r="AQ37" s="185"/>
      <c r="AR37" s="252"/>
      <c r="AS37" s="185"/>
      <c r="AT37" s="185"/>
      <c r="AU37" s="188"/>
      <c r="AV37" s="188"/>
      <c r="AW37" s="182"/>
      <c r="AX37" s="185"/>
      <c r="AY37" s="185"/>
      <c r="AZ37" s="188"/>
      <c r="BA37" s="188"/>
      <c r="BB37" s="196"/>
      <c r="BC37" s="252"/>
      <c r="BD37" s="185"/>
      <c r="BE37" s="188"/>
      <c r="BF37" s="181"/>
      <c r="BG37" s="181"/>
      <c r="BH37" s="258"/>
      <c r="BI37" s="201"/>
      <c r="BJ37" s="201"/>
      <c r="BM37" s="198"/>
    </row>
    <row r="38" spans="1:65" ht="30" customHeight="1">
      <c r="A38" s="179"/>
      <c r="B38" s="188"/>
      <c r="C38" s="190"/>
      <c r="D38" s="191"/>
      <c r="E38" s="191"/>
      <c r="F38" s="261"/>
      <c r="G38" s="179"/>
      <c r="H38" s="188"/>
      <c r="I38" s="187"/>
      <c r="J38" s="179"/>
      <c r="K38" s="196"/>
      <c r="L38" s="183"/>
      <c r="M38" s="183"/>
      <c r="N38" s="183"/>
      <c r="O38" s="183"/>
      <c r="P38" s="188"/>
      <c r="Q38" s="182"/>
      <c r="R38" s="183"/>
      <c r="S38" s="183"/>
      <c r="T38" s="183"/>
      <c r="U38" s="182"/>
      <c r="V38" s="183"/>
      <c r="W38" s="183"/>
      <c r="X38" s="183"/>
      <c r="Y38" s="183"/>
      <c r="Z38" s="183"/>
      <c r="AA38" s="248"/>
      <c r="AB38" s="183"/>
      <c r="AC38" s="183"/>
      <c r="AD38" s="183"/>
      <c r="AE38" s="183"/>
      <c r="AF38" s="184"/>
      <c r="AG38" s="183"/>
      <c r="AH38" s="183"/>
      <c r="AI38" s="183"/>
      <c r="AJ38" s="183"/>
      <c r="AK38" s="251"/>
      <c r="AL38" s="183"/>
      <c r="AM38" s="183"/>
      <c r="AN38" s="184"/>
      <c r="AO38" s="188"/>
      <c r="AP38" s="185"/>
      <c r="AQ38" s="185"/>
      <c r="AR38" s="252"/>
      <c r="AS38" s="185"/>
      <c r="AT38" s="185"/>
      <c r="AU38" s="188"/>
      <c r="AV38" s="188"/>
      <c r="AW38" s="182"/>
      <c r="AX38" s="185"/>
      <c r="AY38" s="185"/>
      <c r="AZ38" s="188"/>
      <c r="BA38" s="188"/>
      <c r="BB38" s="196"/>
      <c r="BC38" s="252"/>
      <c r="BD38" s="185"/>
      <c r="BE38" s="188"/>
      <c r="BF38" s="181"/>
      <c r="BG38" s="181"/>
      <c r="BH38" s="258"/>
      <c r="BI38" s="201"/>
      <c r="BJ38" s="201"/>
      <c r="BM38" s="198"/>
    </row>
    <row r="39" spans="1:65" ht="30" customHeight="1">
      <c r="A39" s="179"/>
      <c r="B39" s="188"/>
      <c r="C39" s="190"/>
      <c r="D39" s="191"/>
      <c r="E39" s="191"/>
      <c r="F39" s="261"/>
      <c r="G39" s="179"/>
      <c r="H39" s="188"/>
      <c r="I39" s="187"/>
      <c r="J39" s="179"/>
      <c r="K39" s="196"/>
      <c r="L39" s="183"/>
      <c r="M39" s="183"/>
      <c r="N39" s="183"/>
      <c r="O39" s="183"/>
      <c r="P39" s="188"/>
      <c r="Q39" s="182"/>
      <c r="R39" s="183"/>
      <c r="S39" s="183"/>
      <c r="T39" s="183"/>
      <c r="U39" s="182"/>
      <c r="V39" s="183"/>
      <c r="W39" s="183"/>
      <c r="X39" s="183"/>
      <c r="Y39" s="183"/>
      <c r="Z39" s="183"/>
      <c r="AA39" s="248"/>
      <c r="AB39" s="183"/>
      <c r="AC39" s="183"/>
      <c r="AD39" s="183"/>
      <c r="AE39" s="183"/>
      <c r="AF39" s="184"/>
      <c r="AG39" s="183"/>
      <c r="AH39" s="183"/>
      <c r="AI39" s="183"/>
      <c r="AJ39" s="183"/>
      <c r="AK39" s="251"/>
      <c r="AL39" s="183"/>
      <c r="AM39" s="183"/>
      <c r="AN39" s="184"/>
      <c r="AO39" s="188"/>
      <c r="AP39" s="185"/>
      <c r="AQ39" s="185"/>
      <c r="AR39" s="252"/>
      <c r="AS39" s="185"/>
      <c r="AT39" s="185"/>
      <c r="AU39" s="188"/>
      <c r="AV39" s="188"/>
      <c r="AW39" s="182"/>
      <c r="AX39" s="185"/>
      <c r="AY39" s="185"/>
      <c r="AZ39" s="188"/>
      <c r="BA39" s="188"/>
      <c r="BB39" s="196"/>
      <c r="BC39" s="252"/>
      <c r="BD39" s="185"/>
      <c r="BE39" s="188"/>
      <c r="BF39" s="181"/>
      <c r="BG39" s="181"/>
      <c r="BH39" s="258"/>
      <c r="BI39" s="201"/>
      <c r="BJ39" s="201"/>
      <c r="BM39" s="198"/>
    </row>
    <row r="40" spans="1:65" ht="30" customHeight="1">
      <c r="A40" s="179"/>
      <c r="B40" s="188"/>
      <c r="C40" s="190"/>
      <c r="D40" s="191"/>
      <c r="E40" s="191"/>
      <c r="F40" s="261"/>
      <c r="G40" s="179"/>
      <c r="H40" s="188"/>
      <c r="I40" s="187"/>
      <c r="J40" s="179"/>
      <c r="K40" s="196"/>
      <c r="L40" s="183"/>
      <c r="M40" s="183"/>
      <c r="N40" s="183"/>
      <c r="O40" s="183"/>
      <c r="P40" s="188"/>
      <c r="Q40" s="182"/>
      <c r="R40" s="183"/>
      <c r="S40" s="183"/>
      <c r="T40" s="183"/>
      <c r="U40" s="182"/>
      <c r="V40" s="183"/>
      <c r="W40" s="183"/>
      <c r="X40" s="183"/>
      <c r="Y40" s="183"/>
      <c r="Z40" s="183"/>
      <c r="AA40" s="248"/>
      <c r="AB40" s="183"/>
      <c r="AC40" s="183"/>
      <c r="AD40" s="183"/>
      <c r="AE40" s="183"/>
      <c r="AF40" s="184"/>
      <c r="AG40" s="183"/>
      <c r="AH40" s="183"/>
      <c r="AI40" s="183"/>
      <c r="AJ40" s="183"/>
      <c r="AK40" s="251"/>
      <c r="AL40" s="183"/>
      <c r="AM40" s="183"/>
      <c r="AN40" s="184"/>
      <c r="AO40" s="188"/>
      <c r="AP40" s="185"/>
      <c r="AQ40" s="185"/>
      <c r="AR40" s="252"/>
      <c r="AS40" s="185"/>
      <c r="AT40" s="185"/>
      <c r="AU40" s="188"/>
      <c r="AV40" s="188"/>
      <c r="AW40" s="182"/>
      <c r="AX40" s="185"/>
      <c r="AY40" s="185"/>
      <c r="AZ40" s="188"/>
      <c r="BA40" s="188"/>
      <c r="BB40" s="196"/>
      <c r="BC40" s="252"/>
      <c r="BD40" s="185"/>
      <c r="BE40" s="188"/>
      <c r="BF40" s="181"/>
      <c r="BG40" s="181"/>
      <c r="BH40" s="258"/>
      <c r="BI40" s="201"/>
      <c r="BJ40" s="201"/>
      <c r="BM40" s="198"/>
    </row>
    <row r="41" spans="1:65" ht="30" customHeight="1">
      <c r="A41" s="179"/>
      <c r="B41" s="188"/>
      <c r="C41" s="190"/>
      <c r="D41" s="191"/>
      <c r="E41" s="191"/>
      <c r="F41" s="261"/>
      <c r="G41" s="179"/>
      <c r="H41" s="188"/>
      <c r="I41" s="187"/>
      <c r="J41" s="179"/>
      <c r="K41" s="196"/>
      <c r="L41" s="183"/>
      <c r="M41" s="183"/>
      <c r="N41" s="183"/>
      <c r="O41" s="183"/>
      <c r="P41" s="188"/>
      <c r="Q41" s="182"/>
      <c r="R41" s="183"/>
      <c r="S41" s="183"/>
      <c r="T41" s="183"/>
      <c r="U41" s="182"/>
      <c r="V41" s="183"/>
      <c r="W41" s="183"/>
      <c r="X41" s="183"/>
      <c r="Y41" s="183"/>
      <c r="Z41" s="183"/>
      <c r="AA41" s="248"/>
      <c r="AB41" s="183"/>
      <c r="AC41" s="183"/>
      <c r="AD41" s="183"/>
      <c r="AE41" s="183"/>
      <c r="AF41" s="184"/>
      <c r="AG41" s="183"/>
      <c r="AH41" s="183"/>
      <c r="AI41" s="183"/>
      <c r="AJ41" s="183"/>
      <c r="AK41" s="251"/>
      <c r="AL41" s="183"/>
      <c r="AM41" s="183"/>
      <c r="AN41" s="184"/>
      <c r="AO41" s="188"/>
      <c r="AP41" s="185"/>
      <c r="AQ41" s="185"/>
      <c r="AR41" s="252"/>
      <c r="AS41" s="185"/>
      <c r="AT41" s="185"/>
      <c r="AU41" s="188"/>
      <c r="AV41" s="188"/>
      <c r="AW41" s="182"/>
      <c r="AX41" s="185"/>
      <c r="AY41" s="185"/>
      <c r="AZ41" s="188"/>
      <c r="BA41" s="188"/>
      <c r="BB41" s="196"/>
      <c r="BC41" s="252"/>
      <c r="BD41" s="185"/>
      <c r="BE41" s="188"/>
      <c r="BF41" s="181"/>
      <c r="BG41" s="181"/>
      <c r="BH41" s="258"/>
      <c r="BI41" s="201"/>
      <c r="BJ41" s="201"/>
      <c r="BM41" s="198"/>
    </row>
    <row r="42" spans="1:65" ht="30" customHeight="1">
      <c r="A42" s="179"/>
      <c r="B42" s="188"/>
      <c r="C42" s="192"/>
      <c r="D42" s="244"/>
      <c r="E42" s="191"/>
      <c r="F42" s="261"/>
      <c r="G42" s="179"/>
      <c r="H42" s="188"/>
      <c r="I42" s="187"/>
      <c r="J42" s="179"/>
      <c r="K42" s="196"/>
      <c r="L42" s="183"/>
      <c r="M42" s="183"/>
      <c r="N42" s="183"/>
      <c r="O42" s="183"/>
      <c r="P42" s="188"/>
      <c r="Q42" s="182"/>
      <c r="R42" s="183"/>
      <c r="S42" s="183"/>
      <c r="T42" s="183"/>
      <c r="U42" s="182"/>
      <c r="V42" s="183"/>
      <c r="W42" s="183"/>
      <c r="X42" s="183"/>
      <c r="Y42" s="183"/>
      <c r="Z42" s="183"/>
      <c r="AA42" s="248"/>
      <c r="AB42" s="183"/>
      <c r="AC42" s="183"/>
      <c r="AD42" s="183"/>
      <c r="AE42" s="183"/>
      <c r="AF42" s="184"/>
      <c r="AG42" s="183"/>
      <c r="AH42" s="183"/>
      <c r="AI42" s="183"/>
      <c r="AJ42" s="183"/>
      <c r="AK42" s="251"/>
      <c r="AL42" s="183"/>
      <c r="AM42" s="183"/>
      <c r="AN42" s="184"/>
      <c r="AO42" s="188"/>
      <c r="AP42" s="185"/>
      <c r="AQ42" s="185"/>
      <c r="AR42" s="252"/>
      <c r="AS42" s="185"/>
      <c r="AT42" s="185"/>
      <c r="AU42" s="188"/>
      <c r="AV42" s="188"/>
      <c r="AW42" s="182"/>
      <c r="AX42" s="185"/>
      <c r="AY42" s="185"/>
      <c r="AZ42" s="188"/>
      <c r="BA42" s="188"/>
      <c r="BB42" s="196"/>
      <c r="BC42" s="252"/>
      <c r="BD42" s="185"/>
      <c r="BE42" s="188"/>
      <c r="BF42" s="181"/>
      <c r="BG42" s="181"/>
      <c r="BH42" s="258"/>
      <c r="BI42" s="201"/>
      <c r="BJ42" s="201"/>
      <c r="BM42" s="201"/>
    </row>
    <row r="43" spans="1:65" ht="30" customHeight="1">
      <c r="A43" s="179"/>
      <c r="B43" s="188"/>
      <c r="C43" s="192"/>
      <c r="D43" s="244"/>
      <c r="E43" s="191"/>
      <c r="F43" s="261"/>
      <c r="G43" s="179"/>
      <c r="H43" s="188"/>
      <c r="I43" s="187"/>
      <c r="J43" s="179"/>
      <c r="K43" s="196"/>
      <c r="L43" s="183"/>
      <c r="M43" s="183"/>
      <c r="N43" s="183"/>
      <c r="O43" s="183"/>
      <c r="P43" s="188"/>
      <c r="Q43" s="182"/>
      <c r="R43" s="183"/>
      <c r="S43" s="183"/>
      <c r="T43" s="183"/>
      <c r="U43" s="182"/>
      <c r="V43" s="183"/>
      <c r="W43" s="183"/>
      <c r="X43" s="183"/>
      <c r="Y43" s="183"/>
      <c r="Z43" s="183"/>
      <c r="AA43" s="248"/>
      <c r="AB43" s="183"/>
      <c r="AC43" s="183"/>
      <c r="AD43" s="183"/>
      <c r="AE43" s="183"/>
      <c r="AF43" s="184"/>
      <c r="AG43" s="183"/>
      <c r="AH43" s="183"/>
      <c r="AI43" s="183"/>
      <c r="AJ43" s="183"/>
      <c r="AK43" s="251"/>
      <c r="AL43" s="183"/>
      <c r="AM43" s="183"/>
      <c r="AN43" s="184"/>
      <c r="AO43" s="188"/>
      <c r="AP43" s="185"/>
      <c r="AQ43" s="185"/>
      <c r="AR43" s="252"/>
      <c r="AS43" s="185"/>
      <c r="AT43" s="185"/>
      <c r="AU43" s="188"/>
      <c r="AV43" s="188"/>
      <c r="AW43" s="182"/>
      <c r="AX43" s="185"/>
      <c r="AY43" s="185"/>
      <c r="AZ43" s="188"/>
      <c r="BA43" s="188"/>
      <c r="BB43" s="196"/>
      <c r="BC43" s="252"/>
      <c r="BD43" s="185"/>
      <c r="BE43" s="188"/>
      <c r="BF43" s="181"/>
      <c r="BG43" s="181"/>
      <c r="BH43" s="258"/>
      <c r="BI43" s="201"/>
      <c r="BJ43" s="201"/>
    </row>
    <row r="44" spans="1:65" ht="30" customHeight="1">
      <c r="A44" s="179"/>
      <c r="B44" s="188"/>
      <c r="C44" s="192"/>
      <c r="D44" s="244"/>
      <c r="E44" s="191"/>
      <c r="F44" s="261"/>
      <c r="G44" s="179"/>
      <c r="H44" s="188"/>
      <c r="I44" s="187"/>
      <c r="J44" s="179"/>
      <c r="K44" s="196"/>
      <c r="L44" s="183"/>
      <c r="M44" s="183"/>
      <c r="N44" s="183"/>
      <c r="O44" s="183"/>
      <c r="P44" s="188"/>
      <c r="Q44" s="182"/>
      <c r="R44" s="183"/>
      <c r="S44" s="183"/>
      <c r="T44" s="183"/>
      <c r="U44" s="182"/>
      <c r="V44" s="183"/>
      <c r="W44" s="183"/>
      <c r="X44" s="183"/>
      <c r="Y44" s="183"/>
      <c r="Z44" s="183"/>
      <c r="AA44" s="248"/>
      <c r="AB44" s="183"/>
      <c r="AC44" s="183"/>
      <c r="AD44" s="183"/>
      <c r="AE44" s="183"/>
      <c r="AF44" s="184"/>
      <c r="AG44" s="183"/>
      <c r="AH44" s="183"/>
      <c r="AI44" s="183"/>
      <c r="AJ44" s="183"/>
      <c r="AK44" s="251"/>
      <c r="AL44" s="183"/>
      <c r="AM44" s="183"/>
      <c r="AN44" s="184"/>
      <c r="AO44" s="188"/>
      <c r="AP44" s="185"/>
      <c r="AQ44" s="185"/>
      <c r="AR44" s="252"/>
      <c r="AS44" s="185"/>
      <c r="AT44" s="185"/>
      <c r="AU44" s="188"/>
      <c r="AV44" s="188"/>
      <c r="AW44" s="182"/>
      <c r="AX44" s="185"/>
      <c r="AY44" s="185"/>
      <c r="AZ44" s="188"/>
      <c r="BA44" s="188"/>
      <c r="BB44" s="196"/>
      <c r="BC44" s="252"/>
      <c r="BD44" s="185"/>
      <c r="BE44" s="188"/>
      <c r="BF44" s="181"/>
      <c r="BG44" s="181"/>
      <c r="BH44" s="258"/>
      <c r="BI44" s="201"/>
      <c r="BJ44" s="201"/>
    </row>
    <row r="45" spans="1:65" ht="30" customHeight="1">
      <c r="A45" s="179"/>
      <c r="B45" s="188"/>
      <c r="C45" s="192"/>
      <c r="D45" s="244"/>
      <c r="E45" s="191"/>
      <c r="F45" s="261"/>
      <c r="G45" s="179"/>
      <c r="H45" s="188"/>
      <c r="I45" s="187"/>
      <c r="J45" s="179"/>
      <c r="K45" s="196"/>
      <c r="L45" s="183"/>
      <c r="M45" s="183"/>
      <c r="N45" s="183"/>
      <c r="O45" s="183"/>
      <c r="P45" s="188"/>
      <c r="Q45" s="182"/>
      <c r="R45" s="183"/>
      <c r="S45" s="183"/>
      <c r="T45" s="183"/>
      <c r="U45" s="182"/>
      <c r="V45" s="183"/>
      <c r="W45" s="183"/>
      <c r="X45" s="183"/>
      <c r="Y45" s="183"/>
      <c r="Z45" s="183"/>
      <c r="AA45" s="248"/>
      <c r="AB45" s="183"/>
      <c r="AC45" s="183"/>
      <c r="AD45" s="183"/>
      <c r="AE45" s="183"/>
      <c r="AF45" s="184"/>
      <c r="AG45" s="183"/>
      <c r="AH45" s="183"/>
      <c r="AI45" s="183"/>
      <c r="AJ45" s="183"/>
      <c r="AK45" s="251"/>
      <c r="AL45" s="183"/>
      <c r="AM45" s="183"/>
      <c r="AN45" s="184"/>
      <c r="AO45" s="188"/>
      <c r="AP45" s="185"/>
      <c r="AQ45" s="185"/>
      <c r="AR45" s="252"/>
      <c r="AS45" s="185"/>
      <c r="AT45" s="185"/>
      <c r="AU45" s="188"/>
      <c r="AV45" s="188"/>
      <c r="AW45" s="182"/>
      <c r="AX45" s="185"/>
      <c r="AY45" s="185"/>
      <c r="AZ45" s="188"/>
      <c r="BA45" s="188"/>
      <c r="BB45" s="196"/>
      <c r="BC45" s="252"/>
      <c r="BD45" s="185"/>
      <c r="BE45" s="188"/>
      <c r="BF45" s="181"/>
      <c r="BG45" s="181"/>
      <c r="BH45" s="258"/>
      <c r="BI45" s="201"/>
      <c r="BJ45" s="201"/>
      <c r="BM45" s="201"/>
    </row>
    <row r="46" spans="1:65" ht="30" customHeight="1">
      <c r="A46" s="179"/>
      <c r="B46" s="188"/>
      <c r="C46" s="192"/>
      <c r="D46" s="244"/>
      <c r="E46" s="191"/>
      <c r="F46" s="261"/>
      <c r="G46" s="179"/>
      <c r="H46" s="188"/>
      <c r="I46" s="187"/>
      <c r="J46" s="179"/>
      <c r="K46" s="196"/>
      <c r="L46" s="183"/>
      <c r="M46" s="183"/>
      <c r="N46" s="183"/>
      <c r="O46" s="183"/>
      <c r="P46" s="188"/>
      <c r="Q46" s="182"/>
      <c r="R46" s="183"/>
      <c r="S46" s="183"/>
      <c r="T46" s="183"/>
      <c r="U46" s="182"/>
      <c r="V46" s="183"/>
      <c r="W46" s="183"/>
      <c r="X46" s="183"/>
      <c r="Y46" s="183"/>
      <c r="Z46" s="183"/>
      <c r="AA46" s="248"/>
      <c r="AB46" s="183"/>
      <c r="AC46" s="183"/>
      <c r="AD46" s="183"/>
      <c r="AE46" s="183"/>
      <c r="AF46" s="184"/>
      <c r="AG46" s="183"/>
      <c r="AH46" s="183"/>
      <c r="AI46" s="183"/>
      <c r="AJ46" s="183"/>
      <c r="AK46" s="251"/>
      <c r="AL46" s="183"/>
      <c r="AM46" s="183"/>
      <c r="AN46" s="184"/>
      <c r="AO46" s="188"/>
      <c r="AP46" s="185"/>
      <c r="AQ46" s="185"/>
      <c r="AR46" s="252"/>
      <c r="AS46" s="185"/>
      <c r="AT46" s="185"/>
      <c r="AU46" s="188"/>
      <c r="AV46" s="188"/>
      <c r="AW46" s="182"/>
      <c r="AX46" s="185"/>
      <c r="AY46" s="185"/>
      <c r="AZ46" s="188"/>
      <c r="BA46" s="188"/>
      <c r="BB46" s="196"/>
      <c r="BC46" s="252"/>
      <c r="BD46" s="185"/>
      <c r="BE46" s="188"/>
      <c r="BF46" s="181"/>
      <c r="BG46" s="181"/>
      <c r="BH46" s="258"/>
      <c r="BI46" s="201"/>
      <c r="BJ46" s="201"/>
      <c r="BM46" s="201"/>
    </row>
    <row r="47" spans="1:65" ht="30" customHeight="1">
      <c r="A47" s="179"/>
      <c r="B47" s="188"/>
      <c r="C47" s="192"/>
      <c r="D47" s="244"/>
      <c r="E47" s="191"/>
      <c r="F47" s="261"/>
      <c r="G47" s="179"/>
      <c r="H47" s="188"/>
      <c r="I47" s="187"/>
      <c r="J47" s="179"/>
      <c r="K47" s="196"/>
      <c r="L47" s="183"/>
      <c r="M47" s="183"/>
      <c r="N47" s="183"/>
      <c r="O47" s="183"/>
      <c r="P47" s="188"/>
      <c r="Q47" s="182"/>
      <c r="R47" s="183"/>
      <c r="S47" s="183"/>
      <c r="T47" s="183"/>
      <c r="U47" s="182"/>
      <c r="V47" s="183"/>
      <c r="W47" s="183"/>
      <c r="X47" s="183"/>
      <c r="Y47" s="183"/>
      <c r="Z47" s="183"/>
      <c r="AA47" s="248"/>
      <c r="AB47" s="183"/>
      <c r="AC47" s="183"/>
      <c r="AD47" s="183"/>
      <c r="AE47" s="183"/>
      <c r="AF47" s="184"/>
      <c r="AG47" s="183"/>
      <c r="AH47" s="183"/>
      <c r="AI47" s="183"/>
      <c r="AJ47" s="183"/>
      <c r="AK47" s="251"/>
      <c r="AL47" s="183"/>
      <c r="AM47" s="183"/>
      <c r="AN47" s="184"/>
      <c r="AO47" s="188"/>
      <c r="AP47" s="185"/>
      <c r="AQ47" s="185"/>
      <c r="AR47" s="252"/>
      <c r="AS47" s="185"/>
      <c r="AT47" s="185"/>
      <c r="AU47" s="188"/>
      <c r="AV47" s="188"/>
      <c r="AW47" s="182"/>
      <c r="AX47" s="185"/>
      <c r="AY47" s="185"/>
      <c r="AZ47" s="188"/>
      <c r="BA47" s="188"/>
      <c r="BB47" s="196"/>
      <c r="BC47" s="252"/>
      <c r="BD47" s="185"/>
      <c r="BE47" s="188"/>
      <c r="BF47" s="181"/>
      <c r="BG47" s="181"/>
      <c r="BH47" s="258"/>
      <c r="BI47" s="201"/>
      <c r="BJ47" s="201"/>
      <c r="BM47" s="201"/>
    </row>
    <row r="48" spans="1:65" ht="30" customHeight="1">
      <c r="A48" s="179"/>
      <c r="B48" s="188"/>
      <c r="C48" s="192"/>
      <c r="D48" s="244"/>
      <c r="E48" s="191"/>
      <c r="F48" s="261"/>
      <c r="G48" s="179"/>
      <c r="H48" s="188"/>
      <c r="I48" s="187"/>
      <c r="J48" s="179"/>
      <c r="K48" s="196"/>
      <c r="L48" s="183"/>
      <c r="M48" s="183"/>
      <c r="N48" s="183"/>
      <c r="O48" s="183"/>
      <c r="P48" s="188"/>
      <c r="Q48" s="182"/>
      <c r="R48" s="183"/>
      <c r="S48" s="183"/>
      <c r="T48" s="183"/>
      <c r="U48" s="182"/>
      <c r="V48" s="183"/>
      <c r="W48" s="183"/>
      <c r="X48" s="183"/>
      <c r="Y48" s="183"/>
      <c r="Z48" s="183"/>
      <c r="AA48" s="248"/>
      <c r="AB48" s="183"/>
      <c r="AC48" s="183"/>
      <c r="AD48" s="183"/>
      <c r="AE48" s="183"/>
      <c r="AF48" s="184"/>
      <c r="AG48" s="183"/>
      <c r="AH48" s="183"/>
      <c r="AI48" s="183"/>
      <c r="AJ48" s="183"/>
      <c r="AK48" s="251"/>
      <c r="AL48" s="183"/>
      <c r="AM48" s="183"/>
      <c r="AN48" s="184"/>
      <c r="AO48" s="188"/>
      <c r="AP48" s="185"/>
      <c r="AQ48" s="185"/>
      <c r="AR48" s="252"/>
      <c r="AS48" s="185"/>
      <c r="AT48" s="185"/>
      <c r="AU48" s="188"/>
      <c r="AV48" s="188"/>
      <c r="AW48" s="182"/>
      <c r="AX48" s="185"/>
      <c r="AY48" s="185"/>
      <c r="AZ48" s="188"/>
      <c r="BA48" s="188"/>
      <c r="BB48" s="196"/>
      <c r="BC48" s="252"/>
      <c r="BD48" s="185"/>
      <c r="BE48" s="188"/>
      <c r="BF48" s="181"/>
      <c r="BG48" s="181"/>
      <c r="BH48" s="258"/>
      <c r="BI48" s="201"/>
      <c r="BJ48" s="201"/>
      <c r="BM48" s="201"/>
    </row>
    <row r="49" spans="1:65" ht="30" customHeight="1">
      <c r="A49" s="179"/>
      <c r="B49" s="188"/>
      <c r="C49" s="192"/>
      <c r="D49" s="244"/>
      <c r="E49" s="191"/>
      <c r="F49" s="261"/>
      <c r="G49" s="179"/>
      <c r="H49" s="188"/>
      <c r="I49" s="187"/>
      <c r="J49" s="179"/>
      <c r="K49" s="196"/>
      <c r="L49" s="183"/>
      <c r="M49" s="183"/>
      <c r="N49" s="183"/>
      <c r="O49" s="183"/>
      <c r="P49" s="188"/>
      <c r="Q49" s="182"/>
      <c r="R49" s="183"/>
      <c r="S49" s="183"/>
      <c r="T49" s="183"/>
      <c r="U49" s="182"/>
      <c r="V49" s="183"/>
      <c r="W49" s="183"/>
      <c r="X49" s="183"/>
      <c r="Y49" s="183"/>
      <c r="Z49" s="183"/>
      <c r="AA49" s="248"/>
      <c r="AB49" s="183"/>
      <c r="AC49" s="183"/>
      <c r="AD49" s="183"/>
      <c r="AE49" s="183"/>
      <c r="AF49" s="184"/>
      <c r="AG49" s="183"/>
      <c r="AH49" s="183"/>
      <c r="AI49" s="183"/>
      <c r="AJ49" s="183"/>
      <c r="AK49" s="251"/>
      <c r="AL49" s="183"/>
      <c r="AM49" s="183"/>
      <c r="AN49" s="184"/>
      <c r="AO49" s="188"/>
      <c r="AP49" s="185"/>
      <c r="AQ49" s="185"/>
      <c r="AR49" s="252"/>
      <c r="AS49" s="185"/>
      <c r="AT49" s="185"/>
      <c r="AU49" s="188"/>
      <c r="AV49" s="188"/>
      <c r="AW49" s="182"/>
      <c r="AX49" s="185"/>
      <c r="AY49" s="185"/>
      <c r="AZ49" s="188"/>
      <c r="BA49" s="188"/>
      <c r="BB49" s="196"/>
      <c r="BC49" s="252"/>
      <c r="BD49" s="185"/>
      <c r="BE49" s="188"/>
      <c r="BF49" s="181"/>
      <c r="BG49" s="181"/>
      <c r="BH49" s="258"/>
      <c r="BI49" s="201"/>
      <c r="BJ49" s="201"/>
      <c r="BM49" s="201"/>
    </row>
    <row r="50" spans="1:65" ht="30" customHeight="1">
      <c r="A50" s="179"/>
      <c r="B50" s="188"/>
      <c r="C50" s="192"/>
      <c r="D50" s="244"/>
      <c r="E50" s="191"/>
      <c r="F50" s="261"/>
      <c r="G50" s="179"/>
      <c r="H50" s="188"/>
      <c r="I50" s="187"/>
      <c r="J50" s="179"/>
      <c r="K50" s="196"/>
      <c r="L50" s="183"/>
      <c r="M50" s="183"/>
      <c r="N50" s="183"/>
      <c r="O50" s="183"/>
      <c r="P50" s="188"/>
      <c r="Q50" s="182"/>
      <c r="R50" s="183"/>
      <c r="S50" s="183"/>
      <c r="T50" s="183"/>
      <c r="U50" s="182"/>
      <c r="V50" s="183"/>
      <c r="W50" s="183"/>
      <c r="X50" s="183"/>
      <c r="Y50" s="183"/>
      <c r="Z50" s="183"/>
      <c r="AA50" s="248"/>
      <c r="AB50" s="183"/>
      <c r="AC50" s="183"/>
      <c r="AD50" s="183"/>
      <c r="AE50" s="183"/>
      <c r="AF50" s="184"/>
      <c r="AG50" s="183"/>
      <c r="AH50" s="183"/>
      <c r="AI50" s="183"/>
      <c r="AJ50" s="183"/>
      <c r="AK50" s="251"/>
      <c r="AL50" s="183"/>
      <c r="AM50" s="183"/>
      <c r="AN50" s="184"/>
      <c r="AO50" s="188"/>
      <c r="AP50" s="185"/>
      <c r="AQ50" s="185"/>
      <c r="AR50" s="252"/>
      <c r="AS50" s="185"/>
      <c r="AT50" s="185"/>
      <c r="AU50" s="188"/>
      <c r="AV50" s="188"/>
      <c r="AW50" s="182"/>
      <c r="AX50" s="185"/>
      <c r="AY50" s="185"/>
      <c r="AZ50" s="188"/>
      <c r="BA50" s="188"/>
      <c r="BB50" s="196"/>
      <c r="BC50" s="252"/>
      <c r="BD50" s="185"/>
      <c r="BE50" s="188"/>
      <c r="BF50" s="181"/>
      <c r="BG50" s="181"/>
      <c r="BH50" s="258"/>
      <c r="BI50" s="201"/>
      <c r="BJ50" s="201"/>
      <c r="BM50" s="201"/>
    </row>
    <row r="51" spans="1:65" ht="30" customHeight="1">
      <c r="A51" s="179"/>
      <c r="B51" s="188"/>
      <c r="C51" s="192"/>
      <c r="D51" s="244"/>
      <c r="E51" s="191"/>
      <c r="F51" s="261"/>
      <c r="G51" s="179"/>
      <c r="H51" s="188"/>
      <c r="I51" s="187"/>
      <c r="J51" s="179"/>
      <c r="K51" s="196"/>
      <c r="L51" s="183"/>
      <c r="M51" s="183"/>
      <c r="N51" s="183"/>
      <c r="O51" s="183"/>
      <c r="P51" s="188"/>
      <c r="Q51" s="182"/>
      <c r="R51" s="183"/>
      <c r="S51" s="183"/>
      <c r="T51" s="183"/>
      <c r="U51" s="182"/>
      <c r="V51" s="183"/>
      <c r="W51" s="183"/>
      <c r="X51" s="183"/>
      <c r="Y51" s="183"/>
      <c r="Z51" s="183"/>
      <c r="AA51" s="248"/>
      <c r="AB51" s="183"/>
      <c r="AC51" s="183"/>
      <c r="AD51" s="183"/>
      <c r="AE51" s="183"/>
      <c r="AF51" s="184"/>
      <c r="AG51" s="183"/>
      <c r="AH51" s="183"/>
      <c r="AI51" s="183"/>
      <c r="AJ51" s="183"/>
      <c r="AK51" s="251"/>
      <c r="AL51" s="183"/>
      <c r="AM51" s="183"/>
      <c r="AN51" s="184"/>
      <c r="AO51" s="188"/>
      <c r="AP51" s="185"/>
      <c r="AQ51" s="185"/>
      <c r="AR51" s="252"/>
      <c r="AS51" s="185"/>
      <c r="AT51" s="185"/>
      <c r="AU51" s="188"/>
      <c r="AV51" s="188"/>
      <c r="AW51" s="182"/>
      <c r="AX51" s="188"/>
      <c r="AY51" s="185"/>
      <c r="AZ51" s="188"/>
      <c r="BA51" s="188"/>
      <c r="BB51" s="196"/>
      <c r="BC51" s="252"/>
      <c r="BD51" s="185"/>
      <c r="BE51" s="188"/>
      <c r="BF51" s="181"/>
      <c r="BG51" s="181"/>
      <c r="BH51" s="258"/>
      <c r="BI51" s="201"/>
      <c r="BJ51" s="201"/>
      <c r="BM51" s="201"/>
    </row>
    <row r="52" spans="1:65" ht="30" customHeight="1">
      <c r="A52" s="179"/>
      <c r="B52" s="188"/>
      <c r="C52" s="192"/>
      <c r="D52" s="244"/>
      <c r="E52" s="191"/>
      <c r="F52" s="261"/>
      <c r="G52" s="179"/>
      <c r="H52" s="188"/>
      <c r="I52" s="187"/>
      <c r="J52" s="179"/>
      <c r="K52" s="196"/>
      <c r="L52" s="183"/>
      <c r="M52" s="183"/>
      <c r="N52" s="183"/>
      <c r="O52" s="183"/>
      <c r="P52" s="188"/>
      <c r="Q52" s="182"/>
      <c r="R52" s="183"/>
      <c r="S52" s="183"/>
      <c r="T52" s="183"/>
      <c r="U52" s="182"/>
      <c r="V52" s="183"/>
      <c r="W52" s="183"/>
      <c r="X52" s="183"/>
      <c r="Y52" s="183"/>
      <c r="Z52" s="183"/>
      <c r="AA52" s="248"/>
      <c r="AB52" s="183"/>
      <c r="AC52" s="183"/>
      <c r="AD52" s="183"/>
      <c r="AE52" s="183"/>
      <c r="AF52" s="184"/>
      <c r="AG52" s="183"/>
      <c r="AH52" s="183"/>
      <c r="AI52" s="183"/>
      <c r="AJ52" s="183"/>
      <c r="AK52" s="251"/>
      <c r="AL52" s="183"/>
      <c r="AM52" s="183"/>
      <c r="AN52" s="184"/>
      <c r="AO52" s="188"/>
      <c r="AP52" s="185"/>
      <c r="AQ52" s="185"/>
      <c r="AR52" s="252"/>
      <c r="AS52" s="185"/>
      <c r="AT52" s="185"/>
      <c r="AU52" s="188"/>
      <c r="AV52" s="188"/>
      <c r="AW52" s="182"/>
      <c r="AX52" s="188"/>
      <c r="AY52" s="185"/>
      <c r="AZ52" s="188"/>
      <c r="BA52" s="188"/>
      <c r="BB52" s="196"/>
      <c r="BC52" s="252"/>
      <c r="BD52" s="185"/>
      <c r="BE52" s="188"/>
      <c r="BF52" s="181"/>
      <c r="BG52" s="181"/>
      <c r="BH52" s="258"/>
      <c r="BI52" s="201"/>
      <c r="BJ52" s="201"/>
      <c r="BM52" s="201"/>
    </row>
    <row r="53" spans="1:65" ht="30" customHeight="1">
      <c r="A53" s="179"/>
      <c r="B53" s="188"/>
      <c r="C53" s="192"/>
      <c r="D53" s="244"/>
      <c r="E53" s="191"/>
      <c r="F53" s="261"/>
      <c r="G53" s="179"/>
      <c r="H53" s="188"/>
      <c r="I53" s="187"/>
      <c r="J53" s="179"/>
      <c r="K53" s="196"/>
      <c r="L53" s="183"/>
      <c r="M53" s="183"/>
      <c r="N53" s="183"/>
      <c r="O53" s="183"/>
      <c r="P53" s="188"/>
      <c r="Q53" s="182"/>
      <c r="R53" s="183"/>
      <c r="S53" s="183"/>
      <c r="T53" s="183"/>
      <c r="U53" s="182"/>
      <c r="V53" s="183"/>
      <c r="W53" s="183"/>
      <c r="X53" s="183"/>
      <c r="Y53" s="183"/>
      <c r="Z53" s="183"/>
      <c r="AA53" s="248"/>
      <c r="AB53" s="183"/>
      <c r="AC53" s="183"/>
      <c r="AD53" s="183"/>
      <c r="AE53" s="183"/>
      <c r="AF53" s="184"/>
      <c r="AG53" s="183"/>
      <c r="AH53" s="183"/>
      <c r="AI53" s="183"/>
      <c r="AJ53" s="183"/>
      <c r="AK53" s="251"/>
      <c r="AL53" s="183"/>
      <c r="AM53" s="183"/>
      <c r="AN53" s="184"/>
      <c r="AO53" s="188"/>
      <c r="AP53" s="185"/>
      <c r="AQ53" s="185"/>
      <c r="AR53" s="252"/>
      <c r="AS53" s="185"/>
      <c r="AT53" s="185"/>
      <c r="AU53" s="188"/>
      <c r="AV53" s="188"/>
      <c r="AW53" s="182"/>
      <c r="AX53" s="188"/>
      <c r="AY53" s="185"/>
      <c r="AZ53" s="188"/>
      <c r="BA53" s="188"/>
      <c r="BB53" s="196"/>
      <c r="BC53" s="252"/>
      <c r="BD53" s="185"/>
      <c r="BE53" s="188"/>
      <c r="BF53" s="181"/>
      <c r="BG53" s="181"/>
      <c r="BH53" s="258"/>
      <c r="BI53" s="201"/>
      <c r="BJ53" s="201"/>
      <c r="BM53" s="201"/>
    </row>
    <row r="54" spans="1:65" ht="30" customHeight="1">
      <c r="A54" s="179"/>
      <c r="B54" s="188"/>
      <c r="C54" s="192"/>
      <c r="D54" s="244"/>
      <c r="E54" s="191"/>
      <c r="F54" s="261"/>
      <c r="G54" s="179"/>
      <c r="H54" s="188"/>
      <c r="I54" s="187"/>
      <c r="J54" s="179"/>
      <c r="K54" s="196"/>
      <c r="L54" s="183"/>
      <c r="M54" s="183"/>
      <c r="N54" s="183"/>
      <c r="O54" s="183"/>
      <c r="P54" s="188"/>
      <c r="Q54" s="182"/>
      <c r="R54" s="183"/>
      <c r="S54" s="183"/>
      <c r="T54" s="183"/>
      <c r="U54" s="182"/>
      <c r="V54" s="183"/>
      <c r="W54" s="183"/>
      <c r="X54" s="183"/>
      <c r="Y54" s="183"/>
      <c r="Z54" s="183"/>
      <c r="AA54" s="248"/>
      <c r="AB54" s="183"/>
      <c r="AC54" s="183"/>
      <c r="AD54" s="183"/>
      <c r="AE54" s="183"/>
      <c r="AF54" s="184"/>
      <c r="AG54" s="183"/>
      <c r="AH54" s="183"/>
      <c r="AI54" s="183"/>
      <c r="AJ54" s="183"/>
      <c r="AK54" s="251"/>
      <c r="AL54" s="183"/>
      <c r="AM54" s="183"/>
      <c r="AN54" s="184"/>
      <c r="AO54" s="188"/>
      <c r="AP54" s="185"/>
      <c r="AQ54" s="185"/>
      <c r="AR54" s="252"/>
      <c r="AS54" s="185"/>
      <c r="AT54" s="185"/>
      <c r="AU54" s="188"/>
      <c r="AV54" s="188"/>
      <c r="AW54" s="182"/>
      <c r="AX54" s="188"/>
      <c r="AY54" s="185"/>
      <c r="AZ54" s="188"/>
      <c r="BA54" s="188"/>
      <c r="BB54" s="196"/>
      <c r="BC54" s="252"/>
      <c r="BD54" s="185"/>
      <c r="BE54" s="188"/>
      <c r="BF54" s="181"/>
      <c r="BG54" s="181"/>
      <c r="BH54" s="258"/>
      <c r="BI54" s="201"/>
      <c r="BJ54" s="201"/>
      <c r="BM54" s="201"/>
    </row>
    <row r="55" spans="1:65" ht="30" customHeight="1">
      <c r="A55" s="179"/>
      <c r="B55" s="188"/>
      <c r="C55" s="192"/>
      <c r="D55" s="244"/>
      <c r="E55" s="191"/>
      <c r="F55" s="261"/>
      <c r="G55" s="179"/>
      <c r="H55" s="188"/>
      <c r="I55" s="187"/>
      <c r="J55" s="179"/>
      <c r="K55" s="196"/>
      <c r="L55" s="183"/>
      <c r="M55" s="183"/>
      <c r="N55" s="183"/>
      <c r="O55" s="183"/>
      <c r="P55" s="188"/>
      <c r="Q55" s="182"/>
      <c r="R55" s="183"/>
      <c r="S55" s="183"/>
      <c r="T55" s="183"/>
      <c r="U55" s="182"/>
      <c r="V55" s="183"/>
      <c r="W55" s="183"/>
      <c r="X55" s="183"/>
      <c r="Y55" s="183"/>
      <c r="Z55" s="183"/>
      <c r="AA55" s="248"/>
      <c r="AB55" s="183"/>
      <c r="AC55" s="183"/>
      <c r="AD55" s="183"/>
      <c r="AE55" s="183"/>
      <c r="AF55" s="184"/>
      <c r="AG55" s="183"/>
      <c r="AH55" s="183"/>
      <c r="AI55" s="183"/>
      <c r="AJ55" s="183"/>
      <c r="AK55" s="251"/>
      <c r="AL55" s="183"/>
      <c r="AM55" s="183"/>
      <c r="AN55" s="184"/>
      <c r="AO55" s="188"/>
      <c r="AP55" s="185"/>
      <c r="AQ55" s="185"/>
      <c r="AR55" s="252"/>
      <c r="AS55" s="185"/>
      <c r="AT55" s="185"/>
      <c r="AU55" s="188"/>
      <c r="AV55" s="188"/>
      <c r="AW55" s="182"/>
      <c r="AX55" s="188"/>
      <c r="AY55" s="185"/>
      <c r="AZ55" s="188"/>
      <c r="BA55" s="188"/>
      <c r="BB55" s="196"/>
      <c r="BC55" s="252"/>
      <c r="BD55" s="185"/>
      <c r="BE55" s="188"/>
      <c r="BF55" s="181"/>
      <c r="BG55" s="181"/>
      <c r="BH55" s="258"/>
      <c r="BI55" s="201"/>
      <c r="BJ55" s="201"/>
      <c r="BM55" s="201"/>
    </row>
    <row r="56" spans="1:65" ht="30" customHeight="1">
      <c r="A56" s="179"/>
      <c r="B56" s="188"/>
      <c r="C56" s="192"/>
      <c r="D56" s="244"/>
      <c r="E56" s="191"/>
      <c r="F56" s="261"/>
      <c r="G56" s="179"/>
      <c r="H56" s="188"/>
      <c r="I56" s="187"/>
      <c r="J56" s="179"/>
      <c r="K56" s="196"/>
      <c r="L56" s="183"/>
      <c r="M56" s="183"/>
      <c r="N56" s="183"/>
      <c r="O56" s="183"/>
      <c r="P56" s="188"/>
      <c r="Q56" s="182"/>
      <c r="R56" s="183"/>
      <c r="S56" s="183"/>
      <c r="T56" s="183"/>
      <c r="U56" s="182"/>
      <c r="V56" s="183"/>
      <c r="W56" s="183"/>
      <c r="X56" s="183"/>
      <c r="Y56" s="183"/>
      <c r="Z56" s="183"/>
      <c r="AA56" s="248"/>
      <c r="AB56" s="183"/>
      <c r="AC56" s="183"/>
      <c r="AD56" s="183"/>
      <c r="AE56" s="183"/>
      <c r="AF56" s="184"/>
      <c r="AG56" s="183"/>
      <c r="AH56" s="183"/>
      <c r="AI56" s="183"/>
      <c r="AJ56" s="183"/>
      <c r="AK56" s="251"/>
      <c r="AL56" s="183"/>
      <c r="AM56" s="183"/>
      <c r="AN56" s="184"/>
      <c r="AO56" s="188"/>
      <c r="AP56" s="185"/>
      <c r="AQ56" s="185"/>
      <c r="AR56" s="252"/>
      <c r="AS56" s="185"/>
      <c r="AT56" s="185"/>
      <c r="AU56" s="188"/>
      <c r="AV56" s="188"/>
      <c r="AW56" s="182"/>
      <c r="AX56" s="188"/>
      <c r="AY56" s="185"/>
      <c r="AZ56" s="188"/>
      <c r="BA56" s="188"/>
      <c r="BB56" s="196"/>
      <c r="BC56" s="252"/>
      <c r="BD56" s="185"/>
      <c r="BE56" s="188"/>
      <c r="BF56" s="181"/>
      <c r="BG56" s="181"/>
      <c r="BH56" s="258"/>
      <c r="BI56" s="201"/>
      <c r="BJ56" s="201"/>
      <c r="BM56" s="201"/>
    </row>
    <row r="57" spans="1:65" ht="45" customHeight="1">
      <c r="A57" s="179"/>
      <c r="B57" s="193"/>
      <c r="C57" s="194"/>
      <c r="D57" s="245"/>
      <c r="E57" s="191"/>
      <c r="F57" s="261"/>
      <c r="G57" s="179"/>
      <c r="H57" s="195"/>
      <c r="I57" s="187"/>
      <c r="J57" s="179"/>
      <c r="K57" s="179"/>
      <c r="L57" s="183"/>
      <c r="M57" s="183"/>
      <c r="N57" s="183"/>
      <c r="O57" s="183"/>
      <c r="P57" s="190"/>
      <c r="Q57" s="182"/>
      <c r="R57" s="183"/>
      <c r="S57" s="183"/>
      <c r="T57" s="183"/>
      <c r="U57" s="182"/>
      <c r="V57" s="183"/>
      <c r="W57" s="183"/>
      <c r="X57" s="183"/>
      <c r="Y57" s="183"/>
      <c r="Z57" s="183"/>
      <c r="AA57" s="248"/>
      <c r="AB57" s="183"/>
      <c r="AC57" s="183"/>
      <c r="AD57" s="183"/>
      <c r="AE57" s="183"/>
      <c r="AF57" s="184"/>
      <c r="AG57" s="183"/>
      <c r="AH57" s="183"/>
      <c r="AI57" s="183"/>
      <c r="AJ57" s="183"/>
      <c r="AK57" s="251"/>
      <c r="AL57" s="183"/>
      <c r="AM57" s="183"/>
      <c r="AN57" s="184"/>
      <c r="AO57" s="200"/>
      <c r="AP57" s="185"/>
      <c r="AQ57" s="185"/>
      <c r="AR57" s="254"/>
      <c r="AS57" s="185"/>
      <c r="AT57" s="185"/>
      <c r="AU57" s="200"/>
      <c r="AV57" s="200"/>
      <c r="AW57" s="182"/>
      <c r="AX57" s="185"/>
      <c r="AY57" s="185"/>
      <c r="AZ57" s="200"/>
      <c r="BA57" s="200"/>
      <c r="BB57" s="200"/>
      <c r="BC57" s="254"/>
      <c r="BD57" s="185"/>
      <c r="BE57" s="200"/>
      <c r="BF57" s="181"/>
      <c r="BG57" s="181"/>
      <c r="BH57" s="200"/>
      <c r="BI57" s="200"/>
      <c r="BJ57" s="200"/>
      <c r="BM57" s="201"/>
    </row>
    <row r="58" spans="1:65" ht="45" customHeight="1">
      <c r="A58" s="179"/>
      <c r="B58" s="193"/>
      <c r="C58" s="194"/>
      <c r="D58" s="245"/>
      <c r="E58" s="191"/>
      <c r="F58" s="261"/>
      <c r="G58" s="179"/>
      <c r="H58" s="195"/>
      <c r="I58" s="187"/>
      <c r="J58" s="179"/>
      <c r="K58" s="179"/>
      <c r="L58" s="183"/>
      <c r="M58" s="183"/>
      <c r="N58" s="183"/>
      <c r="O58" s="183"/>
      <c r="P58" s="190"/>
      <c r="Q58" s="182"/>
      <c r="R58" s="183"/>
      <c r="S58" s="183"/>
      <c r="T58" s="183"/>
      <c r="U58" s="182"/>
      <c r="V58" s="183"/>
      <c r="W58" s="183"/>
      <c r="X58" s="183"/>
      <c r="Y58" s="183"/>
      <c r="Z58" s="183"/>
      <c r="AA58" s="248"/>
      <c r="AB58" s="183"/>
      <c r="AC58" s="183"/>
      <c r="AD58" s="183"/>
      <c r="AE58" s="183"/>
      <c r="AF58" s="184"/>
      <c r="AG58" s="183"/>
      <c r="AH58" s="183"/>
      <c r="AI58" s="183"/>
      <c r="AJ58" s="183"/>
      <c r="AK58" s="251"/>
      <c r="AL58" s="183"/>
      <c r="AM58" s="183"/>
      <c r="AN58" s="184"/>
      <c r="AO58" s="200"/>
      <c r="AP58" s="185"/>
      <c r="AQ58" s="185"/>
      <c r="AR58" s="254"/>
      <c r="AS58" s="185"/>
      <c r="AT58" s="185"/>
      <c r="AU58" s="200"/>
      <c r="AV58" s="200"/>
      <c r="AW58" s="182"/>
      <c r="AX58" s="185"/>
      <c r="AY58" s="185"/>
      <c r="AZ58" s="200"/>
      <c r="BA58" s="200"/>
      <c r="BB58" s="200"/>
      <c r="BC58" s="254"/>
      <c r="BD58" s="185"/>
      <c r="BE58" s="200"/>
      <c r="BF58" s="181"/>
      <c r="BG58" s="181"/>
      <c r="BH58" s="200"/>
      <c r="BI58" s="200"/>
      <c r="BJ58" s="200"/>
      <c r="BM58" s="201"/>
    </row>
    <row r="59" spans="1:65" ht="45" customHeight="1">
      <c r="A59" s="179"/>
      <c r="B59" s="193"/>
      <c r="C59" s="194"/>
      <c r="D59" s="245"/>
      <c r="E59" s="191"/>
      <c r="F59" s="261"/>
      <c r="G59" s="179"/>
      <c r="H59" s="195"/>
      <c r="I59" s="187"/>
      <c r="J59" s="179"/>
      <c r="K59" s="179"/>
      <c r="L59" s="183"/>
      <c r="M59" s="183"/>
      <c r="N59" s="183"/>
      <c r="O59" s="183"/>
      <c r="P59" s="190"/>
      <c r="Q59" s="182"/>
      <c r="R59" s="183"/>
      <c r="S59" s="183"/>
      <c r="T59" s="183"/>
      <c r="U59" s="182"/>
      <c r="V59" s="183"/>
      <c r="W59" s="183"/>
      <c r="X59" s="183"/>
      <c r="Y59" s="183"/>
      <c r="Z59" s="183"/>
      <c r="AA59" s="248"/>
      <c r="AB59" s="183"/>
      <c r="AC59" s="183"/>
      <c r="AD59" s="183"/>
      <c r="AE59" s="183"/>
      <c r="AF59" s="184"/>
      <c r="AG59" s="183"/>
      <c r="AH59" s="183"/>
      <c r="AI59" s="183"/>
      <c r="AJ59" s="183"/>
      <c r="AK59" s="251"/>
      <c r="AL59" s="183"/>
      <c r="AM59" s="183"/>
      <c r="AN59" s="184"/>
      <c r="AO59" s="200"/>
      <c r="AP59" s="185"/>
      <c r="AQ59" s="185"/>
      <c r="AR59" s="254"/>
      <c r="AS59" s="185"/>
      <c r="AT59" s="185"/>
      <c r="AU59" s="200"/>
      <c r="AV59" s="200"/>
      <c r="AW59" s="182"/>
      <c r="AX59" s="185"/>
      <c r="AY59" s="185"/>
      <c r="AZ59" s="200"/>
      <c r="BA59" s="200"/>
      <c r="BB59" s="200"/>
      <c r="BC59" s="254"/>
      <c r="BD59" s="185"/>
      <c r="BE59" s="200"/>
      <c r="BF59" s="181"/>
      <c r="BG59" s="181"/>
      <c r="BH59" s="200"/>
      <c r="BI59" s="200"/>
      <c r="BJ59" s="200"/>
      <c r="BM59" s="201"/>
    </row>
    <row r="60" spans="1:65" ht="30" customHeight="1">
      <c r="A60" s="179"/>
      <c r="B60" s="193"/>
      <c r="C60" s="194"/>
      <c r="D60" s="245"/>
      <c r="E60" s="191"/>
      <c r="F60" s="261"/>
      <c r="G60" s="179"/>
      <c r="H60" s="195"/>
      <c r="I60" s="187"/>
      <c r="J60" s="179"/>
      <c r="K60" s="179"/>
      <c r="L60" s="183"/>
      <c r="M60" s="183"/>
      <c r="N60" s="183"/>
      <c r="O60" s="183"/>
      <c r="P60" s="190"/>
      <c r="Q60" s="182"/>
      <c r="R60" s="183"/>
      <c r="S60" s="183"/>
      <c r="T60" s="183"/>
      <c r="U60" s="182"/>
      <c r="V60" s="183"/>
      <c r="W60" s="183"/>
      <c r="X60" s="183"/>
      <c r="Y60" s="183"/>
      <c r="Z60" s="183"/>
      <c r="AA60" s="248"/>
      <c r="AB60" s="183"/>
      <c r="AC60" s="183"/>
      <c r="AD60" s="183"/>
      <c r="AE60" s="183"/>
      <c r="AF60" s="184"/>
      <c r="AG60" s="183"/>
      <c r="AH60" s="183"/>
      <c r="AI60" s="183"/>
      <c r="AJ60" s="183"/>
      <c r="AK60" s="251"/>
      <c r="AL60" s="183"/>
      <c r="AM60" s="183"/>
      <c r="AN60" s="184"/>
      <c r="AO60" s="200"/>
      <c r="AP60" s="185"/>
      <c r="AQ60" s="185"/>
      <c r="AR60" s="254"/>
      <c r="AS60" s="185"/>
      <c r="AT60" s="185"/>
      <c r="AU60" s="200"/>
      <c r="AV60" s="200"/>
      <c r="AW60" s="182"/>
      <c r="AX60" s="185"/>
      <c r="AY60" s="185"/>
      <c r="AZ60" s="200"/>
      <c r="BA60" s="200"/>
      <c r="BB60" s="200"/>
      <c r="BC60" s="254"/>
      <c r="BD60" s="185"/>
      <c r="BE60" s="200"/>
      <c r="BF60" s="181"/>
      <c r="BG60" s="181"/>
      <c r="BH60" s="200"/>
      <c r="BI60" s="200"/>
      <c r="BJ60" s="200"/>
      <c r="BM60" s="201"/>
    </row>
    <row r="61" spans="1:65" ht="45" customHeight="1">
      <c r="A61" s="179"/>
      <c r="B61" s="193"/>
      <c r="C61" s="194"/>
      <c r="D61" s="245"/>
      <c r="E61" s="191"/>
      <c r="F61" s="261"/>
      <c r="G61" s="179"/>
      <c r="H61" s="195"/>
      <c r="I61" s="187"/>
      <c r="J61" s="179"/>
      <c r="K61" s="179"/>
      <c r="L61" s="183"/>
      <c r="M61" s="183"/>
      <c r="N61" s="183"/>
      <c r="O61" s="183"/>
      <c r="P61" s="190"/>
      <c r="Q61" s="182"/>
      <c r="R61" s="183"/>
      <c r="S61" s="183"/>
      <c r="T61" s="183"/>
      <c r="U61" s="182"/>
      <c r="V61" s="183"/>
      <c r="W61" s="183"/>
      <c r="X61" s="183"/>
      <c r="Y61" s="183"/>
      <c r="Z61" s="183"/>
      <c r="AA61" s="248"/>
      <c r="AB61" s="183"/>
      <c r="AC61" s="183"/>
      <c r="AD61" s="183"/>
      <c r="AE61" s="183"/>
      <c r="AF61" s="184"/>
      <c r="AG61" s="183"/>
      <c r="AH61" s="183"/>
      <c r="AI61" s="183"/>
      <c r="AJ61" s="183"/>
      <c r="AK61" s="251"/>
      <c r="AL61" s="183"/>
      <c r="AM61" s="183"/>
      <c r="AN61" s="184"/>
      <c r="AO61" s="200"/>
      <c r="AP61" s="185"/>
      <c r="AQ61" s="185"/>
      <c r="AR61" s="254"/>
      <c r="AS61" s="185"/>
      <c r="AT61" s="185"/>
      <c r="AU61" s="200"/>
      <c r="AV61" s="200"/>
      <c r="AW61" s="182"/>
      <c r="AX61" s="185"/>
      <c r="AY61" s="185"/>
      <c r="AZ61" s="200"/>
      <c r="BA61" s="200"/>
      <c r="BB61" s="200"/>
      <c r="BC61" s="254"/>
      <c r="BD61" s="185"/>
      <c r="BE61" s="200"/>
      <c r="BF61" s="181"/>
      <c r="BG61" s="181"/>
      <c r="BH61" s="200"/>
      <c r="BI61" s="200"/>
      <c r="BJ61" s="200"/>
      <c r="BM61" s="201"/>
    </row>
    <row r="62" spans="1:65" ht="45" customHeight="1">
      <c r="A62" s="179"/>
      <c r="B62" s="193"/>
      <c r="C62" s="194"/>
      <c r="D62" s="245"/>
      <c r="E62" s="191"/>
      <c r="F62" s="261"/>
      <c r="G62" s="179"/>
      <c r="H62" s="195"/>
      <c r="I62" s="187"/>
      <c r="J62" s="179"/>
      <c r="K62" s="179"/>
      <c r="L62" s="183"/>
      <c r="M62" s="183"/>
      <c r="N62" s="183"/>
      <c r="O62" s="183"/>
      <c r="P62" s="190"/>
      <c r="Q62" s="182"/>
      <c r="R62" s="183"/>
      <c r="S62" s="183"/>
      <c r="T62" s="183"/>
      <c r="U62" s="182"/>
      <c r="V62" s="183"/>
      <c r="W62" s="183"/>
      <c r="X62" s="183"/>
      <c r="Y62" s="183"/>
      <c r="Z62" s="183"/>
      <c r="AA62" s="248"/>
      <c r="AB62" s="183"/>
      <c r="AC62" s="183"/>
      <c r="AD62" s="183"/>
      <c r="AE62" s="183"/>
      <c r="AF62" s="184"/>
      <c r="AG62" s="183"/>
      <c r="AH62" s="183"/>
      <c r="AI62" s="183"/>
      <c r="AJ62" s="183"/>
      <c r="AK62" s="251"/>
      <c r="AL62" s="183"/>
      <c r="AM62" s="183"/>
      <c r="AN62" s="184"/>
      <c r="AO62" s="200"/>
      <c r="AP62" s="185"/>
      <c r="AQ62" s="185"/>
      <c r="AR62" s="254"/>
      <c r="AS62" s="185"/>
      <c r="AT62" s="185"/>
      <c r="AU62" s="200"/>
      <c r="AV62" s="200"/>
      <c r="AW62" s="182"/>
      <c r="AX62" s="185"/>
      <c r="AY62" s="185"/>
      <c r="AZ62" s="200"/>
      <c r="BA62" s="200"/>
      <c r="BB62" s="200"/>
      <c r="BC62" s="254"/>
      <c r="BD62" s="185"/>
      <c r="BE62" s="200"/>
      <c r="BF62" s="181"/>
      <c r="BG62" s="181"/>
      <c r="BH62" s="200"/>
      <c r="BI62" s="200"/>
      <c r="BJ62" s="200"/>
      <c r="BM62" s="201"/>
    </row>
    <row r="63" spans="1:65" ht="16.5" customHeight="1">
      <c r="A63" s="179"/>
      <c r="B63" s="193"/>
      <c r="C63" s="194"/>
      <c r="D63" s="245"/>
      <c r="E63" s="191"/>
      <c r="F63" s="261"/>
      <c r="G63" s="179"/>
      <c r="H63" s="195"/>
      <c r="I63" s="187"/>
      <c r="J63" s="179"/>
      <c r="K63" s="179"/>
      <c r="L63" s="183"/>
      <c r="M63" s="183"/>
      <c r="N63" s="183"/>
      <c r="O63" s="183"/>
      <c r="P63" s="190"/>
      <c r="Q63" s="182"/>
      <c r="R63" s="183"/>
      <c r="S63" s="183"/>
      <c r="T63" s="183"/>
      <c r="U63" s="182"/>
      <c r="V63" s="183"/>
      <c r="W63" s="183"/>
      <c r="X63" s="183"/>
      <c r="Y63" s="183"/>
      <c r="Z63" s="183"/>
      <c r="AA63" s="248"/>
      <c r="AB63" s="183"/>
      <c r="AC63" s="183"/>
      <c r="AD63" s="183"/>
      <c r="AE63" s="183"/>
      <c r="AF63" s="184"/>
      <c r="AG63" s="183"/>
      <c r="AH63" s="183"/>
      <c r="AI63" s="183"/>
      <c r="AJ63" s="183"/>
      <c r="AK63" s="251"/>
      <c r="AL63" s="183"/>
      <c r="AM63" s="183"/>
      <c r="AN63" s="184"/>
      <c r="AO63" s="200"/>
      <c r="AP63" s="185"/>
      <c r="AQ63" s="185"/>
      <c r="AR63" s="254"/>
      <c r="AS63" s="185"/>
      <c r="AT63" s="185"/>
      <c r="AU63" s="200"/>
      <c r="AV63" s="200"/>
      <c r="AW63" s="182"/>
      <c r="AX63" s="185"/>
      <c r="AY63" s="185"/>
      <c r="AZ63" s="200"/>
      <c r="BA63" s="200"/>
      <c r="BB63" s="200"/>
      <c r="BC63" s="254"/>
      <c r="BD63" s="185"/>
      <c r="BE63" s="200"/>
      <c r="BF63" s="181"/>
      <c r="BG63" s="181"/>
      <c r="BH63" s="200"/>
      <c r="BI63" s="200"/>
      <c r="BJ63" s="200"/>
      <c r="BM63" s="201"/>
    </row>
    <row r="64" spans="1:65" ht="120" customHeight="1">
      <c r="A64" s="179"/>
      <c r="B64" s="193"/>
      <c r="C64" s="194"/>
      <c r="D64" s="245"/>
      <c r="E64" s="191"/>
      <c r="F64" s="261"/>
      <c r="G64" s="179"/>
      <c r="H64" s="195"/>
      <c r="I64" s="187"/>
      <c r="J64" s="179"/>
      <c r="K64" s="179"/>
      <c r="L64" s="183"/>
      <c r="M64" s="183"/>
      <c r="N64" s="183"/>
      <c r="O64" s="183"/>
      <c r="P64" s="203"/>
      <c r="Q64" s="182"/>
      <c r="R64" s="183"/>
      <c r="S64" s="183"/>
      <c r="T64" s="183"/>
      <c r="U64" s="182"/>
      <c r="V64" s="183"/>
      <c r="W64" s="183"/>
      <c r="X64" s="183"/>
      <c r="Y64" s="183"/>
      <c r="Z64" s="183"/>
      <c r="AA64" s="248"/>
      <c r="AB64" s="183"/>
      <c r="AC64" s="183"/>
      <c r="AD64" s="183"/>
      <c r="AE64" s="183"/>
      <c r="AF64" s="184"/>
      <c r="AG64" s="183"/>
      <c r="AH64" s="183"/>
      <c r="AI64" s="183"/>
      <c r="AJ64" s="183"/>
      <c r="AK64" s="251"/>
      <c r="AL64" s="183"/>
      <c r="AM64" s="183"/>
      <c r="AN64" s="184"/>
      <c r="AO64" s="204"/>
      <c r="AP64" s="185"/>
      <c r="AQ64" s="185"/>
      <c r="AR64" s="254"/>
      <c r="AS64" s="185"/>
      <c r="AT64" s="185"/>
      <c r="AU64" s="204"/>
      <c r="AV64" s="204"/>
      <c r="AW64" s="182"/>
      <c r="AX64" s="185"/>
      <c r="AY64" s="185"/>
      <c r="AZ64" s="204"/>
      <c r="BA64" s="204"/>
      <c r="BB64" s="204"/>
      <c r="BC64" s="254"/>
      <c r="BD64" s="185"/>
      <c r="BE64" s="204"/>
      <c r="BF64" s="181"/>
      <c r="BG64" s="181"/>
      <c r="BH64" s="205"/>
      <c r="BI64" s="205"/>
      <c r="BJ64" s="205"/>
      <c r="BM64" s="201"/>
    </row>
    <row r="65" spans="1:65" ht="45" customHeight="1">
      <c r="A65" s="179"/>
      <c r="B65" s="193"/>
      <c r="C65" s="194"/>
      <c r="D65" s="245"/>
      <c r="E65" s="191"/>
      <c r="F65" s="261"/>
      <c r="G65" s="179"/>
      <c r="H65" s="195"/>
      <c r="I65" s="187"/>
      <c r="J65" s="179"/>
      <c r="K65" s="179"/>
      <c r="L65" s="183"/>
      <c r="M65" s="183"/>
      <c r="N65" s="183"/>
      <c r="O65" s="183"/>
      <c r="P65" s="190"/>
      <c r="Q65" s="182"/>
      <c r="R65" s="183"/>
      <c r="S65" s="183"/>
      <c r="T65" s="183"/>
      <c r="U65" s="182"/>
      <c r="V65" s="183"/>
      <c r="W65" s="183"/>
      <c r="X65" s="183"/>
      <c r="Y65" s="183"/>
      <c r="Z65" s="183"/>
      <c r="AA65" s="248"/>
      <c r="AB65" s="183"/>
      <c r="AC65" s="183"/>
      <c r="AD65" s="183"/>
      <c r="AE65" s="183"/>
      <c r="AF65" s="184"/>
      <c r="AG65" s="183"/>
      <c r="AH65" s="183"/>
      <c r="AI65" s="183"/>
      <c r="AJ65" s="183"/>
      <c r="AK65" s="251"/>
      <c r="AL65" s="183"/>
      <c r="AM65" s="183"/>
      <c r="AN65" s="184"/>
      <c r="AO65" s="204"/>
      <c r="AP65" s="185"/>
      <c r="AQ65" s="185"/>
      <c r="AR65" s="254"/>
      <c r="AS65" s="185"/>
      <c r="AT65" s="185"/>
      <c r="AU65" s="204"/>
      <c r="AV65" s="204"/>
      <c r="AW65" s="182"/>
      <c r="AX65" s="185"/>
      <c r="AY65" s="185"/>
      <c r="AZ65" s="204"/>
      <c r="BA65" s="204"/>
      <c r="BB65" s="204"/>
      <c r="BC65" s="254"/>
      <c r="BD65" s="185"/>
      <c r="BE65" s="200"/>
      <c r="BF65" s="181"/>
      <c r="BG65" s="181"/>
      <c r="BH65" s="200"/>
      <c r="BI65" s="200"/>
      <c r="BJ65" s="200"/>
      <c r="BM65" s="201"/>
    </row>
    <row r="66" spans="1:65">
      <c r="A66" s="202"/>
      <c r="BM66" s="200"/>
    </row>
    <row r="67" spans="1:65">
      <c r="A67" s="202"/>
      <c r="BM67" s="200"/>
    </row>
    <row r="68" spans="1:65">
      <c r="A68" s="202"/>
      <c r="BM68" s="200"/>
    </row>
    <row r="69" spans="1:65">
      <c r="A69" s="202"/>
      <c r="BM69" s="200"/>
    </row>
    <row r="70" spans="1:65">
      <c r="A70" s="202"/>
      <c r="BM70" s="200"/>
    </row>
    <row r="71" spans="1:65">
      <c r="A71" s="202"/>
      <c r="BM71" s="200"/>
    </row>
    <row r="72" spans="1:65">
      <c r="A72" s="202"/>
      <c r="BM72" s="200"/>
    </row>
    <row r="73" spans="1:65">
      <c r="A73" s="202"/>
      <c r="BM73" s="205"/>
    </row>
    <row r="74" spans="1:65">
      <c r="A74" s="202"/>
      <c r="BM74" s="200"/>
    </row>
    <row r="75" spans="1:65">
      <c r="A75" s="202"/>
    </row>
    <row r="76" spans="1:65">
      <c r="A76" s="202"/>
    </row>
    <row r="77" spans="1:65">
      <c r="A77" s="202"/>
    </row>
    <row r="78" spans="1:65">
      <c r="A78" s="202"/>
    </row>
    <row r="79" spans="1:65">
      <c r="A79" s="202"/>
    </row>
    <row r="80" spans="1:65">
      <c r="A80" s="202"/>
    </row>
    <row r="81" spans="1:1">
      <c r="A81" s="202"/>
    </row>
    <row r="82" spans="1:1">
      <c r="A82" s="202"/>
    </row>
    <row r="83" spans="1:1">
      <c r="A83" s="202"/>
    </row>
    <row r="84" spans="1:1">
      <c r="A84" s="202"/>
    </row>
    <row r="85" spans="1:1">
      <c r="A85" s="202"/>
    </row>
  </sheetData>
  <sortState ref="A9:BK100">
    <sortCondition ref="Y9:Y100"/>
    <sortCondition ref="H9:H100"/>
  </sortState>
  <mergeCells count="14">
    <mergeCell ref="AO7:AW7"/>
    <mergeCell ref="AX7:AZ7"/>
    <mergeCell ref="BB7:BE7"/>
    <mergeCell ref="BF7:BG7"/>
    <mergeCell ref="L7:Q7"/>
    <mergeCell ref="R7:U7"/>
    <mergeCell ref="V7:X7"/>
    <mergeCell ref="Y7:AF7"/>
    <mergeCell ref="AG7:AN7"/>
    <mergeCell ref="A2:B2"/>
    <mergeCell ref="A3:B3"/>
    <mergeCell ref="A4:B4"/>
    <mergeCell ref="A5:B5"/>
    <mergeCell ref="A6:B6"/>
  </mergeCells>
  <conditionalFormatting sqref="Q9:Q15">
    <cfRule type="containsText" dxfId="42" priority="187" operator="containsText" text="WIP">
      <formula>NOT(ISERROR(SEARCH("WIP",Q9)))</formula>
    </cfRule>
    <cfRule type="containsText" dxfId="41" priority="188" operator="containsText" text="Submitted">
      <formula>NOT(ISERROR(SEARCH("Submitted",Q9)))</formula>
    </cfRule>
    <cfRule type="containsText" dxfId="40" priority="189" operator="containsText" text="Approved">
      <formula>NOT(ISERROR(SEARCH("Approved",Q9)))</formula>
    </cfRule>
    <cfRule type="containsText" dxfId="39" priority="190" operator="containsText" text="Cancelled">
      <formula>NOT(ISERROR(SEARCH("Cancelled",Q9)))</formula>
    </cfRule>
  </conditionalFormatting>
  <conditionalFormatting sqref="Q17:Q18">
    <cfRule type="containsText" dxfId="38" priority="179" operator="containsText" text="WIP">
      <formula>NOT(ISERROR(SEARCH("WIP",Q17)))</formula>
    </cfRule>
    <cfRule type="containsText" dxfId="37" priority="180" operator="containsText" text="Submitted">
      <formula>NOT(ISERROR(SEARCH("Submitted",Q17)))</formula>
    </cfRule>
    <cfRule type="containsText" dxfId="36" priority="181" operator="containsText" text="Approved">
      <formula>NOT(ISERROR(SEARCH("Approved",Q17)))</formula>
    </cfRule>
    <cfRule type="containsText" dxfId="35" priority="182" operator="containsText" text="Cancelled">
      <formula>NOT(ISERROR(SEARCH("Cancelled",Q17)))</formula>
    </cfRule>
  </conditionalFormatting>
  <conditionalFormatting sqref="Q19:Q32 U19:U65">
    <cfRule type="containsText" dxfId="34" priority="115" operator="containsText" text="WIP">
      <formula>NOT(ISERROR(SEARCH("WIP",Q19)))</formula>
    </cfRule>
  </conditionalFormatting>
  <conditionalFormatting sqref="Q36:Q65 Q19:Q32">
    <cfRule type="containsText" dxfId="33" priority="340" operator="containsText" text="Submitted">
      <formula>NOT(ISERROR(SEARCH("Submitted",Q19)))</formula>
    </cfRule>
    <cfRule type="containsText" dxfId="32" priority="341" operator="containsText" text="Approved">
      <formula>NOT(ISERROR(SEARCH("Approved",Q19)))</formula>
    </cfRule>
    <cfRule type="containsText" dxfId="31" priority="342" operator="containsText" text="Cancelled">
      <formula>NOT(ISERROR(SEARCH("Cancelled",Q19)))</formula>
    </cfRule>
  </conditionalFormatting>
  <conditionalFormatting sqref="Q36:Q65">
    <cfRule type="containsText" dxfId="30" priority="339" operator="containsText" text="WIP">
      <formula>NOT(ISERROR(SEARCH("WIP",Q36)))</formula>
    </cfRule>
  </conditionalFormatting>
  <conditionalFormatting sqref="U19:U65">
    <cfRule type="containsText" dxfId="29" priority="230" operator="containsText" text="Completed">
      <formula>NOT(ISERROR(SEARCH("Completed",U19)))</formula>
    </cfRule>
  </conditionalFormatting>
  <conditionalFormatting sqref="AW19:AW32">
    <cfRule type="containsText" dxfId="28" priority="27" operator="containsText" text="In Process">
      <formula>NOT(ISERROR(SEARCH("In Process",AW19)))</formula>
    </cfRule>
    <cfRule type="containsText" dxfId="27" priority="28" operator="containsText" text="Approved">
      <formula>NOT(ISERROR(SEARCH("Approved",AW19)))</formula>
    </cfRule>
  </conditionalFormatting>
  <conditionalFormatting sqref="AK36:AK65 AN36:AN65 AK19:AK32 AF19:AF65 AN19:AN32">
    <cfRule type="containsText" dxfId="26" priority="739" operator="containsText" text="In Process">
      <formula>NOT(ISERROR(SEARCH("In Process",AF19)))</formula>
    </cfRule>
    <cfRule type="containsText" dxfId="25" priority="740" operator="containsText" text="Completed">
      <formula>NOT(ISERROR(SEARCH("Completed",AF19)))</formula>
    </cfRule>
  </conditionalFormatting>
  <conditionalFormatting sqref="AN16">
    <cfRule type="containsText" dxfId="24" priority="71" operator="containsText" text="In Process">
      <formula>NOT(ISERROR(SEARCH("In Process",AN16)))</formula>
    </cfRule>
    <cfRule type="containsText" dxfId="23" priority="72" operator="containsText" text="Approved">
      <formula>NOT(ISERROR(SEARCH("Approved",AN16)))</formula>
    </cfRule>
  </conditionalFormatting>
  <conditionalFormatting sqref="AW10:AW11">
    <cfRule type="containsText" dxfId="22" priority="101" operator="containsText" text="In Process">
      <formula>NOT(ISERROR(SEARCH("In Process",AW10)))</formula>
    </cfRule>
    <cfRule type="containsText" dxfId="21" priority="102" operator="containsText" text="Approved">
      <formula>NOT(ISERROR(SEARCH("Approved",AW10)))</formula>
    </cfRule>
  </conditionalFormatting>
  <conditionalFormatting sqref="AW15:AW18">
    <cfRule type="containsText" dxfId="20" priority="69" operator="containsText" text="In Process">
      <formula>NOT(ISERROR(SEARCH("In Process",AW15)))</formula>
    </cfRule>
    <cfRule type="containsText" dxfId="19" priority="70" operator="containsText" text="Approved">
      <formula>NOT(ISERROR(SEARCH("Approved",AW15)))</formula>
    </cfRule>
  </conditionalFormatting>
  <conditionalFormatting sqref="AW36:AW65">
    <cfRule type="containsText" dxfId="18" priority="327" operator="containsText" text="In Process">
      <formula>NOT(ISERROR(SEARCH("In Process",AW36)))</formula>
    </cfRule>
    <cfRule type="containsText" dxfId="17" priority="328" operator="containsText" text="Approved">
      <formula>NOT(ISERROR(SEARCH("Approved",AW36)))</formula>
    </cfRule>
  </conditionalFormatting>
  <conditionalFormatting sqref="BB19:BB32">
    <cfRule type="containsText" dxfId="16" priority="335" operator="containsText" text="Not Approved">
      <formula>NOT(ISERROR(SEARCH("Not Approved",BB19)))</formula>
    </cfRule>
    <cfRule type="containsText" dxfId="15" priority="336" operator="containsText" text="Approved, In Process">
      <formula>NOT(ISERROR(SEARCH("Approved, In Process",BB19)))</formula>
    </cfRule>
    <cfRule type="containsText" dxfId="14" priority="337" operator="containsText" text="Completed">
      <formula>NOT(ISERROR(SEARCH("Completed",BB19)))</formula>
    </cfRule>
  </conditionalFormatting>
  <dataValidations count="11">
    <dataValidation allowBlank="1" showInputMessage="1" showErrorMessage="1" sqref="G8 I8 AS31:AT31 AG36:AG57 AG64:AG65 AL21:AM26 AH26:AK32 AL29:AM32 BF19:BF1048576 AL19:AM19 AG19:AG32 AI19:AK25 AU19:AV32 AO19:AR32"/>
    <dataValidation type="list" allowBlank="1" showInputMessage="1" showErrorMessage="1" sqref="AH19:AH25">
      <formula1>$P$3:$P$10</formula1>
    </dataValidation>
    <dataValidation type="list" allowBlank="1" showInputMessage="1" showErrorMessage="1" sqref="AN36:AN65 AN19:AN32">
      <formula1>#REF!</formula1>
    </dataValidation>
    <dataValidation type="list" allowBlank="1" showInputMessage="1" showErrorMessage="1" sqref="Q36:Q65 X36:X65 X19:X32 Q19:Q32">
      <formula1>#REF!</formula1>
    </dataValidation>
    <dataValidation type="list" allowBlank="1" showInputMessage="1" showErrorMessage="1" sqref="AF36:AF65 AF19:AF33">
      <formula1>#REF!</formula1>
    </dataValidation>
    <dataValidation type="list" allowBlank="1" showInputMessage="1" showErrorMessage="1" sqref="AW36:AW65 AW19:AW32">
      <formula1>#REF!</formula1>
    </dataValidation>
    <dataValidation type="list" allowBlank="1" showInputMessage="1" showErrorMessage="1" sqref="BA19:BB32">
      <formula1>#REF!</formula1>
    </dataValidation>
    <dataValidation type="list" allowBlank="1" showInputMessage="1" showErrorMessage="1" sqref="U19:U65">
      <formula1>#REF!</formula1>
    </dataValidation>
    <dataValidation type="list" allowBlank="1" showInputMessage="1" showErrorMessage="1" sqref="G9:G65">
      <formula1>#REF!</formula1>
    </dataValidation>
    <dataValidation type="list" allowBlank="1" showInputMessage="1" showErrorMessage="1" sqref="I9:I65">
      <formula1>#REF!</formula1>
    </dataValidation>
    <dataValidation type="list" allowBlank="1" showInputMessage="1" showErrorMessage="1" sqref="J9:J65">
      <formula1>#REF!</formula1>
    </dataValidation>
  </dataValidations>
  <printOptions horizontalCentered="1"/>
  <pageMargins left="0.511811023622047" right="0.511811023622047" top="0.35433070866141703" bottom="0.35433070866141703" header="0.31496062992126" footer="0.31496062992126"/>
  <pageSetup paperSize="9" scale="87" fitToHeight="0" orientation="landscape" r:id="rId1"/>
  <headerFooter>
    <oddFooter>&amp;L&amp;F&amp;RPage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'D:\Rsir\[SRC Development Tracker-25072024.xlsx]Status Value'!#REF!</xm:f>
          </x14:formula1>
          <xm:sqref>AW10:AW11 AW15:AW18 AN16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5"/>
  <sheetViews>
    <sheetView topLeftCell="A19" workbookViewId="0">
      <selection activeCell="B24" sqref="B24"/>
    </sheetView>
  </sheetViews>
  <sheetFormatPr defaultColWidth="9" defaultRowHeight="16.5"/>
  <cols>
    <col min="2" max="2" width="18.75" customWidth="1"/>
  </cols>
  <sheetData>
    <row r="1" spans="1:8">
      <c r="A1" s="89" t="s">
        <v>1</v>
      </c>
      <c r="B1" s="90" t="s">
        <v>443</v>
      </c>
      <c r="C1" s="90" t="s">
        <v>444</v>
      </c>
      <c r="D1" s="90" t="s">
        <v>24</v>
      </c>
      <c r="E1" s="90" t="s">
        <v>25</v>
      </c>
      <c r="F1" s="90" t="s">
        <v>395</v>
      </c>
      <c r="G1" s="90" t="s">
        <v>445</v>
      </c>
      <c r="H1" s="90" t="s">
        <v>446</v>
      </c>
    </row>
    <row r="2" spans="1:8" ht="45" hidden="1">
      <c r="A2" s="91" t="s">
        <v>11</v>
      </c>
      <c r="B2" s="92" t="s">
        <v>447</v>
      </c>
      <c r="C2" s="92" t="s">
        <v>45</v>
      </c>
      <c r="D2" s="93" t="s">
        <v>9</v>
      </c>
      <c r="E2" s="93" t="s">
        <v>86</v>
      </c>
      <c r="F2" s="93" t="s">
        <v>448</v>
      </c>
      <c r="G2" s="93" t="s">
        <v>449</v>
      </c>
      <c r="H2" s="93" t="s">
        <v>450</v>
      </c>
    </row>
    <row r="3" spans="1:8" hidden="1">
      <c r="A3" s="91" t="s">
        <v>11</v>
      </c>
      <c r="B3" s="92" t="s">
        <v>451</v>
      </c>
      <c r="C3" s="92" t="s">
        <v>45</v>
      </c>
      <c r="D3" s="93" t="s">
        <v>9</v>
      </c>
      <c r="E3" s="93" t="s">
        <v>86</v>
      </c>
      <c r="F3" s="93" t="s">
        <v>448</v>
      </c>
      <c r="G3" s="93" t="s">
        <v>452</v>
      </c>
      <c r="H3" s="93" t="s">
        <v>450</v>
      </c>
    </row>
    <row r="4" spans="1:8" ht="30" hidden="1">
      <c r="A4" s="91" t="s">
        <v>11</v>
      </c>
      <c r="B4" s="92" t="s">
        <v>453</v>
      </c>
      <c r="C4" s="92" t="s">
        <v>45</v>
      </c>
      <c r="D4" s="93" t="s">
        <v>9</v>
      </c>
      <c r="E4" s="93" t="s">
        <v>86</v>
      </c>
      <c r="F4" s="93" t="s">
        <v>448</v>
      </c>
      <c r="G4" s="93" t="s">
        <v>452</v>
      </c>
      <c r="H4" s="93" t="s">
        <v>450</v>
      </c>
    </row>
    <row r="5" spans="1:8" ht="45" hidden="1">
      <c r="A5" s="91" t="s">
        <v>11</v>
      </c>
      <c r="B5" s="92" t="s">
        <v>454</v>
      </c>
      <c r="C5" s="92" t="s">
        <v>75</v>
      </c>
      <c r="D5" s="93" t="s">
        <v>8</v>
      </c>
      <c r="E5" s="93" t="s">
        <v>59</v>
      </c>
      <c r="F5" s="93" t="s">
        <v>18</v>
      </c>
      <c r="G5" s="93" t="s">
        <v>18</v>
      </c>
      <c r="H5" s="93" t="s">
        <v>450</v>
      </c>
    </row>
    <row r="6" spans="1:8" ht="30" hidden="1">
      <c r="A6" s="91" t="s">
        <v>11</v>
      </c>
      <c r="B6" s="92" t="s">
        <v>455</v>
      </c>
      <c r="C6" s="92" t="s">
        <v>62</v>
      </c>
      <c r="D6" s="93" t="s">
        <v>9</v>
      </c>
      <c r="E6" s="93" t="s">
        <v>47</v>
      </c>
      <c r="F6" s="93" t="s">
        <v>448</v>
      </c>
      <c r="G6" s="93" t="s">
        <v>452</v>
      </c>
      <c r="H6" s="93" t="s">
        <v>18</v>
      </c>
    </row>
    <row r="7" spans="1:8" ht="75" hidden="1">
      <c r="A7" s="91" t="s">
        <v>11</v>
      </c>
      <c r="B7" s="92" t="s">
        <v>456</v>
      </c>
      <c r="C7" s="92" t="s">
        <v>62</v>
      </c>
      <c r="D7" s="93" t="s">
        <v>8</v>
      </c>
      <c r="E7" s="93" t="s">
        <v>59</v>
      </c>
      <c r="F7" s="93" t="s">
        <v>442</v>
      </c>
      <c r="G7" s="93" t="s">
        <v>452</v>
      </c>
      <c r="H7" s="93" t="s">
        <v>450</v>
      </c>
    </row>
    <row r="8" spans="1:8" ht="45.75" hidden="1">
      <c r="A8" s="91" t="s">
        <v>11</v>
      </c>
      <c r="B8" s="94" t="s">
        <v>457</v>
      </c>
      <c r="C8" s="92" t="s">
        <v>155</v>
      </c>
      <c r="D8" s="93" t="s">
        <v>9</v>
      </c>
      <c r="E8" s="93" t="s">
        <v>59</v>
      </c>
      <c r="F8" s="93" t="s">
        <v>18</v>
      </c>
      <c r="G8" s="93" t="s">
        <v>18</v>
      </c>
      <c r="H8" s="93" t="s">
        <v>450</v>
      </c>
    </row>
    <row r="9" spans="1:8" ht="60.75" hidden="1">
      <c r="A9" s="91" t="s">
        <v>11</v>
      </c>
      <c r="B9" s="94" t="s">
        <v>458</v>
      </c>
      <c r="C9" s="92" t="s">
        <v>155</v>
      </c>
      <c r="D9" s="93" t="s">
        <v>9</v>
      </c>
      <c r="E9" s="93" t="s">
        <v>59</v>
      </c>
      <c r="F9" s="93" t="s">
        <v>18</v>
      </c>
      <c r="G9" s="93" t="s">
        <v>18</v>
      </c>
      <c r="H9" s="93" t="s">
        <v>450</v>
      </c>
    </row>
    <row r="10" spans="1:8" ht="30" hidden="1">
      <c r="A10" s="91" t="s">
        <v>11</v>
      </c>
      <c r="B10" s="92" t="s">
        <v>459</v>
      </c>
      <c r="C10" s="92" t="s">
        <v>155</v>
      </c>
      <c r="D10" s="93" t="s">
        <v>9</v>
      </c>
      <c r="E10" s="93" t="s">
        <v>59</v>
      </c>
      <c r="F10" s="93" t="s">
        <v>18</v>
      </c>
      <c r="G10" s="93" t="s">
        <v>18</v>
      </c>
      <c r="H10" s="93" t="s">
        <v>450</v>
      </c>
    </row>
    <row r="11" spans="1:8" ht="45.75" hidden="1">
      <c r="A11" s="91" t="s">
        <v>11</v>
      </c>
      <c r="B11" s="94" t="s">
        <v>460</v>
      </c>
      <c r="C11" s="92" t="s">
        <v>155</v>
      </c>
      <c r="D11" s="93" t="s">
        <v>9</v>
      </c>
      <c r="E11" s="93" t="s">
        <v>59</v>
      </c>
      <c r="F11" s="93" t="s">
        <v>18</v>
      </c>
      <c r="G11" s="93" t="s">
        <v>18</v>
      </c>
      <c r="H11" s="93" t="s">
        <v>450</v>
      </c>
    </row>
    <row r="12" spans="1:8" ht="45.75" hidden="1">
      <c r="A12" s="91" t="s">
        <v>11</v>
      </c>
      <c r="B12" s="94" t="s">
        <v>461</v>
      </c>
      <c r="C12" s="92" t="s">
        <v>155</v>
      </c>
      <c r="D12" s="93" t="s">
        <v>9</v>
      </c>
      <c r="E12" s="93" t="s">
        <v>59</v>
      </c>
      <c r="F12" s="93" t="s">
        <v>18</v>
      </c>
      <c r="G12" s="93" t="s">
        <v>18</v>
      </c>
      <c r="H12" s="93" t="s">
        <v>450</v>
      </c>
    </row>
    <row r="13" spans="1:8" ht="45" hidden="1">
      <c r="A13" s="91" t="s">
        <v>386</v>
      </c>
      <c r="B13" s="92" t="s">
        <v>462</v>
      </c>
      <c r="C13" s="92" t="s">
        <v>155</v>
      </c>
      <c r="D13" s="93" t="s">
        <v>9</v>
      </c>
      <c r="E13" s="93" t="s">
        <v>59</v>
      </c>
      <c r="F13" s="93" t="s">
        <v>18</v>
      </c>
      <c r="G13" s="93" t="s">
        <v>18</v>
      </c>
      <c r="H13" s="93" t="s">
        <v>450</v>
      </c>
    </row>
    <row r="14" spans="1:8">
      <c r="A14" s="95" t="s">
        <v>387</v>
      </c>
      <c r="B14" s="96" t="s">
        <v>463</v>
      </c>
      <c r="C14" s="97" t="s">
        <v>45</v>
      </c>
      <c r="D14" s="93" t="s">
        <v>8</v>
      </c>
      <c r="E14" s="93" t="s">
        <v>86</v>
      </c>
      <c r="F14" s="93" t="s">
        <v>442</v>
      </c>
      <c r="G14" s="93" t="s">
        <v>452</v>
      </c>
      <c r="H14" s="93" t="s">
        <v>450</v>
      </c>
    </row>
    <row r="15" spans="1:8">
      <c r="A15" s="95" t="s">
        <v>387</v>
      </c>
      <c r="B15" s="97" t="s">
        <v>464</v>
      </c>
      <c r="C15" s="97" t="s">
        <v>45</v>
      </c>
      <c r="D15" s="93" t="s">
        <v>8</v>
      </c>
      <c r="E15" s="93" t="s">
        <v>86</v>
      </c>
      <c r="F15" s="93" t="s">
        <v>442</v>
      </c>
      <c r="G15" s="93" t="s">
        <v>452</v>
      </c>
      <c r="H15" s="93" t="s">
        <v>450</v>
      </c>
    </row>
    <row r="16" spans="1:8">
      <c r="A16" s="95" t="s">
        <v>387</v>
      </c>
      <c r="B16" s="97" t="s">
        <v>465</v>
      </c>
      <c r="C16" s="97" t="s">
        <v>45</v>
      </c>
      <c r="D16" s="93" t="s">
        <v>8</v>
      </c>
      <c r="E16" s="93" t="s">
        <v>86</v>
      </c>
      <c r="F16" s="93" t="s">
        <v>442</v>
      </c>
      <c r="G16" s="93" t="s">
        <v>452</v>
      </c>
      <c r="H16" s="93" t="s">
        <v>450</v>
      </c>
    </row>
    <row r="17" spans="1:8">
      <c r="A17" s="95" t="s">
        <v>387</v>
      </c>
      <c r="B17" s="98" t="s">
        <v>466</v>
      </c>
      <c r="C17" s="97" t="s">
        <v>68</v>
      </c>
      <c r="D17" s="93" t="s">
        <v>9</v>
      </c>
      <c r="E17" s="93" t="s">
        <v>86</v>
      </c>
      <c r="F17" s="93" t="s">
        <v>442</v>
      </c>
      <c r="G17" s="93" t="s">
        <v>452</v>
      </c>
      <c r="H17" s="93" t="s">
        <v>450</v>
      </c>
    </row>
    <row r="18" spans="1:8">
      <c r="A18" s="95" t="s">
        <v>387</v>
      </c>
      <c r="B18" s="98" t="s">
        <v>467</v>
      </c>
      <c r="C18" s="97" t="s">
        <v>68</v>
      </c>
      <c r="D18" s="93" t="s">
        <v>9</v>
      </c>
      <c r="E18" s="93" t="s">
        <v>86</v>
      </c>
      <c r="F18" s="93" t="s">
        <v>442</v>
      </c>
      <c r="G18" s="93" t="s">
        <v>452</v>
      </c>
      <c r="H18" s="93" t="s">
        <v>450</v>
      </c>
    </row>
    <row r="19" spans="1:8">
      <c r="A19" s="95" t="s">
        <v>387</v>
      </c>
      <c r="B19" s="96" t="s">
        <v>468</v>
      </c>
      <c r="C19" s="97" t="s">
        <v>68</v>
      </c>
      <c r="D19" s="93" t="s">
        <v>9</v>
      </c>
      <c r="E19" s="93" t="s">
        <v>86</v>
      </c>
      <c r="F19" s="93" t="s">
        <v>442</v>
      </c>
      <c r="G19" s="93" t="s">
        <v>452</v>
      </c>
      <c r="H19" s="93" t="s">
        <v>450</v>
      </c>
    </row>
    <row r="20" spans="1:8">
      <c r="A20" s="95" t="s">
        <v>387</v>
      </c>
      <c r="B20" s="98" t="s">
        <v>469</v>
      </c>
      <c r="C20" s="97" t="s">
        <v>68</v>
      </c>
      <c r="D20" s="93" t="s">
        <v>9</v>
      </c>
      <c r="E20" s="93" t="s">
        <v>86</v>
      </c>
      <c r="F20" s="93" t="s">
        <v>442</v>
      </c>
      <c r="G20" s="93" t="s">
        <v>452</v>
      </c>
      <c r="H20" s="93" t="s">
        <v>450</v>
      </c>
    </row>
    <row r="21" spans="1:8" ht="30">
      <c r="A21" s="95" t="s">
        <v>387</v>
      </c>
      <c r="B21" s="96" t="s">
        <v>470</v>
      </c>
      <c r="C21" s="97" t="s">
        <v>45</v>
      </c>
      <c r="D21" s="93" t="s">
        <v>8</v>
      </c>
      <c r="E21" s="93" t="s">
        <v>86</v>
      </c>
      <c r="F21" s="93" t="s">
        <v>442</v>
      </c>
      <c r="G21" s="93" t="s">
        <v>452</v>
      </c>
      <c r="H21" s="93" t="s">
        <v>450</v>
      </c>
    </row>
    <row r="22" spans="1:8">
      <c r="A22" s="95" t="s">
        <v>387</v>
      </c>
      <c r="B22" s="96" t="s">
        <v>471</v>
      </c>
      <c r="C22" s="97" t="s">
        <v>103</v>
      </c>
      <c r="D22" s="93" t="s">
        <v>8</v>
      </c>
      <c r="E22" s="93" t="s">
        <v>86</v>
      </c>
      <c r="F22" s="93" t="s">
        <v>442</v>
      </c>
      <c r="G22" s="93" t="s">
        <v>452</v>
      </c>
      <c r="H22" s="93" t="s">
        <v>450</v>
      </c>
    </row>
    <row r="23" spans="1:8">
      <c r="A23" s="95" t="s">
        <v>387</v>
      </c>
      <c r="B23" s="97" t="s">
        <v>472</v>
      </c>
      <c r="C23" s="93" t="s">
        <v>103</v>
      </c>
      <c r="D23" s="93" t="s">
        <v>8</v>
      </c>
      <c r="E23" s="93" t="s">
        <v>86</v>
      </c>
      <c r="F23" s="93" t="s">
        <v>442</v>
      </c>
      <c r="G23" s="93" t="s">
        <v>452</v>
      </c>
      <c r="H23" s="93" t="s">
        <v>450</v>
      </c>
    </row>
    <row r="24" spans="1:8">
      <c r="A24" s="95" t="s">
        <v>387</v>
      </c>
      <c r="B24" s="97" t="s">
        <v>473</v>
      </c>
      <c r="C24" s="93" t="s">
        <v>103</v>
      </c>
      <c r="D24" s="93" t="s">
        <v>8</v>
      </c>
      <c r="E24" s="93" t="s">
        <v>86</v>
      </c>
      <c r="F24" s="93" t="s">
        <v>442</v>
      </c>
      <c r="G24" s="93" t="s">
        <v>452</v>
      </c>
      <c r="H24" s="93" t="s">
        <v>450</v>
      </c>
    </row>
    <row r="25" spans="1:8">
      <c r="A25" s="95" t="s">
        <v>387</v>
      </c>
      <c r="B25" s="97" t="s">
        <v>474</v>
      </c>
      <c r="C25" s="93" t="s">
        <v>103</v>
      </c>
      <c r="D25" s="93" t="s">
        <v>8</v>
      </c>
      <c r="E25" s="93" t="s">
        <v>86</v>
      </c>
      <c r="F25" s="93" t="s">
        <v>442</v>
      </c>
      <c r="G25" s="93" t="s">
        <v>452</v>
      </c>
      <c r="H25" s="93" t="s">
        <v>450</v>
      </c>
    </row>
    <row r="26" spans="1:8">
      <c r="A26" s="95" t="s">
        <v>387</v>
      </c>
      <c r="B26" s="97" t="s">
        <v>475</v>
      </c>
      <c r="C26" s="93" t="s">
        <v>103</v>
      </c>
      <c r="D26" s="93" t="s">
        <v>8</v>
      </c>
      <c r="E26" s="93" t="s">
        <v>86</v>
      </c>
      <c r="F26" s="93" t="s">
        <v>442</v>
      </c>
      <c r="G26" s="93" t="s">
        <v>452</v>
      </c>
      <c r="H26" s="93" t="s">
        <v>450</v>
      </c>
    </row>
    <row r="27" spans="1:8" ht="30">
      <c r="A27" s="95" t="s">
        <v>387</v>
      </c>
      <c r="B27" s="96" t="s">
        <v>476</v>
      </c>
      <c r="C27" s="97" t="s">
        <v>103</v>
      </c>
      <c r="D27" s="93" t="s">
        <v>8</v>
      </c>
      <c r="E27" s="93" t="s">
        <v>86</v>
      </c>
      <c r="F27" s="93" t="s">
        <v>442</v>
      </c>
      <c r="G27" s="93" t="s">
        <v>452</v>
      </c>
      <c r="H27" s="93" t="s">
        <v>450</v>
      </c>
    </row>
    <row r="28" spans="1:8" ht="30">
      <c r="A28" s="95" t="s">
        <v>387</v>
      </c>
      <c r="B28" s="98" t="s">
        <v>477</v>
      </c>
      <c r="C28" s="99" t="s">
        <v>62</v>
      </c>
      <c r="D28" s="93" t="s">
        <v>9</v>
      </c>
      <c r="E28" s="93" t="s">
        <v>59</v>
      </c>
      <c r="F28" s="93" t="s">
        <v>18</v>
      </c>
      <c r="G28" s="93" t="s">
        <v>18</v>
      </c>
      <c r="H28" s="93" t="s">
        <v>450</v>
      </c>
    </row>
    <row r="29" spans="1:8">
      <c r="A29" s="95" t="s">
        <v>387</v>
      </c>
      <c r="B29" s="98" t="s">
        <v>478</v>
      </c>
      <c r="C29" s="99" t="s">
        <v>62</v>
      </c>
      <c r="D29" s="93" t="s">
        <v>9</v>
      </c>
      <c r="E29" s="93" t="s">
        <v>59</v>
      </c>
      <c r="F29" s="93" t="s">
        <v>18</v>
      </c>
      <c r="G29" s="93" t="s">
        <v>18</v>
      </c>
      <c r="H29" s="93" t="s">
        <v>450</v>
      </c>
    </row>
    <row r="30" spans="1:8" ht="30">
      <c r="A30" s="95" t="s">
        <v>387</v>
      </c>
      <c r="B30" s="98" t="s">
        <v>479</v>
      </c>
      <c r="C30" s="99" t="s">
        <v>62</v>
      </c>
      <c r="D30" s="93" t="s">
        <v>8</v>
      </c>
      <c r="E30" s="93" t="s">
        <v>59</v>
      </c>
      <c r="F30" s="93" t="s">
        <v>18</v>
      </c>
      <c r="G30" s="93" t="s">
        <v>18</v>
      </c>
      <c r="H30" s="93" t="s">
        <v>450</v>
      </c>
    </row>
    <row r="31" spans="1:8">
      <c r="A31" s="95" t="s">
        <v>387</v>
      </c>
      <c r="B31" s="96" t="s">
        <v>480</v>
      </c>
      <c r="C31" s="97" t="s">
        <v>68</v>
      </c>
      <c r="D31" s="93" t="s">
        <v>9</v>
      </c>
      <c r="E31" s="93" t="s">
        <v>59</v>
      </c>
      <c r="F31" s="93" t="s">
        <v>18</v>
      </c>
      <c r="G31" s="93" t="s">
        <v>18</v>
      </c>
      <c r="H31" s="93" t="s">
        <v>450</v>
      </c>
    </row>
    <row r="32" spans="1:8">
      <c r="A32" s="95" t="s">
        <v>387</v>
      </c>
      <c r="B32" s="96" t="s">
        <v>481</v>
      </c>
      <c r="C32" s="97" t="s">
        <v>103</v>
      </c>
      <c r="D32" s="93" t="s">
        <v>9</v>
      </c>
      <c r="E32" s="93" t="s">
        <v>59</v>
      </c>
      <c r="F32" s="93" t="s">
        <v>18</v>
      </c>
      <c r="G32" s="93" t="s">
        <v>18</v>
      </c>
      <c r="H32" s="93" t="s">
        <v>450</v>
      </c>
    </row>
    <row r="33" spans="1:8">
      <c r="A33" s="95" t="s">
        <v>387</v>
      </c>
      <c r="B33" s="93" t="s">
        <v>482</v>
      </c>
      <c r="C33" s="97" t="s">
        <v>68</v>
      </c>
      <c r="D33" s="93" t="s">
        <v>10</v>
      </c>
      <c r="E33" s="93" t="s">
        <v>59</v>
      </c>
      <c r="F33" s="93" t="s">
        <v>18</v>
      </c>
      <c r="G33" s="93" t="s">
        <v>18</v>
      </c>
      <c r="H33" s="93" t="s">
        <v>450</v>
      </c>
    </row>
    <row r="34" spans="1:8">
      <c r="A34" s="95" t="s">
        <v>387</v>
      </c>
      <c r="B34" s="93" t="s">
        <v>483</v>
      </c>
      <c r="C34" s="93" t="s">
        <v>155</v>
      </c>
      <c r="D34" s="93" t="s">
        <v>8</v>
      </c>
      <c r="E34" s="93" t="s">
        <v>59</v>
      </c>
      <c r="F34" s="93" t="s">
        <v>18</v>
      </c>
      <c r="G34" s="93" t="s">
        <v>18</v>
      </c>
      <c r="H34" s="93" t="s">
        <v>450</v>
      </c>
    </row>
    <row r="35" spans="1:8" ht="30">
      <c r="A35" s="95" t="s">
        <v>387</v>
      </c>
      <c r="B35" s="100" t="s">
        <v>484</v>
      </c>
      <c r="C35" s="93" t="s">
        <v>155</v>
      </c>
      <c r="D35" s="93" t="s">
        <v>8</v>
      </c>
      <c r="E35" s="93" t="s">
        <v>59</v>
      </c>
      <c r="F35" s="93" t="s">
        <v>18</v>
      </c>
      <c r="G35" s="93" t="s">
        <v>18</v>
      </c>
      <c r="H35" s="93" t="s">
        <v>450</v>
      </c>
    </row>
    <row r="36" spans="1:8">
      <c r="A36" s="95" t="s">
        <v>387</v>
      </c>
      <c r="B36" s="100" t="s">
        <v>485</v>
      </c>
      <c r="C36" s="93" t="s">
        <v>155</v>
      </c>
      <c r="D36" s="93" t="s">
        <v>8</v>
      </c>
      <c r="E36" s="93" t="s">
        <v>59</v>
      </c>
      <c r="F36" s="93" t="s">
        <v>18</v>
      </c>
      <c r="G36" s="93" t="s">
        <v>18</v>
      </c>
      <c r="H36" s="93" t="s">
        <v>450</v>
      </c>
    </row>
    <row r="37" spans="1:8">
      <c r="A37" s="95" t="s">
        <v>387</v>
      </c>
      <c r="B37" s="100" t="s">
        <v>486</v>
      </c>
      <c r="C37" s="93" t="s">
        <v>155</v>
      </c>
      <c r="D37" s="93" t="s">
        <v>9</v>
      </c>
      <c r="E37" s="93" t="s">
        <v>59</v>
      </c>
      <c r="F37" s="93" t="s">
        <v>18</v>
      </c>
      <c r="G37" s="93" t="s">
        <v>18</v>
      </c>
      <c r="H37" s="93" t="s">
        <v>450</v>
      </c>
    </row>
    <row r="38" spans="1:8">
      <c r="A38" s="95" t="s">
        <v>387</v>
      </c>
      <c r="B38" s="100" t="s">
        <v>487</v>
      </c>
      <c r="C38" s="93" t="s">
        <v>103</v>
      </c>
      <c r="D38" s="93" t="s">
        <v>9</v>
      </c>
      <c r="E38" s="93" t="s">
        <v>47</v>
      </c>
      <c r="F38" s="93" t="s">
        <v>18</v>
      </c>
      <c r="G38" s="93" t="s">
        <v>18</v>
      </c>
      <c r="H38" s="93" t="s">
        <v>488</v>
      </c>
    </row>
    <row r="39" spans="1:8">
      <c r="A39" s="95" t="s">
        <v>387</v>
      </c>
      <c r="B39" s="100" t="s">
        <v>489</v>
      </c>
      <c r="C39" s="93" t="s">
        <v>103</v>
      </c>
      <c r="D39" s="93" t="s">
        <v>9</v>
      </c>
      <c r="E39" s="93" t="s">
        <v>47</v>
      </c>
      <c r="F39" s="93" t="s">
        <v>18</v>
      </c>
      <c r="G39" s="93" t="s">
        <v>18</v>
      </c>
      <c r="H39" s="93" t="s">
        <v>488</v>
      </c>
    </row>
    <row r="40" spans="1:8">
      <c r="A40" s="95" t="s">
        <v>387</v>
      </c>
      <c r="B40" s="100" t="s">
        <v>490</v>
      </c>
      <c r="C40" s="93" t="s">
        <v>103</v>
      </c>
      <c r="D40" s="93" t="s">
        <v>9</v>
      </c>
      <c r="E40" s="93" t="s">
        <v>47</v>
      </c>
      <c r="F40" s="93" t="s">
        <v>18</v>
      </c>
      <c r="G40" s="93" t="s">
        <v>18</v>
      </c>
      <c r="H40" s="93" t="s">
        <v>488</v>
      </c>
    </row>
    <row r="41" spans="1:8">
      <c r="A41" s="95" t="s">
        <v>387</v>
      </c>
      <c r="B41" s="100" t="s">
        <v>491</v>
      </c>
      <c r="C41" s="93" t="s">
        <v>103</v>
      </c>
      <c r="D41" s="93" t="s">
        <v>9</v>
      </c>
      <c r="E41" s="93" t="s">
        <v>47</v>
      </c>
      <c r="F41" s="93" t="s">
        <v>18</v>
      </c>
      <c r="G41" s="93" t="s">
        <v>18</v>
      </c>
      <c r="H41" s="93" t="s">
        <v>488</v>
      </c>
    </row>
    <row r="42" spans="1:8" ht="30">
      <c r="A42" s="95" t="s">
        <v>387</v>
      </c>
      <c r="B42" s="100" t="s">
        <v>492</v>
      </c>
      <c r="C42" s="93" t="s">
        <v>103</v>
      </c>
      <c r="D42" s="93" t="s">
        <v>9</v>
      </c>
      <c r="E42" s="93" t="s">
        <v>47</v>
      </c>
      <c r="F42" s="93" t="s">
        <v>18</v>
      </c>
      <c r="G42" s="93" t="s">
        <v>18</v>
      </c>
      <c r="H42" s="93" t="s">
        <v>488</v>
      </c>
    </row>
    <row r="43" spans="1:8" ht="30">
      <c r="A43" s="95" t="s">
        <v>387</v>
      </c>
      <c r="B43" s="100" t="s">
        <v>493</v>
      </c>
      <c r="C43" s="93" t="s">
        <v>103</v>
      </c>
      <c r="D43" s="93" t="s">
        <v>9</v>
      </c>
      <c r="E43" s="93" t="s">
        <v>47</v>
      </c>
      <c r="F43" s="93" t="s">
        <v>18</v>
      </c>
      <c r="G43" s="93" t="s">
        <v>18</v>
      </c>
      <c r="H43" s="93" t="s">
        <v>488</v>
      </c>
    </row>
    <row r="44" spans="1:8" ht="30">
      <c r="A44" s="95" t="s">
        <v>387</v>
      </c>
      <c r="B44" s="100" t="s">
        <v>494</v>
      </c>
      <c r="C44" s="93" t="s">
        <v>68</v>
      </c>
      <c r="D44" s="93" t="s">
        <v>9</v>
      </c>
      <c r="E44" s="93" t="s">
        <v>47</v>
      </c>
      <c r="F44" s="93" t="s">
        <v>18</v>
      </c>
      <c r="G44" s="93" t="s">
        <v>18</v>
      </c>
      <c r="H44" s="93" t="s">
        <v>488</v>
      </c>
    </row>
    <row r="45" spans="1:8" hidden="1">
      <c r="A45" s="95" t="s">
        <v>12</v>
      </c>
      <c r="B45" s="93" t="s">
        <v>495</v>
      </c>
      <c r="C45" s="92" t="s">
        <v>45</v>
      </c>
      <c r="D45" s="93" t="s">
        <v>9</v>
      </c>
      <c r="E45" s="93" t="s">
        <v>47</v>
      </c>
      <c r="F45" s="93" t="s">
        <v>448</v>
      </c>
      <c r="G45" s="93" t="s">
        <v>440</v>
      </c>
      <c r="H45" s="93" t="s">
        <v>450</v>
      </c>
    </row>
    <row r="46" spans="1:8" hidden="1">
      <c r="A46" s="95" t="s">
        <v>12</v>
      </c>
      <c r="B46" s="93" t="s">
        <v>496</v>
      </c>
      <c r="C46" s="92" t="s">
        <v>45</v>
      </c>
      <c r="D46" s="93" t="s">
        <v>9</v>
      </c>
      <c r="E46" s="93" t="s">
        <v>47</v>
      </c>
      <c r="F46" s="93" t="s">
        <v>448</v>
      </c>
      <c r="G46" s="93" t="s">
        <v>440</v>
      </c>
      <c r="H46" s="93" t="s">
        <v>18</v>
      </c>
    </row>
    <row r="47" spans="1:8" hidden="1">
      <c r="A47" s="95" t="s">
        <v>12</v>
      </c>
      <c r="B47" s="93" t="s">
        <v>497</v>
      </c>
      <c r="C47" s="92" t="s">
        <v>45</v>
      </c>
      <c r="D47" s="93" t="s">
        <v>9</v>
      </c>
      <c r="E47" s="93" t="s">
        <v>86</v>
      </c>
      <c r="F47" s="93" t="s">
        <v>448</v>
      </c>
      <c r="G47" s="93" t="s">
        <v>440</v>
      </c>
      <c r="H47" s="93" t="s">
        <v>450</v>
      </c>
    </row>
    <row r="48" spans="1:8" hidden="1">
      <c r="A48" s="95" t="s">
        <v>12</v>
      </c>
      <c r="B48" s="93" t="s">
        <v>498</v>
      </c>
      <c r="C48" s="97" t="s">
        <v>68</v>
      </c>
      <c r="D48" s="93" t="s">
        <v>8</v>
      </c>
      <c r="E48" s="93" t="s">
        <v>59</v>
      </c>
      <c r="F48" s="93" t="s">
        <v>448</v>
      </c>
      <c r="G48" s="93" t="s">
        <v>440</v>
      </c>
      <c r="H48" s="93" t="s">
        <v>450</v>
      </c>
    </row>
    <row r="49" spans="1:8" hidden="1">
      <c r="A49" s="95" t="s">
        <v>12</v>
      </c>
      <c r="B49" s="93" t="s">
        <v>499</v>
      </c>
      <c r="C49" s="99" t="s">
        <v>62</v>
      </c>
      <c r="D49" s="93" t="s">
        <v>8</v>
      </c>
      <c r="E49" s="93" t="s">
        <v>59</v>
      </c>
      <c r="F49" s="93" t="s">
        <v>448</v>
      </c>
      <c r="G49" s="93" t="s">
        <v>440</v>
      </c>
      <c r="H49" s="93" t="s">
        <v>450</v>
      </c>
    </row>
    <row r="50" spans="1:8" hidden="1">
      <c r="A50" s="95" t="s">
        <v>12</v>
      </c>
      <c r="B50" s="93" t="s">
        <v>500</v>
      </c>
      <c r="C50" s="92" t="s">
        <v>45</v>
      </c>
      <c r="D50" s="93" t="s">
        <v>9</v>
      </c>
      <c r="E50" s="93" t="s">
        <v>59</v>
      </c>
      <c r="F50" s="93" t="s">
        <v>448</v>
      </c>
      <c r="G50" s="93" t="s">
        <v>440</v>
      </c>
      <c r="H50" s="93" t="s">
        <v>450</v>
      </c>
    </row>
    <row r="51" spans="1:8" hidden="1">
      <c r="A51" s="95" t="s">
        <v>12</v>
      </c>
      <c r="B51" s="93" t="s">
        <v>501</v>
      </c>
      <c r="C51" s="97" t="s">
        <v>68</v>
      </c>
      <c r="D51" s="93" t="s">
        <v>9</v>
      </c>
      <c r="E51" s="93" t="s">
        <v>47</v>
      </c>
      <c r="F51" s="93" t="s">
        <v>448</v>
      </c>
      <c r="G51" s="93" t="s">
        <v>452</v>
      </c>
      <c r="H51" s="93" t="s">
        <v>450</v>
      </c>
    </row>
    <row r="52" spans="1:8" hidden="1">
      <c r="A52" s="95" t="s">
        <v>12</v>
      </c>
      <c r="B52" s="93" t="s">
        <v>502</v>
      </c>
      <c r="C52" s="97" t="s">
        <v>62</v>
      </c>
      <c r="D52" s="93" t="s">
        <v>9</v>
      </c>
      <c r="E52" s="93" t="s">
        <v>59</v>
      </c>
      <c r="F52" s="93" t="s">
        <v>18</v>
      </c>
      <c r="G52" s="93" t="s">
        <v>18</v>
      </c>
      <c r="H52" s="93" t="s">
        <v>18</v>
      </c>
    </row>
    <row r="53" spans="1:8" hidden="1">
      <c r="A53" s="95" t="s">
        <v>12</v>
      </c>
      <c r="B53" s="93" t="s">
        <v>503</v>
      </c>
      <c r="C53" s="99" t="s">
        <v>62</v>
      </c>
      <c r="D53" s="93" t="s">
        <v>8</v>
      </c>
      <c r="E53" s="93" t="s">
        <v>59</v>
      </c>
      <c r="F53" s="93" t="s">
        <v>448</v>
      </c>
      <c r="G53" s="93" t="s">
        <v>452</v>
      </c>
      <c r="H53" s="93" t="s">
        <v>450</v>
      </c>
    </row>
    <row r="54" spans="1:8" hidden="1">
      <c r="A54" s="95" t="s">
        <v>12</v>
      </c>
      <c r="B54" s="93" t="s">
        <v>504</v>
      </c>
      <c r="C54" s="99" t="s">
        <v>62</v>
      </c>
      <c r="D54" s="93" t="s">
        <v>9</v>
      </c>
      <c r="E54" s="93" t="s">
        <v>59</v>
      </c>
      <c r="F54" s="93" t="s">
        <v>18</v>
      </c>
      <c r="G54" s="93" t="s">
        <v>18</v>
      </c>
      <c r="H54" s="93" t="s">
        <v>18</v>
      </c>
    </row>
    <row r="55" spans="1:8" hidden="1">
      <c r="A55" s="95" t="s">
        <v>12</v>
      </c>
      <c r="B55" s="93" t="s">
        <v>505</v>
      </c>
      <c r="C55" s="99" t="s">
        <v>62</v>
      </c>
      <c r="D55" s="93" t="s">
        <v>8</v>
      </c>
      <c r="E55" s="93" t="s">
        <v>47</v>
      </c>
      <c r="F55" s="93" t="s">
        <v>448</v>
      </c>
      <c r="G55" s="93" t="s">
        <v>452</v>
      </c>
      <c r="H55" s="93" t="s">
        <v>18</v>
      </c>
    </row>
    <row r="56" spans="1:8" hidden="1">
      <c r="A56" s="95" t="s">
        <v>12</v>
      </c>
      <c r="B56" s="93" t="s">
        <v>506</v>
      </c>
      <c r="C56" s="99" t="s">
        <v>62</v>
      </c>
      <c r="D56" s="93" t="s">
        <v>8</v>
      </c>
      <c r="E56" s="93" t="s">
        <v>59</v>
      </c>
      <c r="F56" s="93" t="s">
        <v>448</v>
      </c>
      <c r="G56" s="93" t="s">
        <v>440</v>
      </c>
      <c r="H56" s="93" t="s">
        <v>450</v>
      </c>
    </row>
    <row r="57" spans="1:8" hidden="1">
      <c r="A57" s="95" t="s">
        <v>12</v>
      </c>
      <c r="B57" s="93" t="s">
        <v>507</v>
      </c>
      <c r="C57" s="99" t="s">
        <v>62</v>
      </c>
      <c r="D57" s="93" t="s">
        <v>8</v>
      </c>
      <c r="E57" s="93" t="s">
        <v>59</v>
      </c>
      <c r="F57" s="93" t="s">
        <v>448</v>
      </c>
      <c r="G57" s="93" t="s">
        <v>440</v>
      </c>
      <c r="H57" s="93" t="s">
        <v>450</v>
      </c>
    </row>
    <row r="58" spans="1:8" hidden="1">
      <c r="A58" s="95" t="s">
        <v>12</v>
      </c>
      <c r="B58" s="93" t="s">
        <v>508</v>
      </c>
      <c r="C58" s="99" t="s">
        <v>62</v>
      </c>
      <c r="D58" s="93" t="s">
        <v>8</v>
      </c>
      <c r="E58" s="93" t="s">
        <v>59</v>
      </c>
      <c r="F58" s="93" t="s">
        <v>18</v>
      </c>
      <c r="G58" s="93" t="s">
        <v>18</v>
      </c>
      <c r="H58" s="93" t="s">
        <v>450</v>
      </c>
    </row>
    <row r="59" spans="1:8" hidden="1">
      <c r="A59" s="95" t="s">
        <v>12</v>
      </c>
      <c r="B59" s="93" t="s">
        <v>509</v>
      </c>
      <c r="C59" s="99" t="s">
        <v>62</v>
      </c>
      <c r="D59" s="93" t="s">
        <v>8</v>
      </c>
      <c r="E59" s="93" t="s">
        <v>59</v>
      </c>
      <c r="F59" s="93" t="s">
        <v>448</v>
      </c>
      <c r="G59" s="93" t="s">
        <v>440</v>
      </c>
      <c r="H59" s="93" t="s">
        <v>450</v>
      </c>
    </row>
    <row r="60" spans="1:8" hidden="1">
      <c r="A60" s="95" t="s">
        <v>12</v>
      </c>
      <c r="B60" s="93" t="s">
        <v>510</v>
      </c>
      <c r="C60" s="99" t="s">
        <v>62</v>
      </c>
      <c r="D60" s="93" t="s">
        <v>8</v>
      </c>
      <c r="E60" s="93" t="s">
        <v>59</v>
      </c>
      <c r="F60" s="93" t="s">
        <v>448</v>
      </c>
      <c r="G60" s="93" t="s">
        <v>440</v>
      </c>
      <c r="H60" s="93" t="s">
        <v>450</v>
      </c>
    </row>
    <row r="61" spans="1:8" hidden="1">
      <c r="A61" s="95" t="s">
        <v>12</v>
      </c>
      <c r="B61" s="93" t="s">
        <v>511</v>
      </c>
      <c r="C61" s="97" t="s">
        <v>68</v>
      </c>
      <c r="D61" s="93" t="s">
        <v>8</v>
      </c>
      <c r="E61" s="93" t="s">
        <v>86</v>
      </c>
      <c r="F61" s="93" t="s">
        <v>448</v>
      </c>
      <c r="G61" s="93" t="s">
        <v>440</v>
      </c>
      <c r="H61" s="93" t="s">
        <v>18</v>
      </c>
    </row>
    <row r="62" spans="1:8" hidden="1">
      <c r="A62" s="95" t="s">
        <v>12</v>
      </c>
      <c r="B62" s="93" t="s">
        <v>512</v>
      </c>
      <c r="C62" s="97" t="s">
        <v>68</v>
      </c>
      <c r="D62" s="93" t="s">
        <v>8</v>
      </c>
      <c r="E62" s="93" t="s">
        <v>47</v>
      </c>
      <c r="F62" s="93" t="s">
        <v>448</v>
      </c>
      <c r="G62" s="93" t="s">
        <v>440</v>
      </c>
      <c r="H62" s="93" t="s">
        <v>450</v>
      </c>
    </row>
    <row r="63" spans="1:8" hidden="1">
      <c r="A63" s="95" t="s">
        <v>12</v>
      </c>
      <c r="B63" s="93" t="s">
        <v>513</v>
      </c>
      <c r="C63" s="97" t="s">
        <v>103</v>
      </c>
      <c r="D63" s="93" t="s">
        <v>8</v>
      </c>
      <c r="E63" s="93" t="s">
        <v>47</v>
      </c>
      <c r="F63" s="93" t="s">
        <v>448</v>
      </c>
      <c r="G63" s="93" t="s">
        <v>440</v>
      </c>
      <c r="H63" s="93" t="s">
        <v>450</v>
      </c>
    </row>
    <row r="64" spans="1:8" hidden="1">
      <c r="A64" s="95" t="s">
        <v>12</v>
      </c>
      <c r="B64" s="93" t="s">
        <v>514</v>
      </c>
      <c r="C64" s="97" t="s">
        <v>103</v>
      </c>
      <c r="D64" s="93" t="s">
        <v>8</v>
      </c>
      <c r="E64" s="93" t="s">
        <v>47</v>
      </c>
      <c r="F64" s="93" t="s">
        <v>448</v>
      </c>
      <c r="G64" s="93" t="s">
        <v>440</v>
      </c>
      <c r="H64" s="93" t="s">
        <v>450</v>
      </c>
    </row>
    <row r="65" spans="1:8" hidden="1">
      <c r="A65" s="95" t="s">
        <v>12</v>
      </c>
      <c r="B65" s="93" t="s">
        <v>515</v>
      </c>
      <c r="C65" s="97" t="s">
        <v>103</v>
      </c>
      <c r="D65" s="93" t="s">
        <v>8</v>
      </c>
      <c r="E65" s="93" t="s">
        <v>86</v>
      </c>
      <c r="F65" s="93" t="s">
        <v>448</v>
      </c>
      <c r="G65" s="93" t="s">
        <v>440</v>
      </c>
      <c r="H65" s="93" t="s">
        <v>450</v>
      </c>
    </row>
    <row r="66" spans="1:8" hidden="1">
      <c r="A66" s="95" t="s">
        <v>12</v>
      </c>
      <c r="B66" s="93" t="s">
        <v>516</v>
      </c>
      <c r="C66" s="97" t="s">
        <v>103</v>
      </c>
      <c r="D66" s="93" t="s">
        <v>8</v>
      </c>
      <c r="E66" s="93" t="s">
        <v>86</v>
      </c>
      <c r="F66" s="93" t="s">
        <v>448</v>
      </c>
      <c r="G66" s="93" t="s">
        <v>440</v>
      </c>
      <c r="H66" s="93" t="s">
        <v>450</v>
      </c>
    </row>
    <row r="67" spans="1:8" hidden="1">
      <c r="A67" s="95" t="s">
        <v>12</v>
      </c>
      <c r="B67" s="93" t="s">
        <v>517</v>
      </c>
      <c r="C67" s="97" t="s">
        <v>103</v>
      </c>
      <c r="D67" s="93" t="s">
        <v>8</v>
      </c>
      <c r="E67" s="93" t="s">
        <v>59</v>
      </c>
      <c r="F67" s="93" t="s">
        <v>448</v>
      </c>
      <c r="G67" s="93" t="s">
        <v>452</v>
      </c>
      <c r="H67" s="93" t="s">
        <v>450</v>
      </c>
    </row>
    <row r="68" spans="1:8" hidden="1">
      <c r="A68" s="95" t="s">
        <v>12</v>
      </c>
      <c r="B68" s="93" t="s">
        <v>518</v>
      </c>
      <c r="C68" s="97" t="s">
        <v>103</v>
      </c>
      <c r="D68" s="93" t="s">
        <v>8</v>
      </c>
      <c r="E68" s="93" t="s">
        <v>59</v>
      </c>
      <c r="F68" s="93" t="s">
        <v>448</v>
      </c>
      <c r="G68" s="93" t="s">
        <v>452</v>
      </c>
      <c r="H68" s="93" t="s">
        <v>450</v>
      </c>
    </row>
    <row r="69" spans="1:8" hidden="1">
      <c r="A69" s="95" t="s">
        <v>12</v>
      </c>
      <c r="B69" s="93" t="s">
        <v>519</v>
      </c>
      <c r="C69" s="97" t="s">
        <v>103</v>
      </c>
      <c r="D69" s="93" t="s">
        <v>8</v>
      </c>
      <c r="E69" s="93" t="s">
        <v>59</v>
      </c>
      <c r="F69" s="93" t="s">
        <v>18</v>
      </c>
      <c r="G69" s="93" t="s">
        <v>18</v>
      </c>
      <c r="H69" s="93" t="s">
        <v>450</v>
      </c>
    </row>
    <row r="70" spans="1:8" hidden="1">
      <c r="A70" s="95" t="s">
        <v>12</v>
      </c>
      <c r="B70" s="93" t="s">
        <v>520</v>
      </c>
      <c r="C70" s="97" t="s">
        <v>103</v>
      </c>
      <c r="D70" s="93" t="s">
        <v>8</v>
      </c>
      <c r="E70" s="93" t="s">
        <v>59</v>
      </c>
      <c r="F70" s="93" t="s">
        <v>448</v>
      </c>
      <c r="G70" s="93" t="s">
        <v>452</v>
      </c>
      <c r="H70" s="93" t="s">
        <v>450</v>
      </c>
    </row>
    <row r="71" spans="1:8" hidden="1">
      <c r="A71" s="95" t="s">
        <v>12</v>
      </c>
      <c r="B71" s="93" t="s">
        <v>521</v>
      </c>
      <c r="C71" s="97" t="s">
        <v>103</v>
      </c>
      <c r="D71" s="93" t="s">
        <v>8</v>
      </c>
      <c r="E71" s="93" t="s">
        <v>59</v>
      </c>
      <c r="F71" s="93" t="s">
        <v>448</v>
      </c>
      <c r="G71" s="93" t="s">
        <v>440</v>
      </c>
      <c r="H71" s="93" t="s">
        <v>18</v>
      </c>
    </row>
    <row r="72" spans="1:8" hidden="1">
      <c r="A72" s="95" t="s">
        <v>12</v>
      </c>
      <c r="B72" s="93" t="s">
        <v>522</v>
      </c>
      <c r="C72" s="97" t="s">
        <v>68</v>
      </c>
      <c r="D72" s="93" t="s">
        <v>8</v>
      </c>
      <c r="E72" s="93" t="s">
        <v>59</v>
      </c>
      <c r="F72" s="93" t="s">
        <v>448</v>
      </c>
      <c r="G72" s="93" t="s">
        <v>452</v>
      </c>
      <c r="H72" s="93" t="s">
        <v>450</v>
      </c>
    </row>
    <row r="73" spans="1:8" hidden="1">
      <c r="A73" s="95" t="s">
        <v>12</v>
      </c>
      <c r="B73" s="93" t="s">
        <v>523</v>
      </c>
      <c r="C73" s="97" t="s">
        <v>68</v>
      </c>
      <c r="D73" s="93" t="s">
        <v>8</v>
      </c>
      <c r="E73" s="93" t="s">
        <v>59</v>
      </c>
      <c r="F73" s="93" t="s">
        <v>448</v>
      </c>
      <c r="G73" s="93" t="s">
        <v>452</v>
      </c>
      <c r="H73" s="93" t="s">
        <v>450</v>
      </c>
    </row>
    <row r="74" spans="1:8" hidden="1">
      <c r="A74" s="95" t="s">
        <v>12</v>
      </c>
      <c r="B74" s="93" t="s">
        <v>524</v>
      </c>
      <c r="C74" s="97" t="s">
        <v>68</v>
      </c>
      <c r="D74" s="93" t="s">
        <v>8</v>
      </c>
      <c r="E74" s="93" t="s">
        <v>59</v>
      </c>
      <c r="F74" s="93" t="s">
        <v>448</v>
      </c>
      <c r="G74" s="93" t="s">
        <v>440</v>
      </c>
      <c r="H74" s="93" t="s">
        <v>450</v>
      </c>
    </row>
    <row r="75" spans="1:8" hidden="1">
      <c r="A75" s="95" t="s">
        <v>12</v>
      </c>
      <c r="B75" s="93" t="s">
        <v>525</v>
      </c>
      <c r="C75" s="97" t="s">
        <v>68</v>
      </c>
      <c r="D75" s="93" t="s">
        <v>8</v>
      </c>
      <c r="E75" s="93" t="s">
        <v>47</v>
      </c>
      <c r="F75" s="93" t="s">
        <v>448</v>
      </c>
      <c r="G75" s="93" t="s">
        <v>452</v>
      </c>
      <c r="H75" s="93" t="s">
        <v>450</v>
      </c>
    </row>
    <row r="76" spans="1:8" hidden="1">
      <c r="A76" s="95" t="s">
        <v>12</v>
      </c>
      <c r="B76" s="93" t="s">
        <v>526</v>
      </c>
      <c r="C76" s="97" t="s">
        <v>68</v>
      </c>
      <c r="D76" s="93" t="s">
        <v>8</v>
      </c>
      <c r="E76" s="93" t="s">
        <v>59</v>
      </c>
      <c r="F76" s="93" t="s">
        <v>448</v>
      </c>
      <c r="G76" s="93" t="s">
        <v>452</v>
      </c>
      <c r="H76" s="93" t="s">
        <v>450</v>
      </c>
    </row>
    <row r="77" spans="1:8" hidden="1">
      <c r="A77" s="95" t="s">
        <v>12</v>
      </c>
      <c r="B77" s="93" t="s">
        <v>527</v>
      </c>
      <c r="C77" s="97" t="s">
        <v>68</v>
      </c>
      <c r="D77" s="93" t="s">
        <v>8</v>
      </c>
      <c r="E77" s="93" t="s">
        <v>47</v>
      </c>
      <c r="F77" s="93" t="s">
        <v>448</v>
      </c>
      <c r="G77" s="93" t="s">
        <v>452</v>
      </c>
      <c r="H77" s="93" t="s">
        <v>450</v>
      </c>
    </row>
    <row r="78" spans="1:8" hidden="1">
      <c r="A78" s="95" t="s">
        <v>12</v>
      </c>
      <c r="B78" s="93" t="s">
        <v>528</v>
      </c>
      <c r="C78" s="93" t="s">
        <v>155</v>
      </c>
      <c r="D78" s="93" t="s">
        <v>8</v>
      </c>
      <c r="E78" s="93" t="s">
        <v>59</v>
      </c>
      <c r="F78" s="93" t="s">
        <v>448</v>
      </c>
      <c r="G78" s="93" t="s">
        <v>452</v>
      </c>
      <c r="H78" s="93" t="s">
        <v>450</v>
      </c>
    </row>
    <row r="79" spans="1:8" hidden="1">
      <c r="A79" s="95" t="s">
        <v>12</v>
      </c>
      <c r="B79" s="93" t="s">
        <v>529</v>
      </c>
      <c r="C79" s="93" t="s">
        <v>155</v>
      </c>
      <c r="D79" s="93" t="s">
        <v>8</v>
      </c>
      <c r="E79" s="93" t="s">
        <v>59</v>
      </c>
      <c r="F79" s="93" t="s">
        <v>448</v>
      </c>
      <c r="G79" s="93" t="s">
        <v>452</v>
      </c>
      <c r="H79" s="93" t="s">
        <v>450</v>
      </c>
    </row>
    <row r="80" spans="1:8" hidden="1">
      <c r="A80" s="95" t="s">
        <v>12</v>
      </c>
      <c r="B80" s="93" t="s">
        <v>530</v>
      </c>
      <c r="C80" s="93" t="s">
        <v>155</v>
      </c>
      <c r="D80" s="93" t="s">
        <v>8</v>
      </c>
      <c r="E80" s="93" t="s">
        <v>59</v>
      </c>
      <c r="F80" s="93" t="s">
        <v>18</v>
      </c>
      <c r="G80" s="93" t="s">
        <v>18</v>
      </c>
      <c r="H80" s="93" t="s">
        <v>450</v>
      </c>
    </row>
    <row r="81" spans="1:8" hidden="1">
      <c r="A81" s="95" t="s">
        <v>12</v>
      </c>
      <c r="B81" s="93" t="s">
        <v>531</v>
      </c>
      <c r="C81" s="93" t="s">
        <v>155</v>
      </c>
      <c r="D81" s="93" t="s">
        <v>8</v>
      </c>
      <c r="E81" s="93" t="s">
        <v>59</v>
      </c>
      <c r="F81" s="93" t="s">
        <v>448</v>
      </c>
      <c r="G81" s="93" t="s">
        <v>452</v>
      </c>
      <c r="H81" s="93" t="s">
        <v>450</v>
      </c>
    </row>
    <row r="82" spans="1:8" hidden="1">
      <c r="A82" s="95" t="s">
        <v>12</v>
      </c>
      <c r="B82" s="93" t="s">
        <v>532</v>
      </c>
      <c r="C82" s="93" t="s">
        <v>155</v>
      </c>
      <c r="D82" s="93" t="s">
        <v>8</v>
      </c>
      <c r="E82" s="93" t="s">
        <v>59</v>
      </c>
      <c r="F82" s="93" t="s">
        <v>18</v>
      </c>
      <c r="G82" s="93" t="s">
        <v>18</v>
      </c>
      <c r="H82" s="93" t="s">
        <v>450</v>
      </c>
    </row>
    <row r="83" spans="1:8" hidden="1">
      <c r="A83" s="95" t="s">
        <v>12</v>
      </c>
      <c r="B83" s="93" t="s">
        <v>533</v>
      </c>
      <c r="C83" s="93" t="s">
        <v>155</v>
      </c>
      <c r="D83" s="93" t="s">
        <v>8</v>
      </c>
      <c r="E83" s="93" t="s">
        <v>59</v>
      </c>
      <c r="F83" s="93" t="s">
        <v>18</v>
      </c>
      <c r="G83" s="93" t="s">
        <v>18</v>
      </c>
      <c r="H83" s="93" t="s">
        <v>450</v>
      </c>
    </row>
    <row r="84" spans="1:8" hidden="1">
      <c r="A84" s="95" t="s">
        <v>12</v>
      </c>
      <c r="B84" s="101" t="s">
        <v>534</v>
      </c>
      <c r="C84" s="95" t="s">
        <v>155</v>
      </c>
      <c r="D84" s="93" t="s">
        <v>8</v>
      </c>
      <c r="E84" s="93" t="s">
        <v>59</v>
      </c>
      <c r="F84" s="93" t="s">
        <v>448</v>
      </c>
      <c r="G84" s="93" t="s">
        <v>452</v>
      </c>
      <c r="H84" s="93" t="s">
        <v>450</v>
      </c>
    </row>
    <row r="85" spans="1:8" hidden="1">
      <c r="A85" s="95" t="s">
        <v>12</v>
      </c>
      <c r="B85" s="102" t="s">
        <v>535</v>
      </c>
      <c r="C85" s="93" t="s">
        <v>155</v>
      </c>
      <c r="D85" s="93" t="s">
        <v>8</v>
      </c>
      <c r="E85" s="93" t="s">
        <v>59</v>
      </c>
      <c r="F85" s="93" t="s">
        <v>448</v>
      </c>
      <c r="G85" s="93" t="s">
        <v>452</v>
      </c>
      <c r="H85" s="93" t="s">
        <v>450</v>
      </c>
    </row>
    <row r="86" spans="1:8" hidden="1">
      <c r="A86" s="95" t="s">
        <v>12</v>
      </c>
      <c r="B86" s="93" t="s">
        <v>536</v>
      </c>
      <c r="C86" s="93" t="s">
        <v>155</v>
      </c>
      <c r="D86" s="93" t="s">
        <v>8</v>
      </c>
      <c r="E86" s="93" t="s">
        <v>59</v>
      </c>
      <c r="F86" s="93" t="s">
        <v>448</v>
      </c>
      <c r="G86" s="93" t="s">
        <v>452</v>
      </c>
      <c r="H86" s="93" t="s">
        <v>450</v>
      </c>
    </row>
    <row r="87" spans="1:8" hidden="1">
      <c r="A87" s="95" t="s">
        <v>12</v>
      </c>
      <c r="B87" s="93" t="s">
        <v>537</v>
      </c>
      <c r="C87" s="93" t="s">
        <v>155</v>
      </c>
      <c r="D87" s="93" t="s">
        <v>8</v>
      </c>
      <c r="E87" s="93" t="s">
        <v>59</v>
      </c>
      <c r="F87" s="93" t="s">
        <v>448</v>
      </c>
      <c r="G87" s="93" t="s">
        <v>452</v>
      </c>
      <c r="H87" s="93" t="s">
        <v>450</v>
      </c>
    </row>
    <row r="88" spans="1:8" hidden="1">
      <c r="A88" s="95" t="s">
        <v>12</v>
      </c>
      <c r="B88" s="93" t="s">
        <v>538</v>
      </c>
      <c r="C88" s="93" t="s">
        <v>155</v>
      </c>
      <c r="D88" s="93" t="s">
        <v>8</v>
      </c>
      <c r="E88" s="93" t="s">
        <v>59</v>
      </c>
      <c r="F88" s="93" t="s">
        <v>448</v>
      </c>
      <c r="G88" s="93" t="s">
        <v>452</v>
      </c>
      <c r="H88" s="93" t="s">
        <v>450</v>
      </c>
    </row>
    <row r="89" spans="1:8" hidden="1">
      <c r="A89" s="95" t="s">
        <v>12</v>
      </c>
      <c r="B89" s="93" t="s">
        <v>539</v>
      </c>
      <c r="C89" s="93" t="s">
        <v>155</v>
      </c>
      <c r="D89" s="93" t="s">
        <v>8</v>
      </c>
      <c r="E89" s="93" t="s">
        <v>59</v>
      </c>
      <c r="F89" s="93" t="s">
        <v>18</v>
      </c>
      <c r="G89" s="93" t="s">
        <v>18</v>
      </c>
      <c r="H89" s="93" t="s">
        <v>450</v>
      </c>
    </row>
    <row r="90" spans="1:8" hidden="1">
      <c r="A90" s="95" t="s">
        <v>12</v>
      </c>
      <c r="B90" s="93" t="s">
        <v>540</v>
      </c>
      <c r="C90" s="93" t="s">
        <v>155</v>
      </c>
      <c r="D90" s="93" t="s">
        <v>8</v>
      </c>
      <c r="E90" s="93" t="s">
        <v>59</v>
      </c>
      <c r="F90" s="93" t="s">
        <v>18</v>
      </c>
      <c r="G90" s="93" t="s">
        <v>18</v>
      </c>
      <c r="H90" s="93" t="s">
        <v>450</v>
      </c>
    </row>
    <row r="91" spans="1:8" hidden="1">
      <c r="A91" s="95" t="s">
        <v>12</v>
      </c>
      <c r="B91" s="93" t="s">
        <v>541</v>
      </c>
      <c r="C91" s="93" t="s">
        <v>155</v>
      </c>
      <c r="D91" s="93" t="s">
        <v>8</v>
      </c>
      <c r="E91" s="93" t="s">
        <v>59</v>
      </c>
      <c r="F91" s="93" t="s">
        <v>18</v>
      </c>
      <c r="G91" s="93" t="s">
        <v>18</v>
      </c>
      <c r="H91" s="93" t="s">
        <v>450</v>
      </c>
    </row>
    <row r="92" spans="1:8" ht="30" hidden="1">
      <c r="A92" s="95" t="s">
        <v>12</v>
      </c>
      <c r="B92" s="92" t="s">
        <v>542</v>
      </c>
      <c r="C92" s="93" t="s">
        <v>155</v>
      </c>
      <c r="D92" s="93" t="s">
        <v>8</v>
      </c>
      <c r="E92" s="93" t="s">
        <v>59</v>
      </c>
      <c r="F92" s="93" t="s">
        <v>18</v>
      </c>
      <c r="G92" s="93" t="s">
        <v>18</v>
      </c>
      <c r="H92" s="93" t="s">
        <v>450</v>
      </c>
    </row>
    <row r="93" spans="1:8" ht="45" hidden="1">
      <c r="A93" s="95" t="s">
        <v>12</v>
      </c>
      <c r="B93" s="92" t="s">
        <v>543</v>
      </c>
      <c r="C93" s="93" t="s">
        <v>62</v>
      </c>
      <c r="D93" s="93" t="s">
        <v>8</v>
      </c>
      <c r="E93" s="103" t="s">
        <v>47</v>
      </c>
      <c r="F93" s="103" t="s">
        <v>18</v>
      </c>
      <c r="G93" s="103" t="s">
        <v>18</v>
      </c>
      <c r="H93" s="103" t="s">
        <v>18</v>
      </c>
    </row>
    <row r="94" spans="1:8" hidden="1">
      <c r="A94" s="95" t="s">
        <v>13</v>
      </c>
      <c r="B94" s="93" t="s">
        <v>544</v>
      </c>
      <c r="C94" s="93" t="s">
        <v>45</v>
      </c>
      <c r="D94" s="93" t="s">
        <v>9</v>
      </c>
      <c r="E94" s="102" t="s">
        <v>86</v>
      </c>
      <c r="F94" s="102" t="s">
        <v>442</v>
      </c>
      <c r="G94" s="102" t="s">
        <v>545</v>
      </c>
      <c r="H94" s="102" t="s">
        <v>450</v>
      </c>
    </row>
    <row r="95" spans="1:8" hidden="1">
      <c r="A95" s="95" t="s">
        <v>13</v>
      </c>
      <c r="B95" s="93" t="s">
        <v>546</v>
      </c>
      <c r="C95" s="93" t="s">
        <v>45</v>
      </c>
      <c r="D95" s="93" t="s">
        <v>9</v>
      </c>
      <c r="E95" s="93" t="s">
        <v>86</v>
      </c>
      <c r="F95" s="93" t="s">
        <v>442</v>
      </c>
      <c r="G95" s="93" t="s">
        <v>545</v>
      </c>
      <c r="H95" s="93" t="s">
        <v>450</v>
      </c>
    </row>
    <row r="96" spans="1:8" hidden="1">
      <c r="A96" s="95" t="s">
        <v>13</v>
      </c>
      <c r="B96" s="93" t="s">
        <v>547</v>
      </c>
      <c r="C96" s="93" t="s">
        <v>45</v>
      </c>
      <c r="D96" s="93" t="s">
        <v>9</v>
      </c>
      <c r="E96" s="93" t="s">
        <v>86</v>
      </c>
      <c r="F96" s="93" t="s">
        <v>442</v>
      </c>
      <c r="G96" s="93" t="s">
        <v>545</v>
      </c>
      <c r="H96" s="93" t="s">
        <v>450</v>
      </c>
    </row>
    <row r="97" spans="1:8" hidden="1">
      <c r="A97" s="95" t="s">
        <v>13</v>
      </c>
      <c r="B97" s="93" t="s">
        <v>548</v>
      </c>
      <c r="C97" s="93" t="s">
        <v>45</v>
      </c>
      <c r="D97" s="93" t="s">
        <v>9</v>
      </c>
      <c r="E97" s="93" t="s">
        <v>59</v>
      </c>
      <c r="F97" s="93" t="s">
        <v>442</v>
      </c>
      <c r="G97" s="93" t="s">
        <v>545</v>
      </c>
      <c r="H97" s="93" t="s">
        <v>450</v>
      </c>
    </row>
    <row r="98" spans="1:8" hidden="1">
      <c r="A98" s="95" t="s">
        <v>13</v>
      </c>
      <c r="B98" s="93" t="s">
        <v>549</v>
      </c>
      <c r="C98" s="93" t="s">
        <v>45</v>
      </c>
      <c r="D98" s="93" t="s">
        <v>9</v>
      </c>
      <c r="E98" s="93" t="s">
        <v>59</v>
      </c>
      <c r="F98" s="93" t="s">
        <v>442</v>
      </c>
      <c r="G98" s="93" t="s">
        <v>545</v>
      </c>
      <c r="H98" s="93" t="s">
        <v>450</v>
      </c>
    </row>
    <row r="99" spans="1:8" hidden="1">
      <c r="A99" s="95" t="s">
        <v>13</v>
      </c>
      <c r="B99" s="93" t="s">
        <v>550</v>
      </c>
      <c r="C99" s="93" t="s">
        <v>45</v>
      </c>
      <c r="D99" s="93" t="s">
        <v>9</v>
      </c>
      <c r="E99" s="93" t="s">
        <v>86</v>
      </c>
      <c r="F99" s="93" t="s">
        <v>442</v>
      </c>
      <c r="G99" s="93" t="s">
        <v>545</v>
      </c>
      <c r="H99" s="93" t="s">
        <v>450</v>
      </c>
    </row>
    <row r="100" spans="1:8" hidden="1">
      <c r="A100" s="95" t="s">
        <v>13</v>
      </c>
      <c r="B100" s="93" t="s">
        <v>551</v>
      </c>
      <c r="C100" s="93" t="s">
        <v>103</v>
      </c>
      <c r="D100" s="104" t="s">
        <v>10</v>
      </c>
      <c r="E100" s="95" t="s">
        <v>86</v>
      </c>
      <c r="F100" s="93" t="s">
        <v>18</v>
      </c>
      <c r="G100" s="93" t="s">
        <v>18</v>
      </c>
      <c r="H100" s="93" t="s">
        <v>18</v>
      </c>
    </row>
    <row r="101" spans="1:8" hidden="1">
      <c r="A101" s="95" t="s">
        <v>13</v>
      </c>
      <c r="B101" s="93" t="s">
        <v>552</v>
      </c>
      <c r="C101" s="93" t="s">
        <v>103</v>
      </c>
      <c r="D101" s="105" t="s">
        <v>10</v>
      </c>
      <c r="E101" s="95" t="s">
        <v>59</v>
      </c>
      <c r="F101" s="93" t="s">
        <v>18</v>
      </c>
      <c r="G101" s="93" t="s">
        <v>18</v>
      </c>
      <c r="H101" s="93" t="s">
        <v>18</v>
      </c>
    </row>
    <row r="102" spans="1:8" hidden="1">
      <c r="A102" s="95" t="s">
        <v>13</v>
      </c>
      <c r="B102" s="93" t="s">
        <v>553</v>
      </c>
      <c r="C102" s="93" t="s">
        <v>103</v>
      </c>
      <c r="D102" s="105" t="s">
        <v>10</v>
      </c>
      <c r="E102" s="95" t="s">
        <v>86</v>
      </c>
      <c r="F102" s="93" t="s">
        <v>18</v>
      </c>
      <c r="G102" s="93" t="s">
        <v>18</v>
      </c>
      <c r="H102" s="93" t="s">
        <v>18</v>
      </c>
    </row>
    <row r="103" spans="1:8" hidden="1">
      <c r="A103" s="95" t="s">
        <v>13</v>
      </c>
      <c r="B103" s="93" t="s">
        <v>554</v>
      </c>
      <c r="C103" s="93" t="s">
        <v>103</v>
      </c>
      <c r="D103" s="102" t="s">
        <v>8</v>
      </c>
      <c r="E103" s="93" t="s">
        <v>86</v>
      </c>
      <c r="F103" s="93" t="s">
        <v>442</v>
      </c>
      <c r="G103" s="93" t="s">
        <v>545</v>
      </c>
      <c r="H103" s="93" t="s">
        <v>450</v>
      </c>
    </row>
    <row r="104" spans="1:8" hidden="1">
      <c r="A104" s="95" t="s">
        <v>13</v>
      </c>
      <c r="B104" s="93" t="s">
        <v>555</v>
      </c>
      <c r="C104" s="93" t="s">
        <v>103</v>
      </c>
      <c r="D104" s="93" t="s">
        <v>8</v>
      </c>
      <c r="E104" s="93" t="s">
        <v>59</v>
      </c>
      <c r="F104" s="93" t="s">
        <v>18</v>
      </c>
      <c r="G104" s="93" t="s">
        <v>18</v>
      </c>
      <c r="H104" s="93" t="s">
        <v>450</v>
      </c>
    </row>
    <row r="105" spans="1:8" hidden="1">
      <c r="A105" s="95" t="s">
        <v>13</v>
      </c>
      <c r="B105" s="93" t="s">
        <v>556</v>
      </c>
      <c r="C105" s="93" t="s">
        <v>103</v>
      </c>
      <c r="D105" s="93" t="s">
        <v>8</v>
      </c>
      <c r="E105" s="93" t="s">
        <v>86</v>
      </c>
      <c r="F105" s="93" t="s">
        <v>442</v>
      </c>
      <c r="G105" s="93" t="s">
        <v>545</v>
      </c>
      <c r="H105" s="93" t="s">
        <v>450</v>
      </c>
    </row>
    <row r="106" spans="1:8" hidden="1">
      <c r="A106" s="95" t="s">
        <v>13</v>
      </c>
      <c r="B106" s="93" t="s">
        <v>557</v>
      </c>
      <c r="C106" s="93" t="s">
        <v>103</v>
      </c>
      <c r="D106" s="93" t="s">
        <v>8</v>
      </c>
      <c r="E106" s="93" t="s">
        <v>59</v>
      </c>
      <c r="F106" s="93" t="s">
        <v>18</v>
      </c>
      <c r="G106" s="93" t="s">
        <v>18</v>
      </c>
      <c r="H106" s="93" t="s">
        <v>450</v>
      </c>
    </row>
    <row r="107" spans="1:8" hidden="1">
      <c r="A107" s="95" t="s">
        <v>13</v>
      </c>
      <c r="B107" s="93" t="s">
        <v>558</v>
      </c>
      <c r="C107" s="93" t="s">
        <v>103</v>
      </c>
      <c r="D107" s="104" t="s">
        <v>10</v>
      </c>
      <c r="E107" s="95" t="s">
        <v>86</v>
      </c>
      <c r="F107" s="93" t="s">
        <v>18</v>
      </c>
      <c r="G107" s="93" t="s">
        <v>18</v>
      </c>
      <c r="H107" s="93" t="s">
        <v>18</v>
      </c>
    </row>
    <row r="108" spans="1:8" hidden="1">
      <c r="A108" s="95" t="s">
        <v>13</v>
      </c>
      <c r="B108" s="93" t="s">
        <v>559</v>
      </c>
      <c r="C108" s="93" t="s">
        <v>103</v>
      </c>
      <c r="D108" s="105" t="s">
        <v>10</v>
      </c>
      <c r="E108" s="95" t="s">
        <v>86</v>
      </c>
      <c r="F108" s="93" t="s">
        <v>18</v>
      </c>
      <c r="G108" s="93" t="s">
        <v>18</v>
      </c>
      <c r="H108" s="93" t="s">
        <v>18</v>
      </c>
    </row>
    <row r="109" spans="1:8" hidden="1">
      <c r="A109" s="95" t="s">
        <v>13</v>
      </c>
      <c r="B109" s="93" t="s">
        <v>560</v>
      </c>
      <c r="C109" s="93" t="s">
        <v>103</v>
      </c>
      <c r="D109" s="102" t="s">
        <v>8</v>
      </c>
      <c r="E109" s="93" t="s">
        <v>59</v>
      </c>
      <c r="F109" s="93" t="s">
        <v>18</v>
      </c>
      <c r="G109" s="93" t="s">
        <v>18</v>
      </c>
      <c r="H109" s="93" t="s">
        <v>450</v>
      </c>
    </row>
    <row r="110" spans="1:8" hidden="1">
      <c r="A110" s="95" t="s">
        <v>13</v>
      </c>
      <c r="B110" s="93" t="s">
        <v>561</v>
      </c>
      <c r="C110" s="93" t="s">
        <v>103</v>
      </c>
      <c r="D110" s="104" t="s">
        <v>10</v>
      </c>
      <c r="E110" s="95" t="s">
        <v>86</v>
      </c>
      <c r="F110" s="93" t="s">
        <v>18</v>
      </c>
      <c r="G110" s="93" t="s">
        <v>18</v>
      </c>
      <c r="H110" s="93" t="s">
        <v>18</v>
      </c>
    </row>
    <row r="111" spans="1:8" hidden="1">
      <c r="A111" s="95" t="s">
        <v>13</v>
      </c>
      <c r="B111" s="93" t="s">
        <v>562</v>
      </c>
      <c r="C111" s="93" t="s">
        <v>103</v>
      </c>
      <c r="D111" s="105" t="s">
        <v>10</v>
      </c>
      <c r="E111" s="95" t="s">
        <v>86</v>
      </c>
      <c r="F111" s="93" t="s">
        <v>18</v>
      </c>
      <c r="G111" s="93" t="s">
        <v>18</v>
      </c>
      <c r="H111" s="93" t="s">
        <v>18</v>
      </c>
    </row>
    <row r="112" spans="1:8" hidden="1">
      <c r="A112" s="95" t="s">
        <v>13</v>
      </c>
      <c r="B112" s="93" t="s">
        <v>563</v>
      </c>
      <c r="C112" s="93" t="s">
        <v>103</v>
      </c>
      <c r="D112" s="105" t="s">
        <v>10</v>
      </c>
      <c r="E112" s="95" t="s">
        <v>86</v>
      </c>
      <c r="F112" s="93" t="s">
        <v>18</v>
      </c>
      <c r="G112" s="93" t="s">
        <v>18</v>
      </c>
      <c r="H112" s="93" t="s">
        <v>18</v>
      </c>
    </row>
    <row r="113" spans="1:8" hidden="1">
      <c r="A113" s="95" t="s">
        <v>13</v>
      </c>
      <c r="B113" s="93" t="s">
        <v>564</v>
      </c>
      <c r="C113" s="93" t="s">
        <v>103</v>
      </c>
      <c r="D113" s="105" t="s">
        <v>10</v>
      </c>
      <c r="E113" s="95" t="s">
        <v>86</v>
      </c>
      <c r="F113" s="93" t="s">
        <v>18</v>
      </c>
      <c r="G113" s="93" t="s">
        <v>18</v>
      </c>
      <c r="H113" s="93" t="s">
        <v>18</v>
      </c>
    </row>
    <row r="114" spans="1:8" hidden="1">
      <c r="A114" s="95" t="s">
        <v>13</v>
      </c>
      <c r="B114" s="93" t="s">
        <v>565</v>
      </c>
      <c r="C114" s="93" t="s">
        <v>103</v>
      </c>
      <c r="D114" s="105" t="s">
        <v>10</v>
      </c>
      <c r="E114" s="95" t="s">
        <v>86</v>
      </c>
      <c r="F114" s="93" t="s">
        <v>18</v>
      </c>
      <c r="G114" s="93" t="s">
        <v>18</v>
      </c>
      <c r="H114" s="93" t="s">
        <v>18</v>
      </c>
    </row>
    <row r="115" spans="1:8" hidden="1">
      <c r="A115" s="95" t="s">
        <v>13</v>
      </c>
      <c r="B115" s="93" t="s">
        <v>566</v>
      </c>
      <c r="C115" s="93" t="s">
        <v>103</v>
      </c>
      <c r="D115" s="105" t="s">
        <v>10</v>
      </c>
      <c r="E115" s="95" t="s">
        <v>86</v>
      </c>
      <c r="F115" s="93" t="s">
        <v>18</v>
      </c>
      <c r="G115" s="93" t="s">
        <v>18</v>
      </c>
      <c r="H115" s="93" t="s">
        <v>18</v>
      </c>
    </row>
    <row r="116" spans="1:8" hidden="1">
      <c r="A116" s="95" t="s">
        <v>13</v>
      </c>
      <c r="B116" s="93" t="s">
        <v>567</v>
      </c>
      <c r="C116" s="93" t="s">
        <v>103</v>
      </c>
      <c r="D116" s="105" t="s">
        <v>10</v>
      </c>
      <c r="E116" s="95" t="s">
        <v>86</v>
      </c>
      <c r="F116" s="93" t="s">
        <v>18</v>
      </c>
      <c r="G116" s="93" t="s">
        <v>18</v>
      </c>
      <c r="H116" s="93" t="s">
        <v>18</v>
      </c>
    </row>
    <row r="117" spans="1:8" hidden="1">
      <c r="A117" s="95" t="s">
        <v>13</v>
      </c>
      <c r="B117" s="93" t="s">
        <v>568</v>
      </c>
      <c r="C117" s="93" t="s">
        <v>103</v>
      </c>
      <c r="D117" s="105" t="s">
        <v>10</v>
      </c>
      <c r="E117" s="95" t="s">
        <v>86</v>
      </c>
      <c r="F117" s="93" t="s">
        <v>18</v>
      </c>
      <c r="G117" s="93" t="s">
        <v>18</v>
      </c>
      <c r="H117" s="93" t="s">
        <v>18</v>
      </c>
    </row>
    <row r="118" spans="1:8" hidden="1">
      <c r="A118" s="95" t="s">
        <v>13</v>
      </c>
      <c r="B118" s="93" t="s">
        <v>569</v>
      </c>
      <c r="C118" s="93" t="s">
        <v>103</v>
      </c>
      <c r="D118" s="102" t="s">
        <v>8</v>
      </c>
      <c r="E118" s="93" t="s">
        <v>86</v>
      </c>
      <c r="F118" s="93" t="s">
        <v>18</v>
      </c>
      <c r="G118" s="93" t="s">
        <v>18</v>
      </c>
      <c r="H118" s="93" t="s">
        <v>18</v>
      </c>
    </row>
    <row r="119" spans="1:8" hidden="1">
      <c r="A119" s="95" t="s">
        <v>13</v>
      </c>
      <c r="B119" s="93" t="s">
        <v>570</v>
      </c>
      <c r="C119" s="93" t="s">
        <v>103</v>
      </c>
      <c r="D119" s="93" t="s">
        <v>8</v>
      </c>
      <c r="E119" s="93" t="s">
        <v>59</v>
      </c>
      <c r="F119" s="93" t="s">
        <v>18</v>
      </c>
      <c r="G119" s="93" t="s">
        <v>18</v>
      </c>
      <c r="H119" s="93" t="s">
        <v>450</v>
      </c>
    </row>
    <row r="120" spans="1:8" hidden="1">
      <c r="A120" s="95" t="s">
        <v>13</v>
      </c>
      <c r="B120" s="93" t="s">
        <v>571</v>
      </c>
      <c r="C120" s="93" t="s">
        <v>103</v>
      </c>
      <c r="D120" s="93" t="s">
        <v>8</v>
      </c>
      <c r="E120" s="93" t="s">
        <v>59</v>
      </c>
      <c r="F120" s="93" t="s">
        <v>18</v>
      </c>
      <c r="G120" s="93" t="s">
        <v>18</v>
      </c>
      <c r="H120" s="93" t="s">
        <v>18</v>
      </c>
    </row>
    <row r="121" spans="1:8" hidden="1">
      <c r="A121" s="95" t="s">
        <v>13</v>
      </c>
      <c r="B121" s="93" t="s">
        <v>572</v>
      </c>
      <c r="C121" s="93" t="s">
        <v>103</v>
      </c>
      <c r="D121" s="93" t="s">
        <v>8</v>
      </c>
      <c r="E121" s="93" t="s">
        <v>86</v>
      </c>
      <c r="F121" s="93" t="s">
        <v>18</v>
      </c>
      <c r="G121" s="93" t="s">
        <v>18</v>
      </c>
      <c r="H121" s="93" t="s">
        <v>450</v>
      </c>
    </row>
    <row r="122" spans="1:8" hidden="1">
      <c r="A122" s="95" t="s">
        <v>13</v>
      </c>
      <c r="B122" s="93" t="s">
        <v>573</v>
      </c>
      <c r="C122" s="93" t="s">
        <v>103</v>
      </c>
      <c r="D122" s="93" t="s">
        <v>8</v>
      </c>
      <c r="E122" s="93" t="s">
        <v>86</v>
      </c>
      <c r="F122" s="93" t="s">
        <v>18</v>
      </c>
      <c r="G122" s="93" t="s">
        <v>18</v>
      </c>
      <c r="H122" s="93" t="s">
        <v>450</v>
      </c>
    </row>
    <row r="123" spans="1:8" hidden="1">
      <c r="A123" s="95" t="s">
        <v>13</v>
      </c>
      <c r="B123" s="93" t="s">
        <v>574</v>
      </c>
      <c r="C123" s="93" t="s">
        <v>103</v>
      </c>
      <c r="D123" s="93" t="s">
        <v>8</v>
      </c>
      <c r="E123" s="93" t="s">
        <v>86</v>
      </c>
      <c r="F123" s="93" t="s">
        <v>18</v>
      </c>
      <c r="G123" s="93" t="s">
        <v>18</v>
      </c>
      <c r="H123" s="93" t="s">
        <v>18</v>
      </c>
    </row>
    <row r="124" spans="1:8" hidden="1">
      <c r="A124" s="95" t="s">
        <v>13</v>
      </c>
      <c r="B124" s="93" t="s">
        <v>575</v>
      </c>
      <c r="C124" s="93" t="s">
        <v>103</v>
      </c>
      <c r="D124" s="104" t="s">
        <v>10</v>
      </c>
      <c r="E124" s="95" t="s">
        <v>86</v>
      </c>
      <c r="F124" s="93" t="s">
        <v>18</v>
      </c>
      <c r="G124" s="93" t="s">
        <v>18</v>
      </c>
      <c r="H124" s="93" t="s">
        <v>18</v>
      </c>
    </row>
    <row r="125" spans="1:8" hidden="1">
      <c r="A125" s="95" t="s">
        <v>13</v>
      </c>
      <c r="B125" s="93" t="s">
        <v>576</v>
      </c>
      <c r="C125" s="93" t="s">
        <v>68</v>
      </c>
      <c r="D125" s="105" t="s">
        <v>10</v>
      </c>
      <c r="E125" s="95" t="s">
        <v>59</v>
      </c>
      <c r="F125" s="93" t="s">
        <v>18</v>
      </c>
      <c r="G125" s="93" t="s">
        <v>18</v>
      </c>
      <c r="H125" s="93" t="s">
        <v>18</v>
      </c>
    </row>
    <row r="126" spans="1:8" hidden="1">
      <c r="A126" s="95" t="s">
        <v>13</v>
      </c>
      <c r="B126" s="93" t="s">
        <v>577</v>
      </c>
      <c r="C126" s="93" t="s">
        <v>62</v>
      </c>
      <c r="D126" s="102" t="s">
        <v>8</v>
      </c>
      <c r="E126" s="93" t="s">
        <v>86</v>
      </c>
      <c r="F126" s="93" t="s">
        <v>442</v>
      </c>
      <c r="G126" s="93" t="s">
        <v>545</v>
      </c>
      <c r="H126" s="93" t="s">
        <v>450</v>
      </c>
    </row>
    <row r="127" spans="1:8" hidden="1">
      <c r="A127" s="95" t="s">
        <v>13</v>
      </c>
      <c r="B127" s="93" t="s">
        <v>578</v>
      </c>
      <c r="C127" s="93" t="s">
        <v>62</v>
      </c>
      <c r="D127" s="93" t="s">
        <v>8</v>
      </c>
      <c r="E127" s="93" t="s">
        <v>59</v>
      </c>
      <c r="F127" s="93" t="s">
        <v>442</v>
      </c>
      <c r="G127" s="93" t="s">
        <v>545</v>
      </c>
      <c r="H127" s="93" t="s">
        <v>450</v>
      </c>
    </row>
    <row r="128" spans="1:8" hidden="1">
      <c r="A128" s="95" t="s">
        <v>13</v>
      </c>
      <c r="B128" s="93" t="s">
        <v>579</v>
      </c>
      <c r="C128" s="93" t="s">
        <v>62</v>
      </c>
      <c r="D128" s="93" t="s">
        <v>8</v>
      </c>
      <c r="E128" s="93" t="s">
        <v>86</v>
      </c>
      <c r="F128" s="93" t="s">
        <v>442</v>
      </c>
      <c r="G128" s="93" t="s">
        <v>545</v>
      </c>
      <c r="H128" s="93" t="s">
        <v>450</v>
      </c>
    </row>
    <row r="129" spans="1:8" hidden="1">
      <c r="A129" s="95" t="s">
        <v>13</v>
      </c>
      <c r="B129" s="93" t="s">
        <v>580</v>
      </c>
      <c r="C129" s="93" t="s">
        <v>62</v>
      </c>
      <c r="D129" s="93" t="s">
        <v>8</v>
      </c>
      <c r="E129" s="93" t="s">
        <v>59</v>
      </c>
      <c r="F129" s="93" t="s">
        <v>442</v>
      </c>
      <c r="G129" s="93" t="s">
        <v>545</v>
      </c>
      <c r="H129" s="93" t="s">
        <v>450</v>
      </c>
    </row>
    <row r="130" spans="1:8" hidden="1">
      <c r="A130" s="95" t="s">
        <v>13</v>
      </c>
      <c r="B130" s="93" t="s">
        <v>581</v>
      </c>
      <c r="C130" s="93" t="s">
        <v>62</v>
      </c>
      <c r="D130" s="93" t="s">
        <v>8</v>
      </c>
      <c r="E130" s="93" t="s">
        <v>59</v>
      </c>
      <c r="F130" s="93" t="s">
        <v>442</v>
      </c>
      <c r="G130" s="93" t="s">
        <v>545</v>
      </c>
      <c r="H130" s="93" t="s">
        <v>450</v>
      </c>
    </row>
    <row r="131" spans="1:8" hidden="1">
      <c r="A131" s="95" t="s">
        <v>13</v>
      </c>
      <c r="B131" s="93" t="s">
        <v>582</v>
      </c>
      <c r="C131" s="93" t="s">
        <v>62</v>
      </c>
      <c r="D131" s="93" t="s">
        <v>8</v>
      </c>
      <c r="E131" s="93" t="s">
        <v>59</v>
      </c>
      <c r="F131" s="93" t="s">
        <v>18</v>
      </c>
      <c r="G131" s="93" t="s">
        <v>18</v>
      </c>
      <c r="H131" s="93" t="s">
        <v>450</v>
      </c>
    </row>
    <row r="132" spans="1:8" hidden="1">
      <c r="A132" s="95" t="s">
        <v>13</v>
      </c>
      <c r="B132" s="93" t="s">
        <v>583</v>
      </c>
      <c r="C132" s="93" t="s">
        <v>62</v>
      </c>
      <c r="D132" s="93" t="s">
        <v>8</v>
      </c>
      <c r="E132" s="93" t="s">
        <v>86</v>
      </c>
      <c r="F132" s="93" t="s">
        <v>18</v>
      </c>
      <c r="G132" s="93" t="s">
        <v>18</v>
      </c>
      <c r="H132" s="93" t="s">
        <v>450</v>
      </c>
    </row>
    <row r="133" spans="1:8" hidden="1">
      <c r="A133" s="95" t="s">
        <v>13</v>
      </c>
      <c r="B133" s="93" t="s">
        <v>584</v>
      </c>
      <c r="C133" s="93" t="s">
        <v>62</v>
      </c>
      <c r="D133" s="93" t="s">
        <v>8</v>
      </c>
      <c r="E133" s="93" t="s">
        <v>59</v>
      </c>
      <c r="F133" s="93" t="s">
        <v>442</v>
      </c>
      <c r="G133" s="93" t="s">
        <v>440</v>
      </c>
      <c r="H133" s="93" t="s">
        <v>450</v>
      </c>
    </row>
    <row r="134" spans="1:8" hidden="1">
      <c r="A134" s="95" t="s">
        <v>13</v>
      </c>
      <c r="B134" s="93" t="s">
        <v>585</v>
      </c>
      <c r="C134" s="93" t="s">
        <v>62</v>
      </c>
      <c r="D134" s="93" t="s">
        <v>8</v>
      </c>
      <c r="E134" s="93" t="s">
        <v>59</v>
      </c>
      <c r="F134" s="93" t="s">
        <v>442</v>
      </c>
      <c r="G134" s="93" t="s">
        <v>545</v>
      </c>
      <c r="H134" s="93" t="s">
        <v>450</v>
      </c>
    </row>
    <row r="135" spans="1:8" hidden="1">
      <c r="A135" s="95" t="s">
        <v>13</v>
      </c>
      <c r="B135" s="93" t="s">
        <v>586</v>
      </c>
      <c r="C135" s="93" t="s">
        <v>62</v>
      </c>
      <c r="D135" s="93" t="s">
        <v>8</v>
      </c>
      <c r="E135" s="93" t="s">
        <v>59</v>
      </c>
      <c r="F135" s="93" t="s">
        <v>442</v>
      </c>
      <c r="G135" s="93" t="s">
        <v>440</v>
      </c>
      <c r="H135" s="93" t="s">
        <v>450</v>
      </c>
    </row>
    <row r="136" spans="1:8" hidden="1">
      <c r="A136" s="95" t="s">
        <v>13</v>
      </c>
      <c r="B136" s="93" t="s">
        <v>587</v>
      </c>
      <c r="C136" s="93" t="s">
        <v>62</v>
      </c>
      <c r="D136" s="93" t="s">
        <v>8</v>
      </c>
      <c r="E136" s="93" t="s">
        <v>59</v>
      </c>
      <c r="F136" s="93" t="s">
        <v>442</v>
      </c>
      <c r="G136" s="93" t="s">
        <v>440</v>
      </c>
      <c r="H136" s="93" t="s">
        <v>450</v>
      </c>
    </row>
    <row r="137" spans="1:8" hidden="1">
      <c r="A137" s="95" t="s">
        <v>13</v>
      </c>
      <c r="B137" s="93" t="s">
        <v>588</v>
      </c>
      <c r="C137" s="93" t="s">
        <v>62</v>
      </c>
      <c r="D137" s="93" t="s">
        <v>8</v>
      </c>
      <c r="E137" s="93" t="s">
        <v>86</v>
      </c>
      <c r="F137" s="93" t="s">
        <v>442</v>
      </c>
      <c r="G137" s="93" t="s">
        <v>545</v>
      </c>
      <c r="H137" s="93" t="s">
        <v>450</v>
      </c>
    </row>
    <row r="138" spans="1:8" hidden="1">
      <c r="A138" s="95" t="s">
        <v>13</v>
      </c>
      <c r="B138" s="93" t="s">
        <v>589</v>
      </c>
      <c r="C138" s="93" t="s">
        <v>155</v>
      </c>
      <c r="D138" s="93" t="s">
        <v>8</v>
      </c>
      <c r="E138" s="93" t="s">
        <v>59</v>
      </c>
      <c r="F138" s="93" t="s">
        <v>18</v>
      </c>
      <c r="G138" s="93" t="s">
        <v>18</v>
      </c>
      <c r="H138" s="93" t="s">
        <v>450</v>
      </c>
    </row>
    <row r="139" spans="1:8" hidden="1">
      <c r="A139" s="95" t="s">
        <v>13</v>
      </c>
      <c r="B139" s="93" t="s">
        <v>590</v>
      </c>
      <c r="C139" s="93" t="s">
        <v>155</v>
      </c>
      <c r="D139" s="93" t="s">
        <v>8</v>
      </c>
      <c r="E139" s="93" t="s">
        <v>59</v>
      </c>
      <c r="F139" s="93" t="s">
        <v>18</v>
      </c>
      <c r="G139" s="93" t="s">
        <v>18</v>
      </c>
      <c r="H139" s="93" t="s">
        <v>450</v>
      </c>
    </row>
    <row r="140" spans="1:8" hidden="1">
      <c r="A140" s="106" t="s">
        <v>13</v>
      </c>
      <c r="B140" s="103" t="s">
        <v>591</v>
      </c>
      <c r="C140" s="103" t="s">
        <v>155</v>
      </c>
      <c r="D140" s="93" t="s">
        <v>8</v>
      </c>
      <c r="E140" s="103" t="s">
        <v>59</v>
      </c>
      <c r="F140" s="103" t="s">
        <v>18</v>
      </c>
      <c r="G140" s="103" t="s">
        <v>18</v>
      </c>
      <c r="H140" s="93" t="s">
        <v>450</v>
      </c>
    </row>
    <row r="141" spans="1:8" hidden="1">
      <c r="A141" s="107" t="s">
        <v>15</v>
      </c>
      <c r="B141" s="108" t="s">
        <v>592</v>
      </c>
      <c r="C141" s="108" t="s">
        <v>45</v>
      </c>
      <c r="D141" s="103" t="s">
        <v>9</v>
      </c>
      <c r="E141" s="108" t="s">
        <v>47</v>
      </c>
      <c r="F141" s="109" t="s">
        <v>18</v>
      </c>
      <c r="G141" s="109" t="s">
        <v>18</v>
      </c>
      <c r="H141" s="93" t="s">
        <v>18</v>
      </c>
    </row>
    <row r="142" spans="1:8" hidden="1">
      <c r="A142" s="110" t="s">
        <v>15</v>
      </c>
      <c r="B142" s="108" t="s">
        <v>593</v>
      </c>
      <c r="C142" s="108" t="s">
        <v>45</v>
      </c>
      <c r="D142" s="108" t="s">
        <v>9</v>
      </c>
      <c r="E142" s="108" t="s">
        <v>47</v>
      </c>
      <c r="F142" s="111" t="s">
        <v>442</v>
      </c>
      <c r="G142" s="111" t="s">
        <v>440</v>
      </c>
      <c r="H142" s="93" t="s">
        <v>450</v>
      </c>
    </row>
    <row r="143" spans="1:8" hidden="1">
      <c r="A143" s="110" t="s">
        <v>15</v>
      </c>
      <c r="B143" s="108" t="s">
        <v>594</v>
      </c>
      <c r="C143" s="108" t="s">
        <v>45</v>
      </c>
      <c r="D143" s="108" t="s">
        <v>9</v>
      </c>
      <c r="E143" s="108" t="s">
        <v>47</v>
      </c>
      <c r="F143" s="111" t="s">
        <v>18</v>
      </c>
      <c r="G143" s="111" t="s">
        <v>18</v>
      </c>
      <c r="H143" s="93" t="s">
        <v>18</v>
      </c>
    </row>
    <row r="144" spans="1:8" hidden="1">
      <c r="A144" s="110" t="s">
        <v>15</v>
      </c>
      <c r="B144" s="108" t="s">
        <v>595</v>
      </c>
      <c r="C144" s="108" t="s">
        <v>45</v>
      </c>
      <c r="D144" s="108" t="s">
        <v>9</v>
      </c>
      <c r="E144" s="108" t="s">
        <v>47</v>
      </c>
      <c r="F144" s="111" t="s">
        <v>18</v>
      </c>
      <c r="G144" s="111" t="s">
        <v>18</v>
      </c>
      <c r="H144" s="93" t="s">
        <v>18</v>
      </c>
    </row>
    <row r="145" spans="1:8" hidden="1">
      <c r="A145" s="110" t="s">
        <v>15</v>
      </c>
      <c r="B145" s="108" t="s">
        <v>596</v>
      </c>
      <c r="C145" s="108" t="s">
        <v>65</v>
      </c>
      <c r="D145" s="108" t="s">
        <v>8</v>
      </c>
      <c r="E145" s="108" t="s">
        <v>59</v>
      </c>
      <c r="F145" s="111" t="s">
        <v>442</v>
      </c>
      <c r="G145" s="111" t="s">
        <v>597</v>
      </c>
      <c r="H145" s="93" t="s">
        <v>450</v>
      </c>
    </row>
    <row r="146" spans="1:8" hidden="1">
      <c r="A146" s="110" t="s">
        <v>15</v>
      </c>
      <c r="B146" s="108" t="s">
        <v>598</v>
      </c>
      <c r="C146" s="108" t="s">
        <v>68</v>
      </c>
      <c r="D146" s="108" t="s">
        <v>8</v>
      </c>
      <c r="E146" s="108" t="s">
        <v>86</v>
      </c>
      <c r="F146" s="111" t="s">
        <v>442</v>
      </c>
      <c r="G146" s="111" t="s">
        <v>440</v>
      </c>
      <c r="H146" s="93" t="s">
        <v>450</v>
      </c>
    </row>
    <row r="147" spans="1:8" hidden="1">
      <c r="A147" s="112" t="s">
        <v>15</v>
      </c>
      <c r="B147" s="108" t="s">
        <v>599</v>
      </c>
      <c r="C147" s="108" t="s">
        <v>65</v>
      </c>
      <c r="D147" s="108" t="s">
        <v>8</v>
      </c>
      <c r="E147" s="108" t="s">
        <v>59</v>
      </c>
      <c r="F147" s="113" t="s">
        <v>442</v>
      </c>
      <c r="G147" s="113" t="s">
        <v>600</v>
      </c>
      <c r="H147" s="93" t="s">
        <v>450</v>
      </c>
    </row>
    <row r="148" spans="1:8" hidden="1">
      <c r="A148" s="109" t="s">
        <v>15</v>
      </c>
      <c r="B148" s="108" t="s">
        <v>601</v>
      </c>
      <c r="C148" s="108" t="s">
        <v>65</v>
      </c>
      <c r="D148" s="108" t="s">
        <v>8</v>
      </c>
      <c r="E148" s="108" t="s">
        <v>59</v>
      </c>
      <c r="F148" s="114" t="s">
        <v>442</v>
      </c>
      <c r="G148" s="114" t="s">
        <v>440</v>
      </c>
      <c r="H148" s="93" t="s">
        <v>450</v>
      </c>
    </row>
    <row r="149" spans="1:8" ht="105.75" hidden="1">
      <c r="A149" s="115" t="s">
        <v>13</v>
      </c>
      <c r="B149" s="116" t="s">
        <v>602</v>
      </c>
      <c r="C149" s="104" t="s">
        <v>62</v>
      </c>
      <c r="D149" s="117" t="s">
        <v>10</v>
      </c>
      <c r="E149" s="117" t="s">
        <v>86</v>
      </c>
      <c r="F149" s="117" t="s">
        <v>442</v>
      </c>
      <c r="G149" s="117" t="s">
        <v>545</v>
      </c>
      <c r="H149" s="95" t="s">
        <v>18</v>
      </c>
    </row>
    <row r="150" spans="1:8" ht="75.75" hidden="1">
      <c r="A150" s="118" t="s">
        <v>13</v>
      </c>
      <c r="B150" s="116" t="s">
        <v>603</v>
      </c>
      <c r="C150" s="105" t="s">
        <v>62</v>
      </c>
      <c r="D150" s="119" t="s">
        <v>8</v>
      </c>
      <c r="E150" s="105" t="s">
        <v>86</v>
      </c>
      <c r="F150" s="120" t="s">
        <v>18</v>
      </c>
      <c r="G150" s="120" t="s">
        <v>18</v>
      </c>
      <c r="H150" s="95" t="s">
        <v>450</v>
      </c>
    </row>
    <row r="151" spans="1:8" ht="105.75" hidden="1">
      <c r="A151" s="118" t="s">
        <v>13</v>
      </c>
      <c r="B151" s="116" t="s">
        <v>604</v>
      </c>
      <c r="C151" s="105" t="s">
        <v>62</v>
      </c>
      <c r="D151" s="95" t="s">
        <v>8</v>
      </c>
      <c r="E151" s="105" t="s">
        <v>59</v>
      </c>
      <c r="F151" s="120" t="s">
        <v>18</v>
      </c>
      <c r="G151" s="120" t="s">
        <v>18</v>
      </c>
      <c r="H151" s="95" t="s">
        <v>450</v>
      </c>
    </row>
    <row r="152" spans="1:8" ht="45.75" hidden="1">
      <c r="A152" s="118" t="s">
        <v>13</v>
      </c>
      <c r="B152" s="116" t="s">
        <v>605</v>
      </c>
      <c r="C152" s="105" t="s">
        <v>62</v>
      </c>
      <c r="D152" s="95" t="s">
        <v>8</v>
      </c>
      <c r="E152" s="105" t="s">
        <v>86</v>
      </c>
      <c r="F152" s="120" t="s">
        <v>18</v>
      </c>
      <c r="G152" s="120" t="s">
        <v>18</v>
      </c>
      <c r="H152" s="95" t="s">
        <v>450</v>
      </c>
    </row>
    <row r="153" spans="1:8" ht="75.75" hidden="1">
      <c r="A153" s="118" t="s">
        <v>13</v>
      </c>
      <c r="B153" s="116" t="s">
        <v>606</v>
      </c>
      <c r="C153" s="105" t="s">
        <v>62</v>
      </c>
      <c r="D153" s="117" t="s">
        <v>10</v>
      </c>
      <c r="E153" s="120" t="s">
        <v>86</v>
      </c>
      <c r="F153" s="120" t="s">
        <v>18</v>
      </c>
      <c r="G153" s="120" t="s">
        <v>18</v>
      </c>
      <c r="H153" s="95" t="s">
        <v>450</v>
      </c>
    </row>
    <row r="154" spans="1:8" ht="60.75" hidden="1">
      <c r="A154" s="121" t="s">
        <v>13</v>
      </c>
      <c r="B154" s="122" t="s">
        <v>607</v>
      </c>
      <c r="C154" s="120" t="s">
        <v>62</v>
      </c>
      <c r="D154" s="120" t="s">
        <v>10</v>
      </c>
      <c r="E154" s="120" t="s">
        <v>59</v>
      </c>
      <c r="F154" s="120" t="s">
        <v>18</v>
      </c>
      <c r="G154" s="120" t="s">
        <v>18</v>
      </c>
      <c r="H154" s="95" t="s">
        <v>450</v>
      </c>
    </row>
    <row r="155" spans="1:8" ht="60" hidden="1">
      <c r="A155" s="119" t="s">
        <v>13</v>
      </c>
      <c r="B155" s="92" t="s">
        <v>608</v>
      </c>
      <c r="C155" s="105" t="s">
        <v>62</v>
      </c>
      <c r="D155" s="119" t="s">
        <v>8</v>
      </c>
      <c r="E155" s="105" t="s">
        <v>86</v>
      </c>
      <c r="F155" s="120" t="s">
        <v>18</v>
      </c>
      <c r="G155" s="120" t="s">
        <v>18</v>
      </c>
      <c r="H155" s="95" t="s">
        <v>450</v>
      </c>
    </row>
  </sheetData>
  <autoFilter ref="A1:H155">
    <filterColumn colId="0">
      <filters>
        <filter val="FICO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>
      <selection activeCell="AE11" sqref="AE11"/>
    </sheetView>
  </sheetViews>
  <sheetFormatPr defaultColWidth="9" defaultRowHeight="16.5"/>
  <cols>
    <col min="2" max="2" width="9.75" customWidth="1"/>
    <col min="3" max="3" width="9" hidden="1" customWidth="1"/>
    <col min="4" max="4" width="46" customWidth="1"/>
    <col min="5" max="5" width="10.375" customWidth="1"/>
    <col min="6" max="6" width="9.25" customWidth="1"/>
    <col min="7" max="7" width="9" hidden="1" customWidth="1"/>
    <col min="11" max="24" width="9" hidden="1" customWidth="1"/>
    <col min="25" max="25" width="13.375" customWidth="1"/>
    <col min="26" max="26" width="9" hidden="1" customWidth="1"/>
    <col min="31" max="31" width="17.75" customWidth="1"/>
  </cols>
  <sheetData>
    <row r="1" spans="1:31">
      <c r="B1" s="300" t="s">
        <v>609</v>
      </c>
      <c r="C1" s="300"/>
      <c r="D1" s="300"/>
      <c r="E1" s="81">
        <v>45173</v>
      </c>
      <c r="F1" s="81">
        <v>45178</v>
      </c>
    </row>
    <row r="3" spans="1:31" ht="60">
      <c r="A3" s="82" t="s">
        <v>20</v>
      </c>
      <c r="B3" s="82" t="s">
        <v>1</v>
      </c>
      <c r="D3" s="82" t="s">
        <v>22</v>
      </c>
      <c r="E3" s="82" t="s">
        <v>398</v>
      </c>
      <c r="F3" s="82" t="s">
        <v>399</v>
      </c>
      <c r="G3" s="82" t="s">
        <v>24</v>
      </c>
      <c r="H3" s="82" t="s">
        <v>24</v>
      </c>
      <c r="I3" s="82" t="s">
        <v>25</v>
      </c>
      <c r="J3" s="82" t="s">
        <v>26</v>
      </c>
      <c r="K3" s="85" t="s">
        <v>400</v>
      </c>
      <c r="P3" s="85" t="s">
        <v>2</v>
      </c>
      <c r="Q3" s="87" t="s">
        <v>405</v>
      </c>
      <c r="S3" s="87" t="s">
        <v>407</v>
      </c>
      <c r="T3" s="87" t="s">
        <v>3</v>
      </c>
      <c r="Y3" s="82" t="s">
        <v>410</v>
      </c>
      <c r="Z3" s="82"/>
      <c r="AA3" s="82" t="s">
        <v>412</v>
      </c>
      <c r="AB3" s="82" t="s">
        <v>413</v>
      </c>
      <c r="AC3" s="82" t="s">
        <v>414</v>
      </c>
      <c r="AD3" s="82" t="s">
        <v>415</v>
      </c>
      <c r="AE3" s="82" t="s">
        <v>4</v>
      </c>
    </row>
    <row r="4" spans="1:31">
      <c r="A4" s="3" t="e">
        <f t="array" aca="1" ref="A4" ca="1">_xlfn._xlws.FILTER('Wave1B Plan'!A8:AF65,('Wave1B Plan'!AB8:AB65&gt;=E1)*('Wave1B Plan'!AB8:AB65&lt;=F1))</f>
        <v>#NAME?</v>
      </c>
      <c r="B4" s="3"/>
      <c r="C4" s="83"/>
      <c r="D4" s="83"/>
      <c r="E4" s="84"/>
      <c r="F4" s="3"/>
      <c r="G4" s="3"/>
      <c r="H4" s="84"/>
      <c r="I4" s="3"/>
      <c r="J4" s="84"/>
      <c r="K4" s="86"/>
      <c r="L4" s="86"/>
      <c r="M4" s="86"/>
      <c r="N4" s="86"/>
      <c r="O4" s="86"/>
      <c r="P4" s="84"/>
      <c r="Q4" s="86"/>
      <c r="R4" s="86"/>
      <c r="S4" s="86"/>
      <c r="T4" s="84"/>
      <c r="U4" s="86"/>
      <c r="V4" s="86"/>
      <c r="W4" s="86"/>
      <c r="X4" s="86"/>
      <c r="Y4" s="86"/>
      <c r="Z4" s="86"/>
      <c r="AA4" s="86"/>
      <c r="AB4" s="86"/>
      <c r="AC4" s="86"/>
      <c r="AD4" s="86"/>
      <c r="AE4" s="88"/>
    </row>
    <row r="5" spans="1:31">
      <c r="A5" s="3"/>
      <c r="B5" s="3"/>
      <c r="C5" s="83"/>
      <c r="D5" s="83"/>
      <c r="E5" s="84"/>
      <c r="F5" s="3"/>
      <c r="G5" s="3"/>
      <c r="H5" s="84"/>
      <c r="I5" s="3"/>
      <c r="J5" s="84"/>
      <c r="K5" s="86"/>
      <c r="L5" s="86"/>
      <c r="M5" s="86"/>
      <c r="N5" s="86"/>
      <c r="O5" s="86"/>
      <c r="P5" s="84"/>
      <c r="Q5" s="86"/>
      <c r="R5" s="86"/>
      <c r="S5" s="86"/>
      <c r="T5" s="84"/>
      <c r="U5" s="86"/>
      <c r="V5" s="86"/>
      <c r="W5" s="86"/>
      <c r="X5" s="86"/>
      <c r="Y5" s="86"/>
      <c r="Z5" s="86"/>
      <c r="AA5" s="86"/>
      <c r="AB5" s="86"/>
      <c r="AC5" s="86"/>
      <c r="AD5" s="86"/>
      <c r="AE5" s="88"/>
    </row>
    <row r="6" spans="1:31">
      <c r="A6" s="3"/>
      <c r="B6" s="3"/>
      <c r="C6" s="83"/>
      <c r="D6" s="83"/>
      <c r="E6" s="84"/>
      <c r="F6" s="3"/>
      <c r="G6" s="3"/>
      <c r="H6" s="84"/>
      <c r="I6" s="3"/>
      <c r="J6" s="84"/>
      <c r="K6" s="86"/>
      <c r="L6" s="86"/>
      <c r="M6" s="86"/>
      <c r="N6" s="86"/>
      <c r="O6" s="86"/>
      <c r="P6" s="84"/>
      <c r="Q6" s="86"/>
      <c r="R6" s="86"/>
      <c r="S6" s="86"/>
      <c r="T6" s="84"/>
      <c r="U6" s="86"/>
      <c r="V6" s="86"/>
      <c r="W6" s="86"/>
      <c r="X6" s="86"/>
      <c r="Y6" s="86"/>
      <c r="Z6" s="86"/>
      <c r="AA6" s="86"/>
      <c r="AB6" s="86"/>
      <c r="AC6" s="86"/>
      <c r="AD6" s="86"/>
      <c r="AE6" s="88"/>
    </row>
    <row r="7" spans="1:31">
      <c r="A7" s="3"/>
      <c r="B7" s="3"/>
      <c r="C7" s="83"/>
      <c r="D7" s="83"/>
      <c r="E7" s="84"/>
      <c r="F7" s="3"/>
      <c r="G7" s="3"/>
      <c r="H7" s="84"/>
      <c r="I7" s="3"/>
      <c r="J7" s="84"/>
      <c r="K7" s="86"/>
      <c r="L7" s="86"/>
      <c r="M7" s="86"/>
      <c r="N7" s="86"/>
      <c r="O7" s="86"/>
      <c r="P7" s="84"/>
      <c r="Q7" s="86"/>
      <c r="R7" s="86"/>
      <c r="S7" s="86"/>
      <c r="T7" s="84"/>
      <c r="U7" s="86"/>
      <c r="V7" s="86"/>
      <c r="W7" s="86"/>
      <c r="X7" s="86"/>
      <c r="Y7" s="86"/>
      <c r="Z7" s="86"/>
      <c r="AA7" s="86"/>
      <c r="AB7" s="86"/>
      <c r="AC7" s="86"/>
      <c r="AD7" s="86"/>
      <c r="AE7" s="88"/>
    </row>
    <row r="8" spans="1:31">
      <c r="A8" s="3"/>
      <c r="B8" s="3"/>
      <c r="C8" s="83"/>
      <c r="D8" s="83"/>
      <c r="E8" s="84"/>
      <c r="F8" s="3"/>
      <c r="G8" s="3"/>
      <c r="H8" s="84"/>
      <c r="I8" s="3"/>
      <c r="J8" s="84"/>
      <c r="K8" s="86"/>
      <c r="L8" s="86"/>
      <c r="M8" s="86"/>
      <c r="N8" s="86"/>
      <c r="O8" s="86"/>
      <c r="P8" s="84"/>
      <c r="Q8" s="86"/>
      <c r="R8" s="86"/>
      <c r="S8" s="86"/>
      <c r="T8" s="84"/>
      <c r="U8" s="86"/>
      <c r="V8" s="86"/>
      <c r="W8" s="86"/>
      <c r="X8" s="86"/>
      <c r="Y8" s="86"/>
      <c r="Z8" s="86"/>
      <c r="AA8" s="86"/>
      <c r="AB8" s="86"/>
      <c r="AC8" s="86"/>
      <c r="AD8" s="86"/>
      <c r="AE8" s="88"/>
    </row>
    <row r="9" spans="1:31">
      <c r="A9" s="3"/>
      <c r="B9" s="3"/>
      <c r="C9" s="83"/>
      <c r="D9" s="83"/>
      <c r="E9" s="84"/>
      <c r="F9" s="3"/>
      <c r="G9" s="3"/>
      <c r="H9" s="84"/>
      <c r="I9" s="3"/>
      <c r="J9" s="84"/>
      <c r="K9" s="86"/>
      <c r="L9" s="86"/>
      <c r="M9" s="86"/>
      <c r="N9" s="86"/>
      <c r="O9" s="86"/>
      <c r="P9" s="84"/>
      <c r="Q9" s="86"/>
      <c r="R9" s="86"/>
      <c r="S9" s="86"/>
      <c r="T9" s="84"/>
      <c r="U9" s="86"/>
      <c r="V9" s="86"/>
      <c r="W9" s="86"/>
      <c r="X9" s="86"/>
      <c r="Y9" s="86"/>
      <c r="Z9" s="86"/>
      <c r="AA9" s="86"/>
      <c r="AB9" s="86"/>
      <c r="AC9" s="86"/>
      <c r="AD9" s="86"/>
      <c r="AE9" s="88"/>
    </row>
    <row r="10" spans="1:31">
      <c r="A10" s="3"/>
      <c r="B10" s="3"/>
      <c r="C10" s="83"/>
      <c r="D10" s="83"/>
      <c r="E10" s="84"/>
      <c r="F10" s="3"/>
      <c r="G10" s="3"/>
      <c r="H10" s="84"/>
      <c r="I10" s="3"/>
      <c r="J10" s="84"/>
      <c r="K10" s="86"/>
      <c r="L10" s="86"/>
      <c r="M10" s="86"/>
      <c r="N10" s="86"/>
      <c r="O10" s="86"/>
      <c r="P10" s="84"/>
      <c r="Q10" s="86"/>
      <c r="R10" s="86"/>
      <c r="S10" s="86"/>
      <c r="T10" s="84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3"/>
      <c r="B11" s="3"/>
      <c r="C11" s="83"/>
      <c r="D11" s="83"/>
      <c r="E11" s="84"/>
      <c r="F11" s="3"/>
      <c r="G11" s="3"/>
      <c r="H11" s="84"/>
      <c r="I11" s="3"/>
      <c r="J11" s="84"/>
      <c r="K11" s="86"/>
      <c r="L11" s="86"/>
      <c r="M11" s="86"/>
      <c r="N11" s="86"/>
      <c r="O11" s="86"/>
      <c r="P11" s="84"/>
      <c r="Q11" s="86"/>
      <c r="R11" s="86"/>
      <c r="S11" s="86"/>
      <c r="T11" s="84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8"/>
    </row>
    <row r="12" spans="1:31">
      <c r="A12" s="3"/>
      <c r="B12" s="3"/>
      <c r="C12" s="83"/>
      <c r="D12" s="83"/>
      <c r="E12" s="84"/>
      <c r="F12" s="3"/>
      <c r="G12" s="3"/>
      <c r="H12" s="84"/>
      <c r="I12" s="3"/>
      <c r="J12" s="84"/>
      <c r="K12" s="86"/>
      <c r="L12" s="86"/>
      <c r="M12" s="86"/>
      <c r="N12" s="86"/>
      <c r="O12" s="86"/>
      <c r="P12" s="84"/>
      <c r="Q12" s="86"/>
      <c r="R12" s="86"/>
      <c r="S12" s="86"/>
      <c r="T12" s="84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8"/>
    </row>
    <row r="13" spans="1:31">
      <c r="A13" s="3"/>
      <c r="B13" s="3"/>
      <c r="C13" s="83"/>
      <c r="D13" s="83"/>
      <c r="E13" s="84"/>
      <c r="F13" s="3"/>
      <c r="G13" s="3"/>
      <c r="H13" s="84"/>
      <c r="I13" s="3"/>
      <c r="J13" s="84"/>
      <c r="K13" s="86"/>
      <c r="L13" s="86"/>
      <c r="M13" s="86"/>
      <c r="N13" s="86"/>
      <c r="O13" s="86"/>
      <c r="P13" s="84"/>
      <c r="Q13" s="86"/>
      <c r="R13" s="86"/>
      <c r="S13" s="86"/>
      <c r="T13" s="84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8"/>
    </row>
    <row r="14" spans="1:31">
      <c r="A14" s="3"/>
      <c r="B14" s="3"/>
      <c r="C14" s="83"/>
      <c r="D14" s="83"/>
      <c r="E14" s="84"/>
      <c r="F14" s="3"/>
      <c r="G14" s="3"/>
      <c r="H14" s="84"/>
      <c r="I14" s="3"/>
      <c r="J14" s="84"/>
      <c r="K14" s="86"/>
      <c r="L14" s="86"/>
      <c r="M14" s="86"/>
      <c r="N14" s="86"/>
      <c r="O14" s="86"/>
      <c r="P14" s="84"/>
      <c r="Q14" s="86"/>
      <c r="R14" s="86"/>
      <c r="S14" s="86"/>
      <c r="T14" s="84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8"/>
    </row>
    <row r="15" spans="1:31">
      <c r="A15" s="3"/>
      <c r="B15" s="3"/>
      <c r="C15" s="83"/>
      <c r="D15" s="83"/>
      <c r="E15" s="84"/>
      <c r="F15" s="3"/>
      <c r="G15" s="3"/>
      <c r="H15" s="84"/>
      <c r="I15" s="3"/>
      <c r="J15" s="84"/>
      <c r="K15" s="86"/>
      <c r="L15" s="86"/>
      <c r="M15" s="86"/>
      <c r="N15" s="86"/>
      <c r="O15" s="86"/>
      <c r="P15" s="84"/>
      <c r="Q15" s="86"/>
      <c r="R15" s="86"/>
      <c r="S15" s="86"/>
      <c r="T15" s="84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8"/>
    </row>
    <row r="16" spans="1:31">
      <c r="A16" s="3"/>
      <c r="B16" s="3"/>
      <c r="C16" s="83"/>
      <c r="D16" s="83"/>
      <c r="E16" s="84"/>
      <c r="F16" s="3"/>
      <c r="G16" s="3"/>
      <c r="H16" s="84"/>
      <c r="I16" s="3"/>
      <c r="J16" s="84"/>
      <c r="K16" s="86"/>
      <c r="L16" s="86"/>
      <c r="M16" s="86"/>
      <c r="N16" s="86"/>
      <c r="O16" s="86"/>
      <c r="P16" s="84"/>
      <c r="Q16" s="86"/>
      <c r="R16" s="86"/>
      <c r="S16" s="86"/>
      <c r="T16" s="84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8"/>
    </row>
    <row r="17" spans="1:31">
      <c r="A17" s="3"/>
      <c r="B17" s="3"/>
      <c r="C17" s="83"/>
      <c r="D17" s="83"/>
      <c r="E17" s="84"/>
      <c r="F17" s="3"/>
      <c r="G17" s="3"/>
      <c r="H17" s="84"/>
      <c r="I17" s="3"/>
      <c r="J17" s="84"/>
      <c r="K17" s="86"/>
      <c r="L17" s="86"/>
      <c r="M17" s="86"/>
      <c r="N17" s="86"/>
      <c r="O17" s="86"/>
      <c r="P17" s="84"/>
      <c r="Q17" s="86"/>
      <c r="R17" s="86"/>
      <c r="S17" s="86"/>
      <c r="T17" s="84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8"/>
    </row>
    <row r="18" spans="1:31">
      <c r="A18" s="3"/>
      <c r="B18" s="3"/>
      <c r="C18" s="83"/>
      <c r="D18" s="83"/>
      <c r="E18" s="84"/>
      <c r="F18" s="3"/>
      <c r="G18" s="3"/>
      <c r="H18" s="84"/>
      <c r="I18" s="3"/>
      <c r="J18" s="84"/>
      <c r="K18" s="86"/>
      <c r="L18" s="86"/>
      <c r="M18" s="86"/>
      <c r="N18" s="86"/>
      <c r="O18" s="86"/>
      <c r="P18" s="84"/>
      <c r="Q18" s="86"/>
      <c r="R18" s="86"/>
      <c r="S18" s="86"/>
      <c r="T18" s="84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8"/>
    </row>
    <row r="19" spans="1:31">
      <c r="A19" s="3"/>
      <c r="B19" s="3"/>
      <c r="C19" s="83"/>
      <c r="D19" s="83"/>
      <c r="E19" s="84"/>
      <c r="F19" s="3"/>
      <c r="G19" s="3"/>
      <c r="H19" s="84"/>
      <c r="I19" s="3"/>
      <c r="J19" s="84"/>
      <c r="K19" s="86"/>
      <c r="L19" s="86"/>
      <c r="M19" s="86"/>
      <c r="N19" s="86"/>
      <c r="O19" s="86"/>
      <c r="P19" s="84"/>
      <c r="Q19" s="86"/>
      <c r="R19" s="86"/>
      <c r="S19" s="86"/>
      <c r="T19" s="84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8"/>
    </row>
    <row r="20" spans="1:31">
      <c r="A20" s="3"/>
      <c r="B20" s="3"/>
      <c r="C20" s="83"/>
      <c r="D20" s="83"/>
      <c r="E20" s="84"/>
      <c r="F20" s="3"/>
      <c r="G20" s="3"/>
      <c r="H20" s="84"/>
      <c r="I20" s="3"/>
      <c r="J20" s="84"/>
      <c r="K20" s="86"/>
      <c r="L20" s="86"/>
      <c r="M20" s="86"/>
      <c r="N20" s="86"/>
      <c r="O20" s="86"/>
      <c r="P20" s="84"/>
      <c r="Q20" s="86"/>
      <c r="R20" s="86"/>
      <c r="S20" s="86"/>
      <c r="T20" s="84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8"/>
    </row>
  </sheetData>
  <mergeCells count="1">
    <mergeCell ref="B1:D1"/>
  </mergeCells>
  <conditionalFormatting sqref="E4:E20">
    <cfRule type="containsText" dxfId="13" priority="1" operator="containsText" text="Cancelled">
      <formula>NOT(ISERROR(SEARCH("Cancelled",E4)))</formula>
    </cfRule>
  </conditionalFormatting>
  <conditionalFormatting sqref="P4:P20">
    <cfRule type="containsText" dxfId="12" priority="2" operator="containsText" text="WIP">
      <formula>NOT(ISERROR(SEARCH("WIP",P4)))</formula>
    </cfRule>
    <cfRule type="containsText" dxfId="11" priority="3" operator="containsText" text="Submitted">
      <formula>NOT(ISERROR(SEARCH("Submitted",P4)))</formula>
    </cfRule>
    <cfRule type="containsText" dxfId="10" priority="4" operator="containsText" text="Approved">
      <formula>NOT(ISERROR(SEARCH("Approved",P4)))</formula>
    </cfRule>
    <cfRule type="containsText" dxfId="9" priority="5" operator="containsText" text="Cancelled">
      <formula>NOT(ISERROR(SEARCH("Cancelled",P4)))</formula>
    </cfRule>
  </conditionalFormatting>
  <conditionalFormatting sqref="T4:T20">
    <cfRule type="containsText" dxfId="8" priority="6" operator="containsText" text="WIP">
      <formula>NOT(ISERROR(SEARCH("WIP",T4)))</formula>
    </cfRule>
    <cfRule type="containsText" dxfId="7" priority="7" operator="containsText" text="Completed">
      <formula>NOT(ISERROR(SEARCH("Completed",T4)))</formula>
    </cfRule>
  </conditionalFormatting>
  <conditionalFormatting sqref="AE4:AE20">
    <cfRule type="containsText" dxfId="6" priority="8" operator="containsText" text="In Process">
      <formula>NOT(ISERROR(SEARCH("In Process",AE4)))</formula>
    </cfRule>
    <cfRule type="containsText" dxfId="5" priority="9" operator="containsText" text="Completed">
      <formula>NOT(ISERROR(SEARCH("Completed",AE4)))</formula>
    </cfRule>
  </conditionalFormatting>
  <dataValidations count="1">
    <dataValidation allowBlank="1" showInputMessage="1" showErrorMessage="1" sqref="F3 H3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4"/>
  <sheetViews>
    <sheetView showGridLines="0" topLeftCell="F1" workbookViewId="0">
      <selection activeCell="M5" sqref="M5"/>
    </sheetView>
  </sheetViews>
  <sheetFormatPr defaultColWidth="9" defaultRowHeight="16.5"/>
  <cols>
    <col min="1" max="1" width="2.75" style="4" customWidth="1"/>
    <col min="2" max="2" width="4.375" style="4" customWidth="1"/>
    <col min="3" max="4" width="9" style="4"/>
    <col min="5" max="5" width="6.375" style="4" customWidth="1"/>
    <col min="6" max="6" width="11.75" style="4" customWidth="1"/>
    <col min="7" max="7" width="34.625" style="5" customWidth="1"/>
    <col min="8" max="9" width="13.375" style="4" customWidth="1"/>
    <col min="10" max="10" width="10.25" style="5" customWidth="1"/>
    <col min="11" max="11" width="11.125" style="5" customWidth="1"/>
    <col min="12" max="12" width="10.125" style="5" customWidth="1"/>
    <col min="13" max="13" width="11.125" style="5" customWidth="1"/>
    <col min="14" max="14" width="6.125" style="5" customWidth="1"/>
    <col min="15" max="15" width="13.375" style="4" customWidth="1"/>
    <col min="16" max="16" width="27.75" style="4" customWidth="1"/>
    <col min="17" max="17" width="10.375" style="4" customWidth="1"/>
    <col min="18" max="16384" width="9" style="4"/>
  </cols>
  <sheetData>
    <row r="1" spans="2:22" ht="24.75" customHeight="1">
      <c r="J1" s="53" t="s">
        <v>0</v>
      </c>
      <c r="K1" s="54">
        <f ca="1">TODAY()</f>
        <v>45506</v>
      </c>
      <c r="L1" s="55"/>
      <c r="M1" s="55"/>
      <c r="N1" s="55"/>
      <c r="O1" s="55"/>
      <c r="P1" s="55"/>
    </row>
    <row r="2" spans="2:22" ht="25.5" customHeight="1">
      <c r="B2" s="6" t="s">
        <v>610</v>
      </c>
      <c r="E2" s="7"/>
      <c r="F2" s="8"/>
      <c r="G2" s="9"/>
      <c r="H2" s="8"/>
    </row>
    <row r="3" spans="2:22">
      <c r="B3" s="316" t="s">
        <v>611</v>
      </c>
      <c r="C3" s="309" t="s">
        <v>19</v>
      </c>
      <c r="D3" s="317" t="s">
        <v>612</v>
      </c>
      <c r="E3" s="304" t="s">
        <v>1</v>
      </c>
      <c r="F3" s="323" t="s">
        <v>21</v>
      </c>
      <c r="G3" s="323" t="s">
        <v>22</v>
      </c>
      <c r="H3" s="323" t="s">
        <v>613</v>
      </c>
      <c r="I3" s="325" t="s">
        <v>614</v>
      </c>
      <c r="J3" s="316" t="s">
        <v>615</v>
      </c>
      <c r="K3" s="320"/>
      <c r="L3" s="316" t="s">
        <v>6</v>
      </c>
      <c r="M3" s="321"/>
      <c r="N3" s="320"/>
      <c r="O3" s="317" t="s">
        <v>408</v>
      </c>
      <c r="P3" s="317" t="s">
        <v>433</v>
      </c>
    </row>
    <row r="4" spans="2:22">
      <c r="B4" s="316"/>
      <c r="C4" s="309"/>
      <c r="D4" s="322"/>
      <c r="E4" s="305"/>
      <c r="F4" s="324"/>
      <c r="G4" s="324"/>
      <c r="H4" s="324"/>
      <c r="I4" s="326"/>
      <c r="J4" s="10" t="s">
        <v>616</v>
      </c>
      <c r="K4" s="10" t="s">
        <v>617</v>
      </c>
      <c r="L4" s="10" t="s">
        <v>616</v>
      </c>
      <c r="M4" s="10" t="s">
        <v>617</v>
      </c>
      <c r="N4" s="10" t="s">
        <v>618</v>
      </c>
      <c r="O4" s="318"/>
      <c r="P4" s="318"/>
    </row>
    <row r="5" spans="2:22">
      <c r="B5" s="306">
        <v>1</v>
      </c>
      <c r="C5" s="310"/>
      <c r="D5" s="319"/>
      <c r="E5" s="14"/>
      <c r="F5" s="15"/>
      <c r="G5" s="16"/>
      <c r="H5" s="17"/>
      <c r="I5" s="13"/>
      <c r="J5" s="56"/>
      <c r="K5" s="56"/>
      <c r="L5" s="56"/>
      <c r="M5" s="57"/>
      <c r="N5" s="58"/>
      <c r="O5" s="59"/>
      <c r="P5" s="60"/>
      <c r="Q5" s="4" t="str">
        <f>IF(ISBLANK(O5),"BLANK","NOT BLANK")</f>
        <v>BLANK</v>
      </c>
      <c r="R5" s="80" t="e">
        <f ca="1">shiv(O5="Completed",IF(M5&gt;K5,(M5-K5),0))</f>
        <v>#NAME?</v>
      </c>
      <c r="S5" s="80" t="e">
        <f t="array" aca="1" ref="S5" ca="1">shiv(O5="In Progress",IF($K$1&gt;K5,($K$1-K5),0))</f>
        <v>#NAME?</v>
      </c>
      <c r="T5" s="80" t="e">
        <f t="array" aca="1" ref="T5" ca="1">shiv(Q5="BLANK",IF($K$1&gt;K5,($K$1-K5),0))</f>
        <v>#NAME?</v>
      </c>
      <c r="U5" s="80"/>
      <c r="V5" s="80"/>
    </row>
    <row r="6" spans="2:22">
      <c r="B6" s="307"/>
      <c r="C6" s="311"/>
      <c r="D6" s="319"/>
      <c r="E6" s="14"/>
      <c r="F6" s="20"/>
      <c r="G6" s="16"/>
      <c r="H6" s="21"/>
      <c r="I6" s="13"/>
      <c r="J6" s="61"/>
      <c r="K6" s="56"/>
      <c r="L6" s="62"/>
      <c r="M6" s="63"/>
      <c r="N6" s="64"/>
      <c r="O6" s="59"/>
      <c r="P6" s="65"/>
      <c r="Q6" s="4" t="str">
        <f t="shared" ref="Q6:Q11" si="0">IF(ISBLANK(O6),"BLANK","NOT BLANK")</f>
        <v>BLANK</v>
      </c>
      <c r="R6" s="80" t="e">
        <f t="array" aca="1" ref="R6" ca="1">shiv(O6="Completed",IF(M6&gt;K6,(M6-K6),0))</f>
        <v>#NAME?</v>
      </c>
      <c r="S6" s="80" t="e">
        <f t="array" aca="1" ref="S6" ca="1">shiv(O6="In Progress",IF($K$1&gt;K6,($K$1-K6),0))</f>
        <v>#NAME?</v>
      </c>
      <c r="T6" s="80" t="e">
        <f t="array" aca="1" ref="T6" ca="1">shiv(Q6="BLANK",IF($K$1&gt;K6,($K$1-K6),0))</f>
        <v>#NAME?</v>
      </c>
      <c r="U6" s="80"/>
      <c r="V6" s="80"/>
    </row>
    <row r="7" spans="2:22">
      <c r="B7" s="307"/>
      <c r="C7" s="311"/>
      <c r="D7" s="319"/>
      <c r="E7" s="14"/>
      <c r="F7" s="20"/>
      <c r="G7" s="22"/>
      <c r="H7" s="21"/>
      <c r="I7" s="13"/>
      <c r="J7" s="61"/>
      <c r="K7" s="56"/>
      <c r="L7" s="66"/>
      <c r="M7" s="63"/>
      <c r="N7" s="64"/>
      <c r="O7" s="59"/>
      <c r="P7" s="65"/>
      <c r="Q7" s="4" t="str">
        <f t="shared" si="0"/>
        <v>BLANK</v>
      </c>
      <c r="R7" s="80" t="e">
        <f t="array" aca="1" ref="R7" ca="1">shiv(O7="Completed",IF(M7&gt;K7,(M7-K7),0))</f>
        <v>#NAME?</v>
      </c>
      <c r="S7" s="80" t="e">
        <f t="array" aca="1" ref="S7" ca="1">shiv(O7="In Progress",IF($K$1&gt;K7,($K$1-K7),0))</f>
        <v>#NAME?</v>
      </c>
      <c r="T7" s="80" t="e">
        <f t="array" aca="1" ref="T7" ca="1">shiv(Q7="BLANK",IF($K$1&gt;K7,($K$1-K7),0))</f>
        <v>#NAME?</v>
      </c>
      <c r="U7" s="80"/>
      <c r="V7" s="80"/>
    </row>
    <row r="8" spans="2:22">
      <c r="B8" s="307"/>
      <c r="C8" s="311"/>
      <c r="D8" s="319"/>
      <c r="E8" s="15"/>
      <c r="F8" s="15"/>
      <c r="G8" s="22"/>
      <c r="H8" s="23"/>
      <c r="I8" s="23"/>
      <c r="J8" s="63"/>
      <c r="K8" s="63"/>
      <c r="L8" s="63"/>
      <c r="M8" s="63"/>
      <c r="N8" s="64"/>
      <c r="O8" s="59"/>
      <c r="P8" s="65"/>
      <c r="Q8" s="4" t="str">
        <f t="shared" si="0"/>
        <v>BLANK</v>
      </c>
      <c r="R8" s="80" t="e">
        <f t="array" aca="1" ref="R8" ca="1">shiv(O8="Completed",IF(M8&gt;K8,(M8-K8),0))</f>
        <v>#NAME?</v>
      </c>
      <c r="S8" s="80" t="e">
        <f t="array" aca="1" ref="S8" ca="1">shiv(O8="In Progress",IF($K$1&gt;K8,($K$1-K8),0))</f>
        <v>#NAME?</v>
      </c>
      <c r="T8" s="80" t="e">
        <f t="array" aca="1" ref="T8" ca="1">shiv(Q8="BLANK",IF($K$1&gt;K8,($K$1-K8),0))</f>
        <v>#NAME?</v>
      </c>
      <c r="U8" s="80"/>
      <c r="V8" s="80"/>
    </row>
    <row r="9" spans="2:22">
      <c r="B9" s="307"/>
      <c r="C9" s="311"/>
      <c r="D9" s="319"/>
      <c r="E9" s="14"/>
      <c r="F9" s="15"/>
      <c r="G9" s="22"/>
      <c r="H9" s="12"/>
      <c r="I9" s="11"/>
      <c r="J9" s="67"/>
      <c r="K9" s="62"/>
      <c r="L9" s="62"/>
      <c r="M9" s="62"/>
      <c r="N9" s="68"/>
      <c r="O9" s="59"/>
      <c r="P9" s="69"/>
      <c r="Q9" s="4" t="str">
        <f t="shared" si="0"/>
        <v>BLANK</v>
      </c>
      <c r="R9" s="80" t="e">
        <f t="array" aca="1" ref="R9" ca="1">shiv(O9="Completed",IF(M9&gt;K9,(M9-K9),0))</f>
        <v>#NAME?</v>
      </c>
      <c r="S9" s="80" t="e">
        <f t="array" aca="1" ref="S9" ca="1">shiv(O9="In Progress",IF($K$1&gt;K9,($K$1-K9),0))</f>
        <v>#NAME?</v>
      </c>
      <c r="T9" s="80" t="e">
        <f t="array" aca="1" ref="T9" ca="1">shiv(Q9="BLANK",IF($K$1&gt;K9,($K$1-K9),0))</f>
        <v>#NAME?</v>
      </c>
      <c r="U9" s="80"/>
      <c r="V9" s="80"/>
    </row>
    <row r="10" spans="2:22">
      <c r="B10" s="307"/>
      <c r="C10" s="311"/>
      <c r="D10" s="319"/>
      <c r="E10" s="15"/>
      <c r="F10" s="15"/>
      <c r="G10" s="22"/>
      <c r="H10" s="13"/>
      <c r="I10" s="13"/>
      <c r="J10" s="63"/>
      <c r="K10" s="63"/>
      <c r="L10" s="63"/>
      <c r="M10" s="62"/>
      <c r="N10" s="64"/>
      <c r="O10" s="59"/>
      <c r="P10" s="69"/>
      <c r="Q10" s="4" t="str">
        <f t="shared" si="0"/>
        <v>BLANK</v>
      </c>
      <c r="R10" s="80" t="e">
        <f t="array" aca="1" ref="R10" ca="1">shiv(O10="Completed",IF(M10&gt;K10,(M10-K10),0))</f>
        <v>#NAME?</v>
      </c>
      <c r="S10" s="80" t="e">
        <f t="array" aca="1" ref="S10" ca="1">shiv(O10="In Progress",IF($K$1&gt;K10,($K$1-K10),0))</f>
        <v>#NAME?</v>
      </c>
      <c r="T10" s="80" t="e">
        <f t="array" aca="1" ref="T10" ca="1">shiv(Q10="BLANK",IF($K$1&gt;K10,($K$1-K10),0))</f>
        <v>#NAME?</v>
      </c>
    </row>
    <row r="11" spans="2:22">
      <c r="B11" s="307"/>
      <c r="C11" s="311"/>
      <c r="D11" s="319"/>
      <c r="E11" s="14"/>
      <c r="F11" s="15"/>
      <c r="G11" s="22"/>
      <c r="H11" s="12"/>
      <c r="I11" s="11"/>
      <c r="J11" s="67"/>
      <c r="K11" s="62"/>
      <c r="L11" s="62"/>
      <c r="M11" s="62"/>
      <c r="N11" s="68"/>
      <c r="O11" s="59"/>
      <c r="P11" s="69"/>
      <c r="Q11" s="4" t="str">
        <f t="shared" si="0"/>
        <v>BLANK</v>
      </c>
      <c r="R11" s="80" t="e">
        <f t="array" aca="1" ref="R11" ca="1">shiv(O11="Completed",IF(M11&gt;K11,(M11-K11),0))</f>
        <v>#NAME?</v>
      </c>
      <c r="S11" s="80" t="e">
        <f t="array" aca="1" ref="S11" ca="1">shiv(O11="In Progress",IF($K$1&gt;K11,($K$1-K11),0))</f>
        <v>#NAME?</v>
      </c>
      <c r="T11" s="80" t="e">
        <f t="array" aca="1" ref="T11" ca="1">shiv(Q11="BLANK",IF($K$1&gt;K11,($K$1-K11),0))</f>
        <v>#NAME?</v>
      </c>
    </row>
    <row r="12" spans="2:22">
      <c r="B12" s="307"/>
      <c r="C12" s="311"/>
      <c r="D12" s="319"/>
      <c r="E12" s="14"/>
      <c r="F12" s="3"/>
      <c r="G12" s="24"/>
      <c r="H12" s="3"/>
      <c r="I12" s="11"/>
      <c r="J12" s="70"/>
      <c r="K12" s="71"/>
      <c r="L12" s="62"/>
      <c r="M12" s="62"/>
      <c r="N12" s="68"/>
      <c r="O12" s="59"/>
      <c r="P12" s="69"/>
      <c r="R12" s="80" t="e">
        <f t="array" aca="1" ref="R12" ca="1">shiv(O12="Completed",IF(M12&gt;K12,(M12-K12),0))</f>
        <v>#NAME?</v>
      </c>
      <c r="S12" s="80" t="e">
        <f t="array" aca="1" ref="S12" ca="1">shiv(O12="In Progress",IF($K$1&gt;K12,($K$1-K12),0))</f>
        <v>#NAME?</v>
      </c>
      <c r="T12" s="80" t="e">
        <f t="array" aca="1" ref="T12" ca="1">shiv(Q12="BLANK",IF($K$1&gt;K12,($K$1-K12),0))</f>
        <v>#NAME?</v>
      </c>
    </row>
    <row r="13" spans="2:22">
      <c r="B13" s="307"/>
      <c r="C13" s="311"/>
      <c r="D13" s="319"/>
      <c r="E13" s="14"/>
      <c r="F13" s="15"/>
      <c r="G13" s="25"/>
      <c r="H13" s="21"/>
      <c r="I13" s="13"/>
      <c r="J13" s="63"/>
      <c r="K13" s="63"/>
      <c r="L13" s="63"/>
      <c r="M13" s="63"/>
      <c r="N13" s="64"/>
      <c r="O13" s="66"/>
      <c r="P13" s="65"/>
      <c r="Q13" s="4" t="str">
        <f t="shared" ref="Q13:Q14" si="1">IF(ISBLANK(O13),"BLANK","NOT BLANK")</f>
        <v>BLANK</v>
      </c>
      <c r="R13" s="80" t="e">
        <f t="array" aca="1" ref="R13" ca="1">shiv(O13="Completed",IF(M13&gt;K13,(M13-K13),0))</f>
        <v>#NAME?</v>
      </c>
      <c r="S13" s="80" t="e">
        <f t="array" aca="1" ref="S13" ca="1">shiv(O13="In Progress",IF($K$1&gt;K13,($K$1-K13),0))</f>
        <v>#NAME?</v>
      </c>
      <c r="T13" s="80" t="e">
        <f t="array" aca="1" ref="T13" ca="1">shiv(Q13="BLANK",IF($K$1&gt;K13,($K$1-K13),0))</f>
        <v>#NAME?</v>
      </c>
      <c r="U13" s="80"/>
      <c r="V13" s="80"/>
    </row>
    <row r="14" spans="2:22" hidden="1">
      <c r="B14" s="307"/>
      <c r="C14" s="311"/>
      <c r="D14" s="319"/>
      <c r="E14" s="26"/>
      <c r="F14" s="27"/>
      <c r="G14" s="28"/>
      <c r="H14" s="21"/>
      <c r="I14" s="13"/>
      <c r="J14" s="63"/>
      <c r="K14" s="63"/>
      <c r="L14" s="63"/>
      <c r="M14" s="63"/>
      <c r="N14" s="64"/>
      <c r="O14" s="66"/>
      <c r="P14" s="65"/>
      <c r="Q14" s="4" t="str">
        <f t="shared" si="1"/>
        <v>BLANK</v>
      </c>
      <c r="R14" s="80" t="e">
        <f t="array" aca="1" ref="R14" ca="1">shiv(O14="Completed",IF(M14&gt;K14,(M14-K14),0))</f>
        <v>#NAME?</v>
      </c>
      <c r="S14" s="80" t="e">
        <f t="array" aca="1" ref="S14" ca="1">shiv(O14="In Progress",IF($K$1&gt;K14,($K$1-K14),0))</f>
        <v>#NAME?</v>
      </c>
      <c r="T14" s="80" t="e">
        <f t="array" aca="1" ref="T14" ca="1">shiv(Q14="BLANK",IF($K$1&gt;K14,($K$1-K14),0))</f>
        <v>#NAME?</v>
      </c>
      <c r="U14" s="80"/>
      <c r="V14" s="80"/>
    </row>
    <row r="15" spans="2:22" hidden="1">
      <c r="B15" s="307"/>
      <c r="C15" s="311"/>
      <c r="D15" s="319"/>
      <c r="E15" s="29"/>
      <c r="F15" s="14"/>
      <c r="G15" s="22"/>
      <c r="H15" s="21"/>
      <c r="I15" s="13"/>
      <c r="J15" s="63"/>
      <c r="K15" s="63"/>
      <c r="L15" s="63"/>
      <c r="M15" s="63"/>
      <c r="N15" s="64"/>
      <c r="O15" s="66"/>
      <c r="P15" s="60"/>
      <c r="Q15" s="4" t="str">
        <f t="shared" ref="Q15:Q16" si="2">IF(ISBLANK(O15),"BLANK","NOT BLANK")</f>
        <v>BLANK</v>
      </c>
      <c r="R15" s="80" t="e">
        <f t="array" aca="1" ref="R15" ca="1">shiv(O15="Completed",IF(M15&gt;K15,(M15-K15),0))</f>
        <v>#NAME?</v>
      </c>
      <c r="S15" s="80" t="e">
        <f t="array" aca="1" ref="S15" ca="1">shiv(O15="In Progress",IF($K$1&gt;K15,($K$1-K15),0))</f>
        <v>#NAME?</v>
      </c>
      <c r="T15" s="80" t="e">
        <f t="array" aca="1" ref="T15" ca="1">shiv(Q15="BLANK",IF($K$1&gt;K15,($K$1-K15),0))</f>
        <v>#NAME?</v>
      </c>
      <c r="U15" s="80"/>
      <c r="V15" s="80"/>
    </row>
    <row r="16" spans="2:22" hidden="1">
      <c r="B16" s="307"/>
      <c r="C16" s="311"/>
      <c r="D16" s="319"/>
      <c r="E16" s="30"/>
      <c r="F16" s="26"/>
      <c r="G16" s="31"/>
      <c r="H16" s="21"/>
      <c r="I16" s="13"/>
      <c r="J16" s="63"/>
      <c r="K16" s="63"/>
      <c r="L16" s="63"/>
      <c r="M16" s="63"/>
      <c r="N16" s="64"/>
      <c r="O16" s="72"/>
      <c r="P16" s="60"/>
      <c r="Q16" s="4" t="str">
        <f t="shared" si="2"/>
        <v>BLANK</v>
      </c>
      <c r="R16" s="80" t="e">
        <f t="array" aca="1" ref="R16" ca="1">shiv(O16="Completed",IF(M16&gt;K16,(M16-K16),0))</f>
        <v>#NAME?</v>
      </c>
      <c r="S16" s="80" t="e">
        <f t="array" aca="1" ref="S16" ca="1">shiv(O16="In Progress",IF($K$1&gt;K16,($K$1-K16),0))</f>
        <v>#NAME?</v>
      </c>
      <c r="T16" s="80" t="e">
        <f t="array" aca="1" ref="T16" ca="1">shiv(Q16="BLANK",IF($K$1&gt;K16,($K$1-K16),0))</f>
        <v>#NAME?</v>
      </c>
      <c r="U16" s="80"/>
      <c r="V16" s="80"/>
    </row>
    <row r="17" spans="2:22" hidden="1">
      <c r="B17" s="308"/>
      <c r="C17" s="312"/>
      <c r="D17" s="319"/>
      <c r="E17" s="34"/>
      <c r="F17" s="35"/>
      <c r="G17" s="16"/>
      <c r="H17" s="21"/>
      <c r="I17" s="13"/>
      <c r="J17" s="63"/>
      <c r="K17" s="63"/>
      <c r="L17" s="63"/>
      <c r="M17" s="63"/>
      <c r="N17" s="64"/>
      <c r="O17" s="66"/>
      <c r="P17" s="60"/>
      <c r="Q17" s="4" t="str">
        <f t="shared" ref="Q17" si="3">IF(ISBLANK(O17),"BLANK","NOT BLANK")</f>
        <v>BLANK</v>
      </c>
      <c r="R17" s="80" t="e">
        <f t="array" aca="1" ref="R17" ca="1">shiv(O17="Completed",IF(M17&gt;K17,(M17-K17),0))</f>
        <v>#NAME?</v>
      </c>
      <c r="S17" s="80" t="e">
        <f t="array" aca="1" ref="S17" ca="1">shiv(O17="In Progress",IF($K$1&gt;K17,($K$1-K17),0))</f>
        <v>#NAME?</v>
      </c>
      <c r="T17" s="80" t="e">
        <f t="array" aca="1" ref="T17" ca="1">shiv(Q17="BLANK",IF($K$1&gt;K17,($K$1-K17),0))</f>
        <v>#NAME?</v>
      </c>
      <c r="U17" s="80"/>
      <c r="V17" s="80"/>
    </row>
    <row r="18" spans="2:22" hidden="1">
      <c r="B18" s="32"/>
      <c r="C18" s="33"/>
      <c r="D18" s="33"/>
      <c r="E18" s="36"/>
      <c r="F18" s="37"/>
      <c r="G18" s="38"/>
      <c r="H18" s="39"/>
      <c r="I18" s="13"/>
      <c r="J18" s="63"/>
      <c r="K18" s="63"/>
      <c r="L18" s="63"/>
      <c r="M18" s="63"/>
      <c r="N18" s="64"/>
      <c r="O18" s="72"/>
      <c r="P18" s="60"/>
      <c r="R18" s="80"/>
      <c r="S18" s="80"/>
      <c r="T18" s="80"/>
      <c r="U18" s="80"/>
      <c r="V18" s="80"/>
    </row>
    <row r="19" spans="2:22" hidden="1">
      <c r="B19" s="32"/>
      <c r="C19" s="33"/>
      <c r="D19" s="33"/>
      <c r="E19" s="36"/>
      <c r="F19" s="36"/>
      <c r="G19" s="40"/>
      <c r="H19" s="39"/>
      <c r="I19" s="13"/>
      <c r="J19" s="63"/>
      <c r="K19" s="63"/>
      <c r="L19" s="63"/>
      <c r="M19" s="63"/>
      <c r="N19" s="64"/>
      <c r="O19" s="72"/>
      <c r="P19" s="60"/>
      <c r="R19" s="80" t="e">
        <f t="array" aca="1" ref="R19" ca="1">shiv(O19="Completed",IF(M19&gt;K19,(M19-K19),0))</f>
        <v>#NAME?</v>
      </c>
      <c r="S19" s="80"/>
      <c r="T19" s="80"/>
      <c r="U19" s="80"/>
      <c r="V19" s="80"/>
    </row>
    <row r="20" spans="2:22">
      <c r="B20" s="13"/>
      <c r="C20" s="11"/>
      <c r="D20" s="18"/>
      <c r="E20" s="18"/>
      <c r="F20" s="18"/>
      <c r="G20" s="41"/>
      <c r="H20" s="33"/>
      <c r="I20" s="13"/>
      <c r="J20" s="63"/>
      <c r="K20" s="63"/>
      <c r="L20" s="63"/>
      <c r="M20" s="63"/>
      <c r="N20" s="64"/>
      <c r="O20" s="72"/>
      <c r="P20" s="60"/>
      <c r="R20" s="80" t="e">
        <f t="array" aca="1" ref="R20" ca="1">shiv(O20="Completed",IF(M20&gt;K20,(M20-K20),0))</f>
        <v>#NAME?</v>
      </c>
      <c r="S20" s="80"/>
      <c r="T20" s="80"/>
    </row>
    <row r="21" spans="2:22">
      <c r="B21" s="306">
        <v>2</v>
      </c>
      <c r="C21" s="306"/>
      <c r="D21" s="301"/>
      <c r="E21" s="15"/>
      <c r="F21" s="15"/>
      <c r="G21" s="22"/>
      <c r="H21" s="17"/>
      <c r="I21" s="32"/>
      <c r="J21" s="73"/>
      <c r="K21" s="57"/>
      <c r="L21" s="59"/>
      <c r="M21" s="59"/>
      <c r="N21" s="58"/>
      <c r="O21" s="63"/>
      <c r="P21" s="65"/>
      <c r="Q21" s="4" t="str">
        <f t="shared" ref="Q21:Q24" si="4">IF(ISBLANK(O21),"BLANK","NOT BLANK")</f>
        <v>BLANK</v>
      </c>
      <c r="R21" s="80" t="e">
        <f t="array" aca="1" ref="R21" ca="1">shiv(O21="Completed",IF(M21&gt;K21,(M21-K21),0))</f>
        <v>#NAME?</v>
      </c>
      <c r="S21" s="80" t="e">
        <f t="array" aca="1" ref="S21" ca="1">shiv(O21="In Progress",IF($K$1&gt;K21,($K$1-K21),0))</f>
        <v>#NAME?</v>
      </c>
      <c r="T21" s="80" t="e">
        <f t="array" aca="1" ref="T21" ca="1">shiv(Q21="BLANK",IF($K$1&gt;K21,($K$1-K21),0))</f>
        <v>#NAME?</v>
      </c>
    </row>
    <row r="22" spans="2:22">
      <c r="B22" s="307"/>
      <c r="C22" s="307"/>
      <c r="D22" s="302"/>
      <c r="E22" s="15"/>
      <c r="F22" s="15"/>
      <c r="G22" s="22"/>
      <c r="H22" s="15"/>
      <c r="I22" s="18"/>
      <c r="J22" s="63"/>
      <c r="K22" s="63"/>
      <c r="L22" s="63"/>
      <c r="M22" s="59"/>
      <c r="N22" s="64"/>
      <c r="O22" s="63"/>
      <c r="P22" s="65"/>
      <c r="Q22" s="4" t="str">
        <f t="shared" si="4"/>
        <v>BLANK</v>
      </c>
      <c r="R22" s="80" t="e">
        <f t="array" aca="1" ref="R22" ca="1">shiv(O22="Completed",IF(M22&gt;K22,(M22-K22),0))</f>
        <v>#NAME?</v>
      </c>
      <c r="S22" s="80" t="e">
        <f t="array" aca="1" ref="S22" ca="1">shiv(O22="In Progress",IF($K$1&gt;K22,($K$1-K22),0))</f>
        <v>#NAME?</v>
      </c>
      <c r="T22" s="80" t="e">
        <f t="array" aca="1" ref="T22" ca="1">shiv(Q22="BLANK",IF($K$1&gt;K22,($K$1-K22),0))</f>
        <v>#NAME?</v>
      </c>
    </row>
    <row r="23" spans="2:22">
      <c r="B23" s="307"/>
      <c r="C23" s="307"/>
      <c r="D23" s="302"/>
      <c r="E23" s="15"/>
      <c r="F23" s="15"/>
      <c r="G23" s="22"/>
      <c r="H23" s="42"/>
      <c r="I23" s="13"/>
      <c r="J23" s="63"/>
      <c r="K23" s="63"/>
      <c r="L23" s="74"/>
      <c r="M23" s="59"/>
      <c r="N23" s="75"/>
      <c r="O23" s="63"/>
      <c r="P23" s="65"/>
      <c r="Q23" s="4" t="str">
        <f t="shared" ref="Q23" si="5">IF(ISBLANK(O23),"BLANK","NOT BLANK")</f>
        <v>BLANK</v>
      </c>
      <c r="R23" s="80" t="e">
        <f t="array" aca="1" ref="R23" ca="1">shiv(O23="Completed",IF(M23&gt;K23,(M23-K23),0))</f>
        <v>#NAME?</v>
      </c>
      <c r="S23" s="80" t="e">
        <f t="array" aca="1" ref="S23" ca="1">shiv(O23="In Progress",IF($K$1&gt;K23,($K$1-K23),0))</f>
        <v>#NAME?</v>
      </c>
      <c r="T23" s="80" t="e">
        <f t="array" aca="1" ref="T23" ca="1">shiv(Q23="BLANK",IF($K$1&gt;K23,($K$1-K23),0))</f>
        <v>#NAME?</v>
      </c>
    </row>
    <row r="24" spans="2:22">
      <c r="B24" s="307"/>
      <c r="C24" s="307"/>
      <c r="D24" s="302"/>
      <c r="E24" s="15"/>
      <c r="F24" s="15"/>
      <c r="G24" s="22"/>
      <c r="H24" s="42"/>
      <c r="I24" s="13"/>
      <c r="J24" s="63"/>
      <c r="K24" s="63"/>
      <c r="L24" s="74"/>
      <c r="M24" s="62"/>
      <c r="N24" s="75"/>
      <c r="O24" s="63"/>
      <c r="P24" s="69"/>
      <c r="Q24" s="4" t="str">
        <f t="shared" si="4"/>
        <v>BLANK</v>
      </c>
      <c r="R24" s="80" t="e">
        <f t="array" aca="1" ref="R24" ca="1">shiv(O24="Completed",IF(M24&gt;K24,(M24-K24),0))</f>
        <v>#NAME?</v>
      </c>
      <c r="S24" s="80" t="e">
        <f t="array" aca="1" ref="S24" ca="1">shiv(O24="In Progress",IF($K$1&gt;K24,($K$1-K24),0))</f>
        <v>#NAME?</v>
      </c>
      <c r="T24" s="80" t="e">
        <f t="array" aca="1" ref="T24" ca="1">shiv(Q24="BLANK",IF($K$1&gt;K24,($K$1-K24),0))</f>
        <v>#NAME?</v>
      </c>
    </row>
    <row r="25" spans="2:22">
      <c r="B25" s="307"/>
      <c r="C25" s="307"/>
      <c r="D25" s="302"/>
      <c r="E25" s="15"/>
      <c r="F25" s="15"/>
      <c r="G25" s="22"/>
      <c r="H25" s="42"/>
      <c r="I25" s="13"/>
      <c r="J25" s="63"/>
      <c r="K25" s="63"/>
      <c r="L25" s="63"/>
      <c r="M25" s="62"/>
      <c r="N25" s="64"/>
      <c r="O25" s="63"/>
      <c r="P25" s="69"/>
      <c r="Q25" s="4" t="str">
        <f t="shared" ref="Q25:Q28" si="6">IF(ISBLANK(O25),"BLANK","NOT BLANK")</f>
        <v>BLANK</v>
      </c>
      <c r="R25" s="80" t="e">
        <f t="array" aca="1" ref="R25" ca="1">shiv(O25="Completed",IF(M25&gt;K25,(M25-K25),0))</f>
        <v>#NAME?</v>
      </c>
      <c r="S25" s="80" t="e">
        <f t="array" aca="1" ref="S25" ca="1">shiv(O25="In Progress",IF($K$1&gt;K25,($K$1-K25),0))</f>
        <v>#NAME?</v>
      </c>
      <c r="T25" s="80" t="e">
        <f t="array" aca="1" ref="T25" ca="1">shiv(Q25="BLANK",IF($K$1&gt;K25,($K$1-K25),0))</f>
        <v>#NAME?</v>
      </c>
    </row>
    <row r="26" spans="2:22">
      <c r="B26" s="307"/>
      <c r="C26" s="307"/>
      <c r="D26" s="302"/>
      <c r="E26" s="15"/>
      <c r="F26" s="15"/>
      <c r="G26" s="22"/>
      <c r="H26" s="17"/>
      <c r="I26" s="13"/>
      <c r="J26" s="63"/>
      <c r="K26" s="63"/>
      <c r="L26" s="63"/>
      <c r="M26" s="62"/>
      <c r="N26" s="64"/>
      <c r="O26" s="63"/>
      <c r="P26" s="65"/>
      <c r="Q26" s="4" t="str">
        <f t="shared" si="6"/>
        <v>BLANK</v>
      </c>
      <c r="R26" s="80" t="e">
        <f t="array" aca="1" ref="R26" ca="1">shiv(O26="Completed",IF(M26&gt;K26,(M26-K26),0))</f>
        <v>#NAME?</v>
      </c>
      <c r="S26" s="80" t="e">
        <f t="array" aca="1" ref="S26" ca="1">shiv(O26="In Progress",IF($K$1&gt;K26,($K$1-K26),0))</f>
        <v>#NAME?</v>
      </c>
      <c r="T26" s="80" t="e">
        <f t="array" aca="1" ref="T26" ca="1">shiv(Q26="BLANK",IF($K$1&gt;K26,($K$1-K26),0))</f>
        <v>#NAME?</v>
      </c>
    </row>
    <row r="27" spans="2:22">
      <c r="B27" s="307"/>
      <c r="C27" s="307"/>
      <c r="D27" s="302"/>
      <c r="E27" s="15"/>
      <c r="F27" s="15"/>
      <c r="G27" s="22"/>
      <c r="H27" s="17"/>
      <c r="I27" s="13"/>
      <c r="J27" s="76"/>
      <c r="K27" s="77"/>
      <c r="L27" s="63"/>
      <c r="M27" s="62"/>
      <c r="N27" s="64"/>
      <c r="O27" s="63"/>
      <c r="P27" s="65"/>
      <c r="Q27" s="4" t="str">
        <f t="shared" si="6"/>
        <v>BLANK</v>
      </c>
      <c r="R27" s="80" t="e">
        <f t="array" aca="1" ref="R27" ca="1">shiv(O27="Completed",IF(M27&gt;K27,(M27-K27),0))</f>
        <v>#NAME?</v>
      </c>
      <c r="S27" s="80" t="e">
        <f t="array" aca="1" ref="S27" ca="1">shiv(O27="In Progress",IF($K$1&gt;K27,($K$1-K27),0))</f>
        <v>#NAME?</v>
      </c>
      <c r="T27" s="80" t="e">
        <f t="array" aca="1" ref="T27" ca="1">shiv(Q27="BLANK",IF($K$1&gt;K27,($K$1-K27),0))</f>
        <v>#NAME?</v>
      </c>
    </row>
    <row r="28" spans="2:22">
      <c r="B28" s="308"/>
      <c r="C28" s="308"/>
      <c r="D28" s="303"/>
      <c r="E28" s="15"/>
      <c r="F28" s="15"/>
      <c r="G28" s="22"/>
      <c r="H28" s="42"/>
      <c r="I28" s="23"/>
      <c r="J28" s="63"/>
      <c r="K28" s="63"/>
      <c r="L28" s="63"/>
      <c r="M28" s="62"/>
      <c r="N28" s="64"/>
      <c r="O28" s="63"/>
      <c r="P28" s="65"/>
      <c r="Q28" s="4" t="str">
        <f t="shared" si="6"/>
        <v>BLANK</v>
      </c>
      <c r="R28" s="80" t="e">
        <f t="array" aca="1" ref="R28" ca="1">shiv(O28="Completed",IF(M28&gt;K28,(M28-K28),0))</f>
        <v>#NAME?</v>
      </c>
      <c r="S28" s="80" t="e">
        <f t="array" aca="1" ref="S28" ca="1">shiv(O28="In Progress",IF($K$1&gt;K28,($K$1-K28),0))</f>
        <v>#NAME?</v>
      </c>
      <c r="T28" s="80" t="e">
        <f t="array" aca="1" ref="T28" ca="1">shiv(Q28="BLANK",IF($K$1&gt;K28,($K$1-K28),0))</f>
        <v>#NAME?</v>
      </c>
    </row>
    <row r="29" spans="2:22">
      <c r="B29" s="21"/>
      <c r="C29" s="13"/>
      <c r="D29" s="13"/>
      <c r="E29" s="42"/>
      <c r="F29" s="13"/>
      <c r="G29" s="43"/>
      <c r="H29" s="42"/>
      <c r="I29" s="13"/>
      <c r="J29" s="63"/>
      <c r="K29" s="63"/>
      <c r="L29" s="63"/>
      <c r="M29" s="63"/>
      <c r="N29" s="64"/>
      <c r="O29" s="63"/>
      <c r="P29" s="65"/>
      <c r="R29" s="80" t="e">
        <f t="array" aca="1" ref="R29" ca="1">shiv(O29="Completed",IF(M29&gt;K29,(M29-K29),0))</f>
        <v>#NAME?</v>
      </c>
      <c r="S29" s="80"/>
      <c r="T29" s="80"/>
    </row>
    <row r="30" spans="2:22">
      <c r="B30" s="306">
        <v>3</v>
      </c>
      <c r="C30" s="311"/>
      <c r="D30" s="308"/>
      <c r="E30" s="35"/>
      <c r="F30" s="20"/>
      <c r="G30" s="16"/>
      <c r="H30" s="13"/>
      <c r="I30" s="32"/>
      <c r="J30" s="59"/>
      <c r="K30" s="59"/>
      <c r="L30" s="59"/>
      <c r="M30" s="78"/>
      <c r="N30" s="64"/>
      <c r="O30" s="63"/>
      <c r="P30" s="65"/>
      <c r="Q30" s="4" t="str">
        <f t="shared" ref="Q30:Q34" si="7">IF(ISBLANK(O30),"BLANK","NOT BLANK")</f>
        <v>BLANK</v>
      </c>
      <c r="R30" s="80" t="e">
        <f t="array" aca="1" ref="R30" ca="1">shiv(O30="Completed",IF(M30&gt;K30,(M30-K30),0))</f>
        <v>#NAME?</v>
      </c>
      <c r="S30" s="80" t="e">
        <f t="array" aca="1" ref="S30" ca="1">shiv(O30="In Progress",IF($K$1&gt;K30,($K$1-K30),0))</f>
        <v>#NAME?</v>
      </c>
      <c r="T30" s="80" t="e">
        <f t="array" aca="1" ref="T30" ca="1">shiv(Q30="BLANK",IF($K$1&gt;K30,($K$1-K30),0))</f>
        <v>#NAME?</v>
      </c>
    </row>
    <row r="31" spans="2:22">
      <c r="B31" s="307"/>
      <c r="C31" s="311"/>
      <c r="D31" s="319"/>
      <c r="E31" s="35"/>
      <c r="F31" s="15"/>
      <c r="G31" s="44"/>
      <c r="H31" s="15"/>
      <c r="I31" s="79"/>
      <c r="J31" s="59"/>
      <c r="K31" s="59"/>
      <c r="L31" s="59"/>
      <c r="M31" s="78"/>
      <c r="N31" s="64"/>
      <c r="O31" s="63"/>
      <c r="P31" s="65"/>
      <c r="Q31" s="4" t="str">
        <f t="shared" si="7"/>
        <v>BLANK</v>
      </c>
      <c r="R31" s="80" t="e">
        <f t="array" aca="1" ref="R31" ca="1">shiv(O31="Completed",IF(M31&gt;K31,(M31-K31),0))</f>
        <v>#NAME?</v>
      </c>
      <c r="S31" s="80" t="e">
        <f t="array" aca="1" ref="S31" ca="1">shiv(O31="In Progress",IF($K$1&gt;K31,($K$1-K31),0))</f>
        <v>#NAME?</v>
      </c>
      <c r="T31" s="80" t="e">
        <f t="array" aca="1" ref="T31" ca="1">shiv(Q31="BLANK",IF($K$1&gt;K31,($K$1-K31),0))</f>
        <v>#NAME?</v>
      </c>
    </row>
    <row r="32" spans="2:22">
      <c r="B32" s="307"/>
      <c r="C32" s="311"/>
      <c r="D32" s="319"/>
      <c r="E32" s="15"/>
      <c r="F32" s="15"/>
      <c r="G32" s="22"/>
      <c r="H32" s="13"/>
      <c r="I32" s="13"/>
      <c r="J32" s="63"/>
      <c r="K32" s="63"/>
      <c r="L32" s="63"/>
      <c r="M32" s="62"/>
      <c r="N32" s="64"/>
      <c r="O32" s="63"/>
      <c r="P32" s="69"/>
      <c r="Q32" s="4" t="str">
        <f t="shared" si="7"/>
        <v>BLANK</v>
      </c>
      <c r="R32" s="80" t="e">
        <f t="array" aca="1" ref="R32" ca="1">shiv(O32="Completed",IF(M32&gt;K32,(M32-K32),0))</f>
        <v>#NAME?</v>
      </c>
      <c r="S32" s="80" t="e">
        <f t="array" aca="1" ref="S32" ca="1">shiv(O32="In Progress",IF($K$1&gt;K32,($K$1-K32),0))</f>
        <v>#NAME?</v>
      </c>
      <c r="T32" s="80" t="e">
        <f t="array" aca="1" ref="T32" ca="1">shiv(Q32="BLANK",IF($K$1&gt;K32,($K$1-K32),0))</f>
        <v>#NAME?</v>
      </c>
    </row>
    <row r="33" spans="2:20">
      <c r="B33" s="307"/>
      <c r="C33" s="311"/>
      <c r="D33" s="319"/>
      <c r="E33" s="15"/>
      <c r="F33" s="15"/>
      <c r="G33" s="22"/>
      <c r="H33" s="13"/>
      <c r="I33" s="13"/>
      <c r="J33" s="63"/>
      <c r="K33" s="63"/>
      <c r="L33" s="63"/>
      <c r="M33" s="63"/>
      <c r="N33" s="64"/>
      <c r="O33" s="63"/>
      <c r="P33" s="65"/>
      <c r="Q33" s="4" t="str">
        <f t="shared" si="7"/>
        <v>BLANK</v>
      </c>
      <c r="R33" s="80" t="e">
        <f t="array" aca="1" ref="R33" ca="1">shiv(O33="Completed",IF(M33&gt;K33,(M33-K33),0))</f>
        <v>#NAME?</v>
      </c>
      <c r="S33" s="80" t="e">
        <f t="array" aca="1" ref="S33" ca="1">shiv(O33="In Progress",IF($K$1&gt;K33,($K$1-K33),0))</f>
        <v>#NAME?</v>
      </c>
      <c r="T33" s="80" t="e">
        <f t="array" aca="1" ref="T33" ca="1">shiv(Q33="BLANK",IF($K$1&gt;K33,($K$1-K33),0))</f>
        <v>#NAME?</v>
      </c>
    </row>
    <row r="34" spans="2:20" ht="19.5" hidden="1" customHeight="1">
      <c r="B34" s="307"/>
      <c r="C34" s="311"/>
      <c r="D34" s="319"/>
      <c r="E34" s="26"/>
      <c r="F34" s="15"/>
      <c r="G34" s="22"/>
      <c r="H34" s="13"/>
      <c r="I34" s="13"/>
      <c r="J34" s="63"/>
      <c r="K34" s="63"/>
      <c r="L34" s="63"/>
      <c r="M34" s="63"/>
      <c r="N34" s="64"/>
      <c r="O34" s="63"/>
      <c r="P34" s="65"/>
      <c r="Q34" s="4" t="str">
        <f t="shared" si="7"/>
        <v>BLANK</v>
      </c>
      <c r="R34" s="80" t="e">
        <f t="array" aca="1" ref="R34" ca="1">shiv(O34="Completed",IF(M34&gt;K34,(M34-K34),0))</f>
        <v>#NAME?</v>
      </c>
      <c r="S34" s="80" t="e">
        <f t="array" aca="1" ref="S34" ca="1">shiv(O34="In Progress",IF($K$1&gt;K34,($K$1-K34),0))</f>
        <v>#NAME?</v>
      </c>
      <c r="T34" s="80" t="e">
        <f t="array" aca="1" ref="T34" ca="1">shiv(Q34="BLANK",IF($K$1&gt;K34,($K$1-K34),0))</f>
        <v>#NAME?</v>
      </c>
    </row>
    <row r="35" spans="2:20" hidden="1">
      <c r="B35" s="307"/>
      <c r="C35" s="311"/>
      <c r="D35" s="319"/>
      <c r="E35" s="35"/>
      <c r="F35" s="20"/>
      <c r="G35" s="16"/>
      <c r="H35" s="13"/>
      <c r="I35" s="32"/>
      <c r="J35" s="59"/>
      <c r="K35" s="59"/>
      <c r="L35" s="59"/>
      <c r="M35" s="78"/>
      <c r="N35" s="64"/>
      <c r="O35" s="63"/>
      <c r="P35" s="65"/>
      <c r="Q35" s="4" t="str">
        <f t="shared" ref="Q35:Q36" si="8">IF(ISBLANK(O35),"BLANK","NOT BLANK")</f>
        <v>BLANK</v>
      </c>
      <c r="R35" s="80" t="e">
        <f t="array" aca="1" ref="R35" ca="1">shiv(O35="Completed",IF(M35&gt;K35,(M35-K35),0))</f>
        <v>#NAME?</v>
      </c>
      <c r="S35" s="80" t="e">
        <f t="array" aca="1" ref="S35" ca="1">shiv(O35="In Progress",IF($K$1&gt;#REF!,($K$1-#REF!),0))</f>
        <v>#NAME?</v>
      </c>
      <c r="T35" s="80" t="e">
        <f t="array" aca="1" ref="T35" ca="1">shiv(Q35="BLANK",IF($K$1&gt;K35,($K$1-K35),0))</f>
        <v>#NAME?</v>
      </c>
    </row>
    <row r="36" spans="2:20" hidden="1">
      <c r="B36" s="308"/>
      <c r="C36" s="312"/>
      <c r="D36" s="319"/>
      <c r="E36" s="35"/>
      <c r="F36" s="15"/>
      <c r="G36" s="44"/>
      <c r="H36" s="15"/>
      <c r="I36" s="79"/>
      <c r="J36" s="59"/>
      <c r="K36" s="59"/>
      <c r="L36" s="59"/>
      <c r="M36" s="78"/>
      <c r="N36" s="64"/>
      <c r="O36" s="63"/>
      <c r="P36" s="65"/>
      <c r="Q36" s="4" t="str">
        <f t="shared" si="8"/>
        <v>BLANK</v>
      </c>
      <c r="R36" s="80" t="e">
        <f t="array" aca="1" ref="R36" ca="1">shiv(O36="Completed",IF(M36&gt;K36,(M36-K36),0))</f>
        <v>#NAME?</v>
      </c>
      <c r="S36" s="80" t="e">
        <f t="array" aca="1" ref="S36" ca="1">shiv(O36="In Progress",IF($K$1&gt;K36,($K$1-K36),0))</f>
        <v>#NAME?</v>
      </c>
      <c r="T36" s="80" t="e">
        <f t="array" aca="1" ref="T36" ca="1">shiv(Q36="BLANK",IF($K$1&gt;K36,($K$1-K36),0))</f>
        <v>#NAME?</v>
      </c>
    </row>
    <row r="37" spans="2:20" ht="19.5" hidden="1" customHeight="1">
      <c r="B37" s="32"/>
      <c r="C37" s="33"/>
      <c r="D37" s="32"/>
      <c r="E37" s="37"/>
      <c r="F37" s="37"/>
      <c r="G37" s="38"/>
      <c r="H37" s="42"/>
      <c r="I37" s="13"/>
      <c r="J37" s="63"/>
      <c r="K37" s="63"/>
      <c r="L37" s="63"/>
      <c r="M37" s="63"/>
      <c r="N37" s="64"/>
      <c r="O37" s="63"/>
      <c r="P37" s="65"/>
      <c r="R37" s="80" t="e">
        <f t="array" aca="1" ref="R37" ca="1">shiv(O37="Completed",IF(M37&gt;K37,(M37-K37),0))</f>
        <v>#NAME?</v>
      </c>
      <c r="S37" s="80"/>
      <c r="T37" s="80"/>
    </row>
    <row r="38" spans="2:20">
      <c r="B38" s="13"/>
      <c r="C38" s="21"/>
      <c r="D38" s="11"/>
      <c r="E38" s="13"/>
      <c r="F38" s="13"/>
      <c r="G38" s="43"/>
      <c r="H38" s="42"/>
      <c r="I38" s="13"/>
      <c r="J38" s="63"/>
      <c r="K38" s="63"/>
      <c r="L38" s="63"/>
      <c r="M38" s="63"/>
      <c r="N38" s="64"/>
      <c r="O38" s="63"/>
      <c r="P38" s="65"/>
      <c r="R38" s="80" t="e">
        <f t="array" aca="1" ref="R38" ca="1">shiv(O38="Completed",IF(M38&gt;K38,(M38-K38),0))</f>
        <v>#NAME?</v>
      </c>
      <c r="S38" s="80"/>
      <c r="T38" s="80"/>
    </row>
    <row r="39" spans="2:20" ht="33">
      <c r="B39" s="306">
        <v>4</v>
      </c>
      <c r="C39" s="310"/>
      <c r="D39" s="319"/>
      <c r="E39" s="45"/>
      <c r="F39" s="46"/>
      <c r="G39" s="47"/>
      <c r="H39" s="13"/>
      <c r="I39" s="13"/>
      <c r="J39" s="63"/>
      <c r="K39" s="63"/>
      <c r="L39" s="63"/>
      <c r="M39" s="63"/>
      <c r="N39" s="64"/>
      <c r="O39" s="63"/>
      <c r="P39" s="65" t="s">
        <v>619</v>
      </c>
      <c r="Q39" s="4" t="str">
        <f t="shared" ref="Q39:Q40" si="9">IF(ISBLANK(O39),"BLANK","NOT BLANK")</f>
        <v>BLANK</v>
      </c>
      <c r="R39" s="80" t="e">
        <f t="array" aca="1" ref="R39" ca="1">shiv(O39="Completed",IF(M39&gt;K39,(M39-K39),0))</f>
        <v>#NAME?</v>
      </c>
      <c r="S39" s="80" t="e">
        <f t="array" aca="1" ref="S39" ca="1">shiv(O39="In Progress",IF($K$1&gt;K39,($K$1-K39),0))</f>
        <v>#NAME?</v>
      </c>
      <c r="T39" s="80" t="e">
        <f t="array" aca="1" ref="T39" ca="1">shiv(Q39="BLANK",IF($K$1&gt;K39,($K$1-K39),0))</f>
        <v>#NAME?</v>
      </c>
    </row>
    <row r="40" spans="2:20">
      <c r="B40" s="307"/>
      <c r="C40" s="311"/>
      <c r="D40" s="319"/>
      <c r="E40" s="14"/>
      <c r="F40" s="15"/>
      <c r="G40" s="48"/>
      <c r="H40" s="13"/>
      <c r="I40" s="13"/>
      <c r="J40" s="63"/>
      <c r="K40" s="63"/>
      <c r="L40" s="63"/>
      <c r="M40" s="63"/>
      <c r="N40" s="64"/>
      <c r="O40" s="63"/>
      <c r="P40" s="65"/>
      <c r="Q40" s="4" t="str">
        <f t="shared" si="9"/>
        <v>BLANK</v>
      </c>
      <c r="R40" s="80" t="e">
        <f t="array" aca="1" ref="R40" ca="1">shiv(O40="Completed",IF(M40&gt;K40,(M40-K40),0))</f>
        <v>#NAME?</v>
      </c>
      <c r="S40" s="80" t="e">
        <f t="array" aca="1" ref="S40" ca="1">shiv(O40="In Progress",IF($K$1&gt;K40,($K$1-K40),0))</f>
        <v>#NAME?</v>
      </c>
      <c r="T40" s="80" t="e">
        <f t="array" aca="1" ref="T40" ca="1">shiv(Q40="BLANK",IF($K$1&gt;K40,($K$1-K40),0))</f>
        <v>#NAME?</v>
      </c>
    </row>
    <row r="41" spans="2:20">
      <c r="B41" s="308"/>
      <c r="C41" s="312"/>
      <c r="D41" s="319"/>
      <c r="E41" s="14"/>
      <c r="F41" s="15"/>
      <c r="G41" s="48"/>
      <c r="H41" s="13"/>
      <c r="I41" s="13"/>
      <c r="J41" s="63"/>
      <c r="K41" s="63"/>
      <c r="L41" s="63"/>
      <c r="M41" s="63"/>
      <c r="N41" s="64"/>
      <c r="O41" s="63"/>
      <c r="P41" s="65"/>
      <c r="Q41" s="4" t="str">
        <f t="shared" ref="Q41" si="10">IF(ISBLANK(O41),"BLANK","NOT BLANK")</f>
        <v>BLANK</v>
      </c>
      <c r="R41" s="80" t="e">
        <f t="array" aca="1" ref="R41" ca="1">shiv(O41="Completed",IF(M41&gt;K41,(M41-K41),0))</f>
        <v>#NAME?</v>
      </c>
      <c r="S41" s="80" t="e">
        <f t="array" aca="1" ref="S41" ca="1">shiv(O41="In Progress",IF($K$1&gt;K41,($K$1-K41),0))</f>
        <v>#NAME?</v>
      </c>
      <c r="T41" s="80" t="e">
        <f t="array" aca="1" ref="T41" ca="1">shiv(Q41="BLANK",IF($K$1&gt;K41,($K$1-K41),0))</f>
        <v>#NAME?</v>
      </c>
    </row>
    <row r="42" spans="2:20">
      <c r="B42" s="13"/>
      <c r="C42" s="13"/>
      <c r="D42" s="18"/>
      <c r="E42" s="13"/>
      <c r="F42" s="13"/>
      <c r="G42" s="43"/>
      <c r="H42" s="13"/>
      <c r="I42" s="13"/>
      <c r="J42" s="63"/>
      <c r="K42" s="63"/>
      <c r="L42" s="63"/>
      <c r="M42" s="63"/>
      <c r="N42" s="64"/>
      <c r="O42" s="63"/>
      <c r="P42" s="65"/>
      <c r="R42" s="80" t="e">
        <f t="array" aca="1" ref="R42" ca="1">shiv(O42="Completed",IF(M42&gt;K42,(M42-K42),0))</f>
        <v>#NAME?</v>
      </c>
      <c r="S42" s="80"/>
      <c r="T42" s="80"/>
    </row>
    <row r="43" spans="2:20">
      <c r="B43" s="306">
        <v>5</v>
      </c>
      <c r="C43" s="313"/>
      <c r="D43" s="319"/>
      <c r="E43" s="14"/>
      <c r="F43" s="15"/>
      <c r="G43" s="22"/>
      <c r="H43" s="13"/>
      <c r="I43" s="43"/>
      <c r="J43" s="63"/>
      <c r="K43" s="63"/>
      <c r="L43" s="63"/>
      <c r="M43" s="63"/>
      <c r="N43" s="64"/>
      <c r="O43" s="59"/>
      <c r="P43" s="65"/>
      <c r="Q43" s="4" t="str">
        <f t="shared" ref="Q43:Q54" si="11">IF(ISBLANK(O43),"BLANK","NOT BLANK")</f>
        <v>BLANK</v>
      </c>
      <c r="R43" s="80" t="e">
        <f t="array" aca="1" ref="R43" ca="1">shiv(O43="Completed",IF(M43&gt;K43,(M43-K43),0))</f>
        <v>#NAME?</v>
      </c>
      <c r="S43" s="80" t="e">
        <f t="array" aca="1" ref="S43" ca="1">shiv(O43="In Progress",IF($K$1&gt;K43,($K$1-K43),0))</f>
        <v>#NAME?</v>
      </c>
      <c r="T43" s="80" t="e">
        <f t="array" aca="1" ref="T43" ca="1">shiv(Q43="BLANK",IF($K$1&gt;K43,($K$1-K43),0))</f>
        <v>#NAME?</v>
      </c>
    </row>
    <row r="44" spans="2:20">
      <c r="B44" s="307"/>
      <c r="C44" s="314"/>
      <c r="D44" s="319"/>
      <c r="E44" s="14"/>
      <c r="F44" s="15"/>
      <c r="G44" s="22"/>
      <c r="H44" s="13"/>
      <c r="I44" s="43"/>
      <c r="J44" s="63"/>
      <c r="K44" s="63"/>
      <c r="L44" s="63"/>
      <c r="M44" s="63"/>
      <c r="N44" s="64"/>
      <c r="O44" s="63"/>
      <c r="P44" s="65"/>
      <c r="Q44" s="4" t="str">
        <f t="shared" si="11"/>
        <v>BLANK</v>
      </c>
      <c r="R44" s="80" t="e">
        <f t="array" aca="1" ref="R44" ca="1">shiv(O44="Completed",IF(M44&gt;K44,(M44-K44),0))</f>
        <v>#NAME?</v>
      </c>
      <c r="S44" s="80" t="e">
        <f t="array" aca="1" ref="S44" ca="1">shiv(O44="In Progress",IF($K$1&gt;K44,($K$1-K44),0))</f>
        <v>#NAME?</v>
      </c>
      <c r="T44" s="80" t="e">
        <f t="array" aca="1" ref="T44" ca="1">shiv(Q44="BLANK",IF($K$1&gt;K44,($K$1-K44),0))</f>
        <v>#NAME?</v>
      </c>
    </row>
    <row r="45" spans="2:20">
      <c r="B45" s="307"/>
      <c r="C45" s="314"/>
      <c r="D45" s="319"/>
      <c r="E45" s="14"/>
      <c r="F45" s="15"/>
      <c r="G45" s="22"/>
      <c r="H45" s="13"/>
      <c r="I45" s="43"/>
      <c r="J45" s="63"/>
      <c r="K45" s="63"/>
      <c r="L45" s="63"/>
      <c r="M45" s="63"/>
      <c r="N45" s="64"/>
      <c r="O45" s="63"/>
      <c r="P45" s="65"/>
      <c r="Q45" s="4" t="str">
        <f t="shared" si="11"/>
        <v>BLANK</v>
      </c>
      <c r="R45" s="80" t="e">
        <f t="array" aca="1" ref="R45" ca="1">shiv(O45="Completed",IF(M45&gt;K45,(M45-K45),0))</f>
        <v>#NAME?</v>
      </c>
      <c r="S45" s="80" t="e">
        <f t="array" aca="1" ref="S45" ca="1">shiv(O45="In Progress",IF($K$1&gt;K45,($K$1-K45),0))</f>
        <v>#NAME?</v>
      </c>
      <c r="T45" s="80" t="e">
        <f t="array" aca="1" ref="T45" ca="1">shiv(Q45="BLANK",IF($K$1&gt;K45,($K$1-K45),0))</f>
        <v>#NAME?</v>
      </c>
    </row>
    <row r="46" spans="2:20">
      <c r="B46" s="308"/>
      <c r="C46" s="315"/>
      <c r="D46" s="319"/>
      <c r="E46" s="26"/>
      <c r="F46" s="27"/>
      <c r="G46" s="49"/>
      <c r="H46" s="13"/>
      <c r="I46" s="43"/>
      <c r="J46" s="63"/>
      <c r="K46" s="63"/>
      <c r="L46" s="63"/>
      <c r="M46" s="63"/>
      <c r="N46" s="64"/>
      <c r="O46" s="63"/>
      <c r="P46" s="65"/>
      <c r="Q46" s="4" t="str">
        <f t="shared" si="11"/>
        <v>BLANK</v>
      </c>
      <c r="R46" s="80" t="e">
        <f t="array" aca="1" ref="R46" ca="1">shiv(O46="Completed",IF(M46&gt;K46,(M46-K46),0))</f>
        <v>#NAME?</v>
      </c>
      <c r="S46" s="80" t="e">
        <f t="array" aca="1" ref="S46" ca="1">shiv(O46="In Progress",IF($K$1&gt;K46,($K$1-K46),0))</f>
        <v>#NAME?</v>
      </c>
      <c r="T46" s="80" t="e">
        <f t="array" aca="1" ref="T46" ca="1">shiv(Q46="BLANK",IF($K$1&gt;K46,($K$1-K46),0))</f>
        <v>#NAME?</v>
      </c>
    </row>
    <row r="47" spans="2:20">
      <c r="B47" s="32"/>
      <c r="C47" s="33"/>
      <c r="D47" s="19"/>
      <c r="E47" s="37"/>
      <c r="F47" s="37"/>
      <c r="G47" s="50"/>
      <c r="H47" s="42"/>
      <c r="I47" s="43"/>
      <c r="J47" s="63"/>
      <c r="K47" s="63"/>
      <c r="L47" s="63"/>
      <c r="M47" s="63"/>
      <c r="N47" s="64"/>
      <c r="O47" s="63"/>
      <c r="P47" s="65"/>
      <c r="R47" s="80" t="e">
        <f t="array" aca="1" ref="R47" ca="1">shiv(O47="Completed",IF(M47&gt;K47,(M47-K47),0))</f>
        <v>#NAME?</v>
      </c>
      <c r="S47" s="80"/>
      <c r="T47" s="80"/>
    </row>
    <row r="48" spans="2:20">
      <c r="B48" s="306">
        <v>6</v>
      </c>
      <c r="C48" s="306"/>
      <c r="D48" s="301"/>
      <c r="E48" s="15"/>
      <c r="F48" s="51"/>
      <c r="G48" s="52"/>
      <c r="H48" s="23"/>
      <c r="I48" s="23"/>
      <c r="J48" s="63"/>
      <c r="K48" s="63"/>
      <c r="L48" s="63"/>
      <c r="M48" s="63"/>
      <c r="N48" s="64"/>
      <c r="O48" s="63"/>
      <c r="P48" s="65"/>
      <c r="Q48" s="4" t="str">
        <f t="shared" ref="Q48:Q52" si="12">IF(ISBLANK(O48),"BLANK","NOT BLANK")</f>
        <v>BLANK</v>
      </c>
      <c r="R48" s="80" t="e">
        <f t="array" aca="1" ref="R48" ca="1">shiv(O48="Completed",IF(M48&gt;K48,(M48-K48),0))</f>
        <v>#NAME?</v>
      </c>
      <c r="S48" s="80" t="e">
        <f t="array" aca="1" ref="S48" ca="1">shiv(O48="In Progress",IF($K$1&gt;K48,($K$1-K48),0))</f>
        <v>#NAME?</v>
      </c>
      <c r="T48" s="80" t="e">
        <f t="array" aca="1" ref="T48" ca="1">shiv(Q48="BLANK",IF($K$1&gt;K48,($K$1-K48),0))</f>
        <v>#NAME?</v>
      </c>
    </row>
    <row r="49" spans="2:22">
      <c r="B49" s="307"/>
      <c r="C49" s="307"/>
      <c r="D49" s="302"/>
      <c r="E49" s="15"/>
      <c r="F49" s="20"/>
      <c r="G49" s="25"/>
      <c r="H49" s="23"/>
      <c r="I49" s="23"/>
      <c r="J49" s="63"/>
      <c r="K49" s="63"/>
      <c r="L49" s="63"/>
      <c r="M49" s="63"/>
      <c r="N49" s="64"/>
      <c r="O49" s="63"/>
      <c r="P49" s="65"/>
      <c r="Q49" s="4" t="str">
        <f t="shared" si="12"/>
        <v>BLANK</v>
      </c>
      <c r="R49" s="80" t="e">
        <f t="array" aca="1" ref="R49" ca="1">shiv(O49="Completed",IF(M49&gt;K49,(M49-K49),0))</f>
        <v>#NAME?</v>
      </c>
      <c r="S49" s="80" t="e">
        <f t="array" aca="1" ref="S49" ca="1">shiv(O49="In Progress",IF($K$1&gt;K49,($K$1-K49),0))</f>
        <v>#NAME?</v>
      </c>
      <c r="T49" s="80" t="e">
        <f t="array" aca="1" ref="T49" ca="1">shiv(Q49="BLANK",IF($K$1&gt;K49,($K$1-K49),0))</f>
        <v>#NAME?</v>
      </c>
    </row>
    <row r="50" spans="2:22">
      <c r="B50" s="307"/>
      <c r="C50" s="307"/>
      <c r="D50" s="302"/>
      <c r="E50" s="15"/>
      <c r="F50" s="20"/>
      <c r="G50" s="25"/>
      <c r="H50" s="23"/>
      <c r="I50" s="23"/>
      <c r="J50" s="63"/>
      <c r="K50" s="63"/>
      <c r="L50" s="63"/>
      <c r="M50" s="63"/>
      <c r="N50" s="64"/>
      <c r="O50" s="63"/>
      <c r="P50" s="65"/>
      <c r="Q50" s="4" t="str">
        <f t="shared" si="12"/>
        <v>BLANK</v>
      </c>
      <c r="R50" s="80" t="e">
        <f t="array" aca="1" ref="R50" ca="1">shiv(O50="Completed",IF(M50&gt;K50,(M50-K50),0))</f>
        <v>#NAME?</v>
      </c>
      <c r="S50" s="80" t="e">
        <f t="array" aca="1" ref="S50" ca="1">shiv(O50="In Progress",IF($K$1&gt;K50,($K$1-K50),0))</f>
        <v>#NAME?</v>
      </c>
      <c r="T50" s="80" t="e">
        <f t="array" aca="1" ref="T50" ca="1">shiv(Q50="BLANK",IF($K$1&gt;K50,($K$1-K50),0))</f>
        <v>#NAME?</v>
      </c>
    </row>
    <row r="51" spans="2:22">
      <c r="B51" s="307"/>
      <c r="C51" s="307"/>
      <c r="D51" s="302"/>
      <c r="E51" s="14"/>
      <c r="F51" s="20"/>
      <c r="G51" s="22"/>
      <c r="H51" s="21"/>
      <c r="I51" s="13"/>
      <c r="J51" s="72"/>
      <c r="K51" s="59"/>
      <c r="L51" s="63"/>
      <c r="M51" s="63"/>
      <c r="N51" s="64"/>
      <c r="O51" s="63"/>
      <c r="P51" s="69"/>
      <c r="Q51" s="4" t="str">
        <f t="shared" si="12"/>
        <v>BLANK</v>
      </c>
      <c r="R51" s="80" t="e">
        <f t="array" aca="1" ref="R51" ca="1">shiv(O51="Completed",IF(M51&gt;K51,(M51-K51),0))</f>
        <v>#NAME?</v>
      </c>
      <c r="S51" s="80" t="e">
        <f t="array" aca="1" ref="S51" ca="1">shiv(O51="In Progress",IF($K$1&gt;K51,($K$1-K51),0))</f>
        <v>#NAME?</v>
      </c>
      <c r="T51" s="80" t="e">
        <f t="array" aca="1" ref="T51" ca="1">shiv(Q51="BLANK",IF($K$1&gt;K51,($K$1-K51),0))</f>
        <v>#NAME?</v>
      </c>
      <c r="U51" s="80"/>
      <c r="V51" s="80"/>
    </row>
    <row r="52" spans="2:22">
      <c r="B52" s="307"/>
      <c r="C52" s="307"/>
      <c r="D52" s="302"/>
      <c r="E52" s="15"/>
      <c r="F52" s="15"/>
      <c r="G52" s="22"/>
      <c r="H52" s="42"/>
      <c r="I52" s="13"/>
      <c r="J52" s="63"/>
      <c r="K52" s="63"/>
      <c r="L52" s="63"/>
      <c r="M52" s="63"/>
      <c r="N52" s="64"/>
      <c r="O52" s="59"/>
      <c r="P52" s="65"/>
      <c r="Q52" s="4" t="str">
        <f t="shared" si="12"/>
        <v>BLANK</v>
      </c>
      <c r="R52" s="80" t="e">
        <f t="array" aca="1" ref="R52" ca="1">shiv(O52="Completed",IF(M52&gt;K52,(M52-K52),0))</f>
        <v>#NAME?</v>
      </c>
      <c r="S52" s="80" t="e">
        <f t="array" aca="1" ref="S52" ca="1">shiv(O52="In Progress",IF($K$1&gt;K52,($K$1-K52),0))</f>
        <v>#NAME?</v>
      </c>
      <c r="T52" s="80" t="e">
        <f t="array" aca="1" ref="T52" ca="1">shiv(Q52="BLANK",IF($K$1&gt;K52,($K$1-K52),0))</f>
        <v>#NAME?</v>
      </c>
    </row>
    <row r="53" spans="2:22">
      <c r="B53" s="308"/>
      <c r="C53" s="308"/>
      <c r="D53" s="303"/>
      <c r="E53" s="15"/>
      <c r="F53" s="15"/>
      <c r="G53" s="22"/>
      <c r="H53" s="13"/>
      <c r="I53" s="23"/>
      <c r="J53" s="63"/>
      <c r="K53" s="63"/>
      <c r="L53" s="63"/>
      <c r="M53" s="63"/>
      <c r="N53" s="64"/>
      <c r="O53" s="63"/>
      <c r="P53" s="65"/>
      <c r="Q53" s="4" t="str">
        <f t="shared" si="11"/>
        <v>BLANK</v>
      </c>
      <c r="R53" s="80" t="e">
        <f t="array" aca="1" ref="R53" ca="1">shiv(O53="Completed",IF(M53&gt;K53,(M53-K53),0))</f>
        <v>#NAME?</v>
      </c>
      <c r="S53" s="80" t="e">
        <f t="array" aca="1" ref="S53" ca="1">shiv(O53="In Progress",IF($K$1&gt;K53,($K$1-K53),0))</f>
        <v>#NAME?</v>
      </c>
      <c r="T53" s="80" t="e">
        <f t="array" aca="1" ref="T53" ca="1">shiv(Q53="BLANK",IF($K$1&gt;K53,($K$1-K53),0))</f>
        <v>#NAME?</v>
      </c>
    </row>
    <row r="54" spans="2:22">
      <c r="B54" s="13"/>
      <c r="C54" s="13"/>
      <c r="D54" s="13"/>
      <c r="E54" s="13"/>
      <c r="F54" s="13"/>
      <c r="G54" s="43"/>
      <c r="H54" s="13"/>
      <c r="I54" s="13"/>
      <c r="J54" s="63"/>
      <c r="K54" s="63"/>
      <c r="L54" s="63"/>
      <c r="M54" s="63"/>
      <c r="N54" s="64"/>
      <c r="O54" s="63"/>
      <c r="P54" s="65"/>
      <c r="Q54" s="4" t="str">
        <f t="shared" si="11"/>
        <v>BLANK</v>
      </c>
      <c r="R54" s="80" t="e">
        <f t="array" aca="1" ref="R54" ca="1">shiv(O54="Completed",IF(M54&gt;K54,(M54-K54),0))</f>
        <v>#NAME?</v>
      </c>
      <c r="S54" s="80" t="e">
        <f t="array" aca="1" ref="S54" ca="1">shiv(O54="In Progress",IF($K$1&gt;K54,($K$1-K54),0))</f>
        <v>#NAME?</v>
      </c>
      <c r="T54" s="80" t="e">
        <f t="array" aca="1" ref="T54" ca="1">shiv(Q54="BLANK",IF($K$1&gt;K54,($K$1-K54),0))</f>
        <v>#NAME?</v>
      </c>
    </row>
  </sheetData>
  <mergeCells count="30">
    <mergeCell ref="O3:O4"/>
    <mergeCell ref="P3:P4"/>
    <mergeCell ref="D30:D36"/>
    <mergeCell ref="D39:D41"/>
    <mergeCell ref="D43:D46"/>
    <mergeCell ref="J3:K3"/>
    <mergeCell ref="L3:N3"/>
    <mergeCell ref="D3:D4"/>
    <mergeCell ref="D5:D17"/>
    <mergeCell ref="D21:D28"/>
    <mergeCell ref="F3:F4"/>
    <mergeCell ref="G3:G4"/>
    <mergeCell ref="H3:H4"/>
    <mergeCell ref="I3:I4"/>
    <mergeCell ref="D48:D53"/>
    <mergeCell ref="E3:E4"/>
    <mergeCell ref="B30:B36"/>
    <mergeCell ref="B39:B41"/>
    <mergeCell ref="B43:B46"/>
    <mergeCell ref="B48:B53"/>
    <mergeCell ref="C3:C4"/>
    <mergeCell ref="C5:C17"/>
    <mergeCell ref="C21:C28"/>
    <mergeCell ref="C30:C36"/>
    <mergeCell ref="C39:C41"/>
    <mergeCell ref="C43:C46"/>
    <mergeCell ref="C48:C53"/>
    <mergeCell ref="B3:B4"/>
    <mergeCell ref="B5:B17"/>
    <mergeCell ref="B21:B28"/>
  </mergeCells>
  <conditionalFormatting sqref="N5:N54">
    <cfRule type="cellIs" dxfId="4" priority="1" operator="greaterThan">
      <formula>5</formula>
    </cfRule>
    <cfRule type="cellIs" dxfId="3" priority="2" operator="greaterThan">
      <formula>1</formula>
    </cfRule>
  </conditionalFormatting>
  <conditionalFormatting sqref="O5:O54">
    <cfRule type="containsText" dxfId="2" priority="3" operator="containsText" text="Delayed">
      <formula>NOT(ISERROR(SEARCH("Delayed",O5)))</formula>
    </cfRule>
    <cfRule type="containsText" dxfId="1" priority="4" operator="containsText" text="In Progress">
      <formula>NOT(ISERROR(SEARCH("In Progress",O5)))</formula>
    </cfRule>
    <cfRule type="containsText" dxfId="0" priority="5" operator="containsText" text="Complete">
      <formula>NOT(ISERROR(SEARCH("Complete",O5)))</formula>
    </cfRule>
  </conditionalFormatting>
  <dataValidations count="1">
    <dataValidation type="list" allowBlank="1" showInputMessage="1" showErrorMessage="1" sqref="H5 H8 H12 H31 H36 H21:H22 H26:H27 H48:H50">
      <formula1>#REF!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3135C0D12C614DB936888219B26649" ma:contentTypeVersion="8" ma:contentTypeDescription="Create a new document." ma:contentTypeScope="" ma:versionID="df18f730f9d8b988140da3f9c24aa38b">
  <xsd:schema xmlns:xsd="http://www.w3.org/2001/XMLSchema" xmlns:xs="http://www.w3.org/2001/XMLSchema" xmlns:p="http://schemas.microsoft.com/office/2006/metadata/properties" xmlns:ns1="http://schemas.microsoft.com/sharepoint/v3" xmlns:ns2="76de7b96-d8f9-4349-b8d3-54ea97983464" xmlns:ns3="0cb7f2ae-f10f-4eb1-957c-1678e8797670" targetNamespace="http://schemas.microsoft.com/office/2006/metadata/properties" ma:root="true" ma:fieldsID="31655b5433f254a5e93b8fde87e86b9d" ns1:_="" ns2:_="" ns3:_="">
    <xsd:import namespace="http://schemas.microsoft.com/sharepoint/v3"/>
    <xsd:import namespace="76de7b96-d8f9-4349-b8d3-54ea97983464"/>
    <xsd:import namespace="0cb7f2ae-f10f-4eb1-957c-1678e87976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e7b96-d8f9-4349-b8d3-54ea979834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7f2ae-f10f-4eb1-957c-1678e87976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C95C0B-FBB2-472A-A18C-808A150340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de7b96-d8f9-4349-b8d3-54ea97983464"/>
    <ds:schemaRef ds:uri="0cb7f2ae-f10f-4eb1-957c-1678e8797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21D48D-9C37-44E2-B95B-529B28205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78E70E-CDD8-4310-862F-95B566F1C403}">
  <ds:schemaRefs>
    <ds:schemaRef ds:uri="http://schemas.microsoft.com/office/2006/metadata/properties"/>
    <ds:schemaRef ds:uri="http://purl.org/dc/dcmitype/"/>
    <ds:schemaRef ds:uri="http://schemas.microsoft.com/sharepoint/v3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76de7b96-d8f9-4349-b8d3-54ea97983464"/>
    <ds:schemaRef ds:uri="http://purl.org/dc/terms/"/>
    <ds:schemaRef ds:uri="http://schemas.microsoft.com/office/infopath/2007/PartnerControls"/>
    <ds:schemaRef ds:uri="0cb7f2ae-f10f-4eb1-957c-1678e879767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SIT </vt:lpstr>
      <vt:lpstr>Go Live</vt:lpstr>
      <vt:lpstr>Post Go Live</vt:lpstr>
      <vt:lpstr>Plan vs Actual </vt:lpstr>
      <vt:lpstr>Wave1B Plan</vt:lpstr>
      <vt:lpstr>Sheet1</vt:lpstr>
      <vt:lpstr>ABAP Week Target</vt:lpstr>
      <vt:lpstr>ABAP Target</vt:lpstr>
      <vt:lpstr>'Wave1B Plan'!Print_Area</vt:lpstr>
      <vt:lpstr>'Wave1B Plan'!Print_Titles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Dheeraj.Rai</dc:creator>
  <cp:keywords/>
  <dc:description/>
  <cp:lastModifiedBy>Atul Dubey</cp:lastModifiedBy>
  <cp:revision/>
  <dcterms:created xsi:type="dcterms:W3CDTF">2022-07-25T07:45:00Z</dcterms:created>
  <dcterms:modified xsi:type="dcterms:W3CDTF">2024-08-02T05:38:29Z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0x0101001A3135C0D12C614DB936888219B26649</vt:lpwstr>
  </property>
  <property fmtid="{D5CDD505-2E9C-101B-9397-08002B2CF9AE}" pid="3" name="MediaServiceImageTags">
    <vt:lpwstr/>
  </property>
  <property fmtid="{D5CDD505-2E9C-101B-9397-08002B2CF9AE}" pid="4" name="ICV">
    <vt:lpwstr>35C95C52A9854A04A074B30B55C53D6F_12</vt:lpwstr>
  </property>
  <property fmtid="{D5CDD505-2E9C-101B-9397-08002B2CF9AE}" pid="5" name="KSOProductBuildVer">
    <vt:lpwstr>1033-12.2.0.13489</vt:lpwstr>
  </property>
</Properties>
</file>