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ad.Dhande\Downloads\"/>
    </mc:Choice>
  </mc:AlternateContent>
  <bookViews>
    <workbookView xWindow="0" yWindow="0" windowWidth="19200" windowHeight="70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F2" i="2"/>
  <c r="G9" i="2" l="1"/>
  <c r="G10" i="2"/>
  <c r="G11" i="2"/>
  <c r="G12" i="2"/>
  <c r="G13" i="2"/>
  <c r="G14" i="2"/>
  <c r="G15" i="2"/>
  <c r="G16" i="2"/>
  <c r="G17" i="2"/>
  <c r="F42" i="2"/>
  <c r="C21" i="2"/>
  <c r="J29" i="2"/>
  <c r="E29" i="2"/>
  <c r="E21" i="2" s="1"/>
  <c r="E5" i="2" s="1"/>
  <c r="G5" i="2" s="1"/>
  <c r="D29" i="2"/>
  <c r="D21" i="2" s="1"/>
  <c r="F41" i="2"/>
  <c r="F40" i="2"/>
  <c r="F39" i="2"/>
  <c r="E28" i="2"/>
  <c r="E8" i="2" s="1"/>
  <c r="G8" i="2" s="1"/>
  <c r="E27" i="2"/>
  <c r="E7" i="2" s="1"/>
  <c r="G7" i="2" s="1"/>
  <c r="E26" i="2"/>
  <c r="E6" i="2" s="1"/>
  <c r="G6" i="2" s="1"/>
  <c r="E20" i="2"/>
  <c r="D27" i="2"/>
  <c r="D28" i="2"/>
  <c r="D26" i="2"/>
  <c r="F26" i="2" s="1"/>
  <c r="H26" i="2" s="1"/>
  <c r="E2" i="2" l="1"/>
  <c r="G2" i="2" s="1"/>
  <c r="F21" i="2"/>
  <c r="H21" i="2" s="1"/>
  <c r="F27" i="2"/>
  <c r="H27" i="2" s="1"/>
  <c r="F28" i="2"/>
  <c r="H28" i="2" s="1"/>
  <c r="F29" i="2"/>
  <c r="F20" i="2"/>
  <c r="J17" i="1"/>
  <c r="J16" i="1"/>
  <c r="G17" i="1"/>
  <c r="G16" i="1"/>
  <c r="F16" i="1"/>
  <c r="D30" i="1"/>
  <c r="F13" i="1"/>
  <c r="C30" i="1"/>
  <c r="E25" i="1"/>
  <c r="E24" i="1"/>
  <c r="E20" i="1"/>
  <c r="C25" i="1"/>
  <c r="C24" i="1"/>
  <c r="C20" i="1"/>
  <c r="F8" i="1"/>
  <c r="F7" i="1"/>
  <c r="F6" i="1"/>
  <c r="D7" i="1"/>
  <c r="D6" i="1"/>
  <c r="D3" i="1"/>
  <c r="F3" i="1" s="1"/>
  <c r="E17" i="1"/>
  <c r="E16" i="1"/>
  <c r="D17" i="1"/>
  <c r="D16" i="1"/>
  <c r="C17" i="1"/>
  <c r="C16" i="1"/>
  <c r="E13" i="1"/>
  <c r="D13" i="1"/>
  <c r="C13" i="1"/>
  <c r="C8" i="1"/>
  <c r="C7" i="1"/>
  <c r="C6" i="1"/>
  <c r="H3" i="1"/>
  <c r="H29" i="2" l="1"/>
  <c r="D35" i="2"/>
  <c r="F35" i="2" s="1"/>
  <c r="D34" i="2"/>
  <c r="F34" i="2" s="1"/>
  <c r="H20" i="2"/>
</calcChain>
</file>

<file path=xl/sharedStrings.xml><?xml version="1.0" encoding="utf-8"?>
<sst xmlns="http://schemas.openxmlformats.org/spreadsheetml/2006/main" count="131" uniqueCount="81">
  <si>
    <t>Po1</t>
  </si>
  <si>
    <t>PO Amt</t>
  </si>
  <si>
    <t xml:space="preserve">TDS </t>
  </si>
  <si>
    <t>paid</t>
  </si>
  <si>
    <t>bal</t>
  </si>
  <si>
    <t>m1</t>
  </si>
  <si>
    <t>m2</t>
  </si>
  <si>
    <t>m3</t>
  </si>
  <si>
    <t>m Amt</t>
  </si>
  <si>
    <t>inv1</t>
  </si>
  <si>
    <t>invamt</t>
  </si>
  <si>
    <t>tds</t>
  </si>
  <si>
    <t>paybale</t>
  </si>
  <si>
    <t>milston</t>
  </si>
  <si>
    <t>payable</t>
  </si>
  <si>
    <t>pay1</t>
  </si>
  <si>
    <t>payReq.amt</t>
  </si>
  <si>
    <t>Acc.paid</t>
  </si>
  <si>
    <t>Bal</t>
  </si>
  <si>
    <t>milestone Pay.Reqamt</t>
  </si>
  <si>
    <t>onAcct</t>
  </si>
  <si>
    <t>mstpaidAmt</t>
  </si>
  <si>
    <t>batchcreate</t>
  </si>
  <si>
    <t>acc.paidamt</t>
  </si>
  <si>
    <t>ballanceAmt</t>
  </si>
  <si>
    <t>paid by Acc.</t>
  </si>
  <si>
    <t>final Approver</t>
  </si>
  <si>
    <t>1) PO</t>
  </si>
  <si>
    <t>balance</t>
  </si>
  <si>
    <t>new</t>
  </si>
  <si>
    <t>pabale&gt;acc.paid</t>
  </si>
  <si>
    <t>m1.pay-acc.paid</t>
  </si>
  <si>
    <t>ponumber</t>
  </si>
  <si>
    <t>PO number</t>
  </si>
  <si>
    <t>POAmt</t>
  </si>
  <si>
    <t>PO Amt with GST</t>
  </si>
  <si>
    <t>TDS</t>
  </si>
  <si>
    <t>Paid</t>
  </si>
  <si>
    <t>Balance</t>
  </si>
  <si>
    <t>Settelment Amt</t>
  </si>
  <si>
    <t>milestone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</si>
  <si>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</si>
  <si>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</si>
  <si>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</si>
  <si>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</si>
  <si>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</si>
  <si>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</si>
  <si>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</si>
  <si>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</si>
  <si>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</si>
  <si>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</si>
  <si>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m.amt (with out GST)</t>
  </si>
  <si>
    <t>amt with GST</t>
  </si>
  <si>
    <t>Settelemet Amt</t>
  </si>
  <si>
    <t>Invoice</t>
  </si>
  <si>
    <t>inv.amt(with Out GST)</t>
  </si>
  <si>
    <t>invoice Mileston</t>
  </si>
  <si>
    <t>mamt (with Out GST</t>
  </si>
  <si>
    <t>Settelemnt</t>
  </si>
  <si>
    <t>Test28</t>
  </si>
  <si>
    <t>payment req</t>
  </si>
  <si>
    <t>Invoice ID</t>
  </si>
  <si>
    <t>Pay.Req.Amt</t>
  </si>
  <si>
    <t>Acc.paid Amt</t>
  </si>
  <si>
    <t>Payment req mielstone</t>
  </si>
  <si>
    <t>Payment ID</t>
  </si>
  <si>
    <t>p1</t>
  </si>
  <si>
    <t>Payable Amt</t>
  </si>
  <si>
    <t>milestone payable</t>
  </si>
  <si>
    <t>payment Milestone</t>
  </si>
  <si>
    <t>Test28-1</t>
  </si>
  <si>
    <t>settelment with GST</t>
  </si>
  <si>
    <t>p2</t>
  </si>
  <si>
    <t>batch Req</t>
  </si>
  <si>
    <t>Batach No</t>
  </si>
  <si>
    <t>B1</t>
  </si>
  <si>
    <t>Inv no</t>
  </si>
  <si>
    <t>payment Req.no</t>
  </si>
  <si>
    <t>payment Amt</t>
  </si>
  <si>
    <t>Milestone Bal</t>
  </si>
  <si>
    <t>Test28_01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</si>
</sst>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1" applyFont="1"/>
    <xf numFmtId="164" fontId="0" fillId="0" borderId="1" xfId="1" applyFont="1" applyBorder="1"/>
    <xf numFmtId="164" fontId="0" fillId="2" borderId="1" xfId="1" applyFont="1" applyFill="1" applyBorder="1"/>
    <xf numFmtId="164" fontId="0" fillId="2" borderId="0" xfId="1" applyFont="1" applyFill="1"/>
    <xf numFmtId="164" fontId="0" fillId="2" borderId="3" xfId="1" applyFont="1" applyFill="1" applyBorder="1"/>
    <xf numFmtId="164" fontId="0" fillId="0" borderId="1" xfId="1" applyFont="1" applyFill="1" applyBorder="1"/>
    <xf numFmtId="164" fontId="0" fillId="2" borderId="1" xfId="1" applyFont="1" applyFill="1" applyBorder="1" applyAlignment="1">
      <alignment horizontal="left" vertical="top"/>
    </xf>
    <xf numFmtId="164" fontId="0" fillId="0" borderId="3" xfId="1" applyFont="1" applyBorder="1" applyAlignment="1">
      <alignment horizontal="left" vertical="top"/>
    </xf>
    <xf numFmtId="164" fontId="0" fillId="0" borderId="4" xfId="1" applyFont="1" applyBorder="1" applyAlignment="1">
      <alignment horizontal="left" vertical="top"/>
    </xf>
    <xf numFmtId="164" fontId="0" fillId="0" borderId="5" xfId="1" applyFont="1" applyBorder="1" applyAlignment="1">
      <alignment horizontal="left" vertical="top"/>
    </xf>
    <xf numFmtId="164" fontId="0" fillId="2" borderId="2" xfId="1" applyFont="1" applyFill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workbookViewId="0">
      <selection activeCell="F38" sqref="F38"/>
    </sheetView>
  </sheetViews>
  <sheetFormatPr defaultColWidth="9.1796875" defaultRowHeight="14.5" x14ac:dyDescent="0.35"/>
  <cols>
    <col min="1" max="2" width="9.1796875" style="1"/>
    <col min="3" max="3" width="17.1796875" style="1" customWidth="1"/>
    <col min="4" max="4" width="10.54296875" style="1" customWidth="1"/>
    <col min="5" max="5" width="11.54296875" style="1" customWidth="1"/>
    <col min="6" max="6" width="12" style="1" bestFit="1" customWidth="1"/>
    <col min="7" max="16384" width="9.1796875" style="1"/>
  </cols>
  <sheetData>
    <row r="2" spans="2:12" x14ac:dyDescent="0.35">
      <c r="C2" s="2" t="s">
        <v>1</v>
      </c>
      <c r="D2" s="2" t="s">
        <v>2</v>
      </c>
      <c r="E2" s="2" t="s">
        <v>3</v>
      </c>
      <c r="F2" s="2" t="s">
        <v>4</v>
      </c>
    </row>
    <row r="3" spans="2:12" x14ac:dyDescent="0.35">
      <c r="B3" s="1" t="s">
        <v>0</v>
      </c>
      <c r="C3" s="1">
        <v>250000</v>
      </c>
      <c r="D3" s="1">
        <f>D13</f>
        <v>16666.666666666664</v>
      </c>
      <c r="E3" s="1">
        <v>30000</v>
      </c>
      <c r="F3" s="1">
        <f>C3-D3-E3</f>
        <v>203333.33333333334</v>
      </c>
      <c r="H3" s="1">
        <f>C3/3</f>
        <v>83333.333333333328</v>
      </c>
    </row>
    <row r="5" spans="2:12" x14ac:dyDescent="0.35">
      <c r="C5" s="2" t="s">
        <v>8</v>
      </c>
      <c r="D5" s="2" t="s">
        <v>2</v>
      </c>
      <c r="E5" s="2" t="s">
        <v>3</v>
      </c>
      <c r="F5" s="2" t="s">
        <v>4</v>
      </c>
    </row>
    <row r="6" spans="2:12" x14ac:dyDescent="0.35">
      <c r="B6" s="1" t="s">
        <v>5</v>
      </c>
      <c r="C6" s="1">
        <f>H3</f>
        <v>83333.333333333328</v>
      </c>
      <c r="D6" s="1">
        <f>D16</f>
        <v>8333.3333333333321</v>
      </c>
      <c r="E6" s="1">
        <v>0</v>
      </c>
      <c r="F6" s="1">
        <f>C6-D6</f>
        <v>75000</v>
      </c>
    </row>
    <row r="7" spans="2:12" x14ac:dyDescent="0.35">
      <c r="B7" s="1" t="s">
        <v>6</v>
      </c>
      <c r="C7" s="1">
        <f>H3</f>
        <v>83333.333333333328</v>
      </c>
      <c r="D7" s="1">
        <f>D17</f>
        <v>8333.3333333333321</v>
      </c>
      <c r="E7" s="1">
        <v>0</v>
      </c>
      <c r="F7" s="1">
        <f>C7-D7</f>
        <v>75000</v>
      </c>
    </row>
    <row r="8" spans="2:12" x14ac:dyDescent="0.35">
      <c r="B8" s="1" t="s">
        <v>7</v>
      </c>
      <c r="C8" s="1">
        <f>H3</f>
        <v>83333.333333333328</v>
      </c>
      <c r="D8" s="1">
        <v>0</v>
      </c>
      <c r="E8" s="1">
        <v>0</v>
      </c>
      <c r="F8" s="1">
        <f>C8-D8</f>
        <v>83333.333333333328</v>
      </c>
    </row>
    <row r="12" spans="2:12" x14ac:dyDescent="0.35">
      <c r="C12" s="2" t="s">
        <v>10</v>
      </c>
      <c r="D12" s="2" t="s">
        <v>11</v>
      </c>
      <c r="E12" s="2" t="s">
        <v>12</v>
      </c>
      <c r="F12" s="1" t="s">
        <v>24</v>
      </c>
      <c r="G12" s="2" t="s">
        <v>23</v>
      </c>
    </row>
    <row r="13" spans="2:12" x14ac:dyDescent="0.35">
      <c r="B13" s="1" t="s">
        <v>9</v>
      </c>
      <c r="C13" s="1">
        <f>C6+C7</f>
        <v>166666.66666666666</v>
      </c>
      <c r="D13" s="1">
        <f>C13*10/100</f>
        <v>16666.666666666664</v>
      </c>
      <c r="E13" s="1">
        <f>C13-D13</f>
        <v>150000</v>
      </c>
      <c r="F13" s="1">
        <f>E13-G13</f>
        <v>120000</v>
      </c>
      <c r="G13" s="1">
        <v>30000</v>
      </c>
      <c r="I13" s="1">
        <v>1000</v>
      </c>
    </row>
    <row r="14" spans="2:12" x14ac:dyDescent="0.35">
      <c r="I14" s="1" t="s">
        <v>29</v>
      </c>
    </row>
    <row r="15" spans="2:12" x14ac:dyDescent="0.35">
      <c r="C15" s="2" t="s">
        <v>13</v>
      </c>
      <c r="D15" s="2" t="s">
        <v>11</v>
      </c>
      <c r="E15" s="2" t="s">
        <v>14</v>
      </c>
      <c r="F15" s="3" t="s">
        <v>21</v>
      </c>
      <c r="G15" s="1" t="s">
        <v>28</v>
      </c>
      <c r="I15" s="1" t="s">
        <v>21</v>
      </c>
    </row>
    <row r="16" spans="2:12" x14ac:dyDescent="0.35">
      <c r="B16" s="1" t="s">
        <v>5</v>
      </c>
      <c r="C16" s="1">
        <f>C6</f>
        <v>83333.333333333328</v>
      </c>
      <c r="D16" s="1">
        <f>C16*10/100</f>
        <v>8333.3333333333321</v>
      </c>
      <c r="E16" s="1">
        <f>C16-D16</f>
        <v>75000</v>
      </c>
      <c r="F16" s="1">
        <f>D30</f>
        <v>30000</v>
      </c>
      <c r="G16" s="1">
        <f>E16-F16</f>
        <v>45000</v>
      </c>
      <c r="I16" s="1">
        <v>20000</v>
      </c>
      <c r="J16" s="1">
        <f>E16-I16</f>
        <v>55000</v>
      </c>
      <c r="L16" s="1" t="s">
        <v>30</v>
      </c>
    </row>
    <row r="17" spans="1:12" x14ac:dyDescent="0.35">
      <c r="B17" s="1" t="s">
        <v>6</v>
      </c>
      <c r="C17" s="1">
        <f>C7</f>
        <v>83333.333333333328</v>
      </c>
      <c r="D17" s="1">
        <f>C17*10/100</f>
        <v>8333.3333333333321</v>
      </c>
      <c r="E17" s="1">
        <f>C17-D17</f>
        <v>75000</v>
      </c>
      <c r="F17" s="1">
        <v>0</v>
      </c>
      <c r="G17" s="1">
        <f>E17-F17</f>
        <v>75000</v>
      </c>
      <c r="I17" s="1">
        <v>10000</v>
      </c>
      <c r="J17" s="1">
        <f>E17-I17</f>
        <v>65000</v>
      </c>
      <c r="L17" s="1" t="s">
        <v>31</v>
      </c>
    </row>
    <row r="19" spans="1:12" x14ac:dyDescent="0.35">
      <c r="A19" s="1" t="s">
        <v>20</v>
      </c>
      <c r="B19" s="1" t="s">
        <v>15</v>
      </c>
      <c r="C19" s="1" t="s">
        <v>16</v>
      </c>
      <c r="D19" s="1" t="s">
        <v>17</v>
      </c>
      <c r="E19" s="1" t="s">
        <v>18</v>
      </c>
    </row>
    <row r="20" spans="1:12" x14ac:dyDescent="0.35">
      <c r="C20" s="1">
        <f>E13</f>
        <v>150000</v>
      </c>
      <c r="D20" s="1">
        <v>30000</v>
      </c>
      <c r="E20" s="1">
        <f>C20-D20</f>
        <v>120000</v>
      </c>
    </row>
    <row r="23" spans="1:12" x14ac:dyDescent="0.35">
      <c r="B23" s="4"/>
      <c r="C23" s="4" t="s">
        <v>19</v>
      </c>
      <c r="D23" s="4" t="s">
        <v>17</v>
      </c>
      <c r="E23" s="4" t="s">
        <v>18</v>
      </c>
    </row>
    <row r="24" spans="1:12" x14ac:dyDescent="0.35">
      <c r="B24" s="4" t="s">
        <v>5</v>
      </c>
      <c r="C24" s="4">
        <f>E16</f>
        <v>75000</v>
      </c>
      <c r="D24" s="4">
        <v>20000</v>
      </c>
      <c r="E24" s="4">
        <f>C24-D24</f>
        <v>55000</v>
      </c>
    </row>
    <row r="25" spans="1:12" x14ac:dyDescent="0.35">
      <c r="B25" s="4" t="s">
        <v>6</v>
      </c>
      <c r="C25" s="4">
        <f>E17</f>
        <v>75000</v>
      </c>
      <c r="D25" s="4">
        <v>10000</v>
      </c>
      <c r="E25" s="4">
        <f>C25-D25</f>
        <v>65000</v>
      </c>
    </row>
    <row r="26" spans="1:12" x14ac:dyDescent="0.35">
      <c r="B26" s="4"/>
      <c r="C26" s="4"/>
      <c r="D26" s="4"/>
      <c r="E26" s="4"/>
    </row>
    <row r="29" spans="1:12" x14ac:dyDescent="0.35">
      <c r="A29" s="1" t="s">
        <v>22</v>
      </c>
      <c r="C29" s="1" t="s">
        <v>10</v>
      </c>
      <c r="D29" s="1" t="s">
        <v>25</v>
      </c>
    </row>
    <row r="30" spans="1:12" x14ac:dyDescent="0.35">
      <c r="B30" s="1" t="s">
        <v>9</v>
      </c>
      <c r="C30" s="1">
        <f>C20</f>
        <v>150000</v>
      </c>
      <c r="D30" s="1">
        <f>D20</f>
        <v>30000</v>
      </c>
    </row>
    <row r="33" spans="2:5" x14ac:dyDescent="0.35">
      <c r="B33" s="1" t="s">
        <v>26</v>
      </c>
    </row>
    <row r="34" spans="2:5" x14ac:dyDescent="0.35">
      <c r="B34" s="1" t="s">
        <v>27</v>
      </c>
    </row>
    <row r="38" spans="2:5" x14ac:dyDescent="0.35">
      <c r="E38" s="1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pane ySplit="2" topLeftCell="A3" activePane="bottomLeft" state="frozen"/>
      <selection pane="bottomLeft" activeCell="H7" sqref="H7"/>
    </sheetView>
  </sheetViews>
  <sheetFormatPr defaultColWidth="9.1796875" defaultRowHeight="14.5" x14ac:dyDescent="0.35"/>
  <cols>
    <col min="1" max="1" width="9.1796875" style="5"/>
    <col min="2" max="2" width="11.81640625" style="5" customWidth="1"/>
    <col min="3" max="3" width="20.1796875" style="5" bestFit="1" customWidth="1"/>
    <col min="4" max="4" width="16.1796875" style="5" bestFit="1" customWidth="1"/>
    <col min="5" max="5" width="12.7265625" style="5" bestFit="1" customWidth="1"/>
    <col min="6" max="6" width="11.54296875" style="5" bestFit="1" customWidth="1"/>
    <col min="7" max="7" width="12.7265625" style="5" bestFit="1" customWidth="1"/>
    <col min="8" max="8" width="16.54296875" style="5" customWidth="1"/>
    <col min="9" max="9" width="9.26953125" style="5" bestFit="1" customWidth="1"/>
    <col min="10" max="10" width="9.1796875" style="5"/>
    <col min="11" max="11" width="9.1796875" style="5" customWidth="1"/>
    <col min="12" max="16384" width="9.1796875" style="5"/>
  </cols>
  <sheetData>
    <row r="1" spans="2:8" x14ac:dyDescent="0.35"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</row>
    <row r="2" spans="2:8" x14ac:dyDescent="0.35">
      <c r="B2" s="6">
        <v>410</v>
      </c>
      <c r="C2" s="6">
        <v>1083759</v>
      </c>
      <c r="D2" s="6">
        <v>1278825</v>
      </c>
      <c r="E2" s="6">
        <f>E20+E21</f>
        <v>28825</v>
      </c>
      <c r="F2" s="6">
        <f>105000</f>
        <v>105000</v>
      </c>
      <c r="G2" s="6">
        <f>D2-E2-F2-H2</f>
        <v>1139100</v>
      </c>
      <c r="H2" s="6">
        <f>5900</f>
        <v>5900</v>
      </c>
    </row>
    <row r="4" spans="2:8" x14ac:dyDescent="0.35">
      <c r="B4" s="8" t="s">
        <v>40</v>
      </c>
      <c r="C4" s="8" t="s">
        <v>51</v>
      </c>
      <c r="D4" s="8" t="s">
        <v>52</v>
      </c>
      <c r="E4" s="8" t="s">
        <v>36</v>
      </c>
      <c r="F4" s="8" t="s">
        <v>3</v>
      </c>
      <c r="G4" s="8" t="s">
        <v>38</v>
      </c>
      <c r="H4" s="8" t="s">
        <v>53</v>
      </c>
    </row>
    <row r="5" spans="2:8" x14ac:dyDescent="0.35">
      <c r="B5" s="6" t="s">
        <v>5</v>
      </c>
      <c r="C5" s="6">
        <v>63750</v>
      </c>
      <c r="D5" s="6">
        <v>75222</v>
      </c>
      <c r="E5" s="6">
        <f>E21</f>
        <v>5825</v>
      </c>
      <c r="F5" s="6">
        <v>35000</v>
      </c>
      <c r="G5" s="6">
        <f>D5-E5-F5-H5</f>
        <v>28497</v>
      </c>
      <c r="H5" s="6">
        <v>5900</v>
      </c>
    </row>
    <row r="6" spans="2:8" x14ac:dyDescent="0.35">
      <c r="B6" s="6" t="s">
        <v>6</v>
      </c>
      <c r="C6" s="6">
        <v>85000</v>
      </c>
      <c r="D6" s="6">
        <v>100300</v>
      </c>
      <c r="E6" s="6">
        <f>E26</f>
        <v>8500</v>
      </c>
      <c r="F6" s="6">
        <v>50000</v>
      </c>
      <c r="G6" s="6">
        <f t="shared" ref="G6:G17" si="0">D6-E6-F6-H6</f>
        <v>41800</v>
      </c>
      <c r="H6" s="6"/>
    </row>
    <row r="7" spans="2:8" x14ac:dyDescent="0.35">
      <c r="B7" s="6" t="s">
        <v>7</v>
      </c>
      <c r="C7" s="6">
        <v>85000</v>
      </c>
      <c r="D7" s="6">
        <v>100300</v>
      </c>
      <c r="E7" s="6">
        <f>E27</f>
        <v>8500</v>
      </c>
      <c r="F7" s="6">
        <v>20000</v>
      </c>
      <c r="G7" s="6">
        <f>D7-E7-F7-H7</f>
        <v>71800</v>
      </c>
      <c r="H7" s="6"/>
    </row>
    <row r="8" spans="2:8" x14ac:dyDescent="0.35">
      <c r="B8" s="6" t="s">
        <v>41</v>
      </c>
      <c r="C8" s="6">
        <v>85000</v>
      </c>
      <c r="D8" s="6">
        <v>100300</v>
      </c>
      <c r="E8" s="6">
        <f>E28</f>
        <v>6000</v>
      </c>
      <c r="F8" s="6">
        <v>0</v>
      </c>
      <c r="G8" s="6">
        <f t="shared" si="0"/>
        <v>94300</v>
      </c>
      <c r="H8" s="6"/>
    </row>
    <row r="9" spans="2:8" x14ac:dyDescent="0.35">
      <c r="B9" s="6" t="s">
        <v>42</v>
      </c>
      <c r="C9" s="6">
        <v>85000</v>
      </c>
      <c r="D9" s="6">
        <v>100300</v>
      </c>
      <c r="E9" s="6">
        <v>0</v>
      </c>
      <c r="F9" s="6">
        <v>0</v>
      </c>
      <c r="G9" s="6">
        <f t="shared" si="0"/>
        <v>100300</v>
      </c>
      <c r="H9" s="6"/>
    </row>
    <row r="10" spans="2:8" x14ac:dyDescent="0.35">
      <c r="B10" s="6" t="s">
        <v>43</v>
      </c>
      <c r="C10" s="6">
        <v>85000</v>
      </c>
      <c r="D10" s="6">
        <v>100300</v>
      </c>
      <c r="E10" s="6">
        <v>0</v>
      </c>
      <c r="F10" s="6">
        <v>0</v>
      </c>
      <c r="G10" s="6">
        <f t="shared" si="0"/>
        <v>100300</v>
      </c>
      <c r="H10" s="6"/>
    </row>
    <row r="11" spans="2:8" x14ac:dyDescent="0.35">
      <c r="B11" s="6" t="s">
        <v>44</v>
      </c>
      <c r="C11" s="6">
        <v>85000</v>
      </c>
      <c r="D11" s="6">
        <v>100300</v>
      </c>
      <c r="E11" s="6">
        <v>0</v>
      </c>
      <c r="F11" s="6">
        <v>0</v>
      </c>
      <c r="G11" s="6">
        <f t="shared" si="0"/>
        <v>100300</v>
      </c>
      <c r="H11" s="6"/>
    </row>
    <row r="12" spans="2:8" x14ac:dyDescent="0.35">
      <c r="B12" s="6" t="s">
        <v>45</v>
      </c>
      <c r="C12" s="6">
        <v>85000</v>
      </c>
      <c r="D12" s="6">
        <v>100300</v>
      </c>
      <c r="E12" s="6">
        <v>0</v>
      </c>
      <c r="F12" s="6">
        <v>0</v>
      </c>
      <c r="G12" s="6">
        <f t="shared" si="0"/>
        <v>100300</v>
      </c>
      <c r="H12" s="6"/>
    </row>
    <row r="13" spans="2:8" x14ac:dyDescent="0.35">
      <c r="B13" s="6" t="s">
        <v>46</v>
      </c>
      <c r="C13" s="6">
        <v>85000</v>
      </c>
      <c r="D13" s="6">
        <v>100300</v>
      </c>
      <c r="E13" s="6">
        <v>0</v>
      </c>
      <c r="F13" s="6">
        <v>0</v>
      </c>
      <c r="G13" s="6">
        <f t="shared" si="0"/>
        <v>100300</v>
      </c>
      <c r="H13" s="6"/>
    </row>
    <row r="14" spans="2:8" x14ac:dyDescent="0.35">
      <c r="B14" s="6" t="s">
        <v>47</v>
      </c>
      <c r="C14" s="6">
        <v>85000</v>
      </c>
      <c r="D14" s="6">
        <v>100300</v>
      </c>
      <c r="E14" s="6">
        <v>0</v>
      </c>
      <c r="F14" s="6">
        <v>0</v>
      </c>
      <c r="G14" s="6">
        <f t="shared" si="0"/>
        <v>100300</v>
      </c>
      <c r="H14" s="6"/>
    </row>
    <row r="15" spans="2:8" x14ac:dyDescent="0.35">
      <c r="B15" s="6" t="s">
        <v>48</v>
      </c>
      <c r="C15" s="6">
        <v>85000</v>
      </c>
      <c r="D15" s="6">
        <v>100300</v>
      </c>
      <c r="E15" s="6">
        <v>0</v>
      </c>
      <c r="F15" s="6">
        <v>0</v>
      </c>
      <c r="G15" s="6">
        <f t="shared" si="0"/>
        <v>100300</v>
      </c>
      <c r="H15" s="6"/>
    </row>
    <row r="16" spans="2:8" x14ac:dyDescent="0.35">
      <c r="B16" s="6" t="s">
        <v>49</v>
      </c>
      <c r="C16" s="6">
        <v>85000</v>
      </c>
      <c r="D16" s="6">
        <v>100300</v>
      </c>
      <c r="E16" s="6">
        <v>0</v>
      </c>
      <c r="F16" s="6">
        <v>0</v>
      </c>
      <c r="G16" s="6">
        <f t="shared" si="0"/>
        <v>100300</v>
      </c>
      <c r="H16" s="6"/>
    </row>
    <row r="17" spans="1:10" x14ac:dyDescent="0.35">
      <c r="B17" s="6" t="s">
        <v>50</v>
      </c>
      <c r="C17" s="6">
        <v>85000</v>
      </c>
      <c r="D17" s="6">
        <v>100300</v>
      </c>
      <c r="E17" s="6">
        <v>0</v>
      </c>
      <c r="F17" s="6">
        <v>0</v>
      </c>
      <c r="G17" s="6">
        <f t="shared" si="0"/>
        <v>100300</v>
      </c>
      <c r="H17" s="6"/>
    </row>
    <row r="19" spans="1:10" x14ac:dyDescent="0.35">
      <c r="B19" s="7" t="s">
        <v>54</v>
      </c>
      <c r="C19" s="7" t="s">
        <v>55</v>
      </c>
      <c r="D19" s="7" t="s">
        <v>52</v>
      </c>
      <c r="E19" s="7" t="s">
        <v>36</v>
      </c>
      <c r="F19" s="7" t="s">
        <v>67</v>
      </c>
      <c r="G19" s="9" t="s">
        <v>17</v>
      </c>
      <c r="H19" s="9" t="s">
        <v>38</v>
      </c>
      <c r="I19" s="7"/>
    </row>
    <row r="20" spans="1:10" x14ac:dyDescent="0.35">
      <c r="B20" s="6" t="s">
        <v>59</v>
      </c>
      <c r="C20" s="6">
        <v>230000</v>
      </c>
      <c r="D20" s="10">
        <v>271400</v>
      </c>
      <c r="E20" s="6">
        <f>C20*10/100</f>
        <v>23000</v>
      </c>
      <c r="F20" s="6">
        <f>D20-E20</f>
        <v>248400</v>
      </c>
      <c r="G20" s="6">
        <v>70000</v>
      </c>
      <c r="H20" s="6">
        <f>F20-G20</f>
        <v>178400</v>
      </c>
      <c r="I20" s="6"/>
    </row>
    <row r="21" spans="1:10" x14ac:dyDescent="0.35">
      <c r="B21" s="10" t="s">
        <v>70</v>
      </c>
      <c r="C21" s="6">
        <f>C29</f>
        <v>58250</v>
      </c>
      <c r="D21" s="6">
        <f>D29</f>
        <v>68735</v>
      </c>
      <c r="E21" s="6">
        <f>E29</f>
        <v>5825</v>
      </c>
      <c r="F21" s="6">
        <f>D21-E21</f>
        <v>62910</v>
      </c>
      <c r="G21" s="6">
        <v>35000</v>
      </c>
      <c r="H21" s="6">
        <f>F21-G21</f>
        <v>27910</v>
      </c>
      <c r="I21" s="6"/>
    </row>
    <row r="24" spans="1:10" x14ac:dyDescent="0.35">
      <c r="B24" s="5" t="s">
        <v>56</v>
      </c>
    </row>
    <row r="25" spans="1:10" x14ac:dyDescent="0.35">
      <c r="A25" s="11" t="s">
        <v>59</v>
      </c>
      <c r="B25" s="7" t="s">
        <v>40</v>
      </c>
      <c r="C25" s="7" t="s">
        <v>57</v>
      </c>
      <c r="D25" s="7" t="s">
        <v>52</v>
      </c>
      <c r="E25" s="7" t="s">
        <v>36</v>
      </c>
      <c r="F25" s="7" t="s">
        <v>14</v>
      </c>
      <c r="G25" s="7" t="s">
        <v>17</v>
      </c>
      <c r="H25" s="8" t="s">
        <v>79</v>
      </c>
      <c r="I25" s="7" t="s">
        <v>58</v>
      </c>
      <c r="J25" s="7" t="s">
        <v>71</v>
      </c>
    </row>
    <row r="26" spans="1:10" x14ac:dyDescent="0.35">
      <c r="A26" s="11"/>
      <c r="B26" s="6" t="s">
        <v>6</v>
      </c>
      <c r="C26" s="6">
        <v>85000</v>
      </c>
      <c r="D26" s="6">
        <f>(C26*18/100)+C26</f>
        <v>100300</v>
      </c>
      <c r="E26" s="6">
        <f>C26*10/100</f>
        <v>8500</v>
      </c>
      <c r="F26" s="6">
        <f>D26-E26</f>
        <v>91800</v>
      </c>
      <c r="G26" s="6">
        <v>50000</v>
      </c>
      <c r="H26" s="6">
        <f>F26-G26</f>
        <v>41800</v>
      </c>
      <c r="I26" s="6"/>
      <c r="J26" s="6"/>
    </row>
    <row r="27" spans="1:10" x14ac:dyDescent="0.35">
      <c r="A27" s="11"/>
      <c r="B27" s="6" t="s">
        <v>7</v>
      </c>
      <c r="C27" s="6">
        <v>85000</v>
      </c>
      <c r="D27" s="6">
        <f t="shared" ref="D27:D28" si="1">(C27*18/100)+C27</f>
        <v>100300</v>
      </c>
      <c r="E27" s="6">
        <f t="shared" ref="E27:E29" si="2">C27*10/100</f>
        <v>8500</v>
      </c>
      <c r="F27" s="6">
        <f t="shared" ref="F27:F28" si="3">D27-E27</f>
        <v>91800</v>
      </c>
      <c r="G27" s="6">
        <v>20000</v>
      </c>
      <c r="H27" s="6">
        <f t="shared" ref="H27:H29" si="4">F27-G27</f>
        <v>71800</v>
      </c>
      <c r="I27" s="6"/>
      <c r="J27" s="6"/>
    </row>
    <row r="28" spans="1:10" x14ac:dyDescent="0.35">
      <c r="A28" s="11"/>
      <c r="B28" s="6" t="s">
        <v>41</v>
      </c>
      <c r="C28" s="6">
        <v>60000</v>
      </c>
      <c r="D28" s="6">
        <f t="shared" si="1"/>
        <v>70800</v>
      </c>
      <c r="E28" s="6">
        <f t="shared" si="2"/>
        <v>6000</v>
      </c>
      <c r="F28" s="6">
        <f t="shared" si="3"/>
        <v>64800</v>
      </c>
      <c r="G28" s="6"/>
      <c r="H28" s="6">
        <f t="shared" si="4"/>
        <v>64800</v>
      </c>
      <c r="I28" s="6"/>
      <c r="J28" s="6"/>
    </row>
    <row r="29" spans="1:10" x14ac:dyDescent="0.35">
      <c r="A29" s="7" t="s">
        <v>80</v>
      </c>
      <c r="B29" s="10" t="s">
        <v>5</v>
      </c>
      <c r="C29" s="6">
        <v>58250</v>
      </c>
      <c r="D29" s="6">
        <f>(C29*18/100)+C29</f>
        <v>68735</v>
      </c>
      <c r="E29" s="6">
        <f t="shared" si="2"/>
        <v>5825</v>
      </c>
      <c r="F29" s="6">
        <f>D29-E29</f>
        <v>62910</v>
      </c>
      <c r="G29" s="6">
        <v>35000</v>
      </c>
      <c r="H29" s="6">
        <f t="shared" si="4"/>
        <v>27910</v>
      </c>
      <c r="I29" s="6">
        <v>5000</v>
      </c>
      <c r="J29" s="6">
        <f>(I29*18/100)+I29</f>
        <v>5900</v>
      </c>
    </row>
    <row r="32" spans="1:10" x14ac:dyDescent="0.35">
      <c r="B32" s="5" t="s">
        <v>60</v>
      </c>
    </row>
    <row r="33" spans="1:9" x14ac:dyDescent="0.35">
      <c r="B33" s="7" t="s">
        <v>65</v>
      </c>
      <c r="C33" s="7" t="s">
        <v>61</v>
      </c>
      <c r="D33" s="7" t="s">
        <v>62</v>
      </c>
      <c r="E33" s="7" t="s">
        <v>63</v>
      </c>
      <c r="F33" s="7" t="s">
        <v>38</v>
      </c>
      <c r="G33" s="7"/>
      <c r="H33" s="7"/>
      <c r="I33" s="7"/>
    </row>
    <row r="34" spans="1:9" x14ac:dyDescent="0.35">
      <c r="B34" s="6" t="s">
        <v>66</v>
      </c>
      <c r="C34" s="6" t="s">
        <v>59</v>
      </c>
      <c r="D34" s="6">
        <f>F20</f>
        <v>248400</v>
      </c>
      <c r="E34" s="6">
        <v>70000</v>
      </c>
      <c r="F34" s="6">
        <f>D34-E34</f>
        <v>178400</v>
      </c>
      <c r="G34" s="6"/>
      <c r="H34" s="6"/>
      <c r="I34" s="6"/>
    </row>
    <row r="35" spans="1:9" x14ac:dyDescent="0.35">
      <c r="B35" s="10" t="s">
        <v>72</v>
      </c>
      <c r="C35" s="6" t="s">
        <v>80</v>
      </c>
      <c r="D35" s="6">
        <f>F29</f>
        <v>62910</v>
      </c>
      <c r="E35" s="6">
        <v>35000</v>
      </c>
      <c r="F35" s="6">
        <f>D35-E35</f>
        <v>27910</v>
      </c>
      <c r="G35" s="6"/>
      <c r="H35" s="6"/>
      <c r="I35" s="6"/>
    </row>
    <row r="37" spans="1:9" x14ac:dyDescent="0.35">
      <c r="B37" s="5" t="s">
        <v>69</v>
      </c>
    </row>
    <row r="38" spans="1:9" x14ac:dyDescent="0.35">
      <c r="B38" s="7" t="s">
        <v>64</v>
      </c>
      <c r="C38" s="7"/>
      <c r="D38" s="7" t="s">
        <v>68</v>
      </c>
      <c r="E38" s="7" t="s">
        <v>17</v>
      </c>
      <c r="F38" s="7" t="s">
        <v>38</v>
      </c>
      <c r="G38" s="6"/>
      <c r="H38" s="6"/>
    </row>
    <row r="39" spans="1:9" x14ac:dyDescent="0.35">
      <c r="A39" s="15" t="s">
        <v>59</v>
      </c>
      <c r="B39" s="12" t="s">
        <v>66</v>
      </c>
      <c r="C39" s="6" t="s">
        <v>6</v>
      </c>
      <c r="D39" s="6">
        <v>91800</v>
      </c>
      <c r="E39" s="6">
        <v>50000</v>
      </c>
      <c r="F39" s="6">
        <f>D39-E39</f>
        <v>41800</v>
      </c>
      <c r="G39" s="6"/>
      <c r="H39" s="6"/>
    </row>
    <row r="40" spans="1:9" x14ac:dyDescent="0.35">
      <c r="A40" s="15"/>
      <c r="B40" s="13"/>
      <c r="C40" s="6" t="s">
        <v>7</v>
      </c>
      <c r="D40" s="6">
        <v>91800</v>
      </c>
      <c r="E40" s="6">
        <v>20000</v>
      </c>
      <c r="F40" s="6">
        <f t="shared" ref="F40:F41" si="5">D40-E40</f>
        <v>71800</v>
      </c>
      <c r="G40" s="6"/>
      <c r="H40" s="6"/>
    </row>
    <row r="41" spans="1:9" x14ac:dyDescent="0.35">
      <c r="A41" s="15"/>
      <c r="B41" s="14"/>
      <c r="C41" s="6" t="s">
        <v>41</v>
      </c>
      <c r="D41" s="6">
        <v>64800</v>
      </c>
      <c r="E41" s="6"/>
      <c r="F41" s="6">
        <f t="shared" si="5"/>
        <v>64800</v>
      </c>
      <c r="G41" s="6"/>
      <c r="H41" s="6"/>
    </row>
    <row r="42" spans="1:9" x14ac:dyDescent="0.35">
      <c r="A42" s="7" t="s">
        <v>80</v>
      </c>
      <c r="B42" s="10" t="s">
        <v>72</v>
      </c>
      <c r="C42" s="10" t="s">
        <v>5</v>
      </c>
      <c r="D42" s="10">
        <v>62910</v>
      </c>
      <c r="E42" s="6">
        <v>35000</v>
      </c>
      <c r="F42" s="6">
        <f>D42-E42</f>
        <v>27910</v>
      </c>
      <c r="G42" s="6"/>
      <c r="H42" s="6"/>
    </row>
    <row r="47" spans="1:9" x14ac:dyDescent="0.35">
      <c r="B47" s="5" t="s">
        <v>73</v>
      </c>
    </row>
    <row r="48" spans="1:9" x14ac:dyDescent="0.35">
      <c r="B48" s="7" t="s">
        <v>74</v>
      </c>
      <c r="C48" s="7" t="s">
        <v>76</v>
      </c>
      <c r="D48" s="7" t="s">
        <v>77</v>
      </c>
      <c r="E48" s="7" t="s">
        <v>78</v>
      </c>
    </row>
    <row r="49" spans="2:5" x14ac:dyDescent="0.35">
      <c r="B49" s="12" t="s">
        <v>75</v>
      </c>
      <c r="C49" s="6" t="s">
        <v>59</v>
      </c>
      <c r="D49" s="6" t="s">
        <v>66</v>
      </c>
      <c r="E49" s="6">
        <v>70000</v>
      </c>
    </row>
    <row r="50" spans="2:5" x14ac:dyDescent="0.35">
      <c r="B50" s="14"/>
      <c r="C50" s="6" t="s">
        <v>70</v>
      </c>
      <c r="D50" s="6" t="s">
        <v>72</v>
      </c>
      <c r="E50" s="6">
        <v>35000</v>
      </c>
    </row>
  </sheetData>
  <mergeCells count="4">
    <mergeCell ref="A25:A28"/>
    <mergeCell ref="B39:B41"/>
    <mergeCell ref="A39:A41"/>
    <mergeCell ref="B49:B5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Sanjay.Patil</dc:creator>
  <cp:lastModifiedBy>Harshad.Dhande</cp:lastModifiedBy>
  <dcterms:created xsi:type="dcterms:W3CDTF">2023-03-28T04:43:42Z</dcterms:created>
  <dcterms:modified xsi:type="dcterms:W3CDTF">2023-03-28T10:10:20Z</dcterms:modified>
</cp:coreProperties>
</file>