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200" yWindow="1560" windowWidth="23940" windowHeight="13220" tabRatio="792"/>
  </bookViews>
  <sheets>
    <sheet name="Interest Pay by Type" sheetId="10" r:id="rId1"/>
    <sheet name="Origination" sheetId="1" r:id="rId2"/>
    <sheet name="SubFFEL" sheetId="3" r:id="rId3"/>
    <sheet name="SubDL" sheetId="13" r:id="rId4"/>
    <sheet name="UnsubDL" sheetId="4" r:id="rId5"/>
    <sheet name="UnsubFFEL" sheetId="14" r:id="rId6"/>
    <sheet name="DL PLUS" sheetId="8" r:id="rId7"/>
    <sheet name="FFEL PLUS" sheetId="9" r:id="rId8"/>
    <sheet name="Nonfed" sheetId="6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0" l="1"/>
  <c r="L33" i="10"/>
  <c r="L25" i="10"/>
  <c r="L26" i="10"/>
  <c r="L27" i="10"/>
  <c r="L28" i="10"/>
  <c r="L29" i="10"/>
  <c r="L30" i="10"/>
  <c r="L31" i="10"/>
  <c r="L32" i="10"/>
  <c r="L24" i="10"/>
  <c r="J25" i="10"/>
  <c r="J26" i="10"/>
  <c r="J27" i="10"/>
  <c r="J28" i="10"/>
  <c r="J29" i="10"/>
  <c r="J30" i="10"/>
  <c r="J31" i="10"/>
  <c r="J32" i="10"/>
  <c r="J33" i="10"/>
  <c r="J24" i="10"/>
  <c r="S20" i="10"/>
  <c r="R20" i="10"/>
  <c r="Q20" i="10"/>
  <c r="P20" i="10"/>
  <c r="O20" i="10"/>
  <c r="N20" i="10"/>
  <c r="M20" i="10"/>
  <c r="L20" i="10"/>
  <c r="K20" i="10"/>
  <c r="J20" i="10"/>
  <c r="P13" i="10"/>
  <c r="Q13" i="10"/>
  <c r="R13" i="10"/>
  <c r="S13" i="10"/>
  <c r="K13" i="10"/>
  <c r="L13" i="10"/>
  <c r="M13" i="10"/>
  <c r="N13" i="10"/>
  <c r="O13" i="10"/>
  <c r="J13" i="10"/>
  <c r="K10" i="10"/>
  <c r="I2" i="10"/>
  <c r="I3" i="10"/>
  <c r="I4" i="10"/>
  <c r="I5" i="10"/>
  <c r="I7" i="10"/>
  <c r="S2" i="10"/>
  <c r="S3" i="10"/>
  <c r="S4" i="10"/>
  <c r="S5" i="10"/>
  <c r="S7" i="10"/>
  <c r="J2" i="10"/>
  <c r="J3" i="10"/>
  <c r="J4" i="10"/>
  <c r="J5" i="10"/>
  <c r="J7" i="10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" i="13"/>
  <c r="L50" i="13"/>
  <c r="I3" i="13"/>
  <c r="L51" i="13"/>
  <c r="L70" i="13"/>
  <c r="L72" i="3"/>
  <c r="K25" i="13"/>
  <c r="L25" i="13"/>
  <c r="M50" i="13"/>
  <c r="M51" i="13"/>
  <c r="I4" i="13"/>
  <c r="M52" i="13"/>
  <c r="M70" i="13"/>
  <c r="M72" i="3"/>
  <c r="M25" i="13"/>
  <c r="N50" i="13"/>
  <c r="L26" i="13"/>
  <c r="M26" i="13"/>
  <c r="N51" i="13"/>
  <c r="N52" i="13"/>
  <c r="I5" i="13"/>
  <c r="N53" i="13"/>
  <c r="N70" i="13"/>
  <c r="N72" i="3"/>
  <c r="N25" i="13"/>
  <c r="O50" i="13"/>
  <c r="N26" i="13"/>
  <c r="O51" i="13"/>
  <c r="M27" i="13"/>
  <c r="N27" i="13"/>
  <c r="O52" i="13"/>
  <c r="O53" i="13"/>
  <c r="I6" i="13"/>
  <c r="O54" i="13"/>
  <c r="O70" i="13"/>
  <c r="O72" i="3"/>
  <c r="O25" i="13"/>
  <c r="P50" i="13"/>
  <c r="O26" i="13"/>
  <c r="P51" i="13"/>
  <c r="O27" i="13"/>
  <c r="P52" i="13"/>
  <c r="N28" i="13"/>
  <c r="O28" i="13"/>
  <c r="P53" i="13"/>
  <c r="P54" i="13"/>
  <c r="I7" i="13"/>
  <c r="P55" i="13"/>
  <c r="P70" i="13"/>
  <c r="P72" i="3"/>
  <c r="P25" i="13"/>
  <c r="Q50" i="13"/>
  <c r="P26" i="13"/>
  <c r="Q51" i="13"/>
  <c r="P27" i="13"/>
  <c r="Q52" i="13"/>
  <c r="P28" i="13"/>
  <c r="Q53" i="13"/>
  <c r="O29" i="13"/>
  <c r="P29" i="13"/>
  <c r="Q54" i="13"/>
  <c r="Q55" i="13"/>
  <c r="I8" i="13"/>
  <c r="Q56" i="13"/>
  <c r="Q70" i="13"/>
  <c r="Q72" i="3"/>
  <c r="Q25" i="13"/>
  <c r="R50" i="13"/>
  <c r="Q26" i="13"/>
  <c r="R51" i="13"/>
  <c r="Q27" i="13"/>
  <c r="R52" i="13"/>
  <c r="Q28" i="13"/>
  <c r="R53" i="13"/>
  <c r="Q29" i="13"/>
  <c r="R54" i="13"/>
  <c r="P30" i="13"/>
  <c r="Q30" i="13"/>
  <c r="R55" i="13"/>
  <c r="R56" i="13"/>
  <c r="I9" i="13"/>
  <c r="R57" i="13"/>
  <c r="R70" i="13"/>
  <c r="R72" i="3"/>
  <c r="R25" i="13"/>
  <c r="S50" i="13"/>
  <c r="R26" i="13"/>
  <c r="S51" i="13"/>
  <c r="R27" i="13"/>
  <c r="S52" i="13"/>
  <c r="R28" i="13"/>
  <c r="S53" i="13"/>
  <c r="R29" i="13"/>
  <c r="S54" i="13"/>
  <c r="R30" i="13"/>
  <c r="S55" i="13"/>
  <c r="Q31" i="13"/>
  <c r="R31" i="13"/>
  <c r="S56" i="13"/>
  <c r="S57" i="13"/>
  <c r="I10" i="13"/>
  <c r="S58" i="13"/>
  <c r="S70" i="13"/>
  <c r="S72" i="3"/>
  <c r="S26" i="13"/>
  <c r="T51" i="13"/>
  <c r="S27" i="13"/>
  <c r="T52" i="13"/>
  <c r="S28" i="13"/>
  <c r="T53" i="13"/>
  <c r="S29" i="13"/>
  <c r="T54" i="13"/>
  <c r="S30" i="13"/>
  <c r="T55" i="13"/>
  <c r="S31" i="13"/>
  <c r="T56" i="13"/>
  <c r="R32" i="13"/>
  <c r="S32" i="13"/>
  <c r="T57" i="13"/>
  <c r="T58" i="13"/>
  <c r="I11" i="13"/>
  <c r="T59" i="13"/>
  <c r="T70" i="13"/>
  <c r="T72" i="3"/>
  <c r="T27" i="13"/>
  <c r="U52" i="13"/>
  <c r="T28" i="13"/>
  <c r="U53" i="13"/>
  <c r="T29" i="13"/>
  <c r="U54" i="13"/>
  <c r="T30" i="13"/>
  <c r="U55" i="13"/>
  <c r="T31" i="13"/>
  <c r="U56" i="13"/>
  <c r="T32" i="13"/>
  <c r="U57" i="13"/>
  <c r="S33" i="13"/>
  <c r="T33" i="13"/>
  <c r="U58" i="13"/>
  <c r="U59" i="13"/>
  <c r="I12" i="13"/>
  <c r="U60" i="13"/>
  <c r="U70" i="13"/>
  <c r="U72" i="3"/>
  <c r="U28" i="13"/>
  <c r="V53" i="13"/>
  <c r="U29" i="13"/>
  <c r="V54" i="13"/>
  <c r="U30" i="13"/>
  <c r="V55" i="13"/>
  <c r="U31" i="13"/>
  <c r="V56" i="13"/>
  <c r="U32" i="13"/>
  <c r="V57" i="13"/>
  <c r="U33" i="13"/>
  <c r="V58" i="13"/>
  <c r="T34" i="13"/>
  <c r="U34" i="13"/>
  <c r="V59" i="13"/>
  <c r="V60" i="13"/>
  <c r="I13" i="13"/>
  <c r="V61" i="13"/>
  <c r="V70" i="13"/>
  <c r="V72" i="3"/>
  <c r="V29" i="13"/>
  <c r="W54" i="13"/>
  <c r="V30" i="13"/>
  <c r="W55" i="13"/>
  <c r="V31" i="13"/>
  <c r="W56" i="13"/>
  <c r="V32" i="13"/>
  <c r="W57" i="13"/>
  <c r="V33" i="13"/>
  <c r="W58" i="13"/>
  <c r="V34" i="13"/>
  <c r="W59" i="13"/>
  <c r="U35" i="13"/>
  <c r="V35" i="13"/>
  <c r="W60" i="13"/>
  <c r="W61" i="13"/>
  <c r="I14" i="13"/>
  <c r="W62" i="13"/>
  <c r="W70" i="13"/>
  <c r="W72" i="3"/>
  <c r="W30" i="13"/>
  <c r="X55" i="13"/>
  <c r="W31" i="13"/>
  <c r="X56" i="13"/>
  <c r="W32" i="13"/>
  <c r="X57" i="13"/>
  <c r="W33" i="13"/>
  <c r="X58" i="13"/>
  <c r="W34" i="13"/>
  <c r="X59" i="13"/>
  <c r="W35" i="13"/>
  <c r="X60" i="13"/>
  <c r="V36" i="13"/>
  <c r="W36" i="13"/>
  <c r="X61" i="13"/>
  <c r="X62" i="13"/>
  <c r="I15" i="13"/>
  <c r="X63" i="13"/>
  <c r="X70" i="13"/>
  <c r="X72" i="3"/>
  <c r="X31" i="13"/>
  <c r="Y56" i="13"/>
  <c r="X32" i="13"/>
  <c r="Y57" i="13"/>
  <c r="X33" i="13"/>
  <c r="Y58" i="13"/>
  <c r="X34" i="13"/>
  <c r="Y59" i="13"/>
  <c r="X35" i="13"/>
  <c r="Y60" i="13"/>
  <c r="X36" i="13"/>
  <c r="Y61" i="13"/>
  <c r="W37" i="13"/>
  <c r="X37" i="13"/>
  <c r="Y62" i="13"/>
  <c r="Y63" i="13"/>
  <c r="I16" i="13"/>
  <c r="Y64" i="13"/>
  <c r="Y70" i="13"/>
  <c r="Y72" i="3"/>
  <c r="Y32" i="13"/>
  <c r="Z57" i="13"/>
  <c r="Y33" i="13"/>
  <c r="Z58" i="13"/>
  <c r="Y34" i="13"/>
  <c r="Z59" i="13"/>
  <c r="Y35" i="13"/>
  <c r="Z60" i="13"/>
  <c r="Y36" i="13"/>
  <c r="Z61" i="13"/>
  <c r="Y37" i="13"/>
  <c r="Z62" i="13"/>
  <c r="X38" i="13"/>
  <c r="Y38" i="13"/>
  <c r="Z63" i="13"/>
  <c r="Z64" i="13"/>
  <c r="I17" i="13"/>
  <c r="Z65" i="13"/>
  <c r="Z70" i="13"/>
  <c r="Z72" i="3"/>
  <c r="Z33" i="13"/>
  <c r="AA58" i="13"/>
  <c r="Z34" i="13"/>
  <c r="AA59" i="13"/>
  <c r="Z35" i="13"/>
  <c r="AA60" i="13"/>
  <c r="Z36" i="13"/>
  <c r="AA61" i="13"/>
  <c r="Z37" i="13"/>
  <c r="AA62" i="13"/>
  <c r="Z38" i="13"/>
  <c r="AA63" i="13"/>
  <c r="Y39" i="13"/>
  <c r="Z39" i="13"/>
  <c r="AA64" i="13"/>
  <c r="AA65" i="13"/>
  <c r="I18" i="13"/>
  <c r="AA66" i="13"/>
  <c r="AA70" i="13"/>
  <c r="AA72" i="3"/>
  <c r="AA34" i="13"/>
  <c r="AB59" i="13"/>
  <c r="AA35" i="13"/>
  <c r="AB60" i="13"/>
  <c r="AA36" i="13"/>
  <c r="AB61" i="13"/>
  <c r="AA37" i="13"/>
  <c r="AB62" i="13"/>
  <c r="AA38" i="13"/>
  <c r="AB63" i="13"/>
  <c r="AA39" i="13"/>
  <c r="AB64" i="13"/>
  <c r="Z40" i="13"/>
  <c r="AA40" i="13"/>
  <c r="AB65" i="13"/>
  <c r="AB66" i="13"/>
  <c r="I19" i="13"/>
  <c r="AB67" i="13"/>
  <c r="AB70" i="13"/>
  <c r="AB72" i="3"/>
  <c r="AB35" i="13"/>
  <c r="AC60" i="13"/>
  <c r="AB36" i="13"/>
  <c r="AC61" i="13"/>
  <c r="AB37" i="13"/>
  <c r="AC62" i="13"/>
  <c r="AB38" i="13"/>
  <c r="AC63" i="13"/>
  <c r="AB39" i="13"/>
  <c r="AC64" i="13"/>
  <c r="AB40" i="13"/>
  <c r="AC65" i="13"/>
  <c r="AA41" i="13"/>
  <c r="AB41" i="13"/>
  <c r="AC66" i="13"/>
  <c r="AC67" i="13"/>
  <c r="I20" i="13"/>
  <c r="AC68" i="13"/>
  <c r="AC70" i="13"/>
  <c r="AC72" i="3"/>
  <c r="AC36" i="13"/>
  <c r="AD61" i="13"/>
  <c r="AC37" i="13"/>
  <c r="AD62" i="13"/>
  <c r="AC38" i="13"/>
  <c r="AD63" i="13"/>
  <c r="AC39" i="13"/>
  <c r="AD64" i="13"/>
  <c r="AC40" i="13"/>
  <c r="AD65" i="13"/>
  <c r="AC41" i="13"/>
  <c r="AD66" i="13"/>
  <c r="AB42" i="13"/>
  <c r="AC42" i="13"/>
  <c r="AD67" i="13"/>
  <c r="AD68" i="13"/>
  <c r="I21" i="13"/>
  <c r="AD69" i="13"/>
  <c r="AD70" i="13"/>
  <c r="AD72" i="3"/>
  <c r="K50" i="13"/>
  <c r="K70" i="13"/>
  <c r="K72" i="3"/>
  <c r="I2" i="4"/>
  <c r="K25" i="4"/>
  <c r="L25" i="4"/>
  <c r="M25" i="4"/>
  <c r="N25" i="4"/>
  <c r="O25" i="4"/>
  <c r="P50" i="4"/>
  <c r="I3" i="4"/>
  <c r="L26" i="4"/>
  <c r="M26" i="4"/>
  <c r="N26" i="4"/>
  <c r="O26" i="4"/>
  <c r="P51" i="4"/>
  <c r="I4" i="4"/>
  <c r="M27" i="4"/>
  <c r="N27" i="4"/>
  <c r="O27" i="4"/>
  <c r="P52" i="4"/>
  <c r="I5" i="4"/>
  <c r="N28" i="4"/>
  <c r="O28" i="4"/>
  <c r="P53" i="4"/>
  <c r="I6" i="4"/>
  <c r="P54" i="4"/>
  <c r="I7" i="4"/>
  <c r="P55" i="4"/>
  <c r="P70" i="4"/>
  <c r="I2" i="14"/>
  <c r="K25" i="14"/>
  <c r="L25" i="14"/>
  <c r="M25" i="14"/>
  <c r="N50" i="14"/>
  <c r="I3" i="14"/>
  <c r="L26" i="14"/>
  <c r="M26" i="14"/>
  <c r="N51" i="14"/>
  <c r="I4" i="14"/>
  <c r="N52" i="14"/>
  <c r="I5" i="14"/>
  <c r="N53" i="14"/>
  <c r="N70" i="14"/>
  <c r="E3" i="10"/>
  <c r="P25" i="4"/>
  <c r="Q50" i="4"/>
  <c r="P26" i="4"/>
  <c r="Q51" i="4"/>
  <c r="P27" i="4"/>
  <c r="Q52" i="4"/>
  <c r="P28" i="4"/>
  <c r="Q53" i="4"/>
  <c r="O29" i="4"/>
  <c r="P29" i="4"/>
  <c r="Q54" i="4"/>
  <c r="Q55" i="4"/>
  <c r="I8" i="4"/>
  <c r="Q56" i="4"/>
  <c r="Q70" i="4"/>
  <c r="N25" i="14"/>
  <c r="O50" i="14"/>
  <c r="N26" i="14"/>
  <c r="O51" i="14"/>
  <c r="M27" i="14"/>
  <c r="N27" i="14"/>
  <c r="O52" i="14"/>
  <c r="O53" i="14"/>
  <c r="I6" i="14"/>
  <c r="O54" i="14"/>
  <c r="O70" i="14"/>
  <c r="F3" i="10"/>
  <c r="Q25" i="4"/>
  <c r="R50" i="4"/>
  <c r="Q26" i="4"/>
  <c r="R51" i="4"/>
  <c r="Q27" i="4"/>
  <c r="R52" i="4"/>
  <c r="Q28" i="4"/>
  <c r="R53" i="4"/>
  <c r="Q29" i="4"/>
  <c r="R54" i="4"/>
  <c r="P30" i="4"/>
  <c r="Q30" i="4"/>
  <c r="R55" i="4"/>
  <c r="R56" i="4"/>
  <c r="I9" i="4"/>
  <c r="R57" i="4"/>
  <c r="R70" i="4"/>
  <c r="O25" i="14"/>
  <c r="P50" i="14"/>
  <c r="O26" i="14"/>
  <c r="P51" i="14"/>
  <c r="O27" i="14"/>
  <c r="P52" i="14"/>
  <c r="N28" i="14"/>
  <c r="O28" i="14"/>
  <c r="P53" i="14"/>
  <c r="P54" i="14"/>
  <c r="I7" i="14"/>
  <c r="P55" i="14"/>
  <c r="P70" i="14"/>
  <c r="G3" i="10"/>
  <c r="R25" i="4"/>
  <c r="S50" i="4"/>
  <c r="R26" i="4"/>
  <c r="S51" i="4"/>
  <c r="R27" i="4"/>
  <c r="S52" i="4"/>
  <c r="R28" i="4"/>
  <c r="S53" i="4"/>
  <c r="R29" i="4"/>
  <c r="S54" i="4"/>
  <c r="R30" i="4"/>
  <c r="S55" i="4"/>
  <c r="Q31" i="4"/>
  <c r="R31" i="4"/>
  <c r="S56" i="4"/>
  <c r="S57" i="4"/>
  <c r="I10" i="4"/>
  <c r="S58" i="4"/>
  <c r="S70" i="4"/>
  <c r="P25" i="14"/>
  <c r="Q50" i="14"/>
  <c r="P26" i="14"/>
  <c r="Q51" i="14"/>
  <c r="P27" i="14"/>
  <c r="Q52" i="14"/>
  <c r="P28" i="14"/>
  <c r="Q53" i="14"/>
  <c r="O29" i="14"/>
  <c r="P29" i="14"/>
  <c r="Q54" i="14"/>
  <c r="Q55" i="14"/>
  <c r="I8" i="14"/>
  <c r="Q56" i="14"/>
  <c r="Q70" i="14"/>
  <c r="H3" i="10"/>
  <c r="S26" i="4"/>
  <c r="T51" i="4"/>
  <c r="S27" i="4"/>
  <c r="T52" i="4"/>
  <c r="S28" i="4"/>
  <c r="T53" i="4"/>
  <c r="S29" i="4"/>
  <c r="T54" i="4"/>
  <c r="S30" i="4"/>
  <c r="T55" i="4"/>
  <c r="S31" i="4"/>
  <c r="T56" i="4"/>
  <c r="R32" i="4"/>
  <c r="S32" i="4"/>
  <c r="T57" i="4"/>
  <c r="T58" i="4"/>
  <c r="I11" i="4"/>
  <c r="T59" i="4"/>
  <c r="T70" i="4"/>
  <c r="Q25" i="14"/>
  <c r="R50" i="14"/>
  <c r="Q26" i="14"/>
  <c r="R51" i="14"/>
  <c r="Q27" i="14"/>
  <c r="R52" i="14"/>
  <c r="Q28" i="14"/>
  <c r="R53" i="14"/>
  <c r="Q29" i="14"/>
  <c r="R54" i="14"/>
  <c r="P30" i="14"/>
  <c r="Q30" i="14"/>
  <c r="R55" i="14"/>
  <c r="R56" i="14"/>
  <c r="I9" i="14"/>
  <c r="R57" i="14"/>
  <c r="R70" i="14"/>
  <c r="T27" i="4"/>
  <c r="U52" i="4"/>
  <c r="T28" i="4"/>
  <c r="U53" i="4"/>
  <c r="T29" i="4"/>
  <c r="U54" i="4"/>
  <c r="T30" i="4"/>
  <c r="U55" i="4"/>
  <c r="T31" i="4"/>
  <c r="U56" i="4"/>
  <c r="T32" i="4"/>
  <c r="U57" i="4"/>
  <c r="S33" i="4"/>
  <c r="T33" i="4"/>
  <c r="U58" i="4"/>
  <c r="U59" i="4"/>
  <c r="I12" i="4"/>
  <c r="U60" i="4"/>
  <c r="U70" i="4"/>
  <c r="R25" i="14"/>
  <c r="S50" i="14"/>
  <c r="R26" i="14"/>
  <c r="S51" i="14"/>
  <c r="R27" i="14"/>
  <c r="S52" i="14"/>
  <c r="R28" i="14"/>
  <c r="S53" i="14"/>
  <c r="R29" i="14"/>
  <c r="S54" i="14"/>
  <c r="R30" i="14"/>
  <c r="S55" i="14"/>
  <c r="Q31" i="14"/>
  <c r="R31" i="14"/>
  <c r="S56" i="14"/>
  <c r="S57" i="14"/>
  <c r="I10" i="14"/>
  <c r="S58" i="14"/>
  <c r="S70" i="14"/>
  <c r="U28" i="4"/>
  <c r="V53" i="4"/>
  <c r="U29" i="4"/>
  <c r="V54" i="4"/>
  <c r="U30" i="4"/>
  <c r="V55" i="4"/>
  <c r="U31" i="4"/>
  <c r="V56" i="4"/>
  <c r="U32" i="4"/>
  <c r="V57" i="4"/>
  <c r="U33" i="4"/>
  <c r="V58" i="4"/>
  <c r="T34" i="4"/>
  <c r="U34" i="4"/>
  <c r="V59" i="4"/>
  <c r="V60" i="4"/>
  <c r="I13" i="4"/>
  <c r="V61" i="4"/>
  <c r="V70" i="4"/>
  <c r="S26" i="14"/>
  <c r="T51" i="14"/>
  <c r="S27" i="14"/>
  <c r="T52" i="14"/>
  <c r="S28" i="14"/>
  <c r="T53" i="14"/>
  <c r="S29" i="14"/>
  <c r="T54" i="14"/>
  <c r="S30" i="14"/>
  <c r="T55" i="14"/>
  <c r="S31" i="14"/>
  <c r="T56" i="14"/>
  <c r="R32" i="14"/>
  <c r="S32" i="14"/>
  <c r="T57" i="14"/>
  <c r="T58" i="14"/>
  <c r="I11" i="14"/>
  <c r="T59" i="14"/>
  <c r="T70" i="14"/>
  <c r="K3" i="10"/>
  <c r="V29" i="4"/>
  <c r="W54" i="4"/>
  <c r="V30" i="4"/>
  <c r="W55" i="4"/>
  <c r="V31" i="4"/>
  <c r="W56" i="4"/>
  <c r="V32" i="4"/>
  <c r="W57" i="4"/>
  <c r="V33" i="4"/>
  <c r="W58" i="4"/>
  <c r="V34" i="4"/>
  <c r="W59" i="4"/>
  <c r="U35" i="4"/>
  <c r="V35" i="4"/>
  <c r="W60" i="4"/>
  <c r="W61" i="4"/>
  <c r="I14" i="4"/>
  <c r="W62" i="4"/>
  <c r="W70" i="4"/>
  <c r="T27" i="14"/>
  <c r="U52" i="14"/>
  <c r="T28" i="14"/>
  <c r="U53" i="14"/>
  <c r="T29" i="14"/>
  <c r="U54" i="14"/>
  <c r="T30" i="14"/>
  <c r="U55" i="14"/>
  <c r="T31" i="14"/>
  <c r="U56" i="14"/>
  <c r="T32" i="14"/>
  <c r="U57" i="14"/>
  <c r="S33" i="14"/>
  <c r="T33" i="14"/>
  <c r="U58" i="14"/>
  <c r="U59" i="14"/>
  <c r="I12" i="14"/>
  <c r="U60" i="14"/>
  <c r="U70" i="14"/>
  <c r="L3" i="10"/>
  <c r="W30" i="4"/>
  <c r="X55" i="4"/>
  <c r="W31" i="4"/>
  <c r="X56" i="4"/>
  <c r="W32" i="4"/>
  <c r="X57" i="4"/>
  <c r="W33" i="4"/>
  <c r="X58" i="4"/>
  <c r="W34" i="4"/>
  <c r="X59" i="4"/>
  <c r="W35" i="4"/>
  <c r="X60" i="4"/>
  <c r="V36" i="4"/>
  <c r="W36" i="4"/>
  <c r="X61" i="4"/>
  <c r="X62" i="4"/>
  <c r="I15" i="4"/>
  <c r="X63" i="4"/>
  <c r="X70" i="4"/>
  <c r="U28" i="14"/>
  <c r="V53" i="14"/>
  <c r="U29" i="14"/>
  <c r="V54" i="14"/>
  <c r="U30" i="14"/>
  <c r="V55" i="14"/>
  <c r="U31" i="14"/>
  <c r="V56" i="14"/>
  <c r="U32" i="14"/>
  <c r="V57" i="14"/>
  <c r="U33" i="14"/>
  <c r="V58" i="14"/>
  <c r="T34" i="14"/>
  <c r="U34" i="14"/>
  <c r="V59" i="14"/>
  <c r="V60" i="14"/>
  <c r="I13" i="14"/>
  <c r="V61" i="14"/>
  <c r="V70" i="14"/>
  <c r="M3" i="10"/>
  <c r="X31" i="4"/>
  <c r="Y56" i="4"/>
  <c r="X32" i="4"/>
  <c r="Y57" i="4"/>
  <c r="X33" i="4"/>
  <c r="Y58" i="4"/>
  <c r="X34" i="4"/>
  <c r="Y59" i="4"/>
  <c r="X35" i="4"/>
  <c r="Y60" i="4"/>
  <c r="X36" i="4"/>
  <c r="Y61" i="4"/>
  <c r="W37" i="4"/>
  <c r="X37" i="4"/>
  <c r="Y62" i="4"/>
  <c r="Y63" i="4"/>
  <c r="I16" i="4"/>
  <c r="Y64" i="4"/>
  <c r="Y70" i="4"/>
  <c r="V29" i="14"/>
  <c r="W54" i="14"/>
  <c r="V30" i="14"/>
  <c r="W55" i="14"/>
  <c r="V31" i="14"/>
  <c r="W56" i="14"/>
  <c r="V32" i="14"/>
  <c r="W57" i="14"/>
  <c r="V33" i="14"/>
  <c r="W58" i="14"/>
  <c r="V34" i="14"/>
  <c r="W59" i="14"/>
  <c r="U35" i="14"/>
  <c r="V35" i="14"/>
  <c r="W60" i="14"/>
  <c r="W61" i="14"/>
  <c r="I14" i="14"/>
  <c r="W62" i="14"/>
  <c r="W70" i="14"/>
  <c r="N3" i="10"/>
  <c r="Y32" i="4"/>
  <c r="Z57" i="4"/>
  <c r="Y33" i="4"/>
  <c r="Z58" i="4"/>
  <c r="Y34" i="4"/>
  <c r="Z59" i="4"/>
  <c r="Y35" i="4"/>
  <c r="Z60" i="4"/>
  <c r="Y36" i="4"/>
  <c r="Z61" i="4"/>
  <c r="Y37" i="4"/>
  <c r="Z62" i="4"/>
  <c r="X38" i="4"/>
  <c r="Y38" i="4"/>
  <c r="Z63" i="4"/>
  <c r="Z64" i="4"/>
  <c r="I17" i="4"/>
  <c r="Z65" i="4"/>
  <c r="Z70" i="4"/>
  <c r="W30" i="14"/>
  <c r="X55" i="14"/>
  <c r="W31" i="14"/>
  <c r="X56" i="14"/>
  <c r="W32" i="14"/>
  <c r="X57" i="14"/>
  <c r="W33" i="14"/>
  <c r="X58" i="14"/>
  <c r="W34" i="14"/>
  <c r="X59" i="14"/>
  <c r="W35" i="14"/>
  <c r="X60" i="14"/>
  <c r="V36" i="14"/>
  <c r="W36" i="14"/>
  <c r="X61" i="14"/>
  <c r="X62" i="14"/>
  <c r="I15" i="14"/>
  <c r="X63" i="14"/>
  <c r="X70" i="14"/>
  <c r="O3" i="10"/>
  <c r="Z33" i="4"/>
  <c r="AA58" i="4"/>
  <c r="Z34" i="4"/>
  <c r="AA59" i="4"/>
  <c r="Z35" i="4"/>
  <c r="AA60" i="4"/>
  <c r="Z36" i="4"/>
  <c r="AA61" i="4"/>
  <c r="Z37" i="4"/>
  <c r="AA62" i="4"/>
  <c r="Z38" i="4"/>
  <c r="AA63" i="4"/>
  <c r="Y39" i="4"/>
  <c r="Z39" i="4"/>
  <c r="AA64" i="4"/>
  <c r="AA65" i="4"/>
  <c r="I18" i="4"/>
  <c r="AA66" i="4"/>
  <c r="AA70" i="4"/>
  <c r="X31" i="14"/>
  <c r="Y56" i="14"/>
  <c r="X32" i="14"/>
  <c r="Y57" i="14"/>
  <c r="X33" i="14"/>
  <c r="Y58" i="14"/>
  <c r="X34" i="14"/>
  <c r="Y59" i="14"/>
  <c r="X35" i="14"/>
  <c r="Y60" i="14"/>
  <c r="X36" i="14"/>
  <c r="Y61" i="14"/>
  <c r="W37" i="14"/>
  <c r="X37" i="14"/>
  <c r="Y62" i="14"/>
  <c r="Y63" i="14"/>
  <c r="I16" i="14"/>
  <c r="Y64" i="14"/>
  <c r="Y70" i="14"/>
  <c r="P3" i="10"/>
  <c r="AA34" i="4"/>
  <c r="AB59" i="4"/>
  <c r="AA35" i="4"/>
  <c r="AB60" i="4"/>
  <c r="AA36" i="4"/>
  <c r="AB61" i="4"/>
  <c r="AA37" i="4"/>
  <c r="AB62" i="4"/>
  <c r="AA38" i="4"/>
  <c r="AB63" i="4"/>
  <c r="AA39" i="4"/>
  <c r="AB64" i="4"/>
  <c r="Z40" i="4"/>
  <c r="AA40" i="4"/>
  <c r="AB65" i="4"/>
  <c r="AB66" i="4"/>
  <c r="I19" i="4"/>
  <c r="AB67" i="4"/>
  <c r="AB70" i="4"/>
  <c r="Y32" i="14"/>
  <c r="Z57" i="14"/>
  <c r="Y33" i="14"/>
  <c r="Z58" i="14"/>
  <c r="Y34" i="14"/>
  <c r="Z59" i="14"/>
  <c r="Y35" i="14"/>
  <c r="Z60" i="14"/>
  <c r="Y36" i="14"/>
  <c r="Z61" i="14"/>
  <c r="Y37" i="14"/>
  <c r="Z62" i="14"/>
  <c r="X38" i="14"/>
  <c r="Y38" i="14"/>
  <c r="Z63" i="14"/>
  <c r="Z64" i="14"/>
  <c r="I17" i="14"/>
  <c r="Z65" i="14"/>
  <c r="Z70" i="14"/>
  <c r="Q3" i="10"/>
  <c r="AB35" i="4"/>
  <c r="AC60" i="4"/>
  <c r="AB36" i="4"/>
  <c r="AC61" i="4"/>
  <c r="AB37" i="4"/>
  <c r="AC62" i="4"/>
  <c r="AB38" i="4"/>
  <c r="AC63" i="4"/>
  <c r="AB39" i="4"/>
  <c r="AC64" i="4"/>
  <c r="AB40" i="4"/>
  <c r="AC65" i="4"/>
  <c r="AA41" i="4"/>
  <c r="AB41" i="4"/>
  <c r="AC66" i="4"/>
  <c r="AC67" i="4"/>
  <c r="I20" i="4"/>
  <c r="AC68" i="4"/>
  <c r="AC70" i="4"/>
  <c r="Z33" i="14"/>
  <c r="AA58" i="14"/>
  <c r="Z34" i="14"/>
  <c r="AA59" i="14"/>
  <c r="Z35" i="14"/>
  <c r="AA60" i="14"/>
  <c r="Z36" i="14"/>
  <c r="AA61" i="14"/>
  <c r="Z37" i="14"/>
  <c r="AA62" i="14"/>
  <c r="Z38" i="14"/>
  <c r="AA63" i="14"/>
  <c r="Y39" i="14"/>
  <c r="Z39" i="14"/>
  <c r="AA64" i="14"/>
  <c r="AA65" i="14"/>
  <c r="I18" i="14"/>
  <c r="AA66" i="14"/>
  <c r="AA70" i="14"/>
  <c r="R3" i="10"/>
  <c r="AC36" i="4"/>
  <c r="AD61" i="4"/>
  <c r="AC37" i="4"/>
  <c r="AD62" i="4"/>
  <c r="AC38" i="4"/>
  <c r="AD63" i="4"/>
  <c r="AC39" i="4"/>
  <c r="AD64" i="4"/>
  <c r="AC40" i="4"/>
  <c r="AD65" i="4"/>
  <c r="AC41" i="4"/>
  <c r="AD66" i="4"/>
  <c r="AB42" i="4"/>
  <c r="AC42" i="4"/>
  <c r="AD67" i="4"/>
  <c r="AD68" i="4"/>
  <c r="I21" i="4"/>
  <c r="AD69" i="4"/>
  <c r="AD70" i="4"/>
  <c r="AA34" i="14"/>
  <c r="AB59" i="14"/>
  <c r="AA35" i="14"/>
  <c r="AB60" i="14"/>
  <c r="AA36" i="14"/>
  <c r="AB61" i="14"/>
  <c r="AA37" i="14"/>
  <c r="AB62" i="14"/>
  <c r="AA38" i="14"/>
  <c r="AB63" i="14"/>
  <c r="AA39" i="14"/>
  <c r="AB64" i="14"/>
  <c r="Z40" i="14"/>
  <c r="AA40" i="14"/>
  <c r="AB65" i="14"/>
  <c r="AB66" i="14"/>
  <c r="I19" i="14"/>
  <c r="AB67" i="14"/>
  <c r="AB70" i="14"/>
  <c r="N50" i="4"/>
  <c r="N51" i="4"/>
  <c r="N52" i="4"/>
  <c r="N53" i="4"/>
  <c r="N70" i="4"/>
  <c r="L50" i="14"/>
  <c r="L51" i="14"/>
  <c r="L70" i="14"/>
  <c r="C3" i="10"/>
  <c r="O50" i="4"/>
  <c r="O51" i="4"/>
  <c r="O52" i="4"/>
  <c r="O53" i="4"/>
  <c r="O54" i="4"/>
  <c r="O70" i="4"/>
  <c r="M50" i="14"/>
  <c r="M51" i="14"/>
  <c r="M52" i="14"/>
  <c r="M70" i="14"/>
  <c r="D3" i="10"/>
  <c r="I2" i="9"/>
  <c r="K25" i="9"/>
  <c r="L25" i="9"/>
  <c r="M25" i="9"/>
  <c r="N50" i="9"/>
  <c r="I3" i="9"/>
  <c r="L26" i="9"/>
  <c r="M26" i="9"/>
  <c r="N51" i="9"/>
  <c r="I4" i="9"/>
  <c r="N52" i="9"/>
  <c r="I5" i="9"/>
  <c r="N53" i="9"/>
  <c r="N70" i="9"/>
  <c r="I2" i="8"/>
  <c r="K25" i="8"/>
  <c r="L25" i="8"/>
  <c r="M25" i="8"/>
  <c r="N50" i="8"/>
  <c r="I3" i="8"/>
  <c r="L26" i="8"/>
  <c r="M26" i="8"/>
  <c r="N51" i="8"/>
  <c r="I4" i="8"/>
  <c r="N52" i="8"/>
  <c r="I5" i="8"/>
  <c r="N53" i="8"/>
  <c r="N70" i="8"/>
  <c r="N73" i="9"/>
  <c r="N75" i="9"/>
  <c r="C4" i="10"/>
  <c r="N25" i="9"/>
  <c r="O50" i="9"/>
  <c r="N26" i="9"/>
  <c r="O51" i="9"/>
  <c r="M27" i="9"/>
  <c r="N27" i="9"/>
  <c r="O52" i="9"/>
  <c r="O53" i="9"/>
  <c r="I6" i="9"/>
  <c r="O54" i="9"/>
  <c r="O70" i="9"/>
  <c r="N25" i="8"/>
  <c r="O50" i="8"/>
  <c r="N26" i="8"/>
  <c r="O51" i="8"/>
  <c r="M27" i="8"/>
  <c r="N27" i="8"/>
  <c r="O52" i="8"/>
  <c r="O53" i="8"/>
  <c r="I6" i="8"/>
  <c r="O54" i="8"/>
  <c r="O70" i="8"/>
  <c r="O73" i="9"/>
  <c r="O75" i="9"/>
  <c r="D4" i="10"/>
  <c r="O25" i="9"/>
  <c r="P50" i="9"/>
  <c r="O26" i="9"/>
  <c r="P51" i="9"/>
  <c r="O27" i="9"/>
  <c r="P52" i="9"/>
  <c r="N28" i="9"/>
  <c r="O28" i="9"/>
  <c r="P53" i="9"/>
  <c r="P54" i="9"/>
  <c r="I7" i="9"/>
  <c r="P55" i="9"/>
  <c r="P70" i="9"/>
  <c r="O25" i="8"/>
  <c r="P50" i="8"/>
  <c r="O26" i="8"/>
  <c r="P51" i="8"/>
  <c r="O27" i="8"/>
  <c r="P52" i="8"/>
  <c r="N28" i="8"/>
  <c r="O28" i="8"/>
  <c r="P53" i="8"/>
  <c r="P54" i="8"/>
  <c r="I7" i="8"/>
  <c r="P55" i="8"/>
  <c r="P70" i="8"/>
  <c r="P73" i="9"/>
  <c r="P75" i="9"/>
  <c r="E4" i="10"/>
  <c r="P25" i="9"/>
  <c r="Q50" i="9"/>
  <c r="P26" i="9"/>
  <c r="Q51" i="9"/>
  <c r="P27" i="9"/>
  <c r="Q52" i="9"/>
  <c r="P28" i="9"/>
  <c r="Q53" i="9"/>
  <c r="O29" i="9"/>
  <c r="P29" i="9"/>
  <c r="Q54" i="9"/>
  <c r="Q55" i="9"/>
  <c r="I8" i="9"/>
  <c r="Q56" i="9"/>
  <c r="Q70" i="9"/>
  <c r="P25" i="8"/>
  <c r="Q50" i="8"/>
  <c r="P26" i="8"/>
  <c r="Q51" i="8"/>
  <c r="P27" i="8"/>
  <c r="Q52" i="8"/>
  <c r="P28" i="8"/>
  <c r="Q53" i="8"/>
  <c r="O29" i="8"/>
  <c r="P29" i="8"/>
  <c r="Q54" i="8"/>
  <c r="Q55" i="8"/>
  <c r="I8" i="8"/>
  <c r="Q56" i="8"/>
  <c r="Q70" i="8"/>
  <c r="Q73" i="9"/>
  <c r="Q75" i="9"/>
  <c r="F4" i="10"/>
  <c r="Q25" i="9"/>
  <c r="R50" i="9"/>
  <c r="Q26" i="9"/>
  <c r="R51" i="9"/>
  <c r="Q27" i="9"/>
  <c r="R52" i="9"/>
  <c r="Q28" i="9"/>
  <c r="R53" i="9"/>
  <c r="Q29" i="9"/>
  <c r="R54" i="9"/>
  <c r="P30" i="9"/>
  <c r="Q30" i="9"/>
  <c r="R55" i="9"/>
  <c r="R56" i="9"/>
  <c r="I9" i="9"/>
  <c r="R57" i="9"/>
  <c r="R70" i="9"/>
  <c r="Q25" i="8"/>
  <c r="R50" i="8"/>
  <c r="Q26" i="8"/>
  <c r="R51" i="8"/>
  <c r="Q27" i="8"/>
  <c r="R52" i="8"/>
  <c r="Q28" i="8"/>
  <c r="R53" i="8"/>
  <c r="Q29" i="8"/>
  <c r="R54" i="8"/>
  <c r="P30" i="8"/>
  <c r="Q30" i="8"/>
  <c r="R55" i="8"/>
  <c r="R56" i="8"/>
  <c r="I9" i="8"/>
  <c r="R57" i="8"/>
  <c r="R70" i="8"/>
  <c r="R73" i="9"/>
  <c r="R75" i="9"/>
  <c r="G4" i="10"/>
  <c r="R25" i="9"/>
  <c r="S50" i="9"/>
  <c r="R26" i="9"/>
  <c r="S51" i="9"/>
  <c r="R27" i="9"/>
  <c r="S52" i="9"/>
  <c r="R28" i="9"/>
  <c r="S53" i="9"/>
  <c r="R29" i="9"/>
  <c r="S54" i="9"/>
  <c r="R30" i="9"/>
  <c r="S55" i="9"/>
  <c r="Q31" i="9"/>
  <c r="R31" i="9"/>
  <c r="S56" i="9"/>
  <c r="S57" i="9"/>
  <c r="I10" i="9"/>
  <c r="S58" i="9"/>
  <c r="S70" i="9"/>
  <c r="R25" i="8"/>
  <c r="S50" i="8"/>
  <c r="R26" i="8"/>
  <c r="S51" i="8"/>
  <c r="R27" i="8"/>
  <c r="S52" i="8"/>
  <c r="R28" i="8"/>
  <c r="S53" i="8"/>
  <c r="R29" i="8"/>
  <c r="S54" i="8"/>
  <c r="R30" i="8"/>
  <c r="S55" i="8"/>
  <c r="Q31" i="8"/>
  <c r="R31" i="8"/>
  <c r="S56" i="8"/>
  <c r="S57" i="8"/>
  <c r="I10" i="8"/>
  <c r="S58" i="8"/>
  <c r="S70" i="8"/>
  <c r="S73" i="9"/>
  <c r="S75" i="9"/>
  <c r="H4" i="10"/>
  <c r="S26" i="9"/>
  <c r="T51" i="9"/>
  <c r="S27" i="9"/>
  <c r="T52" i="9"/>
  <c r="S28" i="9"/>
  <c r="T53" i="9"/>
  <c r="S29" i="9"/>
  <c r="T54" i="9"/>
  <c r="S30" i="9"/>
  <c r="T55" i="9"/>
  <c r="S31" i="9"/>
  <c r="T56" i="9"/>
  <c r="R32" i="9"/>
  <c r="S32" i="9"/>
  <c r="T57" i="9"/>
  <c r="T58" i="9"/>
  <c r="I11" i="9"/>
  <c r="T59" i="9"/>
  <c r="T70" i="9"/>
  <c r="S26" i="8"/>
  <c r="T51" i="8"/>
  <c r="S27" i="8"/>
  <c r="T52" i="8"/>
  <c r="S28" i="8"/>
  <c r="T53" i="8"/>
  <c r="S29" i="8"/>
  <c r="T54" i="8"/>
  <c r="S30" i="8"/>
  <c r="T55" i="8"/>
  <c r="S31" i="8"/>
  <c r="T56" i="8"/>
  <c r="R32" i="8"/>
  <c r="S32" i="8"/>
  <c r="T57" i="8"/>
  <c r="T58" i="8"/>
  <c r="I11" i="8"/>
  <c r="T59" i="8"/>
  <c r="T70" i="8"/>
  <c r="T73" i="9"/>
  <c r="T75" i="9"/>
  <c r="T27" i="9"/>
  <c r="U52" i="9"/>
  <c r="T28" i="9"/>
  <c r="U53" i="9"/>
  <c r="T29" i="9"/>
  <c r="U54" i="9"/>
  <c r="T30" i="9"/>
  <c r="U55" i="9"/>
  <c r="T31" i="9"/>
  <c r="U56" i="9"/>
  <c r="T32" i="9"/>
  <c r="U57" i="9"/>
  <c r="S33" i="9"/>
  <c r="T33" i="9"/>
  <c r="U58" i="9"/>
  <c r="U59" i="9"/>
  <c r="I12" i="9"/>
  <c r="U60" i="9"/>
  <c r="U70" i="9"/>
  <c r="T27" i="8"/>
  <c r="U52" i="8"/>
  <c r="T28" i="8"/>
  <c r="U53" i="8"/>
  <c r="T29" i="8"/>
  <c r="U54" i="8"/>
  <c r="T30" i="8"/>
  <c r="U55" i="8"/>
  <c r="T31" i="8"/>
  <c r="U56" i="8"/>
  <c r="T32" i="8"/>
  <c r="U57" i="8"/>
  <c r="S33" i="8"/>
  <c r="T33" i="8"/>
  <c r="U58" i="8"/>
  <c r="U59" i="8"/>
  <c r="I12" i="8"/>
  <c r="U60" i="8"/>
  <c r="U70" i="8"/>
  <c r="U73" i="9"/>
  <c r="U75" i="9"/>
  <c r="U28" i="9"/>
  <c r="V53" i="9"/>
  <c r="U29" i="9"/>
  <c r="V54" i="9"/>
  <c r="U30" i="9"/>
  <c r="V55" i="9"/>
  <c r="U31" i="9"/>
  <c r="V56" i="9"/>
  <c r="U32" i="9"/>
  <c r="V57" i="9"/>
  <c r="U33" i="9"/>
  <c r="V58" i="9"/>
  <c r="T34" i="9"/>
  <c r="U34" i="9"/>
  <c r="V59" i="9"/>
  <c r="V60" i="9"/>
  <c r="I13" i="9"/>
  <c r="V61" i="9"/>
  <c r="V70" i="9"/>
  <c r="U28" i="8"/>
  <c r="V53" i="8"/>
  <c r="U29" i="8"/>
  <c r="V54" i="8"/>
  <c r="U30" i="8"/>
  <c r="V55" i="8"/>
  <c r="U31" i="8"/>
  <c r="V56" i="8"/>
  <c r="U32" i="8"/>
  <c r="V57" i="8"/>
  <c r="U33" i="8"/>
  <c r="V58" i="8"/>
  <c r="T34" i="8"/>
  <c r="U34" i="8"/>
  <c r="V59" i="8"/>
  <c r="V60" i="8"/>
  <c r="I13" i="8"/>
  <c r="V61" i="8"/>
  <c r="V70" i="8"/>
  <c r="V73" i="9"/>
  <c r="V75" i="9"/>
  <c r="K4" i="10"/>
  <c r="V29" i="9"/>
  <c r="W54" i="9"/>
  <c r="V30" i="9"/>
  <c r="W55" i="9"/>
  <c r="V31" i="9"/>
  <c r="W56" i="9"/>
  <c r="V32" i="9"/>
  <c r="W57" i="9"/>
  <c r="V33" i="9"/>
  <c r="W58" i="9"/>
  <c r="V34" i="9"/>
  <c r="W59" i="9"/>
  <c r="U35" i="9"/>
  <c r="V35" i="9"/>
  <c r="W60" i="9"/>
  <c r="W61" i="9"/>
  <c r="I14" i="9"/>
  <c r="W62" i="9"/>
  <c r="W70" i="9"/>
  <c r="V29" i="8"/>
  <c r="W54" i="8"/>
  <c r="V30" i="8"/>
  <c r="W55" i="8"/>
  <c r="V31" i="8"/>
  <c r="W56" i="8"/>
  <c r="V32" i="8"/>
  <c r="W57" i="8"/>
  <c r="V33" i="8"/>
  <c r="W58" i="8"/>
  <c r="V34" i="8"/>
  <c r="W59" i="8"/>
  <c r="U35" i="8"/>
  <c r="V35" i="8"/>
  <c r="W60" i="8"/>
  <c r="W61" i="8"/>
  <c r="I14" i="8"/>
  <c r="W62" i="8"/>
  <c r="W70" i="8"/>
  <c r="W73" i="9"/>
  <c r="W75" i="9"/>
  <c r="L4" i="10"/>
  <c r="W30" i="9"/>
  <c r="X55" i="9"/>
  <c r="W31" i="9"/>
  <c r="X56" i="9"/>
  <c r="W32" i="9"/>
  <c r="X57" i="9"/>
  <c r="W33" i="9"/>
  <c r="X58" i="9"/>
  <c r="W34" i="9"/>
  <c r="X59" i="9"/>
  <c r="W35" i="9"/>
  <c r="X60" i="9"/>
  <c r="V36" i="9"/>
  <c r="W36" i="9"/>
  <c r="X61" i="9"/>
  <c r="X62" i="9"/>
  <c r="I15" i="9"/>
  <c r="X63" i="9"/>
  <c r="X70" i="9"/>
  <c r="W30" i="8"/>
  <c r="X55" i="8"/>
  <c r="W31" i="8"/>
  <c r="X56" i="8"/>
  <c r="W32" i="8"/>
  <c r="X57" i="8"/>
  <c r="W33" i="8"/>
  <c r="X58" i="8"/>
  <c r="W34" i="8"/>
  <c r="X59" i="8"/>
  <c r="W35" i="8"/>
  <c r="X60" i="8"/>
  <c r="V36" i="8"/>
  <c r="W36" i="8"/>
  <c r="X61" i="8"/>
  <c r="X62" i="8"/>
  <c r="I15" i="8"/>
  <c r="X63" i="8"/>
  <c r="X70" i="8"/>
  <c r="X73" i="9"/>
  <c r="X75" i="9"/>
  <c r="M4" i="10"/>
  <c r="X31" i="9"/>
  <c r="Y56" i="9"/>
  <c r="X32" i="9"/>
  <c r="Y57" i="9"/>
  <c r="X33" i="9"/>
  <c r="Y58" i="9"/>
  <c r="X34" i="9"/>
  <c r="Y59" i="9"/>
  <c r="X35" i="9"/>
  <c r="Y60" i="9"/>
  <c r="X36" i="9"/>
  <c r="Y61" i="9"/>
  <c r="W37" i="9"/>
  <c r="X37" i="9"/>
  <c r="Y62" i="9"/>
  <c r="Y63" i="9"/>
  <c r="I16" i="9"/>
  <c r="Y64" i="9"/>
  <c r="Y70" i="9"/>
  <c r="X31" i="8"/>
  <c r="Y56" i="8"/>
  <c r="X32" i="8"/>
  <c r="Y57" i="8"/>
  <c r="X33" i="8"/>
  <c r="Y58" i="8"/>
  <c r="X34" i="8"/>
  <c r="Y59" i="8"/>
  <c r="X35" i="8"/>
  <c r="Y60" i="8"/>
  <c r="X36" i="8"/>
  <c r="Y61" i="8"/>
  <c r="W37" i="8"/>
  <c r="X37" i="8"/>
  <c r="Y62" i="8"/>
  <c r="Y63" i="8"/>
  <c r="I16" i="8"/>
  <c r="Y64" i="8"/>
  <c r="Y70" i="8"/>
  <c r="Y73" i="9"/>
  <c r="Y75" i="9"/>
  <c r="N4" i="10"/>
  <c r="Y32" i="9"/>
  <c r="Z57" i="9"/>
  <c r="Y33" i="9"/>
  <c r="Z58" i="9"/>
  <c r="Y34" i="9"/>
  <c r="Z59" i="9"/>
  <c r="Y35" i="9"/>
  <c r="Z60" i="9"/>
  <c r="Y36" i="9"/>
  <c r="Z61" i="9"/>
  <c r="Y37" i="9"/>
  <c r="Z62" i="9"/>
  <c r="X38" i="9"/>
  <c r="Y38" i="9"/>
  <c r="Z63" i="9"/>
  <c r="Z64" i="9"/>
  <c r="I17" i="9"/>
  <c r="Z65" i="9"/>
  <c r="Z70" i="9"/>
  <c r="Y32" i="8"/>
  <c r="Z57" i="8"/>
  <c r="Y33" i="8"/>
  <c r="Z58" i="8"/>
  <c r="Y34" i="8"/>
  <c r="Z59" i="8"/>
  <c r="Y35" i="8"/>
  <c r="Z60" i="8"/>
  <c r="Y36" i="8"/>
  <c r="Z61" i="8"/>
  <c r="Y37" i="8"/>
  <c r="Z62" i="8"/>
  <c r="X38" i="8"/>
  <c r="Y38" i="8"/>
  <c r="Z63" i="8"/>
  <c r="Z64" i="8"/>
  <c r="I17" i="8"/>
  <c r="Z65" i="8"/>
  <c r="Z70" i="8"/>
  <c r="Z73" i="9"/>
  <c r="Z75" i="9"/>
  <c r="O4" i="10"/>
  <c r="Z33" i="9"/>
  <c r="AA58" i="9"/>
  <c r="Z34" i="9"/>
  <c r="AA59" i="9"/>
  <c r="Z35" i="9"/>
  <c r="AA60" i="9"/>
  <c r="Z36" i="9"/>
  <c r="AA61" i="9"/>
  <c r="Z37" i="9"/>
  <c r="AA62" i="9"/>
  <c r="Z38" i="9"/>
  <c r="AA63" i="9"/>
  <c r="Y39" i="9"/>
  <c r="Z39" i="9"/>
  <c r="AA64" i="9"/>
  <c r="AA65" i="9"/>
  <c r="I18" i="9"/>
  <c r="AA66" i="9"/>
  <c r="AA70" i="9"/>
  <c r="Z33" i="8"/>
  <c r="AA58" i="8"/>
  <c r="Z34" i="8"/>
  <c r="AA59" i="8"/>
  <c r="Z35" i="8"/>
  <c r="AA60" i="8"/>
  <c r="Z36" i="8"/>
  <c r="AA61" i="8"/>
  <c r="Z37" i="8"/>
  <c r="AA62" i="8"/>
  <c r="Z38" i="8"/>
  <c r="AA63" i="8"/>
  <c r="Y39" i="8"/>
  <c r="Z39" i="8"/>
  <c r="AA64" i="8"/>
  <c r="AA65" i="8"/>
  <c r="I18" i="8"/>
  <c r="AA66" i="8"/>
  <c r="AA70" i="8"/>
  <c r="AA73" i="9"/>
  <c r="AA75" i="9"/>
  <c r="P4" i="10"/>
  <c r="AA34" i="9"/>
  <c r="AB59" i="9"/>
  <c r="AA35" i="9"/>
  <c r="AB60" i="9"/>
  <c r="AA36" i="9"/>
  <c r="AB61" i="9"/>
  <c r="AA37" i="9"/>
  <c r="AB62" i="9"/>
  <c r="AA38" i="9"/>
  <c r="AB63" i="9"/>
  <c r="AA39" i="9"/>
  <c r="AB64" i="9"/>
  <c r="Z40" i="9"/>
  <c r="AA40" i="9"/>
  <c r="AB65" i="9"/>
  <c r="AB66" i="9"/>
  <c r="I19" i="9"/>
  <c r="AB67" i="9"/>
  <c r="AB70" i="9"/>
  <c r="AA34" i="8"/>
  <c r="AB59" i="8"/>
  <c r="AA35" i="8"/>
  <c r="AB60" i="8"/>
  <c r="AA36" i="8"/>
  <c r="AB61" i="8"/>
  <c r="AA37" i="8"/>
  <c r="AB62" i="8"/>
  <c r="AA38" i="8"/>
  <c r="AB63" i="8"/>
  <c r="AA39" i="8"/>
  <c r="AB64" i="8"/>
  <c r="Z40" i="8"/>
  <c r="AA40" i="8"/>
  <c r="AB65" i="8"/>
  <c r="AB66" i="8"/>
  <c r="I19" i="8"/>
  <c r="AB67" i="8"/>
  <c r="AB70" i="8"/>
  <c r="AB73" i="9"/>
  <c r="AB75" i="9"/>
  <c r="Q4" i="10"/>
  <c r="AB35" i="9"/>
  <c r="AC60" i="9"/>
  <c r="AB36" i="9"/>
  <c r="AC61" i="9"/>
  <c r="AB37" i="9"/>
  <c r="AC62" i="9"/>
  <c r="AB38" i="9"/>
  <c r="AC63" i="9"/>
  <c r="AB39" i="9"/>
  <c r="AC64" i="9"/>
  <c r="AB40" i="9"/>
  <c r="AC65" i="9"/>
  <c r="AA41" i="9"/>
  <c r="AB41" i="9"/>
  <c r="AC66" i="9"/>
  <c r="AC67" i="9"/>
  <c r="I20" i="9"/>
  <c r="AC68" i="9"/>
  <c r="AC70" i="9"/>
  <c r="AB35" i="8"/>
  <c r="AC60" i="8"/>
  <c r="AB36" i="8"/>
  <c r="AC61" i="8"/>
  <c r="AB37" i="8"/>
  <c r="AC62" i="8"/>
  <c r="AB38" i="8"/>
  <c r="AC63" i="8"/>
  <c r="AB39" i="8"/>
  <c r="AC64" i="8"/>
  <c r="AB40" i="8"/>
  <c r="AC65" i="8"/>
  <c r="AA41" i="8"/>
  <c r="AB41" i="8"/>
  <c r="AC66" i="8"/>
  <c r="AC67" i="8"/>
  <c r="I20" i="8"/>
  <c r="AC68" i="8"/>
  <c r="AC70" i="8"/>
  <c r="AC73" i="9"/>
  <c r="AC75" i="9"/>
  <c r="R4" i="10"/>
  <c r="AC36" i="9"/>
  <c r="AD61" i="9"/>
  <c r="AC37" i="9"/>
  <c r="AD62" i="9"/>
  <c r="AC38" i="9"/>
  <c r="AD63" i="9"/>
  <c r="AC39" i="9"/>
  <c r="AD64" i="9"/>
  <c r="AC40" i="9"/>
  <c r="AD65" i="9"/>
  <c r="AC41" i="9"/>
  <c r="AD66" i="9"/>
  <c r="AB42" i="9"/>
  <c r="AC42" i="9"/>
  <c r="AD67" i="9"/>
  <c r="AD68" i="9"/>
  <c r="I21" i="9"/>
  <c r="AD69" i="9"/>
  <c r="AD70" i="9"/>
  <c r="AC36" i="8"/>
  <c r="AD61" i="8"/>
  <c r="AC37" i="8"/>
  <c r="AD62" i="8"/>
  <c r="AC38" i="8"/>
  <c r="AD63" i="8"/>
  <c r="AC39" i="8"/>
  <c r="AD64" i="8"/>
  <c r="AC40" i="8"/>
  <c r="AD65" i="8"/>
  <c r="AC41" i="8"/>
  <c r="AD66" i="8"/>
  <c r="AB42" i="8"/>
  <c r="AC42" i="8"/>
  <c r="AD67" i="8"/>
  <c r="AD68" i="8"/>
  <c r="I21" i="8"/>
  <c r="AD69" i="8"/>
  <c r="AD70" i="8"/>
  <c r="AD73" i="9"/>
  <c r="AD75" i="9"/>
  <c r="M50" i="4"/>
  <c r="M51" i="4"/>
  <c r="M52" i="4"/>
  <c r="M70" i="4"/>
  <c r="K50" i="14"/>
  <c r="K70" i="14"/>
  <c r="B3" i="10"/>
  <c r="I2" i="3"/>
  <c r="K25" i="3"/>
  <c r="L25" i="3"/>
  <c r="M50" i="3"/>
  <c r="I3" i="3"/>
  <c r="M51" i="3"/>
  <c r="I4" i="3"/>
  <c r="M52" i="3"/>
  <c r="M70" i="3"/>
  <c r="M73" i="3"/>
  <c r="B2" i="10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1" i="3"/>
  <c r="I1" i="13"/>
  <c r="I1" i="14"/>
  <c r="I20" i="14"/>
  <c r="I21" i="14"/>
  <c r="I1" i="4"/>
  <c r="AB36" i="14"/>
  <c r="AC36" i="14"/>
  <c r="AD61" i="14"/>
  <c r="AB37" i="14"/>
  <c r="AC37" i="14"/>
  <c r="AD62" i="14"/>
  <c r="AB38" i="14"/>
  <c r="AC38" i="14"/>
  <c r="AD63" i="14"/>
  <c r="AB39" i="14"/>
  <c r="AC39" i="14"/>
  <c r="AD64" i="14"/>
  <c r="AB40" i="14"/>
  <c r="AC40" i="14"/>
  <c r="AD65" i="14"/>
  <c r="AA41" i="14"/>
  <c r="AB41" i="14"/>
  <c r="AC41" i="14"/>
  <c r="AD66" i="14"/>
  <c r="AB42" i="14"/>
  <c r="AC42" i="14"/>
  <c r="AD67" i="14"/>
  <c r="AD68" i="14"/>
  <c r="AD69" i="14"/>
  <c r="AD70" i="14"/>
  <c r="AB35" i="14"/>
  <c r="AC60" i="14"/>
  <c r="AC61" i="14"/>
  <c r="AC62" i="14"/>
  <c r="AC63" i="14"/>
  <c r="AC64" i="14"/>
  <c r="AC65" i="14"/>
  <c r="AC66" i="14"/>
  <c r="AC67" i="14"/>
  <c r="AC68" i="14"/>
  <c r="AC70" i="14"/>
  <c r="AD36" i="14"/>
  <c r="AD37" i="14"/>
  <c r="AD38" i="14"/>
  <c r="AD39" i="14"/>
  <c r="AD40" i="14"/>
  <c r="AD41" i="14"/>
  <c r="AD42" i="14"/>
  <c r="AC43" i="14"/>
  <c r="AD43" i="14"/>
  <c r="AD44" i="14"/>
  <c r="AD45" i="14"/>
  <c r="AC35" i="14"/>
  <c r="AC45" i="14"/>
  <c r="AB34" i="14"/>
  <c r="AB45" i="14"/>
  <c r="AA33" i="14"/>
  <c r="AA45" i="14"/>
  <c r="Z32" i="14"/>
  <c r="Z45" i="14"/>
  <c r="Y31" i="14"/>
  <c r="Y45" i="14"/>
  <c r="X30" i="14"/>
  <c r="X45" i="14"/>
  <c r="W29" i="14"/>
  <c r="W45" i="14"/>
  <c r="V28" i="14"/>
  <c r="V45" i="14"/>
  <c r="U27" i="14"/>
  <c r="U45" i="14"/>
  <c r="T26" i="14"/>
  <c r="T45" i="14"/>
  <c r="S25" i="14"/>
  <c r="S45" i="14"/>
  <c r="R45" i="14"/>
  <c r="Q45" i="14"/>
  <c r="P45" i="14"/>
  <c r="O45" i="14"/>
  <c r="N45" i="14"/>
  <c r="M45" i="14"/>
  <c r="L45" i="14"/>
  <c r="K45" i="14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K2" i="1"/>
  <c r="I10" i="6"/>
  <c r="S33" i="6"/>
  <c r="T33" i="6"/>
  <c r="U33" i="6"/>
  <c r="V33" i="6"/>
  <c r="W33" i="6"/>
  <c r="X33" i="6"/>
  <c r="Y33" i="6"/>
  <c r="Z33" i="6"/>
  <c r="AA58" i="6"/>
  <c r="I11" i="6"/>
  <c r="T34" i="6"/>
  <c r="U34" i="6"/>
  <c r="V34" i="6"/>
  <c r="W34" i="6"/>
  <c r="X34" i="6"/>
  <c r="Y34" i="6"/>
  <c r="Z34" i="6"/>
  <c r="AA59" i="6"/>
  <c r="I12" i="6"/>
  <c r="U35" i="6"/>
  <c r="V35" i="6"/>
  <c r="W35" i="6"/>
  <c r="X35" i="6"/>
  <c r="Y35" i="6"/>
  <c r="Z35" i="6"/>
  <c r="AA60" i="6"/>
  <c r="I13" i="6"/>
  <c r="V36" i="6"/>
  <c r="W36" i="6"/>
  <c r="X36" i="6"/>
  <c r="Y36" i="6"/>
  <c r="Z36" i="6"/>
  <c r="AA61" i="6"/>
  <c r="I14" i="6"/>
  <c r="W37" i="6"/>
  <c r="X37" i="6"/>
  <c r="Y37" i="6"/>
  <c r="Z37" i="6"/>
  <c r="AA62" i="6"/>
  <c r="I15" i="6"/>
  <c r="X38" i="6"/>
  <c r="Y38" i="6"/>
  <c r="Z38" i="6"/>
  <c r="AA63" i="6"/>
  <c r="I16" i="6"/>
  <c r="Y39" i="6"/>
  <c r="Z39" i="6"/>
  <c r="AA64" i="6"/>
  <c r="I17" i="6"/>
  <c r="AA65" i="6"/>
  <c r="I18" i="6"/>
  <c r="AA66" i="6"/>
  <c r="AA70" i="6"/>
  <c r="P5" i="10"/>
  <c r="S33" i="3"/>
  <c r="T33" i="3"/>
  <c r="U33" i="3"/>
  <c r="V33" i="3"/>
  <c r="W33" i="3"/>
  <c r="X33" i="3"/>
  <c r="Y33" i="3"/>
  <c r="Z33" i="3"/>
  <c r="AA58" i="3"/>
  <c r="T34" i="3"/>
  <c r="U34" i="3"/>
  <c r="V34" i="3"/>
  <c r="W34" i="3"/>
  <c r="X34" i="3"/>
  <c r="Y34" i="3"/>
  <c r="Z34" i="3"/>
  <c r="AA59" i="3"/>
  <c r="U35" i="3"/>
  <c r="V35" i="3"/>
  <c r="W35" i="3"/>
  <c r="X35" i="3"/>
  <c r="Y35" i="3"/>
  <c r="Z35" i="3"/>
  <c r="AA60" i="3"/>
  <c r="V36" i="3"/>
  <c r="W36" i="3"/>
  <c r="X36" i="3"/>
  <c r="Y36" i="3"/>
  <c r="Z36" i="3"/>
  <c r="AA61" i="3"/>
  <c r="W37" i="3"/>
  <c r="X37" i="3"/>
  <c r="Y37" i="3"/>
  <c r="Z37" i="3"/>
  <c r="AA62" i="3"/>
  <c r="X38" i="3"/>
  <c r="Y38" i="3"/>
  <c r="Z38" i="3"/>
  <c r="AA63" i="3"/>
  <c r="Y39" i="3"/>
  <c r="Z39" i="3"/>
  <c r="AA64" i="3"/>
  <c r="AA65" i="3"/>
  <c r="AA66" i="3"/>
  <c r="AA70" i="3"/>
  <c r="AA73" i="3"/>
  <c r="P2" i="10"/>
  <c r="P7" i="10"/>
  <c r="I4" i="6"/>
  <c r="M27" i="6"/>
  <c r="N27" i="6"/>
  <c r="O27" i="6"/>
  <c r="P27" i="6"/>
  <c r="Q27" i="6"/>
  <c r="R27" i="6"/>
  <c r="S27" i="6"/>
  <c r="T27" i="6"/>
  <c r="U52" i="6"/>
  <c r="I5" i="6"/>
  <c r="N28" i="6"/>
  <c r="O28" i="6"/>
  <c r="P28" i="6"/>
  <c r="Q28" i="6"/>
  <c r="R28" i="6"/>
  <c r="S28" i="6"/>
  <c r="T28" i="6"/>
  <c r="U53" i="6"/>
  <c r="I6" i="6"/>
  <c r="O29" i="6"/>
  <c r="P29" i="6"/>
  <c r="Q29" i="6"/>
  <c r="R29" i="6"/>
  <c r="S29" i="6"/>
  <c r="T29" i="6"/>
  <c r="U54" i="6"/>
  <c r="I7" i="6"/>
  <c r="P30" i="6"/>
  <c r="Q30" i="6"/>
  <c r="R30" i="6"/>
  <c r="S30" i="6"/>
  <c r="T30" i="6"/>
  <c r="U55" i="6"/>
  <c r="I8" i="6"/>
  <c r="Q31" i="6"/>
  <c r="R31" i="6"/>
  <c r="S31" i="6"/>
  <c r="T31" i="6"/>
  <c r="U56" i="6"/>
  <c r="I9" i="6"/>
  <c r="R32" i="6"/>
  <c r="S32" i="6"/>
  <c r="T32" i="6"/>
  <c r="U57" i="6"/>
  <c r="U58" i="6"/>
  <c r="U59" i="6"/>
  <c r="U60" i="6"/>
  <c r="U70" i="6"/>
  <c r="M27" i="3"/>
  <c r="N27" i="3"/>
  <c r="O27" i="3"/>
  <c r="P27" i="3"/>
  <c r="Q27" i="3"/>
  <c r="R27" i="3"/>
  <c r="S27" i="3"/>
  <c r="T27" i="3"/>
  <c r="U52" i="3"/>
  <c r="N28" i="3"/>
  <c r="O28" i="3"/>
  <c r="P28" i="3"/>
  <c r="Q28" i="3"/>
  <c r="R28" i="3"/>
  <c r="S28" i="3"/>
  <c r="T28" i="3"/>
  <c r="U53" i="3"/>
  <c r="O29" i="3"/>
  <c r="P29" i="3"/>
  <c r="Q29" i="3"/>
  <c r="R29" i="3"/>
  <c r="S29" i="3"/>
  <c r="T29" i="3"/>
  <c r="U54" i="3"/>
  <c r="P30" i="3"/>
  <c r="Q30" i="3"/>
  <c r="R30" i="3"/>
  <c r="S30" i="3"/>
  <c r="T30" i="3"/>
  <c r="U55" i="3"/>
  <c r="Q31" i="3"/>
  <c r="R31" i="3"/>
  <c r="S31" i="3"/>
  <c r="T31" i="3"/>
  <c r="U56" i="3"/>
  <c r="R32" i="3"/>
  <c r="S32" i="3"/>
  <c r="T32" i="3"/>
  <c r="U57" i="3"/>
  <c r="U58" i="3"/>
  <c r="U59" i="3"/>
  <c r="U60" i="3"/>
  <c r="U70" i="3"/>
  <c r="U73" i="3"/>
  <c r="D40" i="10"/>
  <c r="J10" i="10"/>
  <c r="J12" i="10"/>
  <c r="U28" i="6"/>
  <c r="V53" i="6"/>
  <c r="U29" i="6"/>
  <c r="V54" i="6"/>
  <c r="U30" i="6"/>
  <c r="V55" i="6"/>
  <c r="U31" i="6"/>
  <c r="V56" i="6"/>
  <c r="U32" i="6"/>
  <c r="V57" i="6"/>
  <c r="V58" i="6"/>
  <c r="V59" i="6"/>
  <c r="V60" i="6"/>
  <c r="V61" i="6"/>
  <c r="V70" i="6"/>
  <c r="K5" i="10"/>
  <c r="U28" i="3"/>
  <c r="V53" i="3"/>
  <c r="U29" i="3"/>
  <c r="V54" i="3"/>
  <c r="U30" i="3"/>
  <c r="V55" i="3"/>
  <c r="U31" i="3"/>
  <c r="V56" i="3"/>
  <c r="U32" i="3"/>
  <c r="V57" i="3"/>
  <c r="V58" i="3"/>
  <c r="V59" i="3"/>
  <c r="V60" i="3"/>
  <c r="V61" i="3"/>
  <c r="V70" i="3"/>
  <c r="V73" i="3"/>
  <c r="K2" i="10"/>
  <c r="K7" i="10"/>
  <c r="E40" i="10"/>
  <c r="K12" i="10"/>
  <c r="V29" i="6"/>
  <c r="W54" i="6"/>
  <c r="V30" i="6"/>
  <c r="W55" i="6"/>
  <c r="V31" i="6"/>
  <c r="W56" i="6"/>
  <c r="V32" i="6"/>
  <c r="W57" i="6"/>
  <c r="W58" i="6"/>
  <c r="W59" i="6"/>
  <c r="W60" i="6"/>
  <c r="W61" i="6"/>
  <c r="W62" i="6"/>
  <c r="W70" i="6"/>
  <c r="L5" i="10"/>
  <c r="V29" i="3"/>
  <c r="W54" i="3"/>
  <c r="V30" i="3"/>
  <c r="W55" i="3"/>
  <c r="V31" i="3"/>
  <c r="W56" i="3"/>
  <c r="V32" i="3"/>
  <c r="W57" i="3"/>
  <c r="W58" i="3"/>
  <c r="W59" i="3"/>
  <c r="W60" i="3"/>
  <c r="W61" i="3"/>
  <c r="W62" i="3"/>
  <c r="W70" i="3"/>
  <c r="W73" i="3"/>
  <c r="L2" i="10"/>
  <c r="L7" i="10"/>
  <c r="F40" i="10"/>
  <c r="L10" i="10"/>
  <c r="L12" i="10"/>
  <c r="W30" i="6"/>
  <c r="X55" i="6"/>
  <c r="W31" i="6"/>
  <c r="X56" i="6"/>
  <c r="W32" i="6"/>
  <c r="X57" i="6"/>
  <c r="X58" i="6"/>
  <c r="X59" i="6"/>
  <c r="X60" i="6"/>
  <c r="X61" i="6"/>
  <c r="X62" i="6"/>
  <c r="X63" i="6"/>
  <c r="X70" i="6"/>
  <c r="M5" i="10"/>
  <c r="W30" i="3"/>
  <c r="X55" i="3"/>
  <c r="W31" i="3"/>
  <c r="X56" i="3"/>
  <c r="W32" i="3"/>
  <c r="X57" i="3"/>
  <c r="X58" i="3"/>
  <c r="X59" i="3"/>
  <c r="X60" i="3"/>
  <c r="X61" i="3"/>
  <c r="X62" i="3"/>
  <c r="X63" i="3"/>
  <c r="X70" i="3"/>
  <c r="X73" i="3"/>
  <c r="M2" i="10"/>
  <c r="M7" i="10"/>
  <c r="G40" i="10"/>
  <c r="M10" i="10"/>
  <c r="M12" i="10"/>
  <c r="X31" i="6"/>
  <c r="Y56" i="6"/>
  <c r="X32" i="6"/>
  <c r="Y57" i="6"/>
  <c r="Y58" i="6"/>
  <c r="Y59" i="6"/>
  <c r="Y60" i="6"/>
  <c r="Y61" i="6"/>
  <c r="Y62" i="6"/>
  <c r="Y63" i="6"/>
  <c r="Y64" i="6"/>
  <c r="Y70" i="6"/>
  <c r="N5" i="10"/>
  <c r="X31" i="3"/>
  <c r="Y56" i="3"/>
  <c r="X32" i="3"/>
  <c r="Y57" i="3"/>
  <c r="Y58" i="3"/>
  <c r="Y59" i="3"/>
  <c r="Y60" i="3"/>
  <c r="Y61" i="3"/>
  <c r="Y62" i="3"/>
  <c r="Y63" i="3"/>
  <c r="Y64" i="3"/>
  <c r="Y70" i="3"/>
  <c r="Y73" i="3"/>
  <c r="N2" i="10"/>
  <c r="N7" i="10"/>
  <c r="H40" i="10"/>
  <c r="N10" i="10"/>
  <c r="N12" i="10"/>
  <c r="Y32" i="6"/>
  <c r="Z57" i="6"/>
  <c r="Z58" i="6"/>
  <c r="Z59" i="6"/>
  <c r="Z60" i="6"/>
  <c r="Z61" i="6"/>
  <c r="Z62" i="6"/>
  <c r="Z63" i="6"/>
  <c r="Z64" i="6"/>
  <c r="Z65" i="6"/>
  <c r="Z70" i="6"/>
  <c r="O5" i="10"/>
  <c r="Y32" i="3"/>
  <c r="Z57" i="3"/>
  <c r="Z58" i="3"/>
  <c r="Z59" i="3"/>
  <c r="Z60" i="3"/>
  <c r="Z61" i="3"/>
  <c r="Z62" i="3"/>
  <c r="Z63" i="3"/>
  <c r="Z64" i="3"/>
  <c r="Z65" i="3"/>
  <c r="Z70" i="3"/>
  <c r="Z73" i="3"/>
  <c r="O2" i="10"/>
  <c r="O7" i="10"/>
  <c r="I40" i="10"/>
  <c r="O10" i="10"/>
  <c r="O12" i="10"/>
  <c r="J40" i="10"/>
  <c r="P10" i="10"/>
  <c r="P12" i="10"/>
  <c r="AA34" i="6"/>
  <c r="AB59" i="6"/>
  <c r="AA35" i="6"/>
  <c r="AB60" i="6"/>
  <c r="AA36" i="6"/>
  <c r="AB61" i="6"/>
  <c r="AA37" i="6"/>
  <c r="AB62" i="6"/>
  <c r="AA38" i="6"/>
  <c r="AB63" i="6"/>
  <c r="AA39" i="6"/>
  <c r="AB64" i="6"/>
  <c r="Z40" i="6"/>
  <c r="AA40" i="6"/>
  <c r="AB65" i="6"/>
  <c r="AB66" i="6"/>
  <c r="I19" i="6"/>
  <c r="AB67" i="6"/>
  <c r="AB70" i="6"/>
  <c r="Q5" i="10"/>
  <c r="AA34" i="3"/>
  <c r="AB59" i="3"/>
  <c r="AA35" i="3"/>
  <c r="AB60" i="3"/>
  <c r="AA36" i="3"/>
  <c r="AB61" i="3"/>
  <c r="AA37" i="3"/>
  <c r="AB62" i="3"/>
  <c r="AA38" i="3"/>
  <c r="AB63" i="3"/>
  <c r="AA39" i="3"/>
  <c r="AB64" i="3"/>
  <c r="Z40" i="3"/>
  <c r="AA40" i="3"/>
  <c r="AB65" i="3"/>
  <c r="AB66" i="3"/>
  <c r="AB67" i="3"/>
  <c r="AB70" i="3"/>
  <c r="AB73" i="3"/>
  <c r="Q2" i="10"/>
  <c r="Q7" i="10"/>
  <c r="K40" i="10"/>
  <c r="Q10" i="10"/>
  <c r="Q12" i="10"/>
  <c r="AB35" i="6"/>
  <c r="AC60" i="6"/>
  <c r="AB36" i="6"/>
  <c r="AC61" i="6"/>
  <c r="AB37" i="6"/>
  <c r="AC62" i="6"/>
  <c r="AB38" i="6"/>
  <c r="AC63" i="6"/>
  <c r="AB39" i="6"/>
  <c r="AC64" i="6"/>
  <c r="AB40" i="6"/>
  <c r="AC65" i="6"/>
  <c r="AA41" i="6"/>
  <c r="AB41" i="6"/>
  <c r="AC66" i="6"/>
  <c r="AC67" i="6"/>
  <c r="I20" i="6"/>
  <c r="AC68" i="6"/>
  <c r="AC70" i="6"/>
  <c r="R5" i="10"/>
  <c r="AB35" i="3"/>
  <c r="AC60" i="3"/>
  <c r="AB36" i="3"/>
  <c r="AC61" i="3"/>
  <c r="AB37" i="3"/>
  <c r="AC62" i="3"/>
  <c r="AB38" i="3"/>
  <c r="AC63" i="3"/>
  <c r="AB39" i="3"/>
  <c r="AC64" i="3"/>
  <c r="AB40" i="3"/>
  <c r="AC65" i="3"/>
  <c r="AA41" i="3"/>
  <c r="AB41" i="3"/>
  <c r="AC66" i="3"/>
  <c r="AC67" i="3"/>
  <c r="AC68" i="3"/>
  <c r="AC70" i="3"/>
  <c r="AC73" i="3"/>
  <c r="R2" i="10"/>
  <c r="R7" i="10"/>
  <c r="L40" i="10"/>
  <c r="R10" i="10"/>
  <c r="R12" i="10"/>
  <c r="AC36" i="6"/>
  <c r="AD61" i="6"/>
  <c r="AC37" i="6"/>
  <c r="AD62" i="6"/>
  <c r="AC38" i="6"/>
  <c r="AD63" i="6"/>
  <c r="AC39" i="6"/>
  <c r="AD64" i="6"/>
  <c r="AC40" i="6"/>
  <c r="AD65" i="6"/>
  <c r="AC41" i="6"/>
  <c r="AD66" i="6"/>
  <c r="AB42" i="6"/>
  <c r="AC42" i="6"/>
  <c r="AD67" i="6"/>
  <c r="AD68" i="6"/>
  <c r="I21" i="6"/>
  <c r="AD69" i="6"/>
  <c r="AD70" i="6"/>
  <c r="AC36" i="3"/>
  <c r="AD61" i="3"/>
  <c r="AC37" i="3"/>
  <c r="AD62" i="3"/>
  <c r="AC38" i="3"/>
  <c r="AD63" i="3"/>
  <c r="AC39" i="3"/>
  <c r="AD64" i="3"/>
  <c r="AC40" i="3"/>
  <c r="AD65" i="3"/>
  <c r="AC41" i="3"/>
  <c r="AD66" i="3"/>
  <c r="AB42" i="3"/>
  <c r="AC42" i="3"/>
  <c r="AD67" i="3"/>
  <c r="AD68" i="3"/>
  <c r="AD69" i="3"/>
  <c r="AD70" i="3"/>
  <c r="AD73" i="3"/>
  <c r="M40" i="10"/>
  <c r="S10" i="10"/>
  <c r="S12" i="10"/>
  <c r="I3" i="6"/>
  <c r="L26" i="6"/>
  <c r="M26" i="6"/>
  <c r="N26" i="6"/>
  <c r="O26" i="6"/>
  <c r="P26" i="6"/>
  <c r="Q26" i="6"/>
  <c r="R26" i="6"/>
  <c r="S26" i="6"/>
  <c r="T51" i="6"/>
  <c r="T52" i="6"/>
  <c r="T53" i="6"/>
  <c r="T54" i="6"/>
  <c r="T55" i="6"/>
  <c r="T56" i="6"/>
  <c r="T57" i="6"/>
  <c r="T58" i="6"/>
  <c r="T59" i="6"/>
  <c r="T70" i="6"/>
  <c r="L26" i="3"/>
  <c r="M26" i="3"/>
  <c r="N26" i="3"/>
  <c r="O26" i="3"/>
  <c r="P26" i="3"/>
  <c r="Q26" i="3"/>
  <c r="R26" i="3"/>
  <c r="S26" i="3"/>
  <c r="T51" i="3"/>
  <c r="T52" i="3"/>
  <c r="T53" i="3"/>
  <c r="T54" i="3"/>
  <c r="T55" i="3"/>
  <c r="T56" i="3"/>
  <c r="T57" i="3"/>
  <c r="T58" i="3"/>
  <c r="T59" i="3"/>
  <c r="T70" i="3"/>
  <c r="T73" i="3"/>
  <c r="C40" i="10"/>
  <c r="I10" i="10"/>
  <c r="I12" i="10"/>
  <c r="I14" i="10"/>
  <c r="H8" i="10"/>
  <c r="K14" i="10"/>
  <c r="L14" i="10"/>
  <c r="M14" i="10"/>
  <c r="N14" i="10"/>
  <c r="O14" i="10"/>
  <c r="P14" i="10"/>
  <c r="Q14" i="10"/>
  <c r="R14" i="10"/>
  <c r="S14" i="10"/>
  <c r="J14" i="10"/>
  <c r="I2" i="6"/>
  <c r="K25" i="6"/>
  <c r="L25" i="6"/>
  <c r="M50" i="6"/>
  <c r="M51" i="6"/>
  <c r="M52" i="6"/>
  <c r="M70" i="6"/>
  <c r="B5" i="10"/>
  <c r="M25" i="6"/>
  <c r="N50" i="6"/>
  <c r="N51" i="6"/>
  <c r="N52" i="6"/>
  <c r="N53" i="6"/>
  <c r="N70" i="6"/>
  <c r="C5" i="10"/>
  <c r="N25" i="6"/>
  <c r="O50" i="6"/>
  <c r="O51" i="6"/>
  <c r="O52" i="6"/>
  <c r="O53" i="6"/>
  <c r="O54" i="6"/>
  <c r="O70" i="6"/>
  <c r="D5" i="10"/>
  <c r="O25" i="6"/>
  <c r="P50" i="6"/>
  <c r="P51" i="6"/>
  <c r="P52" i="6"/>
  <c r="P53" i="6"/>
  <c r="P54" i="6"/>
  <c r="P55" i="6"/>
  <c r="P70" i="6"/>
  <c r="E5" i="10"/>
  <c r="P25" i="6"/>
  <c r="Q50" i="6"/>
  <c r="Q51" i="6"/>
  <c r="Q52" i="6"/>
  <c r="Q53" i="6"/>
  <c r="Q54" i="6"/>
  <c r="Q55" i="6"/>
  <c r="Q56" i="6"/>
  <c r="Q70" i="6"/>
  <c r="F5" i="10"/>
  <c r="Q25" i="6"/>
  <c r="R50" i="6"/>
  <c r="R51" i="6"/>
  <c r="R52" i="6"/>
  <c r="R53" i="6"/>
  <c r="R54" i="6"/>
  <c r="R55" i="6"/>
  <c r="R56" i="6"/>
  <c r="R57" i="6"/>
  <c r="R70" i="6"/>
  <c r="G5" i="10"/>
  <c r="R25" i="6"/>
  <c r="S50" i="6"/>
  <c r="S51" i="6"/>
  <c r="S52" i="6"/>
  <c r="S53" i="6"/>
  <c r="S54" i="6"/>
  <c r="S55" i="6"/>
  <c r="S56" i="6"/>
  <c r="S57" i="6"/>
  <c r="S58" i="6"/>
  <c r="S70" i="6"/>
  <c r="H5" i="10"/>
  <c r="M50" i="9"/>
  <c r="M51" i="9"/>
  <c r="M52" i="9"/>
  <c r="M70" i="9"/>
  <c r="M50" i="8"/>
  <c r="M51" i="8"/>
  <c r="M52" i="8"/>
  <c r="M70" i="8"/>
  <c r="M73" i="9"/>
  <c r="M75" i="9"/>
  <c r="B4" i="10"/>
  <c r="M25" i="3"/>
  <c r="N25" i="3"/>
  <c r="O25" i="3"/>
  <c r="P25" i="3"/>
  <c r="Q50" i="3"/>
  <c r="Q51" i="3"/>
  <c r="Q52" i="3"/>
  <c r="Q53" i="3"/>
  <c r="Q54" i="3"/>
  <c r="Q55" i="3"/>
  <c r="Q56" i="3"/>
  <c r="Q70" i="3"/>
  <c r="Q73" i="3"/>
  <c r="F2" i="10"/>
  <c r="Q25" i="3"/>
  <c r="R50" i="3"/>
  <c r="R51" i="3"/>
  <c r="R52" i="3"/>
  <c r="R53" i="3"/>
  <c r="R54" i="3"/>
  <c r="R55" i="3"/>
  <c r="R56" i="3"/>
  <c r="R57" i="3"/>
  <c r="R70" i="3"/>
  <c r="R73" i="3"/>
  <c r="G2" i="10"/>
  <c r="R25" i="3"/>
  <c r="S50" i="3"/>
  <c r="S51" i="3"/>
  <c r="S52" i="3"/>
  <c r="S53" i="3"/>
  <c r="S54" i="3"/>
  <c r="S55" i="3"/>
  <c r="S56" i="3"/>
  <c r="S57" i="3"/>
  <c r="S58" i="3"/>
  <c r="S70" i="3"/>
  <c r="S73" i="3"/>
  <c r="H2" i="10"/>
  <c r="N50" i="3"/>
  <c r="N51" i="3"/>
  <c r="N52" i="3"/>
  <c r="N53" i="3"/>
  <c r="N70" i="3"/>
  <c r="N73" i="3"/>
  <c r="C2" i="10"/>
  <c r="O50" i="3"/>
  <c r="O51" i="3"/>
  <c r="O52" i="3"/>
  <c r="O53" i="3"/>
  <c r="O54" i="3"/>
  <c r="O70" i="3"/>
  <c r="O73" i="3"/>
  <c r="D2" i="10"/>
  <c r="P50" i="3"/>
  <c r="P51" i="3"/>
  <c r="P52" i="3"/>
  <c r="P53" i="3"/>
  <c r="P54" i="3"/>
  <c r="P55" i="3"/>
  <c r="P70" i="3"/>
  <c r="P73" i="3"/>
  <c r="E2" i="10"/>
  <c r="L50" i="3"/>
  <c r="L51" i="3"/>
  <c r="L70" i="3"/>
  <c r="L73" i="3"/>
  <c r="K50" i="3"/>
  <c r="K70" i="3"/>
  <c r="K73" i="3"/>
  <c r="AD44" i="13"/>
  <c r="AC43" i="13"/>
  <c r="AD43" i="13"/>
  <c r="K45" i="13"/>
  <c r="AD42" i="13"/>
  <c r="X30" i="6"/>
  <c r="L50" i="4"/>
  <c r="L51" i="4"/>
  <c r="L70" i="4"/>
  <c r="L51" i="6"/>
  <c r="K50" i="6"/>
  <c r="K70" i="6"/>
  <c r="K50" i="4"/>
  <c r="K70" i="4"/>
  <c r="AD42" i="6"/>
  <c r="AC43" i="6"/>
  <c r="AD43" i="6"/>
  <c r="AD44" i="6"/>
  <c r="L50" i="9"/>
  <c r="L51" i="9"/>
  <c r="L70" i="9"/>
  <c r="K50" i="9"/>
  <c r="K70" i="9"/>
  <c r="K50" i="8"/>
  <c r="K70" i="8"/>
  <c r="K73" i="9"/>
  <c r="K75" i="9"/>
  <c r="AD41" i="9"/>
  <c r="AC43" i="9"/>
  <c r="AD43" i="9"/>
  <c r="AD44" i="9"/>
  <c r="K45" i="9"/>
  <c r="L50" i="8"/>
  <c r="L51" i="8"/>
  <c r="L70" i="8"/>
  <c r="L73" i="9"/>
  <c r="AD40" i="8"/>
  <c r="AD42" i="8"/>
  <c r="AC43" i="8"/>
  <c r="AD43" i="8"/>
  <c r="AD41" i="4"/>
  <c r="AD42" i="4"/>
  <c r="AC43" i="4"/>
  <c r="AD43" i="4"/>
  <c r="AD44" i="4"/>
  <c r="M45" i="4"/>
  <c r="L45" i="4"/>
  <c r="K45" i="4"/>
  <c r="AC43" i="3"/>
  <c r="AD43" i="3"/>
  <c r="AD44" i="3"/>
  <c r="AD41" i="13"/>
  <c r="L45" i="13"/>
  <c r="AD42" i="3"/>
  <c r="L75" i="9"/>
  <c r="M45" i="9"/>
  <c r="K45" i="8"/>
  <c r="L45" i="9"/>
  <c r="AD44" i="8"/>
  <c r="AD41" i="8"/>
  <c r="AD42" i="9"/>
  <c r="L50" i="6"/>
  <c r="L70" i="6"/>
  <c r="AD40" i="13"/>
  <c r="M45" i="13"/>
  <c r="AD41" i="3"/>
  <c r="N45" i="9"/>
  <c r="L45" i="8"/>
  <c r="K45" i="3"/>
  <c r="N45" i="4"/>
  <c r="K45" i="6"/>
  <c r="AD40" i="4"/>
  <c r="AD41" i="6"/>
  <c r="AD39" i="13"/>
  <c r="N45" i="13"/>
  <c r="L45" i="6"/>
  <c r="AD39" i="4"/>
  <c r="AD40" i="6"/>
  <c r="AD40" i="9"/>
  <c r="O45" i="4"/>
  <c r="B7" i="10"/>
  <c r="L45" i="3"/>
  <c r="AD40" i="3"/>
  <c r="M45" i="8"/>
  <c r="O45" i="9"/>
  <c r="O45" i="13"/>
  <c r="AD38" i="13"/>
  <c r="AD39" i="6"/>
  <c r="AD37" i="8"/>
  <c r="AD39" i="3"/>
  <c r="P45" i="9"/>
  <c r="N45" i="8"/>
  <c r="AD38" i="9"/>
  <c r="M45" i="3"/>
  <c r="P45" i="4"/>
  <c r="S25" i="4"/>
  <c r="AD39" i="9"/>
  <c r="M45" i="6"/>
  <c r="V28" i="4"/>
  <c r="AD38" i="4"/>
  <c r="AD37" i="13"/>
  <c r="P45" i="13"/>
  <c r="V28" i="8"/>
  <c r="T26" i="9"/>
  <c r="AD39" i="8"/>
  <c r="N45" i="6"/>
  <c r="AD37" i="4"/>
  <c r="C7" i="10"/>
  <c r="AD38" i="3"/>
  <c r="O45" i="8"/>
  <c r="AD38" i="8"/>
  <c r="AA33" i="8"/>
  <c r="AA45" i="8"/>
  <c r="Z32" i="8"/>
  <c r="Z45" i="8"/>
  <c r="Q45" i="4"/>
  <c r="D7" i="10"/>
  <c r="N45" i="3"/>
  <c r="X30" i="9"/>
  <c r="Q45" i="9"/>
  <c r="AD38" i="6"/>
  <c r="Z32" i="9"/>
  <c r="V28" i="13"/>
  <c r="V45" i="13"/>
  <c r="Z32" i="13"/>
  <c r="Z45" i="13"/>
  <c r="AD36" i="13"/>
  <c r="AD45" i="13"/>
  <c r="U27" i="13"/>
  <c r="U45" i="13"/>
  <c r="Y31" i="13"/>
  <c r="Y45" i="13"/>
  <c r="AC35" i="13"/>
  <c r="AC45" i="13"/>
  <c r="W29" i="13"/>
  <c r="W45" i="13"/>
  <c r="AA33" i="13"/>
  <c r="AA45" i="13"/>
  <c r="T26" i="13"/>
  <c r="T45" i="13"/>
  <c r="X30" i="13"/>
  <c r="X45" i="13"/>
  <c r="AB34" i="13"/>
  <c r="AB45" i="13"/>
  <c r="Q45" i="13"/>
  <c r="U27" i="3"/>
  <c r="R45" i="4"/>
  <c r="U27" i="4"/>
  <c r="U45" i="4"/>
  <c r="AC35" i="8"/>
  <c r="AC45" i="8"/>
  <c r="AB34" i="8"/>
  <c r="AB45" i="8"/>
  <c r="W29" i="8"/>
  <c r="W45" i="8"/>
  <c r="T26" i="8"/>
  <c r="T45" i="8"/>
  <c r="P45" i="8"/>
  <c r="T45" i="9"/>
  <c r="V45" i="8"/>
  <c r="W29" i="9"/>
  <c r="W45" i="9"/>
  <c r="AD37" i="6"/>
  <c r="AD36" i="8"/>
  <c r="AD45" i="8"/>
  <c r="Y31" i="8"/>
  <c r="Y45" i="8"/>
  <c r="AD37" i="3"/>
  <c r="X30" i="8"/>
  <c r="X45" i="8"/>
  <c r="AD37" i="9"/>
  <c r="S25" i="9"/>
  <c r="S45" i="9"/>
  <c r="R45" i="9"/>
  <c r="O45" i="3"/>
  <c r="U27" i="6"/>
  <c r="U27" i="8"/>
  <c r="U45" i="8"/>
  <c r="X30" i="4"/>
  <c r="AA33" i="4"/>
  <c r="AA45" i="4"/>
  <c r="AC35" i="4"/>
  <c r="AC45" i="4"/>
  <c r="O45" i="6"/>
  <c r="Z32" i="4"/>
  <c r="Z45" i="4"/>
  <c r="AB34" i="4"/>
  <c r="AB45" i="4"/>
  <c r="AD36" i="4"/>
  <c r="AD45" i="4"/>
  <c r="R45" i="13"/>
  <c r="S25" i="13"/>
  <c r="S45" i="13"/>
  <c r="AC35" i="9"/>
  <c r="AC45" i="9"/>
  <c r="AA33" i="9"/>
  <c r="AA45" i="9"/>
  <c r="Y31" i="9"/>
  <c r="Y45" i="9"/>
  <c r="V28" i="9"/>
  <c r="V45" i="9"/>
  <c r="AD36" i="6"/>
  <c r="AD45" i="6"/>
  <c r="AC35" i="6"/>
  <c r="AC45" i="6"/>
  <c r="AB34" i="6"/>
  <c r="AB45" i="6"/>
  <c r="Z32" i="6"/>
  <c r="Z45" i="6"/>
  <c r="Y31" i="6"/>
  <c r="Y45" i="6"/>
  <c r="X45" i="6"/>
  <c r="AA33" i="6"/>
  <c r="AA45" i="6"/>
  <c r="U27" i="9"/>
  <c r="U45" i="9"/>
  <c r="AD36" i="9"/>
  <c r="AD45" i="9"/>
  <c r="Q45" i="8"/>
  <c r="AA33" i="3"/>
  <c r="T26" i="4"/>
  <c r="T45" i="4"/>
  <c r="S45" i="4"/>
  <c r="X45" i="9"/>
  <c r="T26" i="6"/>
  <c r="T45" i="6"/>
  <c r="Y31" i="3"/>
  <c r="U45" i="6"/>
  <c r="F7" i="10"/>
  <c r="P45" i="3"/>
  <c r="P45" i="6"/>
  <c r="X30" i="3"/>
  <c r="X45" i="3"/>
  <c r="T26" i="3"/>
  <c r="T45" i="3"/>
  <c r="E7" i="10"/>
  <c r="W29" i="4"/>
  <c r="W45" i="4"/>
  <c r="V45" i="4"/>
  <c r="AB34" i="9"/>
  <c r="AB45" i="9"/>
  <c r="Z45" i="9"/>
  <c r="Z32" i="3"/>
  <c r="Z45" i="3"/>
  <c r="V28" i="3"/>
  <c r="V45" i="3"/>
  <c r="Y31" i="4"/>
  <c r="Y45" i="4"/>
  <c r="X45" i="4"/>
  <c r="Q45" i="3"/>
  <c r="V28" i="6"/>
  <c r="V45" i="6"/>
  <c r="AA45" i="3"/>
  <c r="R45" i="8"/>
  <c r="S25" i="8"/>
  <c r="S45" i="8"/>
  <c r="AC35" i="3"/>
  <c r="AC45" i="3"/>
  <c r="Q45" i="6"/>
  <c r="Y45" i="3"/>
  <c r="W29" i="3"/>
  <c r="W45" i="3"/>
  <c r="U45" i="3"/>
  <c r="AB34" i="3"/>
  <c r="AB45" i="3"/>
  <c r="AD36" i="3"/>
  <c r="AD45" i="3"/>
  <c r="W29" i="6"/>
  <c r="W45" i="6"/>
  <c r="G7" i="10"/>
  <c r="S25" i="6"/>
  <c r="S45" i="6"/>
  <c r="R45" i="6"/>
  <c r="S25" i="3"/>
  <c r="S45" i="3"/>
  <c r="R45" i="3"/>
  <c r="H7" i="10"/>
</calcChain>
</file>

<file path=xl/sharedStrings.xml><?xml version="1.0" encoding="utf-8"?>
<sst xmlns="http://schemas.openxmlformats.org/spreadsheetml/2006/main" count="256" uniqueCount="118">
  <si>
    <t>year</t>
  </si>
  <si>
    <t>rsub1995</t>
  </si>
  <si>
    <t>rsub1996</t>
  </si>
  <si>
    <t>rsub1997</t>
  </si>
  <si>
    <t>rsub1998</t>
  </si>
  <si>
    <t>rsub1999</t>
  </si>
  <si>
    <t>rsub2000</t>
  </si>
  <si>
    <t>rsub2001</t>
  </si>
  <si>
    <t>rsub2002</t>
  </si>
  <si>
    <t>rsub2003</t>
  </si>
  <si>
    <t>rsub2004</t>
  </si>
  <si>
    <t>rsub2005</t>
  </si>
  <si>
    <t>rsub2006</t>
  </si>
  <si>
    <t>rsub2007</t>
  </si>
  <si>
    <t>rsub2008</t>
  </si>
  <si>
    <t>rsub2009</t>
  </si>
  <si>
    <t>rsub2010</t>
  </si>
  <si>
    <t>rsub2011</t>
  </si>
  <si>
    <t>rsub2012</t>
  </si>
  <si>
    <t>runsub1995</t>
  </si>
  <si>
    <t>runsub1996</t>
  </si>
  <si>
    <t>runsub1997</t>
  </si>
  <si>
    <t>runsub1998</t>
  </si>
  <si>
    <t>runsub1999</t>
  </si>
  <si>
    <t>runsub2000</t>
  </si>
  <si>
    <t>runsub2001</t>
  </si>
  <si>
    <t>runsub2002</t>
  </si>
  <si>
    <t>runsub2003</t>
  </si>
  <si>
    <t>runsub2004</t>
  </si>
  <si>
    <t>runsub2005</t>
  </si>
  <si>
    <t>runsub2006</t>
  </si>
  <si>
    <t>runsub2007</t>
  </si>
  <si>
    <t>runsub2008</t>
  </si>
  <si>
    <t>runsub2009</t>
  </si>
  <si>
    <t>runsub2010</t>
  </si>
  <si>
    <t>runsub2011</t>
  </si>
  <si>
    <t>runsub2012</t>
  </si>
  <si>
    <t>rsub1993</t>
  </si>
  <si>
    <t>rsub1994</t>
  </si>
  <si>
    <t>runsub1993</t>
  </si>
  <si>
    <t>runsub1994</t>
  </si>
  <si>
    <t>ononfed</t>
  </si>
  <si>
    <t>rplus1993</t>
  </si>
  <si>
    <t>rplus1994</t>
  </si>
  <si>
    <t>rplus1995</t>
  </si>
  <si>
    <t>rplus1996</t>
  </si>
  <si>
    <t>rplus1997</t>
  </si>
  <si>
    <t>rplus1998</t>
  </si>
  <si>
    <t>rplus1999</t>
  </si>
  <si>
    <t>rplus2000</t>
  </si>
  <si>
    <t>rplus2001</t>
  </si>
  <si>
    <t>rplus2002</t>
  </si>
  <si>
    <t>rplus2003</t>
  </si>
  <si>
    <t>rplus2004</t>
  </si>
  <si>
    <t>rplus2005</t>
  </si>
  <si>
    <t>rplus2006</t>
  </si>
  <si>
    <t>rplus2007</t>
  </si>
  <si>
    <t>rplus2008</t>
  </si>
  <si>
    <t>rplus2009</t>
  </si>
  <si>
    <t>rplus2010</t>
  </si>
  <si>
    <t>rplus2011</t>
  </si>
  <si>
    <t>rplus2012</t>
  </si>
  <si>
    <t>dlplus</t>
  </si>
  <si>
    <t>ffelplus</t>
  </si>
  <si>
    <t>CPI Scalar</t>
  </si>
  <si>
    <t>Principal</t>
  </si>
  <si>
    <t>Origination year</t>
  </si>
  <si>
    <t>Remaining in…</t>
  </si>
  <si>
    <t>Interest</t>
  </si>
  <si>
    <t>Paid in…</t>
  </si>
  <si>
    <t>Sum</t>
  </si>
  <si>
    <t>DL PLUS</t>
  </si>
  <si>
    <t>All PLUS Loans</t>
  </si>
  <si>
    <t>Total</t>
  </si>
  <si>
    <t>odlsub</t>
  </si>
  <si>
    <t>offelsub</t>
  </si>
  <si>
    <t>Sum DL</t>
  </si>
  <si>
    <t>Total sub</t>
  </si>
  <si>
    <t>Sum FFEL</t>
  </si>
  <si>
    <t>Sum DL -- next sheet</t>
  </si>
  <si>
    <t>Federal Plus Loans</t>
  </si>
  <si>
    <t>Unsubsidized Federal Stafford Loans</t>
  </si>
  <si>
    <t>Subsidized Federal Stafford Loans</t>
  </si>
  <si>
    <t>Non Federal Loans</t>
  </si>
  <si>
    <t>For Profits</t>
  </si>
  <si>
    <t>Institutional Debt</t>
  </si>
  <si>
    <t>All Student Loans</t>
  </si>
  <si>
    <t>Sum of interest</t>
  </si>
  <si>
    <t>Column Labels</t>
  </si>
  <si>
    <t>Row Labels</t>
  </si>
  <si>
    <t>Community Colleges</t>
  </si>
  <si>
    <t>Private not-for-profit, 4-year or above</t>
  </si>
  <si>
    <t>Public, 4-year or above</t>
  </si>
  <si>
    <t>Private not-for-profit, 2-year</t>
  </si>
  <si>
    <t>Total Education Spending</t>
  </si>
  <si>
    <t>FTE Enrollment</t>
  </si>
  <si>
    <t>odlplus</t>
  </si>
  <si>
    <t>offelplus</t>
  </si>
  <si>
    <t>dlall</t>
  </si>
  <si>
    <t>allnondl</t>
  </si>
  <si>
    <t>ounsubffel</t>
  </si>
  <si>
    <t>ounsubdl</t>
  </si>
  <si>
    <t>All Origination</t>
  </si>
  <si>
    <t>Sum of Spending on Finance Costs</t>
  </si>
  <si>
    <t>Finance Spending Per FTE</t>
  </si>
  <si>
    <t>% of Ed Spending on Finance Costs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</si>
  <si>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</si>
  <si>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</si>
  <si>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</si>
  <si>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</si>
  <si>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</si>
  <si>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</si>
  <si>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</si>
  <si>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</si>
  <si>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</si>
  <si>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</si>
  <si>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Total Interest as a Share of Total Household College Spending</t>
  </si>
  <si>
    <t>Total Spending By Title IV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</si>
</sst>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&quot;$&quot;#,##0.00_);[Red]\(&quot;$&quot;#,##0.00\)"/>
    <numFmt numFmtId="165" formatCode="&quot;$&quot;#,##0"/>
    <numFmt numFmtId="166" formatCode="&quot;$&quot;#,##0.00"/>
    <numFmt numFmtId="167" formatCode="0.0000"/>
    <numFmt numFmtId="168" formatCode="0.000"/>
    <numFmt numFmtId="169" formatCode="0.0%"/>
    <numFmt numFmtId="170" formatCode="&quot;$&quot;#,##0.000"/>
    <numFmt numFmtId="172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theme="6" tint="-0.249977111117893"/>
      </top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66" fontId="0" fillId="0" borderId="0" xfId="0" applyNumberFormat="1" applyFont="1" applyFill="1" applyBorder="1"/>
    <xf numFmtId="168" fontId="0" fillId="0" borderId="0" xfId="0" applyNumberFormat="1" applyFont="1" applyFill="1" applyBorder="1"/>
    <xf numFmtId="168" fontId="0" fillId="0" borderId="0" xfId="0" applyNumberFormat="1" applyFill="1"/>
    <xf numFmtId="0" fontId="0" fillId="0" borderId="0" xfId="0" applyNumberFormat="1" applyFont="1" applyFill="1" applyBorder="1"/>
    <xf numFmtId="0" fontId="0" fillId="0" borderId="0" xfId="0" applyFill="1"/>
    <xf numFmtId="0" fontId="3" fillId="0" borderId="0" xfId="0" applyFont="1"/>
    <xf numFmtId="166" fontId="3" fillId="0" borderId="0" xfId="0" applyNumberFormat="1" applyFont="1"/>
    <xf numFmtId="4" fontId="0" fillId="0" borderId="0" xfId="0" applyNumberForma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0" borderId="4" xfId="0" applyFont="1" applyBorder="1" applyAlignment="1">
      <alignment horizontal="left"/>
    </xf>
    <xf numFmtId="165" fontId="0" fillId="0" borderId="4" xfId="0" applyNumberFormat="1" applyFont="1" applyBorder="1"/>
    <xf numFmtId="165" fontId="0" fillId="0" borderId="0" xfId="0" applyNumberFormat="1"/>
    <xf numFmtId="0" fontId="3" fillId="0" borderId="5" xfId="0" applyFont="1" applyBorder="1"/>
    <xf numFmtId="0" fontId="0" fillId="0" borderId="5" xfId="0" applyBorder="1"/>
    <xf numFmtId="169" fontId="3" fillId="0" borderId="0" xfId="0" applyNumberFormat="1" applyFont="1"/>
    <xf numFmtId="3" fontId="3" fillId="0" borderId="6" xfId="0" applyNumberFormat="1" applyFont="1" applyBorder="1"/>
    <xf numFmtId="165" fontId="3" fillId="0" borderId="0" xfId="0" applyNumberFormat="1" applyFont="1" applyBorder="1"/>
    <xf numFmtId="166" fontId="0" fillId="0" borderId="0" xfId="0" applyNumberFormat="1" applyFont="1" applyFill="1"/>
    <xf numFmtId="167" fontId="0" fillId="0" borderId="0" xfId="0" applyNumberFormat="1" applyFont="1" applyFill="1" applyBorder="1"/>
    <xf numFmtId="167" fontId="0" fillId="0" borderId="0" xfId="0" applyNumberFormat="1" applyFill="1"/>
    <xf numFmtId="165" fontId="0" fillId="0" borderId="0" xfId="0" applyNumberFormat="1" applyFont="1" applyFill="1" applyBorder="1"/>
    <xf numFmtId="166" fontId="0" fillId="0" borderId="0" xfId="0" applyNumberFormat="1" applyFill="1"/>
    <xf numFmtId="164" fontId="0" fillId="0" borderId="0" xfId="0" applyNumberFormat="1" applyFill="1"/>
    <xf numFmtId="170" fontId="0" fillId="0" borderId="0" xfId="0" applyNumberFormat="1" applyFill="1"/>
    <xf numFmtId="0" fontId="3" fillId="0" borderId="6" xfId="0" applyNumberFormat="1" applyFont="1" applyBorder="1"/>
    <xf numFmtId="172" fontId="0" fillId="0" borderId="0" xfId="0" applyNumberFormat="1"/>
    <xf numFmtId="43" fontId="0" fillId="0" borderId="0" xfId="0" applyNumberFormat="1"/>
    <xf numFmtId="9" fontId="0" fillId="0" borderId="0" xfId="0" applyNumberFormat="1"/>
    <xf numFmtId="169" fontId="0" fillId="0" borderId="0" xfId="0" applyNumberFormat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ColWidth="11" defaultRowHeight="15" x14ac:dyDescent="0"/>
  <cols>
    <col min="1" max="1" width="29.83203125" customWidth="1"/>
    <col min="2" max="8" width="13.83203125" bestFit="1" customWidth="1"/>
    <col min="9" max="19" width="18.5" bestFit="1" customWidth="1"/>
  </cols>
  <sheetData>
    <row r="1" spans="1:19"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</row>
    <row r="2" spans="1:19">
      <c r="A2" t="s">
        <v>82</v>
      </c>
      <c r="B2" s="8">
        <f>SubFFEL!M73/B17</f>
        <v>3.8052551247152753</v>
      </c>
      <c r="C2" s="8">
        <f>SubFFEL!N73/C17</f>
        <v>5.1533412195264523</v>
      </c>
      <c r="D2" s="8">
        <f>SubFFEL!O73/D17</f>
        <v>6.0259849529811023</v>
      </c>
      <c r="E2" s="8">
        <f>SubFFEL!P73/E17</f>
        <v>7.0857098254450026</v>
      </c>
      <c r="F2" s="8">
        <f>SubFFEL!Q73/F17</f>
        <v>7.1719457437761935</v>
      </c>
      <c r="G2" s="8">
        <f>SubFFEL!R73/G17</f>
        <v>7.0163534117856035</v>
      </c>
      <c r="H2" s="8">
        <f>SubFFEL!S73/H17</f>
        <v>8.5567006196391837</v>
      </c>
      <c r="I2" s="8">
        <f>SubFFEL!T73/I17</f>
        <v>6.4107118493890525</v>
      </c>
      <c r="J2" s="8">
        <f>SubFFEL!U73/J17</f>
        <v>4.4252843132143767</v>
      </c>
      <c r="K2" s="8">
        <f>SubFFEL!V73/K17</f>
        <v>3.8239406617235066</v>
      </c>
      <c r="L2" s="8">
        <f>SubFFEL!W73/L17</f>
        <v>3.9134151527771146</v>
      </c>
      <c r="M2" s="8">
        <f>SubFFEL!X73/M17</f>
        <v>6.3506220991660376</v>
      </c>
      <c r="N2" s="8">
        <f>SubFFEL!Y73/N17</f>
        <v>8.9118190288569075</v>
      </c>
      <c r="O2" s="8">
        <f>SubFFEL!Z73/O17</f>
        <v>9.19656614238591</v>
      </c>
      <c r="P2" s="8">
        <f>SubFFEL!AA73/P17</f>
        <v>7.7988885117963909</v>
      </c>
      <c r="Q2" s="8">
        <f>SubFFEL!AB73/Q17</f>
        <v>7.556772146606046</v>
      </c>
      <c r="R2" s="8">
        <f>SubFFEL!AC73/R17</f>
        <v>6.8392227628863189</v>
      </c>
      <c r="S2" s="8">
        <f>SubFFEL!AD73/S17</f>
        <v>5.9969065402791237</v>
      </c>
    </row>
    <row r="3" spans="1:19">
      <c r="A3" t="s">
        <v>81</v>
      </c>
      <c r="B3" s="8">
        <f>(UnsubDL!M70+UnsubFFEL!K70)/B17</f>
        <v>7.7722992744344743E-2</v>
      </c>
      <c r="C3" s="8">
        <f>(UnsubDL!N70+UnsubFFEL!L70)/C17</f>
        <v>0.5004474607277134</v>
      </c>
      <c r="D3" s="8">
        <f>(UnsubDL!O70+UnsubFFEL!M70)/D17</f>
        <v>1.4738891115071173</v>
      </c>
      <c r="E3" s="8">
        <f>(UnsubDL!P70+UnsubFFEL!N70)/E17</f>
        <v>2.5308065455600106</v>
      </c>
      <c r="F3" s="8">
        <f>(UnsubDL!Q70+UnsubFFEL!O70)/F17</f>
        <v>3.3368089501664437</v>
      </c>
      <c r="G3" s="8">
        <f>(UnsubDL!R70+UnsubFFEL!P70)/G17</f>
        <v>4.0179749334516854</v>
      </c>
      <c r="H3" s="8">
        <f>(UnsubDL!S70+UnsubFFEL!Q70)/H17</f>
        <v>4.6849808873388801</v>
      </c>
      <c r="I3" s="8">
        <f>(UnsubDL!T70+UnsubFFEL!R70)/I17</f>
        <v>4.5918898418961227</v>
      </c>
      <c r="J3" s="8">
        <f>(UnsubDL!U70+UnsubFFEL!S70)/J17</f>
        <v>5.262011235870764</v>
      </c>
      <c r="K3" s="8">
        <f>(UnsubDL!V70+UnsubFFEL!T70)/K17</f>
        <v>4.3140218323374873</v>
      </c>
      <c r="L3" s="8">
        <f>(UnsubDL!W70+UnsubFFEL!U70)/L17</f>
        <v>3.4411655084386585</v>
      </c>
      <c r="M3" s="8">
        <f>(UnsubDL!X70+UnsubFFEL!V70)/M17</f>
        <v>3.7747027465790817</v>
      </c>
      <c r="N3" s="8">
        <f>(UnsubDL!Y70+UnsubFFEL!W70)/N17</f>
        <v>4.5101603025451187</v>
      </c>
      <c r="O3" s="8">
        <f>(UnsubDL!Z70+UnsubFFEL!X70)/O17</f>
        <v>6.2746742325780858</v>
      </c>
      <c r="P3" s="8">
        <f>(UnsubDL!AA70+UnsubFFEL!Y70)/P17</f>
        <v>8.5755570652626787</v>
      </c>
      <c r="Q3" s="8">
        <f>(UnsubDL!AB70+UnsubFFEL!Z70)/Q17</f>
        <v>10.156786595229493</v>
      </c>
      <c r="R3" s="8">
        <f>(UnsubDL!AC70+UnsubFFEL!AA70)/R17</f>
        <v>12.662867173427296</v>
      </c>
      <c r="S3" s="8">
        <f>(UnsubDL!AD70+UnsubFFEL!AB70)/S17</f>
        <v>15.974666044103165</v>
      </c>
    </row>
    <row r="4" spans="1:19">
      <c r="A4" t="s">
        <v>80</v>
      </c>
      <c r="B4" s="8">
        <f>'FFEL PLUS'!M75/B17</f>
        <v>0.49700081412436581</v>
      </c>
      <c r="C4" s="8">
        <f>'FFEL PLUS'!N75/C17</f>
        <v>0.76321966912525951</v>
      </c>
      <c r="D4" s="8">
        <f>'FFEL PLUS'!O75/D17</f>
        <v>0.97412394623129772</v>
      </c>
      <c r="E4" s="8">
        <f>'FFEL PLUS'!P75/E17</f>
        <v>1.2500350862583443</v>
      </c>
      <c r="F4" s="8">
        <f>'FFEL PLUS'!Q75/F17</f>
        <v>1.360813900098137</v>
      </c>
      <c r="G4" s="8">
        <f>'FFEL PLUS'!R75/G17</f>
        <v>1.4348633105988884</v>
      </c>
      <c r="H4" s="8">
        <f>'FFEL PLUS'!S75/H17</f>
        <v>1.8628623377826647</v>
      </c>
      <c r="I4" s="8">
        <f>'FFEL PLUS'!T75/I17</f>
        <v>1.5645183344601143</v>
      </c>
      <c r="J4" s="8">
        <f>'FFEL PLUS'!U75/J17</f>
        <v>1.2416245591835562</v>
      </c>
      <c r="K4" s="8">
        <f>'FFEL PLUS'!V75/K17</f>
        <v>1.2186936810516245</v>
      </c>
      <c r="L4" s="8">
        <f>'FFEL PLUS'!W75/L17</f>
        <v>1.3691794376381725</v>
      </c>
      <c r="M4" s="8">
        <f>'FFEL PLUS'!X75/M17</f>
        <v>2.2382583300864738</v>
      </c>
      <c r="N4" s="8">
        <f>'FFEL PLUS'!Y75/N17</f>
        <v>3.4364333188901677</v>
      </c>
      <c r="O4" s="8">
        <f>'FFEL PLUS'!Z75/O17</f>
        <v>3.8325556723814103</v>
      </c>
      <c r="P4" s="8">
        <f>'FFEL PLUS'!AA75/P17</f>
        <v>3.8982202574614861</v>
      </c>
      <c r="Q4" s="8">
        <f>'FFEL PLUS'!AB75/Q17</f>
        <v>4.4512368002339366</v>
      </c>
      <c r="R4" s="8">
        <f>'FFEL PLUS'!AC75/R17</f>
        <v>5.2881893684434944</v>
      </c>
      <c r="S4" s="8">
        <f>'FFEL PLUS'!AD75/S17</f>
        <v>6.1627756375279263</v>
      </c>
    </row>
    <row r="5" spans="1:19">
      <c r="A5" t="s">
        <v>83</v>
      </c>
      <c r="B5" s="8">
        <f>Nonfed!M70/B17</f>
        <v>0</v>
      </c>
      <c r="C5" s="8">
        <f>Nonfed!N70/C17</f>
        <v>0.257963689649233</v>
      </c>
      <c r="D5" s="8">
        <f>Nonfed!O70/D17</f>
        <v>0.61538045621607484</v>
      </c>
      <c r="E5" s="8">
        <f>Nonfed!P70/E17</f>
        <v>1.0251087886643075</v>
      </c>
      <c r="F5" s="8">
        <f>Nonfed!Q70/F17</f>
        <v>1.4636445768846478</v>
      </c>
      <c r="G5" s="8">
        <f>Nonfed!R70/G17</f>
        <v>2.3195936484402768</v>
      </c>
      <c r="H5" s="8">
        <f>Nonfed!S70/H17</f>
        <v>2.5147486061383701</v>
      </c>
      <c r="I5" s="8">
        <f>Nonfed!T70/I17</f>
        <v>2.6387942665733801</v>
      </c>
      <c r="J5" s="8">
        <f>Nonfed!U70/J17</f>
        <v>3.1470298691555736</v>
      </c>
      <c r="K5" s="8">
        <f>Nonfed!V70/K17</f>
        <v>4.0692859992438883</v>
      </c>
      <c r="L5" s="8">
        <f>Nonfed!W70/L17</f>
        <v>6.1852099203822455</v>
      </c>
      <c r="M5" s="8">
        <f>Nonfed!X70/M17</f>
        <v>8.7942739216746482</v>
      </c>
      <c r="N5" s="8">
        <f>Nonfed!Y70/N17</f>
        <v>10.923034131503817</v>
      </c>
      <c r="O5" s="8">
        <f>Nonfed!Z70/O17</f>
        <v>10.037706544753824</v>
      </c>
      <c r="P5" s="8">
        <f>Nonfed!AA70/P17</f>
        <v>8.126825963599666</v>
      </c>
      <c r="Q5" s="8">
        <f>Nonfed!AB70/Q17</f>
        <v>7.6211254160905497</v>
      </c>
      <c r="R5" s="8">
        <f>Nonfed!AC70/R17</f>
        <v>6.7636548326729589</v>
      </c>
      <c r="S5" s="8">
        <f>Nonfed!AD70/S17</f>
        <v>6.0202884309382565</v>
      </c>
    </row>
    <row r="6" spans="1:19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6" t="s">
        <v>86</v>
      </c>
      <c r="B7" s="7">
        <f t="shared" ref="B7:S7" si="0">SUM(B2:B5)</f>
        <v>4.3799789315839854</v>
      </c>
      <c r="C7" s="7">
        <f t="shared" si="0"/>
        <v>6.674972039028658</v>
      </c>
      <c r="D7" s="7">
        <f t="shared" si="0"/>
        <v>9.0893784669355924</v>
      </c>
      <c r="E7" s="7">
        <f t="shared" si="0"/>
        <v>11.891660245927664</v>
      </c>
      <c r="F7" s="7">
        <f t="shared" si="0"/>
        <v>13.333213170925422</v>
      </c>
      <c r="G7" s="7">
        <f t="shared" si="0"/>
        <v>14.788785304276454</v>
      </c>
      <c r="H7" s="7">
        <f t="shared" si="0"/>
        <v>17.619292450899099</v>
      </c>
      <c r="I7" s="7">
        <f>SUM(I2:I5)</f>
        <v>15.205914292318671</v>
      </c>
      <c r="J7" s="7">
        <f>SUM(J2:J5)</f>
        <v>14.075949977424271</v>
      </c>
      <c r="K7" s="7">
        <f t="shared" si="0"/>
        <v>13.425942174356505</v>
      </c>
      <c r="L7" s="7">
        <f t="shared" si="0"/>
        <v>14.908970019236191</v>
      </c>
      <c r="M7" s="7">
        <f t="shared" si="0"/>
        <v>21.157857097506241</v>
      </c>
      <c r="N7" s="7">
        <f t="shared" si="0"/>
        <v>27.781446781796014</v>
      </c>
      <c r="O7" s="7">
        <f t="shared" si="0"/>
        <v>29.341502592099232</v>
      </c>
      <c r="P7" s="7">
        <f t="shared" si="0"/>
        <v>28.399491798120224</v>
      </c>
      <c r="Q7" s="7">
        <f t="shared" si="0"/>
        <v>29.785920958160023</v>
      </c>
      <c r="R7" s="7">
        <f t="shared" si="0"/>
        <v>31.553934137430069</v>
      </c>
      <c r="S7" s="7">
        <f t="shared" si="0"/>
        <v>34.154636652848467</v>
      </c>
    </row>
    <row r="8" spans="1:19">
      <c r="A8" s="6" t="s">
        <v>84</v>
      </c>
      <c r="H8" s="7">
        <f>747853716.765476/1000000000</f>
        <v>0.74785371676547596</v>
      </c>
      <c r="I8" s="7"/>
      <c r="J8" s="7">
        <v>1.495763481</v>
      </c>
      <c r="K8" s="7">
        <v>1.721921284</v>
      </c>
      <c r="L8" s="7">
        <v>2.2696593049999998</v>
      </c>
      <c r="M8" s="7">
        <v>2.4302481669999998</v>
      </c>
      <c r="N8" s="7">
        <v>1.714979992</v>
      </c>
      <c r="O8" s="7">
        <v>1.876247902</v>
      </c>
      <c r="P8" s="7">
        <v>2.8096654700000001</v>
      </c>
      <c r="Q8" s="7">
        <v>4.2895399430000003</v>
      </c>
      <c r="R8" s="7">
        <v>5.0169431639999997</v>
      </c>
      <c r="S8" s="7">
        <v>3.3995990549999999</v>
      </c>
    </row>
    <row r="9" spans="1:19" ht="16" thickBot="1">
      <c r="A9" s="16" t="s">
        <v>85</v>
      </c>
      <c r="B9" s="17"/>
      <c r="C9" s="17"/>
      <c r="D9" s="17"/>
      <c r="E9" s="17"/>
      <c r="F9" s="17"/>
      <c r="G9" s="17"/>
      <c r="H9" s="17"/>
      <c r="I9" s="16">
        <v>5.7536258079999998</v>
      </c>
      <c r="J9" s="16">
        <v>5.8631818149999999</v>
      </c>
      <c r="K9" s="16">
        <v>5.8911505249999996</v>
      </c>
      <c r="L9" s="16">
        <v>6.358767598</v>
      </c>
      <c r="M9" s="16">
        <v>6.9391170600000001</v>
      </c>
      <c r="N9" s="16">
        <v>7.5383189039999996</v>
      </c>
      <c r="O9" s="16">
        <v>7.8767409239999999</v>
      </c>
      <c r="P9" s="16">
        <v>8.3245003359999998</v>
      </c>
      <c r="Q9" s="16">
        <v>9.3725656589999993</v>
      </c>
      <c r="R9" s="16">
        <v>9.9284999999999997</v>
      </c>
      <c r="S9" s="16">
        <v>10.481400000000001</v>
      </c>
    </row>
    <row r="10" spans="1:19" ht="16" thickBot="1">
      <c r="A10" s="6" t="s">
        <v>103</v>
      </c>
      <c r="I10" s="7">
        <f>SUM(I7:I9)</f>
        <v>20.959540100318669</v>
      </c>
      <c r="J10" s="7">
        <f t="shared" ref="J10:S10" si="1">SUM(J7:J9)</f>
        <v>21.434895273424271</v>
      </c>
      <c r="K10" s="7">
        <f>SUM(K7:K9)</f>
        <v>21.039013983356504</v>
      </c>
      <c r="L10" s="7">
        <f t="shared" si="1"/>
        <v>23.537396922236191</v>
      </c>
      <c r="M10" s="7">
        <f t="shared" si="1"/>
        <v>30.527222324506241</v>
      </c>
      <c r="N10" s="7">
        <f t="shared" si="1"/>
        <v>37.03474567779601</v>
      </c>
      <c r="O10" s="7">
        <f t="shared" si="1"/>
        <v>39.094491418099231</v>
      </c>
      <c r="P10" s="7">
        <f t="shared" si="1"/>
        <v>39.533657604120222</v>
      </c>
      <c r="Q10" s="7">
        <f t="shared" si="1"/>
        <v>43.448026560160017</v>
      </c>
      <c r="R10" s="7">
        <f t="shared" si="1"/>
        <v>46.499377301430066</v>
      </c>
      <c r="S10" s="7">
        <f t="shared" si="1"/>
        <v>48.035635707848471</v>
      </c>
    </row>
    <row r="11" spans="1:19" ht="16" thickTop="1">
      <c r="A11" s="6" t="s">
        <v>95</v>
      </c>
      <c r="I11" s="19">
        <v>11825267</v>
      </c>
      <c r="J11" s="19">
        <v>12401897.300000001</v>
      </c>
      <c r="K11" s="19">
        <v>12737396.699999999</v>
      </c>
      <c r="L11" s="19">
        <v>13047863.300000001</v>
      </c>
      <c r="M11" s="19">
        <v>13234505</v>
      </c>
      <c r="N11" s="19">
        <v>13435562.6</v>
      </c>
      <c r="O11" s="19">
        <v>13789988.699999999</v>
      </c>
      <c r="P11" s="19">
        <v>14380837</v>
      </c>
      <c r="Q11" s="19">
        <v>15459234.300000001</v>
      </c>
      <c r="R11" s="19">
        <v>15875508.300000001</v>
      </c>
      <c r="S11" s="19">
        <v>15802931</v>
      </c>
    </row>
    <row r="12" spans="1:19">
      <c r="A12" s="6" t="s">
        <v>104</v>
      </c>
      <c r="I12" s="20">
        <f>I10/I11*1000000000</f>
        <v>1772.4369437340122</v>
      </c>
      <c r="J12" s="20">
        <f t="shared" ref="J12:S12" si="2">J10/J11*1000000000</f>
        <v>1728.3561341395941</v>
      </c>
      <c r="K12" s="20">
        <f t="shared" si="2"/>
        <v>1651.7514904247666</v>
      </c>
      <c r="L12" s="20">
        <f t="shared" si="2"/>
        <v>1803.9273083307203</v>
      </c>
      <c r="M12" s="20">
        <f t="shared" si="2"/>
        <v>2306.638769225312</v>
      </c>
      <c r="N12" s="20">
        <f t="shared" si="2"/>
        <v>2756.471521169944</v>
      </c>
      <c r="O12" s="20">
        <f t="shared" si="2"/>
        <v>2834.9908233136721</v>
      </c>
      <c r="P12" s="20">
        <f t="shared" si="2"/>
        <v>2749.0512272769815</v>
      </c>
      <c r="Q12" s="20">
        <f t="shared" si="2"/>
        <v>2810.4902039139165</v>
      </c>
      <c r="R12" s="20">
        <f t="shared" si="2"/>
        <v>2929.0008497825588</v>
      </c>
      <c r="S12" s="20">
        <f t="shared" si="2"/>
        <v>3039.6662307674742</v>
      </c>
    </row>
    <row r="13" spans="1:19">
      <c r="A13" s="6" t="s">
        <v>94</v>
      </c>
      <c r="I13" s="7">
        <f>I16/1000000000+I7</f>
        <v>385.75199434988383</v>
      </c>
      <c r="J13" s="7">
        <f>J16/1000000000+J7</f>
        <v>396.35141785734879</v>
      </c>
      <c r="K13" s="7">
        <f t="shared" ref="K13:S13" si="3">K16/1000000000+K7</f>
        <v>399.497880815207</v>
      </c>
      <c r="L13" s="7">
        <f t="shared" si="3"/>
        <v>410.36451001356937</v>
      </c>
      <c r="M13" s="7">
        <f t="shared" si="3"/>
        <v>421.25098314641531</v>
      </c>
      <c r="N13" s="7">
        <f t="shared" si="3"/>
        <v>444.42095971398123</v>
      </c>
      <c r="O13" s="7">
        <f t="shared" si="3"/>
        <v>457.32131918315827</v>
      </c>
      <c r="P13" s="7">
        <f>P16/1000000000+P7</f>
        <v>488.53407682895016</v>
      </c>
      <c r="Q13" s="7">
        <f t="shared" si="3"/>
        <v>500.29678495743002</v>
      </c>
      <c r="R13" s="7">
        <f t="shared" si="3"/>
        <v>510.02858220334002</v>
      </c>
      <c r="S13" s="7">
        <f t="shared" si="3"/>
        <v>523.34877835818838</v>
      </c>
    </row>
    <row r="14" spans="1:19">
      <c r="A14" s="6" t="s">
        <v>105</v>
      </c>
      <c r="I14" s="18">
        <f>I10/I13</f>
        <v>5.4334236523241403E-2</v>
      </c>
      <c r="J14" s="18">
        <f>J10/J13</f>
        <v>5.4080531335802928E-2</v>
      </c>
      <c r="K14" s="18">
        <f t="shared" ref="K14:S14" si="4">K10/K13</f>
        <v>5.2663643522775978E-2</v>
      </c>
      <c r="L14" s="18">
        <f t="shared" si="4"/>
        <v>5.7357291744010434E-2</v>
      </c>
      <c r="M14" s="18">
        <f t="shared" si="4"/>
        <v>7.2468014428101205E-2</v>
      </c>
      <c r="N14" s="18">
        <f t="shared" si="4"/>
        <v>8.3332581122255556E-2</v>
      </c>
      <c r="O14" s="18">
        <f t="shared" si="4"/>
        <v>8.5485827531346287E-2</v>
      </c>
      <c r="P14" s="18">
        <f t="shared" si="4"/>
        <v>8.0923029690643453E-2</v>
      </c>
      <c r="Q14" s="18">
        <f t="shared" si="4"/>
        <v>8.6844504834979075E-2</v>
      </c>
      <c r="R14" s="18">
        <f t="shared" si="4"/>
        <v>9.1170140113621179E-2</v>
      </c>
      <c r="S14" s="18">
        <f t="shared" si="4"/>
        <v>9.1785130097260123E-2</v>
      </c>
    </row>
    <row r="15" spans="1:19" ht="16" thickBot="1">
      <c r="A15" s="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 ht="16" thickTop="1">
      <c r="A16" s="6" t="s">
        <v>117</v>
      </c>
      <c r="I16" s="28">
        <v>370546080057.56519</v>
      </c>
      <c r="J16" s="28">
        <v>382275467879.9245</v>
      </c>
      <c r="K16" s="28">
        <v>386071938640.85046</v>
      </c>
      <c r="L16" s="28">
        <v>395455539994.33319</v>
      </c>
      <c r="M16" s="28">
        <v>400093126048.90906</v>
      </c>
      <c r="N16" s="28">
        <v>416639512932.18518</v>
      </c>
      <c r="O16" s="28">
        <v>427979816591.05902</v>
      </c>
      <c r="P16" s="28">
        <v>460134585030.82996</v>
      </c>
      <c r="Q16" s="28">
        <v>470510863999.26996</v>
      </c>
      <c r="R16" s="28">
        <v>478474648065.90997</v>
      </c>
      <c r="S16" s="28">
        <v>489194141705.33997</v>
      </c>
    </row>
    <row r="17" spans="1:19">
      <c r="A17" s="6" t="s">
        <v>64</v>
      </c>
      <c r="B17">
        <v>0.66563656679935745</v>
      </c>
      <c r="C17">
        <v>0.68527830155737124</v>
      </c>
      <c r="D17">
        <v>0.7005552063691598</v>
      </c>
      <c r="E17">
        <v>0.71234024722396805</v>
      </c>
      <c r="F17">
        <v>0.72761715203575661</v>
      </c>
      <c r="G17">
        <v>0.75424261470773102</v>
      </c>
      <c r="H17">
        <v>0.77475731545498983</v>
      </c>
      <c r="I17">
        <v>0.78610587331517556</v>
      </c>
      <c r="J17">
        <v>0.80269222711083177</v>
      </c>
      <c r="K17">
        <v>0.82669879181507089</v>
      </c>
      <c r="L17">
        <v>0.85288777149242267</v>
      </c>
      <c r="M17">
        <v>0.88824289405684753</v>
      </c>
      <c r="N17">
        <v>0.90919407779872896</v>
      </c>
      <c r="O17">
        <v>0.96010545429150074</v>
      </c>
      <c r="P17">
        <v>0.93997049374956343</v>
      </c>
      <c r="Q17">
        <v>0.95158094140652272</v>
      </c>
      <c r="R17">
        <v>0.98611111111111105</v>
      </c>
      <c r="S17">
        <v>1</v>
      </c>
    </row>
    <row r="19" spans="1:19">
      <c r="J19" s="29">
        <v>1495763481</v>
      </c>
      <c r="K19" s="29">
        <v>1721921284</v>
      </c>
      <c r="L19" s="29">
        <v>2269659305</v>
      </c>
      <c r="M19" s="29">
        <v>2430248167</v>
      </c>
      <c r="N19" s="29">
        <v>1714979992</v>
      </c>
      <c r="O19" s="29">
        <v>1876247902</v>
      </c>
      <c r="P19" s="29">
        <v>2809665470</v>
      </c>
      <c r="Q19" s="29">
        <v>4289539943</v>
      </c>
      <c r="R19" s="29">
        <v>5016943164</v>
      </c>
      <c r="S19" s="29">
        <v>3399599055</v>
      </c>
    </row>
    <row r="20" spans="1:19">
      <c r="J20" s="30">
        <f>J19/1000000000</f>
        <v>1.495763481</v>
      </c>
      <c r="K20" s="30">
        <f t="shared" ref="K20:S20" si="5">K19/1000000000</f>
        <v>1.721921284</v>
      </c>
      <c r="L20" s="30">
        <f t="shared" si="5"/>
        <v>2.2696593049999998</v>
      </c>
      <c r="M20" s="30">
        <f t="shared" si="5"/>
        <v>2.4302481669999998</v>
      </c>
      <c r="N20" s="30">
        <f t="shared" si="5"/>
        <v>1.714979992</v>
      </c>
      <c r="O20" s="30">
        <f t="shared" si="5"/>
        <v>1.876247902</v>
      </c>
      <c r="P20" s="30">
        <f t="shared" si="5"/>
        <v>2.8096654700000001</v>
      </c>
      <c r="Q20" s="30">
        <f t="shared" si="5"/>
        <v>4.2895399430000003</v>
      </c>
      <c r="R20" s="30">
        <f t="shared" si="5"/>
        <v>5.0169431639999997</v>
      </c>
      <c r="S20" s="30">
        <f t="shared" si="5"/>
        <v>3.3995990549999999</v>
      </c>
    </row>
    <row r="23" spans="1:19">
      <c r="H23" t="s">
        <v>116</v>
      </c>
    </row>
    <row r="24" spans="1:19">
      <c r="G24" t="s">
        <v>106</v>
      </c>
      <c r="H24" s="31">
        <v>0.13996950975095104</v>
      </c>
      <c r="I24">
        <v>396.35141785734879</v>
      </c>
      <c r="J24" s="15">
        <f>I24*1000000000</f>
        <v>396351417857.34882</v>
      </c>
      <c r="K24">
        <v>10605112936.102436</v>
      </c>
      <c r="L24" s="32">
        <f>K24/J24</f>
        <v>2.6756843695508948E-2</v>
      </c>
    </row>
    <row r="25" spans="1:19">
      <c r="G25" t="s">
        <v>107</v>
      </c>
      <c r="H25" s="31">
        <v>0.12388590951278956</v>
      </c>
      <c r="I25">
        <v>399.497880815207</v>
      </c>
      <c r="J25" s="15">
        <f t="shared" ref="J25:J33" si="6">I25*1000000000</f>
        <v>399497880815.20697</v>
      </c>
      <c r="K25">
        <v>12820861633.105946</v>
      </c>
      <c r="L25" s="32">
        <f t="shared" ref="L25:L32" si="7">K25/J25</f>
        <v>3.209243965686117E-2</v>
      </c>
    </row>
    <row r="26" spans="1:19">
      <c r="G26" t="s">
        <v>108</v>
      </c>
      <c r="H26" s="31">
        <v>0.12937082667490765</v>
      </c>
      <c r="I26">
        <v>410.36451001356937</v>
      </c>
      <c r="J26" s="15">
        <f t="shared" si="6"/>
        <v>410364510013.5694</v>
      </c>
      <c r="K26">
        <v>13946014808.564432</v>
      </c>
      <c r="L26" s="32">
        <f t="shared" si="7"/>
        <v>3.3984456424127132E-2</v>
      </c>
    </row>
    <row r="27" spans="1:19">
      <c r="G27" t="s">
        <v>109</v>
      </c>
      <c r="H27" s="31">
        <v>0.16999260697733817</v>
      </c>
      <c r="I27">
        <v>421.25098314641531</v>
      </c>
      <c r="J27" s="15">
        <f t="shared" si="6"/>
        <v>421250983146.41528</v>
      </c>
      <c r="K27">
        <v>16414369858.850306</v>
      </c>
      <c r="L27" s="32">
        <f t="shared" si="7"/>
        <v>3.8965772225023204E-2</v>
      </c>
    </row>
    <row r="28" spans="1:19">
      <c r="G28" t="s">
        <v>110</v>
      </c>
      <c r="H28" s="31">
        <v>0.20483974192723062</v>
      </c>
      <c r="I28">
        <v>444.42095971398123</v>
      </c>
      <c r="J28" s="15">
        <f t="shared" si="6"/>
        <v>444420959713.98126</v>
      </c>
      <c r="K28">
        <v>20068519158.731167</v>
      </c>
      <c r="L28" s="32">
        <f t="shared" si="7"/>
        <v>4.5156554208529653E-2</v>
      </c>
    </row>
    <row r="29" spans="1:19">
      <c r="G29" t="s">
        <v>111</v>
      </c>
      <c r="H29" s="31">
        <v>0.21109920571790178</v>
      </c>
      <c r="I29">
        <v>457.32131918315827</v>
      </c>
      <c r="J29" s="15">
        <f t="shared" si="6"/>
        <v>457321319183.15826</v>
      </c>
      <c r="K29">
        <v>20112493554.177277</v>
      </c>
      <c r="L29" s="32">
        <f t="shared" si="7"/>
        <v>4.3978910911262756E-2</v>
      </c>
    </row>
    <row r="30" spans="1:19">
      <c r="G30" t="s">
        <v>112</v>
      </c>
      <c r="H30" s="31">
        <v>0.19103926742355568</v>
      </c>
      <c r="I30">
        <v>488.53407682895016</v>
      </c>
      <c r="J30" s="15">
        <f t="shared" si="6"/>
        <v>488534076828.95013</v>
      </c>
      <c r="K30">
        <v>15656018120.00423</v>
      </c>
      <c r="L30" s="32">
        <f t="shared" si="7"/>
        <v>3.2046931550049992E-2</v>
      </c>
    </row>
    <row r="31" spans="1:19">
      <c r="G31" t="s">
        <v>113</v>
      </c>
      <c r="H31" s="31">
        <v>0.18704903214677432</v>
      </c>
      <c r="I31">
        <v>500.29678495743002</v>
      </c>
      <c r="J31" s="15">
        <f t="shared" si="6"/>
        <v>500296784957.42999</v>
      </c>
      <c r="K31">
        <v>16945229934.837433</v>
      </c>
      <c r="L31" s="32">
        <f t="shared" si="7"/>
        <v>3.3870355445676695E-2</v>
      </c>
    </row>
    <row r="32" spans="1:19">
      <c r="G32" t="s">
        <v>114</v>
      </c>
      <c r="H32" s="31">
        <v>0.18992619830973922</v>
      </c>
      <c r="I32">
        <v>510.02858220334002</v>
      </c>
      <c r="J32" s="15">
        <f t="shared" si="6"/>
        <v>510028582203.34003</v>
      </c>
      <c r="K32">
        <v>18893085310.563076</v>
      </c>
      <c r="L32" s="32">
        <f t="shared" si="7"/>
        <v>3.7043189283518844E-2</v>
      </c>
    </row>
    <row r="33" spans="2:13">
      <c r="G33" t="s">
        <v>115</v>
      </c>
      <c r="H33" s="31">
        <v>0.19507343754986775</v>
      </c>
      <c r="I33">
        <v>523.34877835818838</v>
      </c>
      <c r="J33" s="15">
        <f t="shared" si="6"/>
        <v>523348778358.18835</v>
      </c>
      <c r="K33">
        <v>20175092711.647453</v>
      </c>
      <c r="L33" s="32">
        <f>K33/J33</f>
        <v>3.8549994852265221E-2</v>
      </c>
    </row>
    <row r="34" spans="2:13" hidden="1">
      <c r="B34" s="9" t="s">
        <v>87</v>
      </c>
      <c r="C34" s="10" t="s">
        <v>88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2:13" hidden="1">
      <c r="B35" s="11" t="s">
        <v>89</v>
      </c>
      <c r="C35" s="12">
        <v>2002</v>
      </c>
      <c r="D35" s="12">
        <v>2003</v>
      </c>
      <c r="E35" s="12">
        <v>2004</v>
      </c>
      <c r="F35" s="12">
        <v>2005</v>
      </c>
      <c r="G35" s="12">
        <v>2006</v>
      </c>
      <c r="H35" s="12">
        <v>2007</v>
      </c>
      <c r="I35" s="12">
        <v>2008</v>
      </c>
      <c r="J35" s="12">
        <v>2009</v>
      </c>
      <c r="K35" s="12">
        <v>2010</v>
      </c>
      <c r="L35" s="12">
        <v>2011</v>
      </c>
      <c r="M35" s="12">
        <v>2012</v>
      </c>
    </row>
    <row r="36" spans="2:13" hidden="1">
      <c r="B36" s="13" t="s">
        <v>90</v>
      </c>
      <c r="C36" s="14">
        <v>300000000</v>
      </c>
      <c r="D36" s="14">
        <v>480000000</v>
      </c>
      <c r="E36" s="14">
        <v>569000000</v>
      </c>
      <c r="F36" s="14">
        <v>598000000</v>
      </c>
      <c r="G36" s="14">
        <v>681000000</v>
      </c>
      <c r="H36" s="14">
        <v>838000000</v>
      </c>
      <c r="I36" s="14">
        <v>898000000</v>
      </c>
      <c r="J36" s="14">
        <v>1070000000</v>
      </c>
      <c r="K36" s="14">
        <v>1150000000</v>
      </c>
      <c r="L36" s="14">
        <v>1280000000</v>
      </c>
      <c r="M36" s="14">
        <v>1490000000</v>
      </c>
    </row>
    <row r="37" spans="2:13" hidden="1">
      <c r="B37" s="13" t="s">
        <v>91</v>
      </c>
      <c r="C37" s="14">
        <v>2570000000</v>
      </c>
      <c r="D37" s="14">
        <v>2490000000</v>
      </c>
      <c r="E37" s="14">
        <v>2500000000</v>
      </c>
      <c r="F37" s="14">
        <v>2700000000</v>
      </c>
      <c r="G37" s="14">
        <v>2970000000</v>
      </c>
      <c r="H37" s="14">
        <v>3170000000</v>
      </c>
      <c r="I37" s="14">
        <v>3320000000</v>
      </c>
      <c r="J37" s="14">
        <v>3380000000</v>
      </c>
      <c r="K37" s="14">
        <v>3900000000</v>
      </c>
      <c r="L37" s="14">
        <v>4110000000</v>
      </c>
      <c r="M37" s="14">
        <v>4200000000</v>
      </c>
    </row>
    <row r="38" spans="2:13" hidden="1">
      <c r="B38" s="13" t="s">
        <v>92</v>
      </c>
      <c r="C38" s="14">
        <v>2050000000</v>
      </c>
      <c r="D38" s="14">
        <v>2780000000</v>
      </c>
      <c r="E38" s="14">
        <v>2810000000</v>
      </c>
      <c r="F38" s="14">
        <v>3050000000</v>
      </c>
      <c r="G38" s="14">
        <v>3330000000</v>
      </c>
      <c r="H38" s="14">
        <v>3550000000</v>
      </c>
      <c r="I38" s="14">
        <v>3820000000</v>
      </c>
      <c r="J38" s="14">
        <v>3870000000</v>
      </c>
      <c r="K38" s="14">
        <v>4320000000</v>
      </c>
      <c r="L38" s="14">
        <v>4590000000</v>
      </c>
      <c r="M38" s="14">
        <v>4770000000</v>
      </c>
    </row>
    <row r="39" spans="2:13" hidden="1">
      <c r="B39" s="13" t="s">
        <v>93</v>
      </c>
      <c r="C39" s="14">
        <v>19900000</v>
      </c>
      <c r="D39" s="14">
        <v>14500000</v>
      </c>
      <c r="E39" s="14">
        <v>13700000</v>
      </c>
      <c r="F39" s="14">
        <v>15400000</v>
      </c>
      <c r="G39" s="14">
        <v>19500000</v>
      </c>
      <c r="H39" s="14">
        <v>15600000</v>
      </c>
      <c r="I39" s="14">
        <v>16200000</v>
      </c>
      <c r="J39" s="14">
        <v>14900000</v>
      </c>
      <c r="K39" s="14">
        <v>14000000</v>
      </c>
      <c r="L39" s="14">
        <v>14900000</v>
      </c>
      <c r="M39" s="14">
        <v>13800000</v>
      </c>
    </row>
    <row r="40" spans="2:13" hidden="1">
      <c r="B40" s="6" t="s">
        <v>73</v>
      </c>
      <c r="C40" s="15">
        <f>SUM(C35:C39)</f>
        <v>4939902002</v>
      </c>
      <c r="D40" s="15">
        <f t="shared" ref="D40:M40" si="8">SUM(D35:D39)</f>
        <v>5764502003</v>
      </c>
      <c r="E40" s="15">
        <f t="shared" si="8"/>
        <v>5892702004</v>
      </c>
      <c r="F40" s="15">
        <f t="shared" si="8"/>
        <v>6363402005</v>
      </c>
      <c r="G40" s="15">
        <f t="shared" si="8"/>
        <v>7000502006</v>
      </c>
      <c r="H40" s="15">
        <f t="shared" si="8"/>
        <v>7573602007</v>
      </c>
      <c r="I40" s="15">
        <f t="shared" si="8"/>
        <v>8054202008</v>
      </c>
      <c r="J40" s="15">
        <f t="shared" si="8"/>
        <v>8334902009</v>
      </c>
      <c r="K40" s="15">
        <f t="shared" si="8"/>
        <v>9384002010</v>
      </c>
      <c r="L40" s="15">
        <f t="shared" si="8"/>
        <v>9994902011</v>
      </c>
      <c r="M40" s="15">
        <f t="shared" si="8"/>
        <v>10473802012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1" sqref="L11:L21"/>
    </sheetView>
  </sheetViews>
  <sheetFormatPr baseColWidth="10" defaultColWidth="11" defaultRowHeight="15" x14ac:dyDescent="0"/>
  <cols>
    <col min="1" max="3" width="11" style="5"/>
    <col min="4" max="4" width="11.33203125" style="5" bestFit="1" customWidth="1"/>
    <col min="5" max="8" width="11" style="5"/>
    <col min="9" max="9" width="13.33203125" style="5" customWidth="1"/>
    <col min="10" max="16384" width="11" style="5"/>
  </cols>
  <sheetData>
    <row r="1" spans="1:12">
      <c r="A1" s="5" t="s">
        <v>0</v>
      </c>
      <c r="B1" s="5" t="s">
        <v>41</v>
      </c>
      <c r="C1" s="5" t="s">
        <v>62</v>
      </c>
      <c r="D1" s="5" t="s">
        <v>63</v>
      </c>
      <c r="E1" s="5" t="s">
        <v>101</v>
      </c>
      <c r="F1" s="5" t="s">
        <v>100</v>
      </c>
      <c r="G1" s="5" t="s">
        <v>75</v>
      </c>
      <c r="H1" s="5" t="s">
        <v>74</v>
      </c>
      <c r="I1" s="5" t="s">
        <v>102</v>
      </c>
      <c r="J1" s="5" t="s">
        <v>98</v>
      </c>
      <c r="K1" s="5" t="s">
        <v>99</v>
      </c>
    </row>
    <row r="2" spans="1:12">
      <c r="A2" s="5">
        <v>1993</v>
      </c>
      <c r="B2" s="1">
        <v>0</v>
      </c>
      <c r="C2" s="1">
        <v>0</v>
      </c>
      <c r="D2" s="1">
        <v>1.1020750410919204</v>
      </c>
      <c r="E2" s="1">
        <v>0</v>
      </c>
      <c r="F2" s="1">
        <v>0.27469279927452311</v>
      </c>
      <c r="G2" s="1">
        <v>9.5764508315640118</v>
      </c>
      <c r="H2" s="1">
        <v>0</v>
      </c>
      <c r="I2" s="25">
        <f>SUM(B2:H2)-H2-C2</f>
        <v>10.953218671930456</v>
      </c>
      <c r="J2" s="25">
        <f t="shared" ref="J2:J21" si="0">C2+E2+H2</f>
        <v>0</v>
      </c>
      <c r="K2" s="25">
        <f t="shared" ref="K2:K21" si="1">I2-J2</f>
        <v>10.953218671930456</v>
      </c>
    </row>
    <row r="3" spans="1:12">
      <c r="A3" s="5">
        <v>1994</v>
      </c>
      <c r="B3" s="1">
        <v>0</v>
      </c>
      <c r="C3" s="1">
        <v>0</v>
      </c>
      <c r="D3" s="1">
        <v>1.3156894036041953</v>
      </c>
      <c r="E3" s="1">
        <v>0</v>
      </c>
      <c r="F3" s="1">
        <v>1.7269904475735618</v>
      </c>
      <c r="G3" s="1">
        <v>12.396135857118381</v>
      </c>
      <c r="H3" s="1">
        <v>0</v>
      </c>
      <c r="I3" s="25">
        <f t="shared" ref="I3:I21" si="2">SUM(B3:H3)</f>
        <v>15.438815708296138</v>
      </c>
      <c r="J3" s="25">
        <f t="shared" si="0"/>
        <v>0</v>
      </c>
      <c r="K3" s="25">
        <f t="shared" si="1"/>
        <v>15.438815708296138</v>
      </c>
    </row>
    <row r="4" spans="1:12">
      <c r="A4" s="5">
        <v>1995</v>
      </c>
      <c r="B4" s="1">
        <v>0</v>
      </c>
      <c r="C4" s="1">
        <v>0.15400952049473776</v>
      </c>
      <c r="D4" s="1">
        <v>1.4305391893844319</v>
      </c>
      <c r="E4" s="1">
        <v>0.43972524605740376</v>
      </c>
      <c r="F4" s="1">
        <v>5.7897570223033084</v>
      </c>
      <c r="G4" s="1">
        <v>12.607799117768076</v>
      </c>
      <c r="H4" s="1">
        <v>1.0222219662119298</v>
      </c>
      <c r="I4" s="25">
        <f t="shared" si="2"/>
        <v>21.444052062219889</v>
      </c>
      <c r="J4" s="25">
        <f t="shared" si="0"/>
        <v>1.6159567327640714</v>
      </c>
      <c r="K4" s="25">
        <f t="shared" si="1"/>
        <v>19.828095329455817</v>
      </c>
    </row>
    <row r="5" spans="1:12">
      <c r="A5" s="5">
        <v>1996</v>
      </c>
      <c r="B5" s="1">
        <v>1.33</v>
      </c>
      <c r="C5" s="1">
        <v>0.66289949599999998</v>
      </c>
      <c r="D5" s="1">
        <v>1.401956499</v>
      </c>
      <c r="E5" s="1">
        <v>2.208045517</v>
      </c>
      <c r="F5" s="1">
        <v>5.5397255349999996</v>
      </c>
      <c r="G5" s="1">
        <v>10.440633851999999</v>
      </c>
      <c r="H5" s="1">
        <v>4.5948498949999994</v>
      </c>
      <c r="I5" s="25">
        <f t="shared" si="2"/>
        <v>26.178110794000002</v>
      </c>
      <c r="J5" s="25">
        <f t="shared" si="0"/>
        <v>7.4657949079999995</v>
      </c>
      <c r="K5" s="25">
        <f t="shared" si="1"/>
        <v>18.712315886000003</v>
      </c>
    </row>
    <row r="6" spans="1:12">
      <c r="A6" s="5">
        <v>1997</v>
      </c>
      <c r="B6" s="1">
        <v>1.86</v>
      </c>
      <c r="C6" s="1">
        <v>0.791423969</v>
      </c>
      <c r="D6" s="1">
        <v>1.5708712309999999</v>
      </c>
      <c r="E6" s="1">
        <v>2.8853807419999997</v>
      </c>
      <c r="F6" s="1">
        <v>6.2512773199999989</v>
      </c>
      <c r="G6" s="1">
        <v>10.623428162</v>
      </c>
      <c r="H6" s="1">
        <v>5.3607020470000002</v>
      </c>
      <c r="I6" s="25">
        <f t="shared" si="2"/>
        <v>29.343083470999996</v>
      </c>
      <c r="J6" s="25">
        <f t="shared" si="0"/>
        <v>9.0375067579999993</v>
      </c>
      <c r="K6" s="25">
        <f t="shared" si="1"/>
        <v>20.305576712999997</v>
      </c>
    </row>
    <row r="7" spans="1:12">
      <c r="A7" s="5">
        <v>1998</v>
      </c>
      <c r="B7" s="1">
        <v>2.31</v>
      </c>
      <c r="C7" s="1">
        <v>0.903702161</v>
      </c>
      <c r="D7" s="1">
        <v>1.77386</v>
      </c>
      <c r="E7" s="1">
        <v>3.3014665969999997</v>
      </c>
      <c r="F7" s="1">
        <v>6.8730088110000001</v>
      </c>
      <c r="G7" s="1">
        <v>10.549551581999999</v>
      </c>
      <c r="H7" s="1">
        <v>5.5689634569999997</v>
      </c>
      <c r="I7" s="25">
        <f t="shared" si="2"/>
        <v>31.280552607999997</v>
      </c>
      <c r="J7" s="25">
        <f t="shared" si="0"/>
        <v>9.7741322149999981</v>
      </c>
      <c r="K7" s="25">
        <f t="shared" si="1"/>
        <v>21.506420392999999</v>
      </c>
    </row>
    <row r="8" spans="1:12">
      <c r="A8" s="5">
        <v>1999</v>
      </c>
      <c r="B8" s="1">
        <v>2.9</v>
      </c>
      <c r="C8" s="1">
        <v>1.041463502</v>
      </c>
      <c r="D8" s="1">
        <v>1.9152708540000001</v>
      </c>
      <c r="E8" s="1">
        <v>3.4151173379999999</v>
      </c>
      <c r="F8" s="1">
        <v>7.4850734640000001</v>
      </c>
      <c r="G8" s="1">
        <v>10.760092262000001</v>
      </c>
      <c r="H8" s="1">
        <v>5.5488085389999995</v>
      </c>
      <c r="I8" s="25">
        <f t="shared" si="2"/>
        <v>33.065825959000001</v>
      </c>
      <c r="J8" s="25">
        <f t="shared" si="0"/>
        <v>10.005389379</v>
      </c>
      <c r="K8" s="25">
        <f t="shared" si="1"/>
        <v>23.060436580000001</v>
      </c>
    </row>
    <row r="9" spans="1:12">
      <c r="A9" s="5">
        <v>2000</v>
      </c>
      <c r="B9" s="1">
        <v>4.5604199999999997</v>
      </c>
      <c r="C9" s="1">
        <v>1.1228478499999999</v>
      </c>
      <c r="D9" s="1">
        <v>2.1623942539999996</v>
      </c>
      <c r="E9" s="1">
        <v>3.6910943369999996</v>
      </c>
      <c r="F9" s="1">
        <v>8.475023994999999</v>
      </c>
      <c r="G9" s="1">
        <v>10.822597753</v>
      </c>
      <c r="H9" s="1">
        <v>5.367330398</v>
      </c>
      <c r="I9" s="25">
        <f t="shared" si="2"/>
        <v>36.201708586999999</v>
      </c>
      <c r="J9" s="25">
        <f t="shared" si="0"/>
        <v>10.181272584999999</v>
      </c>
      <c r="K9" s="25">
        <f t="shared" si="1"/>
        <v>26.020436002</v>
      </c>
    </row>
    <row r="10" spans="1:12">
      <c r="A10" s="5">
        <v>2001</v>
      </c>
      <c r="B10" s="1">
        <v>5.0904199999999999</v>
      </c>
      <c r="C10" s="1">
        <v>1.1822859809999999</v>
      </c>
      <c r="D10" s="1">
        <v>2.5089773270000002</v>
      </c>
      <c r="E10" s="1">
        <v>3.7012864049999998</v>
      </c>
      <c r="F10" s="1">
        <v>9.4064021690000015</v>
      </c>
      <c r="G10" s="1">
        <v>11.285974559</v>
      </c>
      <c r="H10" s="1">
        <v>5.0967385699999994</v>
      </c>
      <c r="I10" s="25">
        <f t="shared" si="2"/>
        <v>38.272085011000001</v>
      </c>
      <c r="J10" s="25">
        <f t="shared" si="0"/>
        <v>9.9803109560000003</v>
      </c>
      <c r="K10" s="25">
        <f t="shared" si="1"/>
        <v>28.291774055000001</v>
      </c>
    </row>
    <row r="11" spans="1:12">
      <c r="A11" s="5">
        <v>2002</v>
      </c>
      <c r="B11" s="1">
        <v>6.2204199999999998</v>
      </c>
      <c r="C11" s="1">
        <v>1.264960273</v>
      </c>
      <c r="D11" s="1">
        <v>2.857090184</v>
      </c>
      <c r="E11" s="1">
        <v>3.9369695820000001</v>
      </c>
      <c r="F11" s="1">
        <v>10.744070714999999</v>
      </c>
      <c r="G11" s="1">
        <v>12.267202205</v>
      </c>
      <c r="H11" s="1">
        <v>5.124081865</v>
      </c>
      <c r="I11" s="25">
        <f t="shared" si="2"/>
        <v>42.414794824000005</v>
      </c>
      <c r="J11" s="25">
        <f t="shared" si="0"/>
        <v>10.32601172</v>
      </c>
      <c r="K11" s="25">
        <f t="shared" si="1"/>
        <v>32.088783104000001</v>
      </c>
      <c r="L11" s="25"/>
    </row>
    <row r="12" spans="1:12">
      <c r="A12" s="5">
        <v>2003</v>
      </c>
      <c r="B12" s="1">
        <v>8.2604199999999999</v>
      </c>
      <c r="C12" s="1">
        <v>1.5260143989999999</v>
      </c>
      <c r="D12" s="1">
        <v>3.3380623759999999</v>
      </c>
      <c r="E12" s="1">
        <v>4.3083023729999992</v>
      </c>
      <c r="F12" s="1">
        <v>12.687916700000001</v>
      </c>
      <c r="G12" s="1">
        <v>14.044746913999999</v>
      </c>
      <c r="H12" s="1">
        <v>5.4854664069999997</v>
      </c>
      <c r="I12" s="25">
        <f t="shared" si="2"/>
        <v>49.650929168999994</v>
      </c>
      <c r="J12" s="25">
        <f t="shared" si="0"/>
        <v>11.319783178999998</v>
      </c>
      <c r="K12" s="25">
        <f t="shared" si="1"/>
        <v>38.331145989999996</v>
      </c>
      <c r="L12" s="25"/>
    </row>
    <row r="13" spans="1:12">
      <c r="A13" s="5">
        <v>2004</v>
      </c>
      <c r="B13" s="1">
        <v>10.82</v>
      </c>
      <c r="C13" s="1">
        <v>1.811914118</v>
      </c>
      <c r="D13" s="1">
        <v>4.4208502569999997</v>
      </c>
      <c r="E13" s="1">
        <v>4.4347378879999999</v>
      </c>
      <c r="F13" s="1">
        <v>15.164415956999999</v>
      </c>
      <c r="G13" s="1">
        <v>16.365963554</v>
      </c>
      <c r="H13" s="1">
        <v>5.6732227619999991</v>
      </c>
      <c r="I13" s="25">
        <f t="shared" si="2"/>
        <v>58.691104536000005</v>
      </c>
      <c r="J13" s="25">
        <f t="shared" si="0"/>
        <v>11.919874768</v>
      </c>
      <c r="K13" s="25">
        <f t="shared" si="1"/>
        <v>46.771229768000005</v>
      </c>
      <c r="L13" s="25"/>
    </row>
    <row r="14" spans="1:12">
      <c r="A14" s="5">
        <v>2005</v>
      </c>
      <c r="B14" s="1">
        <v>14.51</v>
      </c>
      <c r="C14" s="1">
        <v>2.0004749720000001</v>
      </c>
      <c r="D14" s="1">
        <v>5.3626225090000004</v>
      </c>
      <c r="E14" s="1">
        <v>4.5644318689999999</v>
      </c>
      <c r="F14" s="1">
        <v>17.280633958999999</v>
      </c>
      <c r="G14" s="1">
        <v>18.132073545000001</v>
      </c>
      <c r="H14" s="1">
        <v>5.6935246239999993</v>
      </c>
      <c r="I14" s="25">
        <f t="shared" si="2"/>
        <v>67.543761478000008</v>
      </c>
      <c r="J14" s="25">
        <f t="shared" si="0"/>
        <v>12.258431464999999</v>
      </c>
      <c r="K14" s="25">
        <f t="shared" si="1"/>
        <v>55.285330013000006</v>
      </c>
      <c r="L14" s="25"/>
    </row>
    <row r="15" spans="1:12">
      <c r="A15" s="5">
        <v>2006</v>
      </c>
      <c r="B15" s="1">
        <v>17.79</v>
      </c>
      <c r="C15" s="1">
        <v>2.1211649590000001</v>
      </c>
      <c r="D15" s="1">
        <v>6.0621965680000001</v>
      </c>
      <c r="E15" s="1">
        <v>4.6438337919999997</v>
      </c>
      <c r="F15" s="1">
        <v>18.965021067000002</v>
      </c>
      <c r="G15" s="1">
        <v>18.968484468</v>
      </c>
      <c r="H15" s="1">
        <v>5.4714754929999998</v>
      </c>
      <c r="I15" s="25">
        <f t="shared" si="2"/>
        <v>74.022176346999998</v>
      </c>
      <c r="J15" s="25">
        <f t="shared" si="0"/>
        <v>12.236474244</v>
      </c>
      <c r="K15" s="25">
        <f t="shared" si="1"/>
        <v>61.785702102999998</v>
      </c>
      <c r="L15" s="25"/>
    </row>
    <row r="16" spans="1:12">
      <c r="A16" s="5">
        <v>2007</v>
      </c>
      <c r="B16" s="1">
        <v>21.1</v>
      </c>
      <c r="C16" s="1">
        <v>2.2398756180000001</v>
      </c>
      <c r="D16" s="1">
        <v>7.9814396640000007</v>
      </c>
      <c r="E16" s="1">
        <v>4.4500332739999999</v>
      </c>
      <c r="F16" s="1">
        <v>19.898762855000001</v>
      </c>
      <c r="G16" s="1">
        <v>19.815458932000002</v>
      </c>
      <c r="H16" s="1">
        <v>5.1984530849999997</v>
      </c>
      <c r="I16" s="25">
        <f t="shared" si="2"/>
        <v>80.684023428000003</v>
      </c>
      <c r="J16" s="25">
        <f t="shared" si="0"/>
        <v>11.888361976999999</v>
      </c>
      <c r="K16" s="25">
        <f t="shared" si="1"/>
        <v>68.795661451000001</v>
      </c>
      <c r="L16" s="25"/>
    </row>
    <row r="17" spans="1:12">
      <c r="A17" s="5">
        <v>2008</v>
      </c>
      <c r="B17" s="1">
        <v>23.209603962000003</v>
      </c>
      <c r="C17" s="1">
        <v>2.3072023189999999</v>
      </c>
      <c r="D17" s="1">
        <v>8.4665048749999983</v>
      </c>
      <c r="E17" s="1">
        <v>4.9259351200000001</v>
      </c>
      <c r="F17" s="1">
        <v>22.463685824999999</v>
      </c>
      <c r="G17" s="1">
        <v>23.236357621</v>
      </c>
      <c r="H17" s="1">
        <v>5.861616326</v>
      </c>
      <c r="I17" s="25">
        <f t="shared" si="2"/>
        <v>90.470906048000003</v>
      </c>
      <c r="J17" s="25">
        <f t="shared" si="0"/>
        <v>13.094753765</v>
      </c>
      <c r="K17" s="25">
        <f t="shared" si="1"/>
        <v>77.37615228300001</v>
      </c>
      <c r="L17" s="25"/>
    </row>
    <row r="18" spans="1:12">
      <c r="A18" s="5">
        <v>2009</v>
      </c>
      <c r="B18" s="1">
        <v>11.9</v>
      </c>
      <c r="C18" s="1">
        <v>3.4760647570000001</v>
      </c>
      <c r="D18" s="1">
        <v>8.5386635380000016</v>
      </c>
      <c r="E18" s="1">
        <v>9.3230339429999987</v>
      </c>
      <c r="F18" s="1">
        <v>31.101188310000001</v>
      </c>
      <c r="G18" s="1">
        <v>24.746490739000002</v>
      </c>
      <c r="H18" s="1">
        <v>8.2820940309999997</v>
      </c>
      <c r="I18" s="25">
        <f t="shared" si="2"/>
        <v>97.367535318000009</v>
      </c>
      <c r="J18" s="25">
        <f t="shared" si="0"/>
        <v>21.081192730999998</v>
      </c>
      <c r="K18" s="25">
        <f t="shared" si="1"/>
        <v>76.286342587000007</v>
      </c>
      <c r="L18" s="25"/>
    </row>
    <row r="19" spans="1:12">
      <c r="A19" s="5">
        <v>2010</v>
      </c>
      <c r="B19" s="1">
        <v>8.5</v>
      </c>
      <c r="C19" s="1">
        <v>6.27174633</v>
      </c>
      <c r="D19" s="1">
        <v>8.3151670129999999</v>
      </c>
      <c r="E19" s="1">
        <v>17.864593799999998</v>
      </c>
      <c r="F19" s="1">
        <v>28.702979705000001</v>
      </c>
      <c r="G19" s="1">
        <v>23.079513867000003</v>
      </c>
      <c r="H19" s="1">
        <v>14.990538946999997</v>
      </c>
      <c r="I19" s="25">
        <f t="shared" si="2"/>
        <v>107.72453966200001</v>
      </c>
      <c r="J19" s="25">
        <f t="shared" si="0"/>
        <v>39.126879076999998</v>
      </c>
      <c r="K19" s="25">
        <f t="shared" si="1"/>
        <v>68.597660585000014</v>
      </c>
      <c r="L19" s="25"/>
    </row>
    <row r="20" spans="1:12">
      <c r="A20" s="5">
        <v>2011</v>
      </c>
      <c r="B20" s="1">
        <v>7.72</v>
      </c>
      <c r="C20" s="1">
        <v>17.534571640999999</v>
      </c>
      <c r="D20" s="1">
        <v>0</v>
      </c>
      <c r="E20" s="1">
        <v>47.328471041</v>
      </c>
      <c r="F20" s="1">
        <v>0</v>
      </c>
      <c r="G20" s="1">
        <v>0</v>
      </c>
      <c r="H20" s="1">
        <v>40.669047908000003</v>
      </c>
      <c r="I20" s="25">
        <f t="shared" si="2"/>
        <v>113.25209058999999</v>
      </c>
      <c r="J20" s="25">
        <f t="shared" si="0"/>
        <v>105.53209059</v>
      </c>
      <c r="K20" s="25">
        <f t="shared" si="1"/>
        <v>7.7199999999999989</v>
      </c>
      <c r="L20" s="25"/>
    </row>
    <row r="21" spans="1:12">
      <c r="A21" s="5">
        <v>2012</v>
      </c>
      <c r="B21" s="1">
        <v>8.02</v>
      </c>
      <c r="C21" s="1">
        <v>18.668049027000002</v>
      </c>
      <c r="D21" s="1">
        <v>0</v>
      </c>
      <c r="E21" s="1">
        <v>47.357534381999997</v>
      </c>
      <c r="F21" s="1">
        <v>0</v>
      </c>
      <c r="G21" s="1">
        <v>0</v>
      </c>
      <c r="H21" s="1">
        <v>41.004822507999997</v>
      </c>
      <c r="I21" s="25">
        <f t="shared" si="2"/>
        <v>115.05040591700001</v>
      </c>
      <c r="J21" s="25">
        <f t="shared" si="0"/>
        <v>107.030405917</v>
      </c>
      <c r="K21" s="25">
        <f t="shared" si="1"/>
        <v>8.0200000000000102</v>
      </c>
      <c r="L21" s="25"/>
    </row>
    <row r="22" spans="1:12">
      <c r="B22" s="1"/>
      <c r="C22" s="1"/>
      <c r="D22" s="1"/>
      <c r="E22" s="1"/>
      <c r="F22" s="1"/>
      <c r="G22" s="1"/>
      <c r="H22" s="1"/>
      <c r="I22" s="1"/>
    </row>
    <row r="23" spans="1:12">
      <c r="B23" s="1"/>
      <c r="C23" s="1"/>
      <c r="D23" s="1"/>
      <c r="E23" s="1"/>
      <c r="F23" s="1"/>
      <c r="G23" s="1"/>
      <c r="H23" s="1"/>
      <c r="I23" s="1"/>
    </row>
    <row r="24" spans="1:12">
      <c r="D24" s="27"/>
      <c r="E24" s="25"/>
    </row>
    <row r="25" spans="1:12">
      <c r="D25" s="27"/>
      <c r="E25" s="25"/>
    </row>
    <row r="26" spans="1:12">
      <c r="D26" s="27"/>
      <c r="E26" s="25"/>
    </row>
    <row r="27" spans="1:12">
      <c r="D27" s="27"/>
      <c r="E27" s="25"/>
    </row>
    <row r="28" spans="1:12">
      <c r="D28" s="27"/>
      <c r="E28" s="25"/>
    </row>
    <row r="29" spans="1:12">
      <c r="D29" s="27"/>
      <c r="E29" s="25"/>
    </row>
    <row r="30" spans="1:12">
      <c r="D30" s="27"/>
      <c r="E30" s="25"/>
    </row>
    <row r="31" spans="1:12">
      <c r="B31" s="4"/>
      <c r="D31" s="27"/>
      <c r="E31" s="25"/>
    </row>
    <row r="32" spans="1:12">
      <c r="B32" s="4"/>
      <c r="D32" s="27"/>
      <c r="E32" s="25"/>
    </row>
    <row r="33" spans="2:5">
      <c r="B33" s="4"/>
      <c r="D33" s="27"/>
      <c r="E33" s="25"/>
    </row>
    <row r="34" spans="2:5">
      <c r="B34" s="4"/>
      <c r="D34" s="27"/>
      <c r="E34" s="25"/>
    </row>
    <row r="35" spans="2:5">
      <c r="B35" s="4"/>
      <c r="D35" s="27"/>
      <c r="E35" s="25"/>
    </row>
    <row r="36" spans="2:5">
      <c r="D36" s="27"/>
      <c r="E36" s="25"/>
    </row>
    <row r="37" spans="2:5">
      <c r="D37" s="27"/>
      <c r="E37" s="25"/>
    </row>
    <row r="38" spans="2:5">
      <c r="D38" s="27"/>
      <c r="E38" s="25"/>
    </row>
    <row r="39" spans="2:5">
      <c r="D39" s="27"/>
      <c r="E39" s="25"/>
    </row>
    <row r="40" spans="2:5">
      <c r="D40" s="27"/>
      <c r="E40" s="25"/>
    </row>
    <row r="41" spans="2:5">
      <c r="D41" s="27"/>
      <c r="E41" s="25"/>
    </row>
    <row r="42" spans="2:5">
      <c r="D42" s="27"/>
      <c r="E42" s="25"/>
    </row>
    <row r="43" spans="2:5">
      <c r="D43" s="27"/>
      <c r="E43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zoomScale="85" zoomScaleNormal="85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baseColWidth="10" defaultColWidth="8.83203125" defaultRowHeight="15" x14ac:dyDescent="0"/>
  <cols>
    <col min="1" max="16384" width="8.83203125" style="5"/>
  </cols>
  <sheetData>
    <row r="1" spans="1:30">
      <c r="A1" s="5" t="s">
        <v>0</v>
      </c>
      <c r="I1" s="1" t="str">
        <f>Origination!G1</f>
        <v>offelsub</v>
      </c>
      <c r="K1" s="5" t="s">
        <v>37</v>
      </c>
      <c r="L1" s="5" t="s">
        <v>38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  <c r="Z1" s="5" t="s">
        <v>14</v>
      </c>
      <c r="AA1" s="5" t="s">
        <v>15</v>
      </c>
      <c r="AB1" s="5" t="s">
        <v>16</v>
      </c>
      <c r="AC1" s="5" t="s">
        <v>17</v>
      </c>
      <c r="AD1" s="5" t="s">
        <v>18</v>
      </c>
    </row>
    <row r="2" spans="1:30">
      <c r="A2" s="5">
        <v>1993</v>
      </c>
      <c r="B2" s="1"/>
      <c r="C2" s="1"/>
      <c r="D2" s="1"/>
      <c r="E2" s="1"/>
      <c r="F2" s="1"/>
      <c r="G2" s="1"/>
      <c r="H2" s="1"/>
      <c r="I2" s="1">
        <f>Origination!G2</f>
        <v>9.5764508315640118</v>
      </c>
      <c r="J2" s="2"/>
      <c r="K2" s="22">
        <v>6.9400000000000003E-2</v>
      </c>
      <c r="L2" s="23">
        <v>6.2199999999999998E-2</v>
      </c>
      <c r="M2" s="23">
        <v>7.4300000000000005E-2</v>
      </c>
      <c r="N2" s="23">
        <v>8.2500000000000004E-2</v>
      </c>
      <c r="O2" s="23">
        <v>8.2500000000000004E-2</v>
      </c>
      <c r="P2" s="23">
        <v>8.2500000000000004E-2</v>
      </c>
      <c r="Q2" s="23">
        <v>7.46E-2</v>
      </c>
      <c r="R2" s="5">
        <v>6.9199999999999998E-2</v>
      </c>
      <c r="S2" s="5">
        <v>8.1900000000000001E-2</v>
      </c>
    </row>
    <row r="3" spans="1:30">
      <c r="A3" s="5">
        <v>1994</v>
      </c>
      <c r="B3" s="1"/>
      <c r="C3" s="1"/>
      <c r="D3" s="1"/>
      <c r="E3" s="1"/>
      <c r="F3" s="1"/>
      <c r="G3" s="1"/>
      <c r="H3" s="1"/>
      <c r="I3" s="1">
        <f>Origination!G3</f>
        <v>12.396135857118381</v>
      </c>
      <c r="J3" s="2"/>
      <c r="K3" s="22"/>
      <c r="L3" s="23">
        <v>6.2199999999999998E-2</v>
      </c>
      <c r="M3" s="23">
        <v>7.4300000000000005E-2</v>
      </c>
      <c r="N3" s="23">
        <v>8.2500000000000004E-2</v>
      </c>
      <c r="O3" s="23">
        <v>8.2500000000000004E-2</v>
      </c>
      <c r="P3" s="23">
        <v>8.2500000000000004E-2</v>
      </c>
      <c r="Q3" s="23">
        <v>7.46E-2</v>
      </c>
      <c r="R3" s="5">
        <v>6.9199999999999998E-2</v>
      </c>
      <c r="S3" s="5">
        <v>8.1900000000000001E-2</v>
      </c>
      <c r="T3" s="5">
        <v>5.9900000000000002E-2</v>
      </c>
    </row>
    <row r="4" spans="1:30">
      <c r="A4" s="5">
        <v>1995</v>
      </c>
      <c r="B4" s="1"/>
      <c r="C4" s="1"/>
      <c r="D4" s="1"/>
      <c r="E4" s="1"/>
      <c r="F4" s="1"/>
      <c r="G4" s="1"/>
      <c r="H4" s="1"/>
      <c r="I4" s="1">
        <f>Origination!G4</f>
        <v>12.607799117768076</v>
      </c>
      <c r="J4" s="2"/>
      <c r="K4" s="22"/>
      <c r="L4" s="23"/>
      <c r="M4" s="23">
        <v>7.4300000000000005E-2</v>
      </c>
      <c r="N4" s="23">
        <v>8.2500000000000004E-2</v>
      </c>
      <c r="O4" s="23">
        <v>8.2500000000000004E-2</v>
      </c>
      <c r="P4" s="23">
        <v>8.2500000000000004E-2</v>
      </c>
      <c r="Q4" s="23">
        <v>7.46E-2</v>
      </c>
      <c r="R4" s="5">
        <v>6.9199999999999998E-2</v>
      </c>
      <c r="S4" s="5">
        <v>8.1900000000000001E-2</v>
      </c>
      <c r="T4" s="5">
        <v>5.9900000000000002E-2</v>
      </c>
      <c r="U4" s="5">
        <v>4.0599999999999997E-2</v>
      </c>
    </row>
    <row r="5" spans="1:30">
      <c r="A5" s="5">
        <v>1996</v>
      </c>
      <c r="B5" s="1"/>
      <c r="C5" s="1"/>
      <c r="D5" s="1"/>
      <c r="E5" s="1"/>
      <c r="F5" s="1"/>
      <c r="G5" s="1"/>
      <c r="H5" s="1"/>
      <c r="I5" s="1">
        <f>Origination!G5</f>
        <v>10.440633851999999</v>
      </c>
      <c r="J5" s="2"/>
      <c r="K5" s="22"/>
      <c r="L5" s="23"/>
      <c r="M5" s="23"/>
      <c r="N5" s="23">
        <v>8.2500000000000004E-2</v>
      </c>
      <c r="O5" s="23">
        <v>8.2500000000000004E-2</v>
      </c>
      <c r="P5" s="23">
        <v>8.2500000000000004E-2</v>
      </c>
      <c r="Q5" s="23">
        <v>7.46E-2</v>
      </c>
      <c r="R5" s="5">
        <v>6.9199999999999998E-2</v>
      </c>
      <c r="S5" s="5">
        <v>8.1900000000000001E-2</v>
      </c>
      <c r="T5" s="5">
        <v>5.9900000000000002E-2</v>
      </c>
      <c r="U5" s="5">
        <v>4.0599999999999997E-2</v>
      </c>
      <c r="V5" s="5">
        <v>3.4200000000000001E-2</v>
      </c>
    </row>
    <row r="6" spans="1:30">
      <c r="A6" s="5">
        <v>1997</v>
      </c>
      <c r="B6" s="1"/>
      <c r="C6" s="1"/>
      <c r="D6" s="1"/>
      <c r="E6" s="1"/>
      <c r="F6" s="1"/>
      <c r="G6" s="1"/>
      <c r="H6" s="1"/>
      <c r="I6" s="1">
        <f>Origination!G6</f>
        <v>10.623428162</v>
      </c>
      <c r="J6" s="2"/>
      <c r="K6" s="22"/>
      <c r="L6" s="23"/>
      <c r="M6" s="23"/>
      <c r="N6" s="23"/>
      <c r="O6" s="23">
        <v>8.2500000000000004E-2</v>
      </c>
      <c r="P6" s="23">
        <v>8.2500000000000004E-2</v>
      </c>
      <c r="Q6" s="23">
        <v>7.46E-2</v>
      </c>
      <c r="R6" s="5">
        <v>6.9199999999999998E-2</v>
      </c>
      <c r="S6" s="5">
        <v>8.1900000000000001E-2</v>
      </c>
      <c r="T6" s="5">
        <v>5.9900000000000002E-2</v>
      </c>
      <c r="U6" s="5">
        <v>4.0599999999999997E-2</v>
      </c>
      <c r="V6" s="5">
        <v>3.4200000000000001E-2</v>
      </c>
      <c r="W6" s="5">
        <v>3.3700000000000001E-2</v>
      </c>
    </row>
    <row r="7" spans="1:30">
      <c r="A7" s="5">
        <v>1998</v>
      </c>
      <c r="B7" s="1"/>
      <c r="C7" s="1"/>
      <c r="D7" s="1"/>
      <c r="E7" s="1"/>
      <c r="F7" s="1"/>
      <c r="G7" s="1"/>
      <c r="H7" s="1"/>
      <c r="I7" s="1">
        <f>Origination!G7</f>
        <v>10.549551581999999</v>
      </c>
      <c r="J7" s="2"/>
      <c r="K7" s="22"/>
      <c r="L7" s="23"/>
      <c r="M7" s="23"/>
      <c r="N7" s="23"/>
      <c r="O7" s="23"/>
      <c r="P7" s="23">
        <v>8.2500000000000004E-2</v>
      </c>
      <c r="Q7" s="23">
        <v>7.46E-2</v>
      </c>
      <c r="R7" s="5">
        <v>6.9199999999999998E-2</v>
      </c>
      <c r="S7" s="5">
        <v>8.1900000000000001E-2</v>
      </c>
      <c r="T7" s="5">
        <v>5.9900000000000002E-2</v>
      </c>
      <c r="U7" s="5">
        <v>4.0599999999999997E-2</v>
      </c>
      <c r="V7" s="5">
        <v>3.4200000000000001E-2</v>
      </c>
      <c r="W7" s="5">
        <v>3.3700000000000001E-2</v>
      </c>
      <c r="X7" s="5">
        <v>5.2999999999999999E-2</v>
      </c>
    </row>
    <row r="8" spans="1:30">
      <c r="A8" s="5">
        <v>1999</v>
      </c>
      <c r="B8" s="1"/>
      <c r="C8" s="1"/>
      <c r="D8" s="1"/>
      <c r="E8" s="1"/>
      <c r="F8" s="1"/>
      <c r="G8" s="1"/>
      <c r="H8" s="1"/>
      <c r="I8" s="1">
        <f>Origination!G8</f>
        <v>10.760092262000001</v>
      </c>
      <c r="J8" s="2"/>
      <c r="K8" s="22"/>
      <c r="L8" s="23"/>
      <c r="M8" s="23"/>
      <c r="N8" s="23"/>
      <c r="O8" s="23"/>
      <c r="P8" s="23"/>
      <c r="Q8" s="23">
        <v>7.46E-2</v>
      </c>
      <c r="R8" s="5">
        <v>6.9199999999999998E-2</v>
      </c>
      <c r="S8" s="5">
        <v>8.1900000000000001E-2</v>
      </c>
      <c r="T8" s="5">
        <v>5.9900000000000002E-2</v>
      </c>
      <c r="U8" s="5">
        <v>4.0599999999999997E-2</v>
      </c>
      <c r="V8" s="5">
        <v>3.4200000000000001E-2</v>
      </c>
      <c r="W8" s="5">
        <v>3.3700000000000001E-2</v>
      </c>
      <c r="X8" s="5">
        <v>5.2999999999999999E-2</v>
      </c>
      <c r="Y8" s="5">
        <v>7.1400000000000005E-2</v>
      </c>
    </row>
    <row r="9" spans="1:30">
      <c r="A9" s="5">
        <v>2000</v>
      </c>
      <c r="B9" s="1"/>
      <c r="C9" s="1"/>
      <c r="D9" s="1"/>
      <c r="E9" s="1"/>
      <c r="F9" s="1"/>
      <c r="G9" s="1"/>
      <c r="H9" s="1"/>
      <c r="I9" s="1">
        <f>Origination!G9</f>
        <v>10.822597753</v>
      </c>
      <c r="J9" s="2"/>
      <c r="K9" s="22"/>
      <c r="L9" s="23"/>
      <c r="M9" s="23"/>
      <c r="N9" s="23"/>
      <c r="O9" s="23"/>
      <c r="P9" s="23"/>
      <c r="Q9" s="23"/>
      <c r="R9" s="5">
        <v>6.9199999999999998E-2</v>
      </c>
      <c r="S9" s="5">
        <v>8.1900000000000001E-2</v>
      </c>
      <c r="T9" s="5">
        <v>5.9900000000000002E-2</v>
      </c>
      <c r="U9" s="5">
        <v>4.0599999999999997E-2</v>
      </c>
      <c r="V9" s="5">
        <v>3.4200000000000001E-2</v>
      </c>
      <c r="W9" s="5">
        <v>3.3700000000000001E-2</v>
      </c>
      <c r="X9" s="5">
        <v>5.2999999999999999E-2</v>
      </c>
      <c r="Y9" s="5">
        <v>7.1400000000000005E-2</v>
      </c>
      <c r="Z9" s="5">
        <v>7.22E-2</v>
      </c>
    </row>
    <row r="10" spans="1:30">
      <c r="A10" s="5">
        <v>2001</v>
      </c>
      <c r="B10" s="1"/>
      <c r="C10" s="1"/>
      <c r="D10" s="1"/>
      <c r="E10" s="1"/>
      <c r="F10" s="1"/>
      <c r="G10" s="1"/>
      <c r="H10" s="1"/>
      <c r="I10" s="1">
        <f>Origination!G10</f>
        <v>11.285974559</v>
      </c>
      <c r="J10" s="2"/>
      <c r="K10" s="22"/>
      <c r="L10" s="23"/>
      <c r="M10" s="23"/>
      <c r="N10" s="23"/>
      <c r="O10" s="23"/>
      <c r="P10" s="23"/>
      <c r="Q10" s="23"/>
      <c r="S10" s="5">
        <v>8.1900000000000001E-2</v>
      </c>
      <c r="T10" s="5">
        <v>5.9900000000000002E-2</v>
      </c>
      <c r="U10" s="5">
        <v>4.0599999999999997E-2</v>
      </c>
      <c r="V10" s="5">
        <v>3.4200000000000001E-2</v>
      </c>
      <c r="W10" s="5">
        <v>3.3700000000000001E-2</v>
      </c>
      <c r="X10" s="5">
        <v>5.2999999999999999E-2</v>
      </c>
      <c r="Y10" s="5">
        <v>7.1400000000000005E-2</v>
      </c>
      <c r="Z10" s="5">
        <v>7.22E-2</v>
      </c>
      <c r="AA10" s="5">
        <v>4.2099999999999999E-2</v>
      </c>
    </row>
    <row r="11" spans="1:30">
      <c r="A11" s="5">
        <v>2002</v>
      </c>
      <c r="B11" s="1"/>
      <c r="C11" s="1"/>
      <c r="D11" s="1"/>
      <c r="E11" s="1"/>
      <c r="F11" s="1"/>
      <c r="G11" s="1"/>
      <c r="H11" s="1"/>
      <c r="I11" s="1">
        <f>Origination!G11</f>
        <v>12.267202205</v>
      </c>
      <c r="J11" s="2"/>
      <c r="K11" s="22"/>
      <c r="L11" s="23"/>
      <c r="M11" s="23"/>
      <c r="N11" s="23"/>
      <c r="O11" s="23"/>
      <c r="P11" s="23"/>
      <c r="Q11" s="23"/>
      <c r="T11" s="5">
        <v>5.9900000000000002E-2</v>
      </c>
      <c r="U11" s="5">
        <v>4.0599999999999997E-2</v>
      </c>
      <c r="V11" s="5">
        <v>3.4200000000000001E-2</v>
      </c>
      <c r="W11" s="5">
        <v>3.3700000000000001E-2</v>
      </c>
      <c r="X11" s="5">
        <v>5.2999999999999999E-2</v>
      </c>
      <c r="Y11" s="5">
        <v>7.1400000000000005E-2</v>
      </c>
      <c r="Z11" s="5">
        <v>7.22E-2</v>
      </c>
      <c r="AA11" s="5">
        <v>4.2099999999999999E-2</v>
      </c>
      <c r="AB11" s="5">
        <v>2.4799999999999999E-2</v>
      </c>
    </row>
    <row r="12" spans="1:30">
      <c r="A12" s="5">
        <v>2003</v>
      </c>
      <c r="B12" s="1"/>
      <c r="C12" s="1"/>
      <c r="D12" s="1"/>
      <c r="E12" s="1"/>
      <c r="F12" s="1"/>
      <c r="G12" s="1"/>
      <c r="H12" s="1"/>
      <c r="I12" s="1">
        <f>Origination!G12</f>
        <v>14.044746913999999</v>
      </c>
      <c r="J12" s="3"/>
      <c r="K12" s="22"/>
      <c r="L12" s="23"/>
      <c r="M12" s="23"/>
      <c r="N12" s="23"/>
      <c r="O12" s="23"/>
      <c r="P12" s="23"/>
      <c r="Q12" s="23"/>
      <c r="U12" s="5">
        <v>4.0599999999999997E-2</v>
      </c>
      <c r="V12" s="5">
        <v>3.4200000000000001E-2</v>
      </c>
      <c r="W12" s="5">
        <v>3.3700000000000001E-2</v>
      </c>
      <c r="X12" s="5">
        <v>5.2999999999999999E-2</v>
      </c>
      <c r="Y12" s="5">
        <v>7.1400000000000005E-2</v>
      </c>
      <c r="Z12" s="5">
        <v>7.22E-2</v>
      </c>
      <c r="AA12" s="5">
        <v>4.2099999999999999E-2</v>
      </c>
      <c r="AB12" s="5">
        <v>2.4799999999999999E-2</v>
      </c>
      <c r="AC12" s="5">
        <v>2.47E-2</v>
      </c>
    </row>
    <row r="13" spans="1:30">
      <c r="A13" s="5">
        <v>2004</v>
      </c>
      <c r="B13" s="1"/>
      <c r="C13" s="1"/>
      <c r="D13" s="1"/>
      <c r="E13" s="1"/>
      <c r="F13" s="1"/>
      <c r="G13" s="1"/>
      <c r="H13" s="1"/>
      <c r="I13" s="1">
        <f>Origination!G13</f>
        <v>16.365963554</v>
      </c>
      <c r="J13" s="3"/>
      <c r="K13" s="22"/>
      <c r="L13" s="23"/>
      <c r="M13" s="23"/>
      <c r="N13" s="23"/>
      <c r="O13" s="23"/>
      <c r="P13" s="23"/>
      <c r="Q13" s="23"/>
      <c r="V13" s="5">
        <v>3.4200000000000001E-2</v>
      </c>
      <c r="W13" s="5">
        <v>3.3700000000000001E-2</v>
      </c>
      <c r="X13" s="5">
        <v>5.2999999999999999E-2</v>
      </c>
      <c r="Y13" s="5">
        <v>7.1400000000000005E-2</v>
      </c>
      <c r="Z13" s="5">
        <v>7.22E-2</v>
      </c>
      <c r="AA13" s="5">
        <v>4.2099999999999999E-2</v>
      </c>
      <c r="AB13" s="5">
        <v>2.4799999999999999E-2</v>
      </c>
      <c r="AC13" s="5">
        <v>2.47E-2</v>
      </c>
    </row>
    <row r="14" spans="1:30">
      <c r="A14" s="5">
        <v>2005</v>
      </c>
      <c r="B14" s="1"/>
      <c r="C14" s="1"/>
      <c r="D14" s="1"/>
      <c r="E14" s="1"/>
      <c r="F14" s="1"/>
      <c r="G14" s="1"/>
      <c r="H14" s="1"/>
      <c r="I14" s="1">
        <f>Origination!G14</f>
        <v>18.132073545000001</v>
      </c>
      <c r="J14" s="3"/>
      <c r="K14" s="22"/>
      <c r="L14" s="23"/>
      <c r="M14" s="23"/>
      <c r="N14" s="23"/>
      <c r="O14" s="23"/>
      <c r="P14" s="23"/>
      <c r="Q14" s="23"/>
      <c r="W14" s="5">
        <v>3.3700000000000001E-2</v>
      </c>
      <c r="X14" s="5">
        <v>5.2999999999999999E-2</v>
      </c>
      <c r="Y14" s="5">
        <v>7.1400000000000005E-2</v>
      </c>
      <c r="Z14" s="5">
        <v>7.22E-2</v>
      </c>
      <c r="AA14" s="5">
        <v>4.2099999999999999E-2</v>
      </c>
      <c r="AB14" s="5">
        <v>2.4799999999999999E-2</v>
      </c>
      <c r="AC14" s="5">
        <v>2.47E-2</v>
      </c>
    </row>
    <row r="15" spans="1:30">
      <c r="A15" s="5">
        <v>2006</v>
      </c>
      <c r="B15" s="1"/>
      <c r="C15" s="1"/>
      <c r="D15" s="21"/>
      <c r="E15" s="1"/>
      <c r="F15" s="1"/>
      <c r="G15" s="1"/>
      <c r="H15" s="1"/>
      <c r="I15" s="1">
        <f>Origination!G15</f>
        <v>18.968484468</v>
      </c>
      <c r="J15" s="3"/>
      <c r="K15" s="24"/>
      <c r="X15" s="5">
        <v>5.2999999999999999E-2</v>
      </c>
      <c r="Y15" s="5">
        <v>7.1400000000000005E-2</v>
      </c>
      <c r="Z15" s="5">
        <v>7.22E-2</v>
      </c>
      <c r="AA15" s="5">
        <v>4.2099999999999999E-2</v>
      </c>
      <c r="AB15" s="5">
        <v>2.4799999999999999E-2</v>
      </c>
      <c r="AC15" s="5">
        <v>2.47E-2</v>
      </c>
    </row>
    <row r="16" spans="1:30">
      <c r="A16" s="5">
        <v>2007</v>
      </c>
      <c r="B16" s="1"/>
      <c r="C16" s="1"/>
      <c r="D16" s="1"/>
      <c r="E16" s="1"/>
      <c r="F16" s="1"/>
      <c r="G16" s="1"/>
      <c r="H16" s="1"/>
      <c r="I16" s="1">
        <f>Origination!G16</f>
        <v>19.815458932000002</v>
      </c>
      <c r="J16" s="3"/>
      <c r="K16" s="24"/>
      <c r="Y16" s="5">
        <v>6.8000000000000005E-2</v>
      </c>
      <c r="Z16" s="5">
        <v>6.8000000000000005E-2</v>
      </c>
      <c r="AA16" s="5">
        <v>6.8000000000000005E-2</v>
      </c>
      <c r="AB16" s="5">
        <v>6.8000000000000005E-2</v>
      </c>
      <c r="AC16" s="5">
        <v>6.8000000000000005E-2</v>
      </c>
      <c r="AD16" s="5">
        <v>6.8000000000000005E-2</v>
      </c>
    </row>
    <row r="17" spans="1:30">
      <c r="A17" s="5">
        <v>2008</v>
      </c>
      <c r="B17" s="1"/>
      <c r="C17" s="1"/>
      <c r="D17" s="1"/>
      <c r="E17" s="1"/>
      <c r="F17" s="1"/>
      <c r="G17" s="1"/>
      <c r="H17" s="1"/>
      <c r="I17" s="1">
        <f>Origination!G17</f>
        <v>23.236357621</v>
      </c>
      <c r="J17" s="3"/>
      <c r="K17" s="24"/>
      <c r="Z17" s="5">
        <v>6.8000000000000005E-2</v>
      </c>
      <c r="AA17" s="5">
        <v>6.8000000000000005E-2</v>
      </c>
      <c r="AB17" s="5">
        <v>6.8000000000000005E-2</v>
      </c>
      <c r="AC17" s="5">
        <v>6.8000000000000005E-2</v>
      </c>
      <c r="AD17" s="5">
        <v>6.8000000000000005E-2</v>
      </c>
    </row>
    <row r="18" spans="1:30">
      <c r="A18" s="5">
        <v>2009</v>
      </c>
      <c r="B18" s="1"/>
      <c r="C18" s="1"/>
      <c r="D18" s="1"/>
      <c r="E18" s="1"/>
      <c r="F18" s="1"/>
      <c r="G18" s="1"/>
      <c r="H18" s="1"/>
      <c r="I18" s="1">
        <f>Origination!G18</f>
        <v>24.746490739000002</v>
      </c>
      <c r="J18" s="3"/>
      <c r="K18" s="24"/>
      <c r="AA18" s="5">
        <v>0.06</v>
      </c>
      <c r="AB18" s="5">
        <v>0.06</v>
      </c>
      <c r="AC18" s="5">
        <v>0.06</v>
      </c>
      <c r="AD18" s="5">
        <v>0.06</v>
      </c>
    </row>
    <row r="19" spans="1:30">
      <c r="A19" s="5">
        <v>2010</v>
      </c>
      <c r="B19" s="1"/>
      <c r="C19" s="1"/>
      <c r="D19" s="1"/>
      <c r="E19" s="1"/>
      <c r="F19" s="1"/>
      <c r="G19" s="1"/>
      <c r="H19" s="1"/>
      <c r="I19" s="1">
        <f>Origination!G19</f>
        <v>23.079513867000003</v>
      </c>
      <c r="J19" s="3"/>
      <c r="K19" s="24"/>
      <c r="AB19" s="5">
        <v>5.6000000000000001E-2</v>
      </c>
      <c r="AC19" s="5">
        <v>5.6000000000000001E-2</v>
      </c>
      <c r="AD19" s="5">
        <v>5.6000000000000001E-2</v>
      </c>
    </row>
    <row r="20" spans="1:30">
      <c r="A20" s="5">
        <v>2011</v>
      </c>
      <c r="B20" s="1"/>
      <c r="C20" s="1"/>
      <c r="D20" s="1"/>
      <c r="E20" s="1"/>
      <c r="F20" s="1"/>
      <c r="G20" s="1"/>
      <c r="H20" s="1"/>
      <c r="I20" s="1">
        <f>Origination!G20</f>
        <v>0</v>
      </c>
      <c r="J20" s="3"/>
      <c r="K20" s="24"/>
      <c r="AC20" s="5">
        <v>4.4999999999999998E-2</v>
      </c>
      <c r="AD20" s="5">
        <v>4.4999999999999998E-2</v>
      </c>
    </row>
    <row r="21" spans="1:30">
      <c r="A21" s="5">
        <v>2012</v>
      </c>
      <c r="B21" s="1"/>
      <c r="C21" s="1"/>
      <c r="D21" s="1"/>
      <c r="E21" s="1"/>
      <c r="F21" s="1"/>
      <c r="G21" s="1"/>
      <c r="H21" s="1"/>
      <c r="I21" s="1">
        <f>Origination!G21</f>
        <v>0</v>
      </c>
      <c r="J21" s="3"/>
      <c r="K21" s="24"/>
      <c r="AD21" s="5">
        <v>3.4000000000000002E-2</v>
      </c>
    </row>
    <row r="22" spans="1:30">
      <c r="B22" s="1"/>
      <c r="C22" s="1"/>
      <c r="D22" s="1"/>
      <c r="E22" s="1"/>
      <c r="F22" s="1"/>
      <c r="G22" s="1"/>
      <c r="H22" s="1"/>
      <c r="I22" s="1"/>
      <c r="J22" s="3"/>
      <c r="K22" s="24"/>
    </row>
    <row r="23" spans="1:30">
      <c r="B23" s="1"/>
      <c r="C23" s="1"/>
      <c r="D23" s="1"/>
      <c r="E23" s="1"/>
      <c r="F23" s="1"/>
      <c r="G23" s="1"/>
      <c r="H23" s="1"/>
      <c r="I23" s="1"/>
      <c r="J23" s="3" t="s">
        <v>65</v>
      </c>
      <c r="K23" s="24" t="s">
        <v>67</v>
      </c>
    </row>
    <row r="24" spans="1:30">
      <c r="J24" s="5" t="s">
        <v>66</v>
      </c>
      <c r="K24" s="5">
        <v>1993</v>
      </c>
      <c r="L24" s="5">
        <v>1994</v>
      </c>
      <c r="M24" s="5">
        <v>1995</v>
      </c>
      <c r="N24" s="5">
        <v>1996</v>
      </c>
      <c r="O24" s="5">
        <v>1997</v>
      </c>
      <c r="P24" s="5">
        <v>1998</v>
      </c>
      <c r="Q24" s="5">
        <v>1999</v>
      </c>
      <c r="R24" s="5">
        <v>2000</v>
      </c>
      <c r="S24" s="5">
        <v>2001</v>
      </c>
      <c r="T24" s="5">
        <v>2002</v>
      </c>
      <c r="U24" s="5">
        <v>2003</v>
      </c>
      <c r="V24" s="5">
        <v>2004</v>
      </c>
      <c r="W24" s="5">
        <v>2005</v>
      </c>
      <c r="X24" s="5">
        <v>2006</v>
      </c>
      <c r="Y24" s="5">
        <v>2007</v>
      </c>
      <c r="Z24" s="5">
        <v>2008</v>
      </c>
      <c r="AA24" s="5">
        <v>2009</v>
      </c>
      <c r="AB24" s="5">
        <v>2010</v>
      </c>
      <c r="AC24" s="5">
        <v>2011</v>
      </c>
      <c r="AD24" s="5">
        <v>2012</v>
      </c>
    </row>
    <row r="25" spans="1:30">
      <c r="B25" s="5">
        <v>84</v>
      </c>
      <c r="C25" s="5">
        <v>72</v>
      </c>
      <c r="D25" s="5">
        <v>60</v>
      </c>
      <c r="E25" s="5">
        <v>48</v>
      </c>
      <c r="F25" s="5">
        <v>36</v>
      </c>
      <c r="G25" s="5">
        <v>24</v>
      </c>
      <c r="H25" s="5">
        <v>12</v>
      </c>
      <c r="J25" s="5">
        <v>1993</v>
      </c>
      <c r="K25" s="25">
        <f>$I2</f>
        <v>9.5764508315640118</v>
      </c>
      <c r="L25" s="25">
        <f>K25</f>
        <v>9.5764508315640118</v>
      </c>
      <c r="M25" s="26">
        <f>L25+PPMT(M2/12,1,$B$25,L25)+PPMT(M2/12,2,$B$25,L25)+PPMT(M2/12,3,$B$25,L25)+PPMT(M2/12,4,$B$25,L25)+PPMT(M2/12,5,$B$25,L25)+PPMT(M2/12,6,$B$25,L25)+PPMT(M2/12,7,$B$25,L25)+PPMT(M2/12,8,$B$25,L25)+PPMT(M2/12,9,$B$25,L25)+PPMT(M2/12,10,$B$25,L25)+PPMT(M2/12,11,$B$25,L25)+PPMT(M2/12,12,$B$25,L25)</f>
        <v>8.4929079719535192</v>
      </c>
      <c r="N25" s="26">
        <f>M25+PPMT(N2/12,1,$C$25,M25)+PPMT(N2/12,2,$C$25,M25)+PPMT(N2/12,3,$C$25,M25)+PPMT(N2/12,4,$C$25,M25)+PPMT(N2/12,5,$C$25,M25)+PPMT(N2/12,6,$C$25,M25)+PPMT(N2/12,7,$C$25,M25)+PPMT(N2/12,8,$C$25,M25)+PPMT(N2/12,9,$C$25,M25)+PPMT(N2/12,10,$C$25,M25)+PPMT(N2/12,11,$C$25,M25)+PPMT(N2/12,12,$C$25,M25)</f>
        <v>7.3516966745744137</v>
      </c>
      <c r="O25" s="26">
        <f>N25+PPMT(O2/12,1,$D$25,N25)+PPMT(O2/12,2,$D$25,N25)+PPMT(O2/12,3,$D$25,N25)+PPMT(O2/12,4,$D$25,N25)+PPMT(O2/12,5,$D$25,N25)+PPMT(O2/12,6,$D$25,N25)+PPMT(O2/12,7,$D$25,N25)+PPMT(O2/12,8,$D$25,N25)+PPMT(O2/12,9,$D$25,N25)+PPMT(O2/12,10,$D$25,N25)+PPMT(O2/12,11,$D$25,N25)+PPMT(O2/12,12,$D$25,N25)</f>
        <v>6.1126925405058588</v>
      </c>
      <c r="P25" s="26">
        <f>O25+PPMT(P2/12,1,$E$25,O25)+PPMT(P2/12,2,$E$25,O25)+PPMT(P2/12,3,$E$25,O25)+PPMT(P2/12,4,$E$25,O25)+PPMT(P2/12,5,$E$25,O25)+PPMT(P2/12,6,$E$25,O25)+PPMT(P2/12,7,$E$25,O25)+PPMT(P2/12,8,$E$25,O25)+PPMT(P2/12,9,$E$25,O25)+PPMT(P2/12,10,$E$25,O25)+PPMT(P2/12,11,$E$25,O25)+PPMT(P2/12,12,$E$25,O25)</f>
        <v>4.7675154924302472</v>
      </c>
      <c r="Q25" s="26">
        <f>P25+PPMT(Q2/12,1,$F$25,P25)+PPMT(Q2/12,2,$F$25,P25)+PPMT(Q2/12,3,$F$25,P25)+PPMT(Q2/12,4,$F$25,P25)+PPMT(Q2/12,5,$F$25,P25)+PPMT(Q2/12,6,$F$25,P25)+PPMT(Q2/12,7,$F$25,P25)+PPMT(Q2/12,8,$F$25,P25)+PPMT(Q2/12,9,$F$25,P25)+PPMT(Q2/12,10,$F$25,P25)+PPMT(Q2/12,11,$F$25,P25)+PPMT(Q2/12,12,$F$25,P25)</f>
        <v>3.2949572236233053</v>
      </c>
      <c r="R25" s="26">
        <f>Q25+PPMT(R2/12,1,$G$25,Q25)+PPMT(R2/12,2,$G$25,Q25)+PPMT(R2/12,3,$G$25,Q25)+PPMT(R2/12,4,$G$25,Q25)+PPMT(R2/12,5,$G$25,Q25)+PPMT(R2/12,6,$G$25,Q25)+PPMT(R2/12,7,$G$25,Q25)+PPMT(R2/12,8,$G$25,Q25)+PPMT(R2/12,9,$G$25,Q25)+PPMT(R2/12,10,$G$25,Q25)+PPMT(R2/12,11,$G$25,Q25)+PPMT(R2/12,12,$G$25,Q25)</f>
        <v>1.7042951020050239</v>
      </c>
      <c r="S25" s="26">
        <f>R25+PPMT(S2/12,1,$H$25,R25)+PPMT(S2/12,2,$H$25,R25)+PPMT(S2/12,3,$H$25,R25)+PPMT(S2/12,4,$H$25,R25)+PPMT(S2/12,5,$H$25,R25)+PPMT(S2/12,6,$H$25,R25)+PPMT(S2/12,7,$H$25,R25)+PPMT(S2/12,8,$H$25,R25)+PPMT(S2/12,9,$H$25,R25)+PPMT(S2/12,10,$H$25,R25)+PPMT(S2/12,11,$H$25,R25)+PPMT(S2/12,12,$H$25,R25)</f>
        <v>0</v>
      </c>
      <c r="T25" s="26"/>
    </row>
    <row r="26" spans="1:30">
      <c r="J26" s="5">
        <v>1994</v>
      </c>
      <c r="L26" s="25">
        <f>$I3</f>
        <v>12.396135857118381</v>
      </c>
      <c r="M26" s="25">
        <f>L26</f>
        <v>12.396135857118381</v>
      </c>
      <c r="N26" s="26">
        <f>M26+PPMT(N3/12,1,$B$25,M26)+PPMT(N3/12,2,$B$25,M26)+PPMT(N3/12,3,$B$25,M26)+PPMT(N3/12,4,$B$25,M26)+PPMT(N3/12,5,$B$25,M26)+PPMT(N3/12,6,$B$25,M26)+PPMT(N3/12,7,$B$25,M26)+PPMT(N3/12,8,$B$25,M26)+PPMT(N3/12,9,$B$25,M26)+PPMT(N3/12,10,$B$25,M26)+PPMT(N3/12,11,$B$25,M26)+PPMT(N3/12,12,$B$25,M26)</f>
        <v>11.030882621974555</v>
      </c>
      <c r="O26" s="26">
        <f>N26+PPMT(O3/12,1,$C$25,N26)+PPMT(O3/12,2,$C$25,N26)+PPMT(O3/12,3,$C$25,N26)+PPMT(O3/12,4,$C$25,N26)+PPMT(O3/12,5,$C$25,N26)+PPMT(O3/12,6,$C$25,N26)+PPMT(O3/12,7,$C$25,N26)+PPMT(O3/12,8,$C$25,N26)+PPMT(O3/12,9,$C$25,N26)+PPMT(O3/12,10,$C$25,N26)+PPMT(O3/12,11,$C$25,N26)+PPMT(O3/12,12,$C$25,N26)</f>
        <v>9.5486379173537124</v>
      </c>
      <c r="P26" s="26">
        <f>O26+PPMT(P3/12,1,$D$25,O26)+PPMT(P3/12,2,$D$25,O26)+PPMT(P3/12,3,$D$25,O26)+PPMT(P3/12,4,$D$25,O26)+PPMT(P3/12,5,$D$25,O26)+PPMT(P3/12,6,$D$25,O26)+PPMT(P3/12,7,$D$25,O26)+PPMT(P3/12,8,$D$25,O26)+PPMT(P3/12,9,$D$25,O26)+PPMT(P3/12,10,$D$25,O26)+PPMT(P3/12,11,$D$25,O26)+PPMT(P3/12,12,$D$25,O26)</f>
        <v>7.9393764940360958</v>
      </c>
      <c r="Q26" s="26">
        <f>P26+PPMT(Q3/12,1,$E$25,P26)+PPMT(Q3/12,2,$E$25,P26)+PPMT(Q3/12,3,$E$25,P26)+PPMT(Q3/12,4,$E$25,P26)+PPMT(Q3/12,5,$E$25,P26)+PPMT(Q3/12,6,$E$25,P26)+PPMT(Q3/12,7,$E$25,P26)+PPMT(Q3/12,8,$E$25,P26)+PPMT(Q3/12,9,$E$25,P26)+PPMT(Q3/12,10,$E$25,P26)+PPMT(Q3/12,11,$E$25,P26)+PPMT(Q3/12,12,$E$25,P26)</f>
        <v>6.1701671445793123</v>
      </c>
      <c r="R26" s="26">
        <f>Q26+PPMT(R3/12,1,$F$25,Q26)+PPMT(R3/12,2,$F$25,Q26)+PPMT(R3/12,3,$F$25,Q26)+PPMT(R3/12,4,$F$25,Q26)+PPMT(R3/12,5,$F$25,Q26)+PPMT(R3/12,6,$F$25,Q26)+PPMT(R3/12,7,$F$25,Q26)+PPMT(R3/12,8,$F$25,Q26)+PPMT(R3/12,9,$F$25,Q26)+PPMT(R3/12,10,$F$25,Q26)+PPMT(R3/12,11,$F$25,Q26)+PPMT(R3/12,12,$F$25,Q26)</f>
        <v>4.253618525856405</v>
      </c>
      <c r="S26" s="26">
        <f>R26+PPMT(S3/12,1,$G$25,R26)+PPMT(S3/12,2,$G$25,R26)+PPMT(S3/12,3,$G$25,R26)+PPMT(S3/12,4,$G$25,R26)+PPMT(S3/12,5,$G$25,R26)+PPMT(S3/12,6,$G$25,R26)+PPMT(S3/12,7,$G$25,R26)+PPMT(S3/12,8,$G$25,R26)+PPMT(S3/12,9,$G$25,R26)+PPMT(S3/12,10,$G$25,R26)+PPMT(S3/12,11,$G$25,R26)+PPMT(S3/12,12,$G$25,R26)</f>
        <v>2.213558087784135</v>
      </c>
      <c r="T26" s="26">
        <f>S26+PPMT(T3/12,1,$H$25,S26)+PPMT(T3/12,2,$H$25,S26)+PPMT(T3/12,3,$H$25,S26)+PPMT(T3/12,4,$H$25,S26)+PPMT(T3/12,5,$H$25,S26)+PPMT(T3/12,6,$H$25,S26)+PPMT(T3/12,7,$H$25,S26)+PPMT(T3/12,8,$H$25,S26)+PPMT(T3/12,9,$H$25,S26)+PPMT(T3/12,10,$H$25,S26)+PPMT(T3/12,11,$H$25,S26)+PPMT(T3/12,12,$H$25,S26)</f>
        <v>-5.2735593669694936E-16</v>
      </c>
    </row>
    <row r="27" spans="1:30">
      <c r="J27" s="5">
        <v>1995</v>
      </c>
      <c r="M27" s="25">
        <f>$I4</f>
        <v>12.607799117768076</v>
      </c>
      <c r="N27" s="25">
        <f>M27</f>
        <v>12.607799117768076</v>
      </c>
      <c r="O27" s="26">
        <f>N27+PPMT(O4/12,1,$B$25,N27)+PPMT(O4/12,2,$B$25,N27)+PPMT(O4/12,3,$B$25,N27)+PPMT(O4/12,4,$B$25,N27)+PPMT(O4/12,5,$B$25,N27)+PPMT(O4/12,6,$B$25,N27)+PPMT(O4/12,7,$B$25,N27)+PPMT(O4/12,8,$B$25,N27)+PPMT(O4/12,9,$B$25,N27)+PPMT(O4/12,10,$B$25,N27)+PPMT(O4/12,11,$B$25,N27)+PPMT(O4/12,12,$B$25,N27)</f>
        <v>11.219234267239113</v>
      </c>
      <c r="P27" s="26">
        <f>O27+PPMT(P4/12,1,$C$25,O27)+PPMT(P4/12,2,$C$25,O27)+PPMT(P4/12,3,$C$25,O27)+PPMT(P4/12,4,$C$25,O27)+PPMT(P4/12,5,$C$25,O27)+PPMT(P4/12,6,$C$25,O27)+PPMT(P4/12,7,$C$25,O27)+PPMT(P4/12,8,$C$25,O27)+PPMT(P4/12,9,$C$25,O27)+PPMT(P4/12,10,$C$25,O27)+PPMT(P4/12,11,$C$25,O27)+PPMT(P4/12,12,$C$25,O27)</f>
        <v>9.7116803250560988</v>
      </c>
      <c r="Q27" s="26">
        <f>P27+PPMT(Q4/12,1,$D$25,P27)+PPMT(Q4/12,2,$D$25,P27)+PPMT(Q4/12,3,$D$25,P27)+PPMT(Q4/12,4,$D$25,P27)+PPMT(Q4/12,5,$D$25,P27)+PPMT(Q4/12,6,$D$25,P27)+PPMT(Q4/12,7,$D$25,P27)+PPMT(Q4/12,8,$D$25,P27)+PPMT(Q4/12,9,$D$25,P27)+PPMT(Q4/12,10,$D$25,P27)+PPMT(Q4/12,11,$D$25,P27)+PPMT(Q4/12,12,$D$25,P27)</f>
        <v>8.0470066555363733</v>
      </c>
      <c r="R27" s="26">
        <f>Q27+PPMT(R4/12,1,$E$25,Q27)+PPMT(R4/12,2,$E$25,Q27)+PPMT(R4/12,3,$E$25,Q27)+PPMT(R4/12,4,$E$25,Q27)+PPMT(R4/12,5,$E$25,Q27)+PPMT(R4/12,6,$E$25,Q27)+PPMT(R4/12,7,$E$25,Q27)+PPMT(R4/12,8,$E$25,Q27)+PPMT(R4/12,9,$E$25,Q27)+PPMT(R4/12,10,$E$25,Q27)+PPMT(R4/12,11,$E$25,Q27)+PPMT(R4/12,12,$E$25,Q27)</f>
        <v>6.2384479469448211</v>
      </c>
      <c r="S27" s="26">
        <f>R27+PPMT(S4/12,1,$F$25,R27)+PPMT(S4/12,2,$F$25,R27)+PPMT(S4/12,3,$F$25,R27)+PPMT(S4/12,4,$F$25,R27)+PPMT(S4/12,5,$F$25,R27)+PPMT(S4/12,6,$F$25,R27)+PPMT(S4/12,7,$F$25,R27)+PPMT(S4/12,8,$F$25,R27)+PPMT(S4/12,9,$F$25,R27)+PPMT(S4/12,10,$F$25,R27)+PPMT(S4/12,11,$F$25,R27)+PPMT(S4/12,12,$F$25,R27)</f>
        <v>4.3262030673555643</v>
      </c>
      <c r="T27" s="26">
        <f>S27+PPMT(T4/12,1,$G$25,S27)+PPMT(T4/12,2,$G$25,S27)+PPMT(T4/12,3,$G$25,S27)+PPMT(T4/12,4,$G$25,S27)+PPMT(T4/12,5,$G$25,S27)+PPMT(T4/12,6,$G$25,S27)+PPMT(T4/12,7,$G$25,S27)+PPMT(T4/12,8,$G$25,S27)+PPMT(T4/12,9,$G$25,S27)+PPMT(T4/12,10,$G$25,S27)+PPMT(T4/12,11,$G$25,S27)+PPMT(T4/12,12,$G$25,S27)</f>
        <v>2.2277060487143459</v>
      </c>
      <c r="U27" s="26">
        <f>T27+PPMT(U4/12,1,$H$25,T27)+PPMT(U4/12,2,$H$25,T27)+PPMT(U4/12,3,$H$25,T27)+PPMT(U4/12,4,$H$25,T27)+PPMT(U4/12,5,$H$25,T27)+PPMT(U4/12,6,$H$25,T27)+PPMT(U4/12,7,$H$25,T27)+PPMT(U4/12,8,$H$25,T27)+PPMT(U4/12,9,$H$25,T27)+PPMT(U4/12,10,$H$25,T27)+PPMT(U4/12,11,$H$25,T27)+PPMT(U4/12,12,$H$25,T27)</f>
        <v>-2.7755575615628914E-16</v>
      </c>
    </row>
    <row r="28" spans="1:30">
      <c r="J28" s="5">
        <v>1996</v>
      </c>
      <c r="N28" s="25">
        <f>$I5</f>
        <v>10.440633851999999</v>
      </c>
      <c r="O28" s="25">
        <f>N28</f>
        <v>10.440633851999999</v>
      </c>
      <c r="P28" s="26">
        <f>O28+PPMT(P5/12,1,$B$25,O28)+PPMT(P5/12,2,$B$25,O28)+PPMT(P5/12,3,$B$25,O28)+PPMT(P5/12,4,$B$25,O28)+PPMT(P5/12,5,$B$25,O28)+PPMT(P5/12,6,$B$25,O28)+PPMT(P5/12,7,$B$25,O28)+PPMT(P5/12,8,$B$25,O28)+PPMT(P5/12,9,$B$25,O28)+PPMT(P5/12,10,$B$25,O28)+PPMT(P5/12,11,$B$25,O28)+PPMT(P5/12,12,$B$25,O28)</f>
        <v>9.2907505893694253</v>
      </c>
      <c r="Q28" s="26">
        <f>P28+PPMT(Q5/12,1,$C$25,P28)+PPMT(Q5/12,2,$C$25,P28)+PPMT(Q5/12,3,$C$25,P28)+PPMT(Q5/12,4,$C$25,P28)+PPMT(Q5/12,5,$C$25,P28)+PPMT(Q5/12,6,$C$25,P28)+PPMT(Q5/12,7,$C$25,P28)+PPMT(Q5/12,8,$C$25,P28)+PPMT(Q5/12,9,$C$25,P28)+PPMT(Q5/12,10,$C$25,P28)+PPMT(Q5/12,11,$C$25,P28)+PPMT(Q5/12,12,$C$25,P28)</f>
        <v>8.0153182522355131</v>
      </c>
      <c r="R28" s="26">
        <f>Q28+PPMT(R5/12,1,$D$25,Q28)+PPMT(R5/12,2,$D$25,Q28)+PPMT(R5/12,3,$D$25,Q28)+PPMT(R5/12,4,$D$25,Q28)+PPMT(R5/12,5,$D$25,Q28)+PPMT(R5/12,6,$D$25,Q28)+PPMT(R5/12,7,$D$25,Q28)+PPMT(R5/12,8,$D$25,Q28)+PPMT(R5/12,9,$D$25,Q28)+PPMT(R5/12,10,$D$25,Q28)+PPMT(R5/12,11,$D$25,Q28)+PPMT(R5/12,12,$D$25,Q28)</f>
        <v>6.6255210521425454</v>
      </c>
      <c r="S28" s="26">
        <f>R28+PPMT(S5/12,1,$E$25,R28)+PPMT(S5/12,2,$E$25,R28)+PPMT(S5/12,3,$E$25,R28)+PPMT(S5/12,4,$E$25,R28)+PPMT(S5/12,5,$E$25,R28)+PPMT(S5/12,6,$E$25,R28)+PPMT(S5/12,7,$E$25,R28)+PPMT(S5/12,8,$E$25,R28)+PPMT(S5/12,9,$E$25,R28)+PPMT(S5/12,10,$E$25,R28)+PPMT(S5/12,11,$E$25,R28)+PPMT(S5/12,12,$E$25,R28)</f>
        <v>5.1660966891518862</v>
      </c>
      <c r="T28" s="26">
        <f>S28+PPMT(T5/12,1,$F$25,S28)+PPMT(T5/12,2,$F$25,S28)+PPMT(T5/12,3,$F$25,S28)+PPMT(T5/12,4,$F$25,S28)+PPMT(T5/12,5,$F$25,S28)+PPMT(T5/12,6,$F$25,S28)+PPMT(T5/12,7,$F$25,S28)+PPMT(T5/12,8,$F$25,S28)+PPMT(T5/12,9,$F$25,S28)+PPMT(T5/12,10,$F$25,S28)+PPMT(T5/12,11,$F$25,S28)+PPMT(T5/12,12,$F$25,S28)</f>
        <v>3.545872674321545</v>
      </c>
      <c r="U28" s="26">
        <f>T28+PPMT(U5/12,1,$G$25,T28)+PPMT(U5/12,2,$G$25,T28)+PPMT(U5/12,3,$G$25,T28)+PPMT(U5/12,4,$G$25,T28)+PPMT(U5/12,5,$G$25,T28)+PPMT(U5/12,6,$G$25,T28)+PPMT(U5/12,7,$G$25,T28)+PPMT(U5/12,8,$G$25,T28)+PPMT(U5/12,9,$G$25,T28)+PPMT(U5/12,10,$G$25,T28)+PPMT(U5/12,11,$G$25,T28)+PPMT(U5/12,12,$G$25,T28)</f>
        <v>1.8088612796829855</v>
      </c>
      <c r="V28" s="26">
        <f>U28+PPMT(V5/12,1,$H$25,U28)+PPMT(V5/12,2,$H$25,U28)+PPMT(V5/12,3,$H$25,U28)+PPMT(V5/12,4,$H$25,U28)+PPMT(V5/12,5,$H$25,U28)+PPMT(V5/12,6,$H$25,U28)+PPMT(V5/12,7,$H$25,U28)+PPMT(V5/12,8,$H$25,U28)+PPMT(V5/12,9,$H$25,U28)+PPMT(V5/12,10,$H$25,U28)+PPMT(V5/12,11,$H$25,U28)+PPMT(V5/12,12,$H$25,U28)</f>
        <v>-7.7715611723760958E-16</v>
      </c>
    </row>
    <row r="29" spans="1:30">
      <c r="J29" s="5">
        <v>1997</v>
      </c>
      <c r="O29" s="25">
        <f>$I6</f>
        <v>10.623428162</v>
      </c>
      <c r="P29" s="25">
        <f>O29</f>
        <v>10.623428162</v>
      </c>
      <c r="Q29" s="26">
        <f>P29+PPMT(Q6/12,1,$B$25,P29)+PPMT(Q6/12,2,$B$25,P29)+PPMT(Q6/12,3,$B$25,P29)+PPMT(Q6/12,4,$B$25,P29)+PPMT(Q6/12,5,$B$25,P29)+PPMT(Q6/12,6,$B$25,P29)+PPMT(Q6/12,7,$B$25,P29)+PPMT(Q6/12,8,$B$25,P29)+PPMT(Q6/12,9,$B$25,P29)+PPMT(Q6/12,10,$B$25,P29)+PPMT(Q6/12,11,$B$25,P29)+PPMT(Q6/12,12,$B$25,P29)</f>
        <v>9.4226038402355528</v>
      </c>
      <c r="R29" s="26">
        <f>Q29+PPMT(R6/12,1,$C$25,Q29)+PPMT(R6/12,2,$C$25,Q29)+PPMT(R6/12,3,$C$25,Q29)+PPMT(R6/12,4,$C$25,Q29)+PPMT(R6/12,5,$C$25,Q29)+PPMT(R6/12,6,$C$25,Q29)+PPMT(R6/12,7,$C$25,Q29)+PPMT(R6/12,8,$C$25,Q29)+PPMT(R6/12,9,$C$25,Q29)+PPMT(R6/12,10,$C$25,Q29)+PPMT(R6/12,11,$C$25,Q29)+PPMT(R6/12,12,$C$25,Q29)</f>
        <v>8.1101274905854055</v>
      </c>
      <c r="S29" s="26">
        <f>R29+PPMT(S6/12,1,$D$25,R29)+PPMT(S6/12,2,$D$25,R29)+PPMT(S6/12,3,$D$25,R29)+PPMT(S6/12,4,$D$25,R29)+PPMT(S6/12,5,$D$25,R29)+PPMT(S6/12,6,$D$25,R29)+PPMT(S6/12,7,$D$25,R29)+PPMT(S6/12,8,$D$25,R29)+PPMT(S6/12,9,$D$25,R29)+PPMT(S6/12,10,$D$25,R29)+PPMT(S6/12,11,$D$25,R29)+PPMT(S6/12,12,$D$25,R29)</f>
        <v>6.7415394394388866</v>
      </c>
      <c r="T29" s="26">
        <f>S29+PPMT(T6/12,1,$E$25,S29)+PPMT(T6/12,2,$E$25,S29)+PPMT(T6/12,3,$E$25,S29)+PPMT(T6/12,4,$E$25,S29)+PPMT(T6/12,5,$E$25,S29)+PPMT(T6/12,6,$E$25,S29)+PPMT(T6/12,7,$E$25,S29)+PPMT(T6/12,8,$E$25,S29)+PPMT(T6/12,9,$E$25,S29)+PPMT(T6/12,10,$E$25,S29)+PPMT(T6/12,11,$E$25,S29)+PPMT(T6/12,12,$E$25,S29)</f>
        <v>5.2040709704675185</v>
      </c>
      <c r="U29" s="26">
        <f>T29+PPMT(U6/12,1,$F$25,T29)+PPMT(U6/12,2,$F$25,T29)+PPMT(U6/12,3,$F$25,T29)+PPMT(U6/12,4,$F$25,T29)+PPMT(U6/12,5,$F$25,T29)+PPMT(U6/12,6,$F$25,T29)+PPMT(U6/12,7,$F$25,T29)+PPMT(U6/12,8,$F$25,T29)+PPMT(U6/12,9,$F$25,T29)+PPMT(U6/12,10,$F$25,T29)+PPMT(U6/12,11,$F$25,T29)+PPMT(U6/12,12,$F$25,T29)</f>
        <v>3.5391961935255067</v>
      </c>
      <c r="V29" s="26">
        <f>U29+PPMT(V6/12,1,$G$25,U29)+PPMT(V6/12,2,$G$25,U29)+PPMT(V6/12,3,$G$25,U29)+PPMT(V6/12,4,$G$25,U29)+PPMT(V6/12,5,$G$25,U29)+PPMT(V6/12,6,$G$25,U29)+PPMT(V6/12,7,$G$25,U29)+PPMT(V6/12,8,$G$25,U29)+PPMT(V6/12,9,$G$25,U29)+PPMT(V6/12,10,$G$25,U29)+PPMT(V6/12,11,$G$25,U29)+PPMT(V6/12,12,$G$25,U29)</f>
        <v>1.7998122487453347</v>
      </c>
      <c r="W29" s="26">
        <f>V29+PPMT(W6/12,1,$H$25,V29)+PPMT(W6/12,2,$H$25,V29)+PPMT(W6/12,3,$H$25,V29)+PPMT(W6/12,4,$H$25,V29)+PPMT(W6/12,5,$H$25,V29)+PPMT(W6/12,6,$H$25,V29)+PPMT(W6/12,7,$H$25,V29)+PPMT(W6/12,8,$H$25,V29)+PPMT(W6/12,9,$H$25,V29)+PPMT(W6/12,10,$H$25,V29)+PPMT(W6/12,11,$H$25,V29)+PPMT(W6/12,12,$H$25,V29)</f>
        <v>0</v>
      </c>
    </row>
    <row r="30" spans="1:30">
      <c r="J30" s="5">
        <v>1998</v>
      </c>
      <c r="P30" s="25">
        <f>$I7</f>
        <v>10.549551581999999</v>
      </c>
      <c r="Q30" s="25">
        <f>P30</f>
        <v>10.549551581999999</v>
      </c>
      <c r="R30" s="26">
        <f>Q30+PPMT(R7/12,1,$B$25,Q30)+PPMT(R7/12,2,$B$25,Q30)+PPMT(R7/12,3,$B$25,Q30)+PPMT(R7/12,4,$B$25,Q30)+PPMT(R7/12,5,$B$25,Q30)+PPMT(R7/12,6,$B$25,Q30)+PPMT(R7/12,7,$B$25,Q30)+PPMT(R7/12,8,$B$25,Q30)+PPMT(R7/12,9,$B$25,Q30)+PPMT(R7/12,10,$B$25,Q30)+PPMT(R7/12,11,$B$25,Q30)+PPMT(R7/12,12,$B$25,Q30)</f>
        <v>9.3358607709388259</v>
      </c>
      <c r="S30" s="26">
        <f>R30+PPMT(S7/12,1,$C$25,R30)+PPMT(S7/12,2,$C$25,R30)+PPMT(S7/12,3,$C$25,R30)+PPMT(S7/12,4,$C$25,R30)+PPMT(S7/12,5,$C$25,R30)+PPMT(S7/12,6,$C$25,R30)+PPMT(S7/12,7,$C$25,R30)+PPMT(S7/12,8,$C$25,R30)+PPMT(S7/12,9,$C$25,R30)+PPMT(S7/12,10,$C$25,R30)+PPMT(S7/12,11,$C$25,R30)+PPMT(S7/12,12,$C$25,R30)</f>
        <v>8.079331521964205</v>
      </c>
      <c r="T30" s="26">
        <f>S30+PPMT(T7/12,1,$D$25,S30)+PPMT(T7/12,2,$D$25,S30)+PPMT(T7/12,3,$D$25,S30)+PPMT(T7/12,4,$D$25,S30)+PPMT(T7/12,5,$D$25,S30)+PPMT(T7/12,6,$D$25,S30)+PPMT(T7/12,7,$D$25,S30)+PPMT(T7/12,8,$D$25,S30)+PPMT(T7/12,9,$D$25,S30)+PPMT(T7/12,10,$D$25,S30)+PPMT(T7/12,11,$D$25,S30)+PPMT(T7/12,12,$D$25,S30)</f>
        <v>6.6505788445028244</v>
      </c>
      <c r="U30" s="26">
        <f>T30+PPMT(U7/12,1,$E$25,T30)+PPMT(U7/12,2,$E$25,T30)+PPMT(U7/12,3,$E$25,T30)+PPMT(U7/12,4,$E$25,T30)+PPMT(U7/12,5,$E$25,T30)+PPMT(U7/12,6,$E$25,T30)+PPMT(U7/12,7,$E$25,T30)+PPMT(U7/12,8,$E$25,T30)+PPMT(U7/12,9,$E$25,T30)+PPMT(U7/12,10,$E$25,T30)+PPMT(U7/12,11,$E$25,T30)+PPMT(U7/12,12,$E$25,T30)</f>
        <v>5.0876120391525115</v>
      </c>
      <c r="V30" s="26">
        <f>U30+PPMT(V7/12,1,$F$25,U30)+PPMT(V7/12,2,$F$25,U30)+PPMT(V7/12,3,$F$25,U30)+PPMT(V7/12,4,$F$25,U30)+PPMT(V7/12,5,$F$25,U30)+PPMT(V7/12,6,$F$25,U30)+PPMT(V7/12,7,$F$25,U30)+PPMT(V7/12,8,$F$25,U30)+PPMT(V7/12,9,$F$25,U30)+PPMT(V7/12,10,$F$25,U30)+PPMT(V7/12,11,$F$25,U30)+PPMT(V7/12,12,$F$25,U30)</f>
        <v>3.4493168326557413</v>
      </c>
      <c r="W30" s="26">
        <f>V30+PPMT(W7/12,1,$G$25,V30)+PPMT(W7/12,2,$G$25,V30)+PPMT(W7/12,3,$G$25,V30)+PPMT(W7/12,4,$G$25,V30)+PPMT(W7/12,5,$G$25,V30)+PPMT(W7/12,6,$G$25,V30)+PPMT(W7/12,7,$G$25,V30)+PPMT(W7/12,8,$G$25,V30)+PPMT(W7/12,9,$G$25,V30)+PPMT(W7/12,10,$G$25,V30)+PPMT(W7/12,11,$G$25,V30)+PPMT(W7/12,12,$G$25,V30)</f>
        <v>1.7536754426510583</v>
      </c>
      <c r="X30" s="26">
        <f>W30+PPMT(X7/12,1,$H$25,W30)+PPMT(X7/12,2,$H$25,W30)+PPMT(X7/12,3,$H$25,W30)+PPMT(X7/12,4,$H$25,W30)+PPMT(X7/12,5,$H$25,W30)+PPMT(X7/12,6,$H$25,W30)+PPMT(X7/12,7,$H$25,W30)+PPMT(X7/12,8,$H$25,W30)+PPMT(X7/12,9,$H$25,W30)+PPMT(X7/12,10,$H$25,W30)+PPMT(X7/12,11,$H$25,W30)+PPMT(X7/12,12,$H$25,W30)</f>
        <v>0</v>
      </c>
    </row>
    <row r="31" spans="1:30">
      <c r="J31" s="5">
        <v>1999</v>
      </c>
      <c r="Q31" s="25">
        <f>$I8</f>
        <v>10.760092262000001</v>
      </c>
      <c r="R31" s="25">
        <f>Q31</f>
        <v>10.760092262000001</v>
      </c>
      <c r="S31" s="26">
        <f>R31+PPMT(S8/12,1,$B$25,R31)+PPMT(S8/12,2,$B$25,R31)+PPMT(S8/12,3,$B$25,R31)+PPMT(S8/12,4,$B$25,R31)+PPMT(S8/12,5,$B$25,R31)+PPMT(S8/12,6,$B$25,R31)+PPMT(S8/12,7,$B$25,R31)+PPMT(S8/12,8,$B$25,R31)+PPMT(S8/12,9,$B$25,R31)+PPMT(S8/12,10,$B$25,R31)+PPMT(S8/12,11,$B$25,R31)+PPMT(S8/12,12,$B$25,R31)</f>
        <v>9.5726742625969834</v>
      </c>
      <c r="T31" s="26">
        <f>S31+PPMT(T8/12,1,$C$25,S31)+PPMT(T8/12,2,$C$25,S31)+PPMT(T8/12,3,$C$25,S31)+PPMT(T8/12,4,$C$25,S31)+PPMT(T8/12,5,$C$25,S31)+PPMT(T8/12,6,$C$25,S31)+PPMT(T8/12,7,$C$25,S31)+PPMT(T8/12,8,$C$25,S31)+PPMT(T8/12,9,$C$25,S31)+PPMT(T8/12,10,$C$25,S31)+PPMT(T8/12,11,$C$25,S31)+PPMT(T8/12,12,$C$25,S31)</f>
        <v>8.2057340008912583</v>
      </c>
      <c r="U31" s="26">
        <f>T31+PPMT(U8/12,1,$D$25,T31)+PPMT(U8/12,2,$D$25,T31)+PPMT(U8/12,3,$D$25,T31)+PPMT(U8/12,4,$D$25,T31)+PPMT(U8/12,5,$D$25,T31)+PPMT(U8/12,6,$D$25,T31)+PPMT(U8/12,7,$D$25,T31)+PPMT(U8/12,8,$D$25,T31)+PPMT(U8/12,9,$D$25,T31)+PPMT(U8/12,10,$D$25,T31)+PPMT(U8/12,11,$D$25,T31)+PPMT(U8/12,12,$D$25,T31)</f>
        <v>6.6948572618465905</v>
      </c>
      <c r="V31" s="26">
        <f>U31+PPMT(V8/12,1,$E$25,U31)+PPMT(V8/12,2,$E$25,U31)+PPMT(V8/12,3,$E$25,U31)+PPMT(V8/12,4,$E$25,U31)+PPMT(V8/12,5,$E$25,U31)+PPMT(V8/12,6,$E$25,U31)+PPMT(V8/12,7,$E$25,U31)+PPMT(V8/12,8,$E$25,U31)+PPMT(V8/12,9,$E$25,U31)+PPMT(V8/12,10,$E$25,U31)+PPMT(V8/12,11,$E$25,U31)+PPMT(V8/12,12,$E$25,U31)</f>
        <v>5.1058818157916415</v>
      </c>
      <c r="W31" s="26">
        <f>V31+PPMT(W8/12,1,$F$25,V31)+PPMT(W8/12,2,$F$25,V31)+PPMT(W8/12,3,$F$25,V31)+PPMT(W8/12,4,$F$25,V31)+PPMT(W8/12,5,$F$25,V31)+PPMT(W8/12,6,$F$25,V31)+PPMT(W8/12,7,$F$25,V31)+PPMT(W8/12,8,$F$25,V31)+PPMT(W8/12,9,$F$25,V31)+PPMT(W8/12,10,$F$25,V31)+PPMT(W8/12,11,$F$25,V31)+PPMT(W8/12,12,$F$25,V31)</f>
        <v>3.4608649310611446</v>
      </c>
      <c r="X31" s="26">
        <f>W31+PPMT(X8/12,1,$G$25,W31)+PPMT(X8/12,2,$G$25,W31)+PPMT(X8/12,3,$G$25,W31)+PPMT(X8/12,4,$G$25,W31)+PPMT(X8/12,5,$G$25,W31)+PPMT(X8/12,6,$G$25,W31)+PPMT(X8/12,7,$G$25,W31)+PPMT(X8/12,8,$G$25,W31)+PPMT(X8/12,9,$G$25,W31)+PPMT(X8/12,10,$G$25,W31)+PPMT(X8/12,11,$G$25,W31)+PPMT(X8/12,12,$G$25,W31)</f>
        <v>1.7761772962039888</v>
      </c>
      <c r="Y31" s="26">
        <f>X31+PPMT(Y8/12,1,$H$25,X31)+PPMT(Y8/12,2,$H$25,X31)+PPMT(Y8/12,3,$H$25,X31)+PPMT(Y8/12,4,$H$25,X31)+PPMT(Y8/12,5,$H$25,X31)+PPMT(Y8/12,6,$H$25,X31)+PPMT(Y8/12,7,$H$25,X31)+PPMT(Y8/12,8,$H$25,X31)+PPMT(Y8/12,9,$H$25,X31)+PPMT(Y8/12,10,$H$25,X31)+PPMT(Y8/12,11,$H$25,X31)+PPMT(Y8/12,12,$H$25,X31)</f>
        <v>3.3306690738754696E-16</v>
      </c>
    </row>
    <row r="32" spans="1:30">
      <c r="B32" s="4"/>
      <c r="J32" s="5">
        <v>2000</v>
      </c>
      <c r="R32" s="25">
        <f>$I9</f>
        <v>10.822597753</v>
      </c>
      <c r="S32" s="25">
        <f>R32</f>
        <v>10.822597753</v>
      </c>
      <c r="T32" s="26">
        <f>S32+PPMT(T9/12,1,$B$25,S32)+PPMT(T9/12,2,$B$25,S32)+PPMT(T9/12,3,$B$25,S32)+PPMT(T9/12,4,$B$25,S32)+PPMT(T9/12,5,$B$25,S32)+PPMT(T9/12,6,$B$25,S32)+PPMT(T9/12,7,$B$25,S32)+PPMT(T9/12,8,$B$25,S32)+PPMT(T9/12,9,$B$25,S32)+PPMT(T9/12,10,$B$25,S32)+PPMT(T9/12,11,$B$25,S32)+PPMT(T9/12,12,$B$25,S32)</f>
        <v>9.5394151154080689</v>
      </c>
      <c r="U32" s="26">
        <f>T32+PPMT(U9/12,1,$C$25,T32)+PPMT(U9/12,2,$C$25,T32)+PPMT(U9/12,3,$C$25,T32)+PPMT(U9/12,4,$C$25,T32)+PPMT(U9/12,5,$C$25,T32)+PPMT(U9/12,6,$C$25,T32)+PPMT(U9/12,7,$C$25,T32)+PPMT(U9/12,8,$C$25,T32)+PPMT(U9/12,9,$C$25,T32)+PPMT(U9/12,10,$C$25,T32)+PPMT(U9/12,11,$C$25,T32)+PPMT(U9/12,12,$C$25,T32)</f>
        <v>8.1061581029249918</v>
      </c>
      <c r="V32" s="26">
        <f>U32+PPMT(V9/12,1,$D$25,U32)+PPMT(V9/12,2,$D$25,U32)+PPMT(V9/12,3,$D$25,U32)+PPMT(V9/12,4,$D$25,U32)+PPMT(V9/12,5,$D$25,U32)+PPMT(V9/12,6,$D$25,U32)+PPMT(V9/12,7,$D$25,U32)+PPMT(V9/12,8,$D$25,U32)+PPMT(V9/12,9,$D$25,U32)+PPMT(V9/12,10,$D$25,U32)+PPMT(V9/12,11,$D$25,U32)+PPMT(V9/12,12,$D$25,U32)</f>
        <v>6.593728472356319</v>
      </c>
      <c r="W32" s="26">
        <f>V32+PPMT(W9/12,1,$E$25,V32)+PPMT(W9/12,2,$E$25,V32)+PPMT(W9/12,3,$E$25,V32)+PPMT(W9/12,4,$E$25,V32)+PPMT(W9/12,5,$E$25,V32)+PPMT(W9/12,6,$E$25,V32)+PPMT(W9/12,7,$E$25,V32)+PPMT(W9/12,8,$E$25,V32)+PPMT(W9/12,9,$E$25,V32)+PPMT(W9/12,10,$E$25,V32)+PPMT(W9/12,11,$E$25,V32)+PPMT(W9/12,12,$E$25,V32)</f>
        <v>5.0275512683786312</v>
      </c>
      <c r="X32" s="26">
        <f>W32+PPMT(X9/12,1,$F$25,W32)+PPMT(X9/12,2,$F$25,W32)+PPMT(X9/12,3,$F$25,W32)+PPMT(X9/12,4,$F$25,W32)+PPMT(X9/12,5,$F$25,W32)+PPMT(X9/12,6,$F$25,W32)+PPMT(X9/12,7,$F$25,W32)+PPMT(X9/12,8,$F$25,W32)+PPMT(X9/12,9,$F$25,W32)+PPMT(X9/12,10,$F$25,W32)+PPMT(X9/12,11,$F$25,W32)+PPMT(X9/12,12,$F$25,W32)</f>
        <v>3.4395034854998907</v>
      </c>
      <c r="Y32" s="26">
        <f>X32+PPMT(Y9/12,1,$G$25,X32)+PPMT(Y9/12,2,$G$25,X32)+PPMT(Y9/12,3,$G$25,X32)+PPMT(Y9/12,4,$G$25,X32)+PPMT(Y9/12,5,$G$25,X32)+PPMT(Y9/12,6,$G$25,X32)+PPMT(Y9/12,7,$G$25,X32)+PPMT(Y9/12,8,$G$25,X32)+PPMT(Y9/12,9,$G$25,X32)+PPMT(Y9/12,10,$G$25,X32)+PPMT(Y9/12,11,$G$25,X32)+PPMT(Y9/12,12,$G$25,X32)</f>
        <v>1.7809391125074945</v>
      </c>
      <c r="Z32" s="26">
        <f>Y32+PPMT(Z9/12,1,$H$25,Y32)+PPMT(Z9/12,2,$H$25,Y32)+PPMT(Z9/12,3,$H$25,Y32)+PPMT(Z9/12,4,$H$25,Y32)+PPMT(Z9/12,5,$H$25,Y32)+PPMT(Z9/12,6,$H$25,Y32)+PPMT(Z9/12,7,$H$25,Y32)+PPMT(Z9/12,8,$H$25,Y32)+PPMT(Z9/12,9,$H$25,Y32)+PPMT(Z9/12,10,$H$25,Y32)+PPMT(Z9/12,11,$H$25,Y32)+PPMT(Z9/12,12,$H$25,Y32)</f>
        <v>0</v>
      </c>
    </row>
    <row r="33" spans="2:30">
      <c r="B33" s="4"/>
      <c r="J33" s="5">
        <v>2001</v>
      </c>
      <c r="S33" s="25">
        <f>$I10</f>
        <v>11.285974559</v>
      </c>
      <c r="T33" s="25">
        <f>S33</f>
        <v>11.285974559</v>
      </c>
      <c r="U33" s="26">
        <f>T33+PPMT(U10/12,1,$B$25,T33)+PPMT(U10/12,2,$B$25,T33)+PPMT(U10/12,3,$B$25,T33)+PPMT(U10/12,4,$B$25,T33)+PPMT(U10/12,5,$B$25,T33)+PPMT(U10/12,6,$B$25,T33)+PPMT(U10/12,7,$B$25,T33)+PPMT(U10/12,8,$B$25,T33)+PPMT(U10/12,9,$B$25,T33)+PPMT(U10/12,10,$B$25,T33)+PPMT(U10/12,11,$B$25,T33)+PPMT(U10/12,12,$B$25,T33)</f>
        <v>9.862966698123536</v>
      </c>
      <c r="V33" s="26">
        <f>U33+PPMT(V10/12,1,$C$25,U33)+PPMT(V10/12,2,$C$25,U33)+PPMT(V10/12,3,$C$25,U33)+PPMT(V10/12,4,$C$25,U33)+PPMT(V10/12,5,$C$25,U33)+PPMT(V10/12,6,$C$25,U33)+PPMT(V10/12,7,$C$25,U33)+PPMT(V10/12,8,$C$25,U33)+PPMT(V10/12,9,$C$25,U33)+PPMT(V10/12,10,$C$25,U33)+PPMT(V10/12,11,$C$25,U33)+PPMT(V10/12,12,$C$25,U33)</f>
        <v>8.356225943039254</v>
      </c>
      <c r="W33" s="26">
        <f>V33+PPMT(W10/12,1,$D$25,V33)+PPMT(W10/12,2,$D$25,V33)+PPMT(W10/12,3,$D$25,V33)+PPMT(W10/12,4,$D$25,V33)+PPMT(W10/12,5,$D$25,V33)+PPMT(W10/12,6,$D$25,V33)+PPMT(W10/12,7,$D$25,V33)+PPMT(W10/12,8,$D$25,V33)+PPMT(W10/12,9,$D$25,V33)+PPMT(W10/12,10,$D$25,V33)+PPMT(W10/12,11,$D$25,V33)+PPMT(W10/12,12,$D$25,V33)</f>
        <v>6.7955309919966158</v>
      </c>
      <c r="X33" s="26">
        <f>W33+PPMT(X10/12,1,$E$25,W33)+PPMT(X10/12,2,$E$25,W33)+PPMT(X10/12,3,$E$25,W33)+PPMT(X10/12,4,$E$25,W33)+PPMT(X10/12,5,$E$25,W33)+PPMT(X10/12,6,$E$25,W33)+PPMT(X10/12,7,$E$25,W33)+PPMT(X10/12,8,$E$25,W33)+PPMT(X10/12,9,$E$25,W33)+PPMT(X10/12,10,$E$25,W33)+PPMT(X10/12,11,$E$25,W33)+PPMT(X10/12,12,$E$25,W33)</f>
        <v>5.2289450928651364</v>
      </c>
      <c r="Y33" s="26">
        <f>X33+PPMT(Y10/12,1,$F$25,X33)+PPMT(Y10/12,2,$F$25,X33)+PPMT(Y10/12,3,$F$25,X33)+PPMT(Y10/12,4,$F$25,X33)+PPMT(Y10/12,5,$F$25,X33)+PPMT(Y10/12,6,$F$25,X33)+PPMT(Y10/12,7,$F$25,X33)+PPMT(Y10/12,8,$F$25,X33)+PPMT(Y10/12,9,$F$25,X33)+PPMT(Y10/12,10,$F$25,X33)+PPMT(Y10/12,11,$F$25,X33)+PPMT(Y10/12,12,$F$25,X33)</f>
        <v>3.608468512927903</v>
      </c>
      <c r="Z33" s="26">
        <f>Y33+PPMT(Z10/12,1,$G$25,Y33)+PPMT(Z10/12,2,$G$25,Y33)+PPMT(Z10/12,3,$G$25,Y33)+PPMT(Z10/12,4,$G$25,Y33)+PPMT(Z10/12,5,$G$25,Y33)+PPMT(Z10/12,6,$G$25,Y33)+PPMT(Z10/12,7,$G$25,Y33)+PPMT(Z10/12,8,$G$25,Y33)+PPMT(Z10/12,9,$G$25,Y33)+PPMT(Z10/12,10,$G$25,Y33)+PPMT(Z10/12,11,$G$25,Y33)+PPMT(Z10/12,12,$G$25,Y33)</f>
        <v>1.8691439283550793</v>
      </c>
      <c r="AA33" s="26">
        <f>Z33+PPMT(AA10/12,1,$H$25,Z33)+PPMT(AA10/12,2,$H$25,Z33)+PPMT(AA10/12,3,$H$25,Z33)+PPMT(AA10/12,4,$H$25,Z33)+PPMT(AA10/12,5,$H$25,Z33)+PPMT(AA10/12,6,$H$25,Z33)+PPMT(AA10/12,7,$H$25,Z33)+PPMT(AA10/12,8,$H$25,Z33)+PPMT(AA10/12,9,$H$25,Z33)+PPMT(AA10/12,10,$H$25,Z33)+PPMT(AA10/12,11,$H$25,Z33)+PPMT(AA10/12,12,$H$25,Z33)</f>
        <v>0</v>
      </c>
    </row>
    <row r="34" spans="2:30">
      <c r="B34" s="4"/>
      <c r="J34" s="5">
        <v>2002</v>
      </c>
      <c r="T34" s="25">
        <f>$I11</f>
        <v>12.267202205</v>
      </c>
      <c r="U34" s="25">
        <f>T34</f>
        <v>12.267202205</v>
      </c>
      <c r="V34" s="26">
        <f>U34+PPMT(V11/12,1,$B$25,U34)+PPMT(V11/12,2,$B$25,U34)+PPMT(V11/12,3,$B$25,U34)+PPMT(V11/12,4,$B$25,U34)+PPMT(V11/12,5,$B$25,U34)+PPMT(V11/12,6,$B$25,U34)+PPMT(V11/12,7,$B$25,U34)+PPMT(V11/12,8,$B$25,U34)+PPMT(V11/12,9,$B$25,U34)+PPMT(V11/12,10,$B$25,U34)+PPMT(V11/12,11,$B$25,U34)+PPMT(V11/12,12,$B$25,U34)</f>
        <v>10.689083421285128</v>
      </c>
      <c r="W34" s="26">
        <f>V34+PPMT(W11/12,1,$C$25,V34)+PPMT(W11/12,2,$C$25,V34)+PPMT(W11/12,3,$C$25,V34)+PPMT(W11/12,4,$C$25,V34)+PPMT(W11/12,5,$C$25,V34)+PPMT(W11/12,6,$C$25,V34)+PPMT(W11/12,7,$C$25,V34)+PPMT(W11/12,8,$C$25,V34)+PPMT(W11/12,9,$C$25,V34)+PPMT(W11/12,10,$C$25,V34)+PPMT(W11/12,11,$C$25,V34)+PPMT(W11/12,12,$C$25,V34)</f>
        <v>9.0540216381647607</v>
      </c>
      <c r="X34" s="26">
        <f>W34+PPMT(X11/12,1,$D$25,W34)+PPMT(X11/12,2,$D$25,W34)+PPMT(X11/12,3,$D$25,W34)+PPMT(X11/12,4,$D$25,W34)+PPMT(X11/12,5,$D$25,W34)+PPMT(X11/12,6,$D$25,W34)+PPMT(X11/12,7,$D$25,W34)+PPMT(X11/12,8,$D$25,W34)+PPMT(X11/12,9,$D$25,W34)+PPMT(X11/12,10,$D$25,W34)+PPMT(X11/12,11,$D$25,W34)+PPMT(X11/12,12,$D$25,W34)</f>
        <v>7.4295062121345685</v>
      </c>
      <c r="Y34" s="26">
        <f>X34+PPMT(Y11/12,1,$E$25,X34)+PPMT(Y11/12,2,$E$25,X34)+PPMT(Y11/12,3,$E$25,X34)+PPMT(Y11/12,4,$E$25,X34)+PPMT(Y11/12,5,$E$25,X34)+PPMT(Y11/12,6,$E$25,X34)+PPMT(Y11/12,7,$E$25,X34)+PPMT(Y11/12,8,$E$25,X34)+PPMT(Y11/12,9,$E$25,X34)+PPMT(Y11/12,10,$E$25,X34)+PPMT(Y11/12,11,$E$25,X34)+PPMT(Y11/12,12,$E$25,X34)</f>
        <v>5.7655179269568668</v>
      </c>
      <c r="Z34" s="26">
        <f>Y34+PPMT(Z11/12,1,$F$25,Y34)+PPMT(Z11/12,2,$F$25,Y34)+PPMT(Z11/12,3,$F$25,Y34)+PPMT(Z11/12,4,$F$25,Y34)+PPMT(Z11/12,5,$F$25,Y34)+PPMT(Z11/12,6,$F$25,Y34)+PPMT(Z11/12,7,$F$25,Y34)+PPMT(Z11/12,8,$F$25,Y34)+PPMT(Z11/12,9,$F$25,Y34)+PPMT(Z11/12,10,$F$25,Y34)+PPMT(Z11/12,11,$F$25,Y34)+PPMT(Z11/12,12,$F$25,Y34)</f>
        <v>3.9802427493280592</v>
      </c>
      <c r="AA34" s="26">
        <f>Z34+PPMT(AA11/12,1,$G$25,Z34)+PPMT(AA11/12,2,$G$25,Z34)+PPMT(AA11/12,3,$G$25,Z34)+PPMT(AA11/12,4,$G$25,Z34)+PPMT(AA11/12,5,$G$25,Z34)+PPMT(AA11/12,6,$G$25,Z34)+PPMT(AA11/12,7,$G$25,Z34)+PPMT(AA11/12,8,$G$25,Z34)+PPMT(AA11/12,9,$G$25,Z34)+PPMT(AA11/12,10,$G$25,Z34)+PPMT(AA11/12,11,$G$25,Z34)+PPMT(AA11/12,12,$G$25,Z34)</f>
        <v>2.0319339614025136</v>
      </c>
      <c r="AB34" s="26">
        <f>AA34+PPMT(AB11/12,1,$H$25,AA34)+PPMT(AB11/12,2,$H$25,AA34)+PPMT(AB11/12,3,$H$25,AA34)+PPMT(AB11/12,4,$H$25,AA34)+PPMT(AB11/12,5,$H$25,AA34)+PPMT(AB11/12,6,$H$25,AA34)+PPMT(AB11/12,7,$H$25,AA34)+PPMT(AB11/12,8,$H$25,AA34)+PPMT(AB11/12,9,$H$25,AA34)+PPMT(AB11/12,10,$H$25,AA34)+PPMT(AB11/12,11,$H$25,AA34)+PPMT(AB11/12,12,$H$25,AA34)</f>
        <v>-6.6613381477509392E-16</v>
      </c>
    </row>
    <row r="35" spans="2:30">
      <c r="B35" s="4"/>
      <c r="J35" s="5">
        <v>2003</v>
      </c>
      <c r="U35" s="25">
        <f>$I12</f>
        <v>14.044746913999999</v>
      </c>
      <c r="V35" s="25">
        <f>U35</f>
        <v>14.044746913999999</v>
      </c>
      <c r="W35" s="26">
        <f>V35+PPMT(W12/12,1,$B$25,V35)+PPMT(W12/12,2,$B$25,V35)+PPMT(W12/12,3,$B$25,V35)+PPMT(W12/12,4,$B$25,V35)+PPMT(W12/12,5,$B$25,V35)+PPMT(W12/12,6,$B$25,V35)+PPMT(W12/12,7,$B$25,V35)+PPMT(W12/12,8,$B$25,V35)+PPMT(W12/12,9,$B$25,V35)+PPMT(W12/12,10,$B$25,V35)+PPMT(W12/12,11,$B$25,V35)+PPMT(W12/12,12,$B$25,V35)</f>
        <v>12.23512843496013</v>
      </c>
      <c r="X35" s="26">
        <f>W35+PPMT(X12/12,1,$C$25,W35)+PPMT(X12/12,2,$C$25,W35)+PPMT(X12/12,3,$C$25,W35)+PPMT(X12/12,4,$C$25,W35)+PPMT(X12/12,5,$C$25,W35)+PPMT(X12/12,6,$C$25,W35)+PPMT(X12/12,7,$C$25,W35)+PPMT(X12/12,8,$C$25,W35)+PPMT(X12/12,9,$C$25,W35)+PPMT(X12/12,10,$C$25,W35)+PPMT(X12/12,11,$C$25,W35)+PPMT(X12/12,12,$C$25,W35)</f>
        <v>10.455742111029069</v>
      </c>
      <c r="Y35" s="26">
        <f>X35+PPMT(Y12/12,1,$D$25,X35)+PPMT(Y12/12,2,$D$25,X35)+PPMT(Y12/12,3,$D$25,X35)+PPMT(Y12/12,4,$D$25,X35)+PPMT(Y12/12,5,$D$25,X35)+PPMT(Y12/12,6,$D$25,X35)+PPMT(Y12/12,7,$D$25,X35)+PPMT(Y12/12,8,$D$25,X35)+PPMT(Y12/12,9,$D$25,X35)+PPMT(Y12/12,10,$D$25,X35)+PPMT(Y12/12,11,$D$25,X35)+PPMT(Y12/12,12,$D$25,X35)</f>
        <v>8.6512587696016752</v>
      </c>
      <c r="Z35" s="26">
        <f>Y35+PPMT(Z12/12,1,$E$25,Y35)+PPMT(Z12/12,2,$E$25,Y35)+PPMT(Z12/12,3,$E$25,Y35)+PPMT(Z12/12,4,$E$25,Y35)+PPMT(Z12/12,5,$E$25,Y35)+PPMT(Z12/12,6,$E$25,Y35)+PPMT(Z12/12,7,$E$25,Y35)+PPMT(Z12/12,8,$E$25,Y35)+PPMT(Z12/12,9,$E$25,Y35)+PPMT(Z12/12,10,$E$25,Y35)+PPMT(Z12/12,11,$E$25,Y35)+PPMT(Z12/12,12,$E$25,Y35)</f>
        <v>6.7160817266523605</v>
      </c>
      <c r="AA35" s="26">
        <f>Z35+PPMT(AA12/12,1,$F$25,Z35)+PPMT(AA12/12,2,$F$25,Z35)+PPMT(AA12/12,3,$F$25,Z35)+PPMT(AA12/12,4,$F$25,Z35)+PPMT(AA12/12,5,$F$25,Z35)+PPMT(AA12/12,6,$F$25,Z35)+PPMT(AA12/12,7,$F$25,Z35)+PPMT(AA12/12,8,$F$25,Z35)+PPMT(AA12/12,9,$F$25,Z35)+PPMT(AA12/12,10,$F$25,Z35)+PPMT(AA12/12,11,$F$25,Z35)+PPMT(AA12/12,12,$F$25,Z35)</f>
        <v>4.5707854933448226</v>
      </c>
      <c r="AB35" s="26">
        <f>AA35+PPMT(AB12/12,1,$G$25,AA35)+PPMT(AB12/12,2,$G$25,AA35)+PPMT(AB12/12,3,$G$25,AA35)+PPMT(AB12/12,4,$G$25,AA35)+PPMT(AB12/12,5,$G$25,AA35)+PPMT(AB12/12,6,$G$25,AA35)+PPMT(AB12/12,7,$G$25,AA35)+PPMT(AB12/12,8,$G$25,AA35)+PPMT(AB12/12,9,$G$25,AA35)+PPMT(AB12/12,10,$G$25,AA35)+PPMT(AB12/12,11,$G$25,AA35)+PPMT(AB12/12,12,$G$25,AA35)</f>
        <v>2.3137009256349206</v>
      </c>
      <c r="AC35" s="26">
        <f>AB35+PPMT(AC12/12,1,$H$25,AB35)+PPMT(AC12/12,2,$H$25,AB35)+PPMT(AC12/12,3,$H$25,AB35)+PPMT(AC12/12,4,$H$25,AB35)+PPMT(AC12/12,5,$H$25,AB35)+PPMT(AC12/12,6,$H$25,AB35)+PPMT(AC12/12,7,$H$25,AB35)+PPMT(AC12/12,8,$H$25,AB35)+PPMT(AC12/12,9,$H$25,AB35)+PPMT(AC12/12,10,$H$25,AB35)+PPMT(AC12/12,11,$H$25,AB35)+PPMT(AC12/12,12,$H$25,AB35)</f>
        <v>6.6613381477509392E-16</v>
      </c>
    </row>
    <row r="36" spans="2:30">
      <c r="B36" s="4"/>
      <c r="J36" s="5">
        <v>2004</v>
      </c>
      <c r="V36" s="25">
        <f>$I13</f>
        <v>16.365963554</v>
      </c>
      <c r="W36" s="25">
        <f>V36</f>
        <v>16.365963554</v>
      </c>
      <c r="X36" s="26">
        <f>W36+PPMT(X13/12,1,$B$25,W36)+PPMT(X13/12,2,$B$25,W36)+PPMT(X13/12,3,$B$25,W36)+PPMT(X13/12,4,$B$25,W36)+PPMT(X13/12,5,$B$25,W36)+PPMT(X13/12,6,$B$25,W36)+PPMT(X13/12,7,$B$25,W36)+PPMT(X13/12,8,$B$25,W36)+PPMT(X13/12,9,$B$25,W36)+PPMT(X13/12,10,$B$25,W36)+PPMT(X13/12,11,$B$25,W36)+PPMT(X13/12,12,$B$25,W36)</f>
        <v>14.382078745453461</v>
      </c>
      <c r="Y36" s="26">
        <f>X36+PPMT(Y13/12,1,$C$25,X36)+PPMT(Y13/12,2,$C$25,X36)+PPMT(Y13/12,3,$C$25,X36)+PPMT(Y13/12,4,$C$25,X36)+PPMT(Y13/12,5,$C$25,X36)+PPMT(Y13/12,6,$C$25,X36)+PPMT(Y13/12,7,$C$25,X36)+PPMT(Y13/12,8,$C$25,X36)+PPMT(Y13/12,9,$C$25,X36)+PPMT(Y13/12,10,$C$25,X36)+PPMT(Y13/12,11,$C$25,X36)+PPMT(Y13/12,12,$C$25,X36)</f>
        <v>12.390608154121065</v>
      </c>
      <c r="Z36" s="26">
        <f>Y36+PPMT(Z13/12,1,$D$25,Y36)+PPMT(Z13/12,2,$D$25,Y36)+PPMT(Z13/12,3,$D$25,Y36)+PPMT(Z13/12,4,$D$25,Y36)+PPMT(Z13/12,5,$D$25,Y36)+PPMT(Z13/12,6,$D$25,Y36)+PPMT(Z13/12,7,$D$25,Y36)+PPMT(Z13/12,8,$D$25,Y36)+PPMT(Z13/12,9,$D$25,Y36)+PPMT(Z13/12,10,$D$25,Y36)+PPMT(Z13/12,11,$D$25,Y36)+PPMT(Z13/12,12,$D$25,Y36)</f>
        <v>10.255840759033514</v>
      </c>
      <c r="AA36" s="26">
        <f>Z36+PPMT(AA13/12,1,$E$25,Z36)+PPMT(AA13/12,2,$E$25,Z36)+PPMT(AA13/12,3,$E$25,Z36)+PPMT(AA13/12,4,$E$25,Z36)+PPMT(AA13/12,5,$E$25,Z36)+PPMT(AA13/12,6,$E$25,Z36)+PPMT(AA13/12,7,$E$25,Z36)+PPMT(AA13/12,8,$E$25,Z36)+PPMT(AA13/12,9,$E$25,Z36)+PPMT(AA13/12,10,$E$25,Z36)+PPMT(AA13/12,11,$E$25,Z36)+PPMT(AA13/12,12,$E$25,Z36)</f>
        <v>7.8511773880239444</v>
      </c>
      <c r="AB36" s="26">
        <f>AA36+PPMT(AB13/12,1,$F$25,AA36)+PPMT(AB13/12,2,$F$25,AA36)+PPMT(AB13/12,3,$F$25,AA36)+PPMT(AB13/12,4,$F$25,AA36)+PPMT(AB13/12,5,$F$25,AA36)+PPMT(AB13/12,6,$F$25,AA36)+PPMT(AB13/12,7,$F$25,AA36)+PPMT(AB13/12,8,$F$25,AA36)+PPMT(AB13/12,9,$F$25,AA36)+PPMT(AB13/12,10,$F$25,AA36)+PPMT(AB13/12,11,$F$25,AA36)+PPMT(AB13/12,12,$F$25,AA36)</f>
        <v>5.2986800477406089</v>
      </c>
      <c r="AC36" s="26">
        <f>AB36+PPMT(AC13/12,1,$G$25,AB36)+PPMT(AC13/12,2,$G$25,AB36)+PPMT(AC13/12,3,$G$25,AB36)+PPMT(AC13/12,4,$G$25,AB36)+PPMT(AC13/12,5,$G$25,AB36)+PPMT(AC13/12,6,$G$25,AB36)+PPMT(AC13/12,7,$G$25,AB36)+PPMT(AC13/12,8,$G$25,AB36)+PPMT(AC13/12,9,$G$25,AB36)+PPMT(AC13/12,10,$G$25,AB36)+PPMT(AC13/12,11,$G$25,AB36)+PPMT(AC13/12,12,$G$25,AB36)</f>
        <v>2.6820240873836489</v>
      </c>
      <c r="AD36" s="26">
        <f>AC36+PPMT(AD13/12,1,$H$25,AC36)+PPMT(AD13/12,2,$H$25,AC36)+PPMT(AD13/12,3,$H$25,AC36)+PPMT(AD13/12,4,$H$25,AC36)+PPMT(AD13/12,5,$H$25,AC36)+PPMT(AD13/12,6,$H$25,AC36)+PPMT(AD13/12,7,$H$25,AC36)+PPMT(AD13/12,8,$H$25,AC36)+PPMT(AD13/12,9,$H$25,AC36)+PPMT(AD13/12,10,$H$25,AC36)+PPMT(AD13/12,11,$H$25,AC36)+PPMT(AD13/12,12,$H$25,AC36)</f>
        <v>-2.7755575615628914E-16</v>
      </c>
    </row>
    <row r="37" spans="2:30">
      <c r="J37" s="5">
        <v>2005</v>
      </c>
      <c r="W37" s="25">
        <f>$I14</f>
        <v>18.132073545000001</v>
      </c>
      <c r="X37" s="25">
        <f>W37</f>
        <v>18.132073545000001</v>
      </c>
      <c r="Y37" s="26">
        <f>X37+PPMT(Y14/12,1,$B$25,X37)+PPMT(Y14/12,2,$B$25,X37)+PPMT(Y14/12,3,$B$25,X37)+PPMT(Y14/12,4,$B$25,X37)+PPMT(Y14/12,5,$B$25,X37)+PPMT(Y14/12,6,$B$25,X37)+PPMT(Y14/12,7,$B$25,X37)+PPMT(Y14/12,8,$B$25,X37)+PPMT(Y14/12,9,$B$25,X37)+PPMT(Y14/12,10,$B$25,X37)+PPMT(Y14/12,11,$B$25,X37)+PPMT(Y14/12,12,$B$25,X37)</f>
        <v>16.060946959761985</v>
      </c>
      <c r="Z37" s="26">
        <f>Y37+PPMT(Z14/12,1,$C$25,Y37)+PPMT(Z14/12,2,$C$25,Y37)+PPMT(Z14/12,3,$C$25,Y37)+PPMT(Z14/12,4,$C$25,Y37)+PPMT(Z14/12,5,$C$25,Y37)+PPMT(Z14/12,6,$C$25,Y37)+PPMT(Z14/12,7,$C$25,Y37)+PPMT(Z14/12,8,$C$25,Y37)+PPMT(Z14/12,9,$C$25,Y37)+PPMT(Z14/12,10,$C$25,Y37)+PPMT(Z14/12,11,$C$25,Y37)+PPMT(Z14/12,12,$C$25,Y37)</f>
        <v>13.84178971476506</v>
      </c>
      <c r="AA37" s="26">
        <f>Z37+PPMT(AA14/12,1,$D$25,Z37)+PPMT(AA14/12,2,$D$25,Z37)+PPMT(AA14/12,3,$D$25,Z37)+PPMT(AA14/12,4,$D$25,Z37)+PPMT(AA14/12,5,$D$25,Z37)+PPMT(AA14/12,6,$D$25,Z37)+PPMT(AA14/12,7,$D$25,Z37)+PPMT(AA14/12,8,$D$25,Z37)+PPMT(AA14/12,9,$D$25,Z37)+PPMT(AA14/12,10,$D$25,Z37)+PPMT(AA14/12,11,$D$25,Z37)+PPMT(AA14/12,12,$D$25,Z37)</f>
        <v>11.301098529948254</v>
      </c>
      <c r="AB37" s="26">
        <f>AA37+PPMT(AB14/12,1,$E$25,AA37)+PPMT(AB14/12,2,$E$25,AA37)+PPMT(AB14/12,3,$E$25,AA37)+PPMT(AB14/12,4,$E$25,AA37)+PPMT(AB14/12,5,$E$25,AA37)+PPMT(AB14/12,6,$E$25,AA37)+PPMT(AB14/12,7,$E$25,AA37)+PPMT(AB14/12,8,$E$25,AA37)+PPMT(AB14/12,9,$E$25,AA37)+PPMT(AB14/12,10,$E$25,AA37)+PPMT(AB14/12,11,$E$25,AA37)+PPMT(AB14/12,12,$E$25,AA37)</f>
        <v>8.5799327384318573</v>
      </c>
      <c r="AC37" s="26">
        <f>AB37+PPMT(AC14/12,1,$F$25,AB37)+PPMT(AC14/12,2,$F$25,AB37)+PPMT(AC14/12,3,$F$25,AB37)+PPMT(AC14/12,4,$F$25,AB37)+PPMT(AC14/12,5,$F$25,AB37)+PPMT(AC14/12,6,$F$25,AB37)+PPMT(AC14/12,7,$F$25,AB37)+PPMT(AC14/12,8,$F$25,AB37)+PPMT(AC14/12,9,$F$25,AB37)+PPMT(AC14/12,10,$F$25,AB37)+PPMT(AC14/12,11,$F$25,AB37)+PPMT(AC14/12,12,$F$25,AB37)</f>
        <v>5.7902266774143705</v>
      </c>
      <c r="AD37" s="26">
        <f>AC37+PPMT(AD14/12,1,$G$25,AC37)+PPMT(AD14/12,2,$G$25,AC37)+PPMT(AD14/12,3,$G$25,AC37)+PPMT(AD14/12,4,$G$25,AC37)+PPMT(AD14/12,5,$G$25,AC37)+PPMT(AD14/12,6,$G$25,AC37)+PPMT(AD14/12,7,$G$25,AC37)+PPMT(AD14/12,8,$G$25,AC37)+PPMT(AD14/12,9,$G$25,AC37)+PPMT(AD14/12,10,$G$25,AC37)+PPMT(AD14/12,11,$G$25,AC37)+PPMT(AD14/12,12,$G$25,AC37)</f>
        <v>2.8951133387071835</v>
      </c>
    </row>
    <row r="38" spans="2:30">
      <c r="J38" s="5">
        <v>2006</v>
      </c>
      <c r="X38" s="25">
        <f>$I15</f>
        <v>18.968484468</v>
      </c>
      <c r="Y38" s="25">
        <f>X38</f>
        <v>18.968484468</v>
      </c>
      <c r="Z38" s="26">
        <f>Y38+PPMT(Z15/12,1,$B$25,Y38)+PPMT(Z15/12,2,$B$25,Y38)+PPMT(Z15/12,3,$B$25,Y38)+PPMT(Z15/12,4,$B$25,Y38)+PPMT(Z15/12,5,$B$25,Y38)+PPMT(Z15/12,6,$B$25,Y38)+PPMT(Z15/12,7,$B$25,Y38)+PPMT(Z15/12,8,$B$25,Y38)+PPMT(Z15/12,9,$B$25,Y38)+PPMT(Z15/12,10,$B$25,Y38)+PPMT(Z15/12,11,$B$25,Y38)+PPMT(Z15/12,12,$B$25,Y38)</f>
        <v>16.807472247919804</v>
      </c>
      <c r="AA38" s="26">
        <f>Z38+PPMT(AA15/12,1,$C$25,Z38)+PPMT(AA15/12,2,$C$25,Z38)+PPMT(AA15/12,3,$C$25,Z38)+PPMT(AA15/12,4,$C$25,Z38)+PPMT(AA15/12,5,$C$25,Z38)+PPMT(AA15/12,6,$C$25,Z38)+PPMT(AA15/12,7,$C$25,Z38)+PPMT(AA15/12,8,$C$25,Z38)+PPMT(AA15/12,9,$C$25,Z38)+PPMT(AA15/12,10,$C$25,Z38)+PPMT(AA15/12,11,$C$25,Z38)+PPMT(AA15/12,12,$C$25,Z38)</f>
        <v>14.292092045237869</v>
      </c>
      <c r="AB38" s="26">
        <f>AA38+PPMT(AB15/12,1,$D$25,AA38)+PPMT(AB15/12,2,$D$25,AA38)+PPMT(AB15/12,3,$D$25,AA38)+PPMT(AB15/12,4,$D$25,AA38)+PPMT(AB15/12,5,$D$25,AA38)+PPMT(AB15/12,6,$D$25,AA38)+PPMT(AB15/12,7,$D$25,AA38)+PPMT(AB15/12,8,$D$25,AA38)+PPMT(AB15/12,9,$D$25,AA38)+PPMT(AB15/12,10,$D$25,AA38)+PPMT(AB15/12,11,$D$25,AA38)+PPMT(AB15/12,12,$D$25,AA38)</f>
        <v>11.573522169257629</v>
      </c>
      <c r="AC38" s="26">
        <f>AB38+PPMT(AC15/12,1,$E$25,AB38)+PPMT(AC15/12,2,$E$25,AB38)+PPMT(AC15/12,3,$E$25,AB38)+PPMT(AC15/12,4,$E$25,AB38)+PPMT(AC15/12,5,$E$25,AB38)+PPMT(AC15/12,6,$E$25,AB38)+PPMT(AC15/12,7,$E$25,AB38)+PPMT(AC15/12,8,$E$25,AB38)+PPMT(AC15/12,9,$E$25,AB38)+PPMT(AC15/12,10,$E$25,AB38)+PPMT(AC15/12,11,$E$25,AB38)+PPMT(AC15/12,12,$E$25,AB38)</f>
        <v>8.7863343298180752</v>
      </c>
      <c r="AD38" s="26">
        <f>AC38+PPMT(AD15/12,1,$F$25,AC38)+PPMT(AD15/12,2,$F$25,AC38)+PPMT(AD15/12,3,$F$25,AC38)+PPMT(AD15/12,4,$F$25,AC38)+PPMT(AD15/12,5,$F$25,AC38)+PPMT(AD15/12,6,$F$25,AC38)+PPMT(AD15/12,7,$F$25,AC38)+PPMT(AD15/12,8,$F$25,AC38)+PPMT(AD15/12,9,$F$25,AC38)+PPMT(AD15/12,10,$F$25,AC38)+PPMT(AD15/12,11,$F$25,AC38)+PPMT(AD15/12,12,$F$25,AC38)</f>
        <v>5.8575562198787168</v>
      </c>
    </row>
    <row r="39" spans="2:30">
      <c r="J39" s="5">
        <v>2007</v>
      </c>
      <c r="Y39" s="25">
        <f>$I16</f>
        <v>19.815458932000002</v>
      </c>
      <c r="Z39" s="25">
        <f>Y39</f>
        <v>19.815458932000002</v>
      </c>
      <c r="AA39" s="26">
        <f>Z39+PPMT(AA16/12,1,$B$25,Z39)+PPMT(AA16/12,2,$B$25,Z39)+PPMT(AA16/12,3,$B$25,Z39)+PPMT(AA16/12,4,$B$25,Z39)+PPMT(AA16/12,5,$B$25,Z39)+PPMT(AA16/12,6,$B$25,Z39)+PPMT(AA16/12,7,$B$25,Z39)+PPMT(AA16/12,8,$B$25,Z39)+PPMT(AA16/12,9,$B$25,Z39)+PPMT(AA16/12,10,$B$25,Z39)+PPMT(AA16/12,11,$B$25,Z39)+PPMT(AA16/12,12,$B$25,Z39)</f>
        <v>17.52683724472584</v>
      </c>
      <c r="AB39" s="26">
        <f>AA39+PPMT(AB16/12,1,$C$25,AA39)+PPMT(AB16/12,2,$C$25,AA39)+PPMT(AB16/12,3,$C$25,AA39)+PPMT(AB16/12,4,$C$25,AA39)+PPMT(AB16/12,5,$C$25,AA39)+PPMT(AB16/12,6,$C$25,AA39)+PPMT(AB16/12,7,$C$25,AA39)+PPMT(AB16/12,8,$C$25,AA39)+PPMT(AB16/12,9,$C$25,AA39)+PPMT(AB16/12,10,$C$25,AA39)+PPMT(AB16/12,11,$C$25,AA39)+PPMT(AB16/12,12,$C$25,AA39)</f>
        <v>15.077646133935616</v>
      </c>
      <c r="AC39" s="26">
        <f>AB39+PPMT(AC16/12,1,$D$25,AB39)+PPMT(AC16/12,2,$D$25,AB39)+PPMT(AC16/12,3,$D$25,AB39)+PPMT(AC16/12,4,$D$25,AB39)+PPMT(AC16/12,5,$D$25,AB39)+PPMT(AC16/12,6,$D$25,AB39)+PPMT(AC16/12,7,$D$25,AB39)+PPMT(AC16/12,8,$D$25,AB39)+PPMT(AC16/12,9,$D$25,AB39)+PPMT(AC16/12,10,$D$25,AB39)+PPMT(AC16/12,11,$D$25,AB39)+PPMT(AC16/12,12,$D$25,AB39)</f>
        <v>12.456620068103661</v>
      </c>
      <c r="AD39" s="26">
        <f>AC39+PPMT(AD16/12,1,$E$25,AC39)+PPMT(AD16/12,2,$E$25,AC39)+PPMT(AD16/12,3,$E$25,AC39)+PPMT(AD16/12,4,$E$25,AC39)+PPMT(AD16/12,5,$E$25,AC39)+PPMT(AD16/12,6,$E$25,AC39)+PPMT(AD16/12,7,$E$25,AC39)+PPMT(AD16/12,8,$E$25,AC39)+PPMT(AD16/12,9,$E$25,AC39)+PPMT(AD16/12,10,$E$25,AC39)+PPMT(AD16/12,11,$E$25,AC39)+PPMT(AD16/12,12,$E$25,AC39)</f>
        <v>9.6517031273615359</v>
      </c>
    </row>
    <row r="40" spans="2:30">
      <c r="J40" s="5">
        <v>2008</v>
      </c>
      <c r="Z40" s="25">
        <f>$I17</f>
        <v>23.236357621</v>
      </c>
      <c r="AA40" s="25">
        <f>Z40</f>
        <v>23.236357621</v>
      </c>
      <c r="AB40" s="26">
        <f>AA40+PPMT(AB17/12,1,$B$25,AA40)+PPMT(AB17/12,2,$B$25,AA40)+PPMT(AB17/12,3,$B$25,AA40)+PPMT(AB17/12,4,$B$25,AA40)+PPMT(AB17/12,5,$B$25,AA40)+PPMT(AB17/12,6,$B$25,AA40)+PPMT(AB17/12,7,$B$25,AA40)+PPMT(AB17/12,8,$B$25,AA40)+PPMT(AB17/12,9,$B$25,AA40)+PPMT(AB17/12,10,$B$25,AA40)+PPMT(AB17/12,11,$B$25,AA40)+PPMT(AB17/12,12,$B$25,AA40)</f>
        <v>20.552633152786971</v>
      </c>
      <c r="AC40" s="26">
        <f>AB40+PPMT(AC17/12,1,$C$25,AB40)+PPMT(AC17/12,2,$C$25,AB40)+PPMT(AC17/12,3,$C$25,AB40)+PPMT(AC17/12,4,$C$25,AB40)+PPMT(AC17/12,5,$C$25,AB40)+PPMT(AC17/12,6,$C$25,AB40)+PPMT(AC17/12,7,$C$25,AB40)+PPMT(AC17/12,8,$C$25,AB40)+PPMT(AC17/12,9,$C$25,AB40)+PPMT(AC17/12,10,$C$25,AB40)+PPMT(AC17/12,11,$C$25,AB40)+PPMT(AC17/12,12,$C$25,AB40)</f>
        <v>17.680618897260867</v>
      </c>
      <c r="AD40" s="26">
        <f>AC40+PPMT(AD17/12,1,$D$25,AC40)+PPMT(AD17/12,2,$D$25,AC40)+PPMT(AD17/12,3,$D$25,AC40)+PPMT(AD17/12,4,$D$25,AC40)+PPMT(AD17/12,5,$D$25,AC40)+PPMT(AD17/12,6,$D$25,AC40)+PPMT(AD17/12,7,$D$25,AC40)+PPMT(AD17/12,8,$D$25,AC40)+PPMT(AD17/12,9,$D$25,AC40)+PPMT(AD17/12,10,$D$25,AC40)+PPMT(AD17/12,11,$D$25,AC40)+PPMT(AD17/12,12,$D$25,AC40)</f>
        <v>14.60710446549156</v>
      </c>
    </row>
    <row r="41" spans="2:30">
      <c r="J41" s="5">
        <v>2009</v>
      </c>
      <c r="AA41" s="25">
        <f>$I18</f>
        <v>24.746490739000002</v>
      </c>
      <c r="AB41" s="25">
        <f>AA41</f>
        <v>24.746490739000002</v>
      </c>
      <c r="AC41" s="26">
        <f>AB41+PPMT(AC18/12,1,$B$25,AB41)+PPMT(AC18/12,2,$B$25,AB41)+PPMT(AC18/12,3,$B$25,AB41)+PPMT(AC18/12,4,$B$25,AB41)+PPMT(AC18/12,5,$B$25,AB41)+PPMT(AC18/12,6,$B$25,AB41)+PPMT(AC18/12,7,$B$25,AB41)+PPMT(AC18/12,8,$B$25,AB41)+PPMT(AC18/12,9,$B$25,AB41)+PPMT(AC18/12,10,$B$25,AB41)+PPMT(AC18/12,11,$B$25,AB41)+PPMT(AC18/12,12,$B$25,AB41)</f>
        <v>21.813365332993744</v>
      </c>
      <c r="AD41" s="26">
        <f>AC41+PPMT(AD18/12,1,$C$25,AC41)+PPMT(AD18/12,2,$C$25,AC41)+PPMT(AD18/12,3,$C$25,AC41)+PPMT(AD18/12,4,$C$25,AC41)+PPMT(AD18/12,5,$C$25,AC41)+PPMT(AD18/12,6,$C$25,AC41)+PPMT(AD18/12,7,$C$25,AC41)+PPMT(AD18/12,8,$C$25,AC41)+PPMT(AD18/12,9,$C$25,AC41)+PPMT(AD18/12,10,$C$25,AC41)+PPMT(AD18/12,11,$C$25,AC41)+PPMT(AD18/12,12,$C$25,AC41)</f>
        <v>18.699331170020855</v>
      </c>
    </row>
    <row r="42" spans="2:30">
      <c r="J42" s="5">
        <v>2010</v>
      </c>
      <c r="AB42" s="25">
        <f>$I19</f>
        <v>23.079513867000003</v>
      </c>
      <c r="AC42" s="25">
        <f>AB42</f>
        <v>23.079513867000003</v>
      </c>
      <c r="AD42" s="26">
        <f>AC42+PPMT(AD19/12,1,$B$25,AC42)+PPMT(AD19/12,2,$B$25,AC42)+PPMT(AD19/12,3,$B$25,AC42)+PPMT(AD19/12,4,$B$25,AC42)+PPMT(AD19/12,5,$B$25,AC42)+PPMT(AD19/12,6,$B$25,AC42)+PPMT(AD19/12,7,$B$25,AC42)+PPMT(AD19/12,8,$B$25,AC42)+PPMT(AD19/12,9,$B$25,AC42)+PPMT(AD19/12,10,$B$25,AC42)+PPMT(AD19/12,11,$B$25,AC42)+PPMT(AD19/12,12,$B$25,AC42)</f>
        <v>20.308560993992902</v>
      </c>
    </row>
    <row r="43" spans="2:30">
      <c r="J43" s="5">
        <v>2011</v>
      </c>
      <c r="AC43" s="25">
        <f>$I20</f>
        <v>0</v>
      </c>
      <c r="AD43" s="25">
        <f>AC43</f>
        <v>0</v>
      </c>
    </row>
    <row r="44" spans="2:30">
      <c r="J44" s="5">
        <v>2012</v>
      </c>
      <c r="AD44" s="25">
        <f>$I21</f>
        <v>0</v>
      </c>
    </row>
    <row r="45" spans="2:30">
      <c r="J45" s="5" t="s">
        <v>70</v>
      </c>
      <c r="K45" s="25">
        <f>SUM(K25:K44)</f>
        <v>9.5764508315640118</v>
      </c>
      <c r="L45" s="25">
        <f t="shared" ref="L45:AD45" si="0">SUM(L25:L44)</f>
        <v>21.972586688682391</v>
      </c>
      <c r="M45" s="25">
        <f t="shared" si="0"/>
        <v>33.496842946839976</v>
      </c>
      <c r="N45" s="25">
        <f t="shared" si="0"/>
        <v>41.43101226631704</v>
      </c>
      <c r="O45" s="25">
        <f t="shared" si="0"/>
        <v>47.94462673909868</v>
      </c>
      <c r="P45" s="25">
        <f t="shared" si="0"/>
        <v>52.882302644891858</v>
      </c>
      <c r="Q45" s="25">
        <f t="shared" si="0"/>
        <v>56.259696960210057</v>
      </c>
      <c r="R45" s="25">
        <f t="shared" si="0"/>
        <v>57.850560903473024</v>
      </c>
      <c r="S45" s="25">
        <f t="shared" si="0"/>
        <v>58.207975380291657</v>
      </c>
      <c r="T45" s="25">
        <f t="shared" si="0"/>
        <v>58.926554418305557</v>
      </c>
      <c r="U45" s="25">
        <f t="shared" si="0"/>
        <v>61.411600694256123</v>
      </c>
      <c r="V45" s="25">
        <f t="shared" si="0"/>
        <v>66.404759201873418</v>
      </c>
      <c r="W45" s="25">
        <f t="shared" si="0"/>
        <v>72.824809806212343</v>
      </c>
      <c r="X45" s="25">
        <f t="shared" si="0"/>
        <v>79.812510956186117</v>
      </c>
      <c r="Y45" s="25">
        <f t="shared" si="0"/>
        <v>87.041682835876983</v>
      </c>
      <c r="Z45" s="25">
        <f t="shared" si="0"/>
        <v>96.522387679053878</v>
      </c>
      <c r="AA45" s="25">
        <f t="shared" si="0"/>
        <v>105.55677302268325</v>
      </c>
      <c r="AB45" s="25">
        <f t="shared" si="0"/>
        <v>111.2221197737876</v>
      </c>
      <c r="AC45" s="25">
        <f t="shared" si="0"/>
        <v>92.288703259974369</v>
      </c>
      <c r="AD45" s="25">
        <f t="shared" si="0"/>
        <v>72.019369315452749</v>
      </c>
    </row>
    <row r="48" spans="2:30">
      <c r="J48" s="5" t="s">
        <v>68</v>
      </c>
      <c r="K48" s="5" t="s">
        <v>69</v>
      </c>
    </row>
    <row r="49" spans="10:30">
      <c r="J49" s="5" t="s">
        <v>66</v>
      </c>
      <c r="K49" s="5">
        <v>1993</v>
      </c>
      <c r="L49" s="5">
        <v>1994</v>
      </c>
      <c r="M49" s="5">
        <v>1995</v>
      </c>
      <c r="N49" s="5">
        <v>1996</v>
      </c>
      <c r="O49" s="5">
        <v>1997</v>
      </c>
      <c r="P49" s="5">
        <v>1998</v>
      </c>
      <c r="Q49" s="5">
        <v>1999</v>
      </c>
      <c r="R49" s="5">
        <v>2000</v>
      </c>
      <c r="S49" s="5">
        <v>2001</v>
      </c>
      <c r="T49" s="5">
        <v>2002</v>
      </c>
      <c r="U49" s="5">
        <v>2003</v>
      </c>
      <c r="V49" s="5">
        <v>2004</v>
      </c>
      <c r="W49" s="5">
        <v>2005</v>
      </c>
      <c r="X49" s="5">
        <v>2006</v>
      </c>
      <c r="Y49" s="5">
        <v>2007</v>
      </c>
      <c r="Z49" s="5">
        <v>2008</v>
      </c>
      <c r="AA49" s="5">
        <v>2009</v>
      </c>
      <c r="AB49" s="5">
        <v>2010</v>
      </c>
      <c r="AC49" s="5">
        <v>2011</v>
      </c>
      <c r="AD49" s="5">
        <v>2012</v>
      </c>
    </row>
    <row r="50" spans="10:30">
      <c r="J50" s="5">
        <v>1993</v>
      </c>
      <c r="K50" s="25">
        <f>$I2*K2</f>
        <v>0.6646056877105424</v>
      </c>
      <c r="L50" s="25">
        <f>$I2*L2</f>
        <v>0.59565524172328155</v>
      </c>
      <c r="M50" s="26">
        <f>-1*(IPMT(M2/12,1,$B$25,L25)+IPMT(M2/12,2,$B$25,L25)+IPMT(M2/12,3,$B$25,L25)+IPMT(M2/12,4,$B$25,L25)+IPMT(M2/12,5,$B$25,L25)+IPMT(M2/12,6,$B$25,L25)+IPMT(M2/12,7,$B$25,L25)+IPMT(M2/12,8,$B$25,L25)+IPMT(M2/12,9,$B$25,L25)+IPMT(M2/12,10,$B$25,L25)+IPMT(M2/12,11,$B$25,L25)+IPMT(M2/12,12,$B$25,L25))</f>
        <v>0.67512458837707279</v>
      </c>
      <c r="N50" s="26">
        <f>-1*(IPMT(N2/12,1,$C$25,M25)+IPMT(N2/12,2,$C$25,M25)+IPMT(N2/12,3,$C$25,M25)+IPMT(N2/12,4,$C$25,M25)+IPMT(N2/12,5,$C$25,M25)+IPMT(N2/12,6,$C$25,M25)+IPMT(N2/12,7,$C$25,M25)+IPMT(N2/12,8,$C$25,M25)+IPMT(N2/12,9,$C$25,M25)+IPMT(N2/12,10,$C$25,M25)+IPMT(N2/12,11,$C$25,M25)+IPMT(N2/12,12,$C$25,M25))</f>
        <v>0.65815336912095723</v>
      </c>
      <c r="O50" s="26">
        <f>-1*(IPMT(O2/12,1,$D$25,N25)+IPMT(O2/12,2,$D$25,N25)+IPMT(O2/12,3,$D$25,N25)+IPMT(O2/12,4,$D$25,N25)+IPMT(O2/12,5,$D$25,N25)+IPMT(O2/12,6,$D$25,N25)+IPMT(O2/12,7,$D$25,N25)+IPMT(O2/12,8,$D$25,N25)+IPMT(O2/12,9,$D$25,N25)+IPMT(O2/12,10,$D$25,N25)+IPMT(O2/12,11,$D$25,N25)+IPMT(O2/12,12,$D$25,N25))</f>
        <v>0.56036053243151196</v>
      </c>
      <c r="P50" s="26">
        <f>-1*(IPMT(P2/12,1,$E$25,O25)+IPMT(P2/12,2,$E$25,O25)+IPMT(P2/12,3,$E$25,O25)+IPMT(P2/12,4,$E$25,O25)+IPMT(P2/12,5,$E$25,O25)+IPMT(P2/12,6,$E$25,O25)+IPMT(P2/12,7,$E$25,O25)+IPMT(P2/12,8,$E$25,O25)+IPMT(P2/12,9,$E$25,O25)+IPMT(P2/12,10,$E$25,O25)+IPMT(P2/12,11,$E$25,O25)+IPMT(P2/12,12,$E$25,O25))</f>
        <v>0.45418761842445504</v>
      </c>
      <c r="Q50" s="26">
        <f>-1*(IPMT(Q2/12,1,$F$25,P25)+IPMT(Q2/12,2,$F$25,P25)+IPMT(Q2/12,3,$F$25,P25)+IPMT(Q2/12,4,$F$25,P25)+IPMT(Q2/12,5,$F$25,P25)+IPMT(Q2/12,6,$F$25,P25)+IPMT(Q2/12,7,$F$25,P25)+IPMT(Q2/12,8,$F$25,P25)+IPMT(Q2/12,9,$F$25,P25)+IPMT(Q2/12,10,$F$25,P25)+IPMT(Q2/12,11,$F$25,P25)+IPMT(Q2/12,12,$F$25,P25))</f>
        <v>0.30598344825641183</v>
      </c>
      <c r="R50" s="26">
        <f>-1*(IPMT(R2/12,1,$G$25,Q25)+IPMT(R2/12,2,$G$25,Q25)+IPMT(R2/12,3,$G$25,Q25)+IPMT(R2/12,4,$G$25,Q25)+IPMT(R2/12,5,$G$25,Q25)+IPMT(R2/12,6,$G$25,Q25)+IPMT(R2/12,7,$G$25,Q25)+IPMT(R2/12,8,$G$25,Q25)+IPMT(R2/12,9,$G$25,Q25)+IPMT(R2/12,10,$G$25,Q25)+IPMT(R2/12,11,$G$25,Q25)+IPMT(R2/12,12,$G$25,Q25))</f>
        <v>0.17818902978527693</v>
      </c>
      <c r="S50" s="26">
        <f>-1*(IPMT(S2/12,1,$H$25,R25)+IPMT(S2/12,2,$H$25,R25)+IPMT(S2/12,3,$H$25,R25)+IPMT(S2/12,4,$H$25,R25)+IPMT(S2/12,5,$H$25,R25)+IPMT(S2/12,6,$H$25,R25)+IPMT(S2/12,7,$H$25,R25)+IPMT(S2/12,8,$H$25,R25)+IPMT(S2/12,9,$H$25,R25)+IPMT(S2/12,10,$H$25,R25)+IPMT(S2/12,11,$H$25,R25)+IPMT(S2/12,12,$H$25,R25))</f>
        <v>7.6549502331573899E-2</v>
      </c>
    </row>
    <row r="51" spans="10:30">
      <c r="J51" s="5">
        <v>1994</v>
      </c>
      <c r="L51" s="25">
        <f>$I3*L3</f>
        <v>0.77103965031276323</v>
      </c>
      <c r="M51" s="25">
        <f>$I3*M3</f>
        <v>0.92103289418389578</v>
      </c>
      <c r="N51" s="26">
        <f>-1*(IPMT(N3/12,1,$B$25,M26)+IPMT(N3/12,2,$B$25,M26)+IPMT(N3/12,3,$B$25,M26)+IPMT(N3/12,4,$B$25,M26)+IPMT(N3/12,5,$B$25,M26)+IPMT(N3/12,6,$B$25,M26)+IPMT(N3/12,7,$B$25,M26)+IPMT(N3/12,8,$B$25,M26)+IPMT(N3/12,9,$B$25,M26)+IPMT(N3/12,10,$B$25,M26)+IPMT(N3/12,11,$B$25,M26)+IPMT(N3/12,12,$B$25,M26))</f>
        <v>0.97182382913585585</v>
      </c>
      <c r="O51" s="26">
        <f>-1*(IPMT(O3/12,1,$C$25,N26)+IPMT(O3/12,2,$C$25,N26)+IPMT(O3/12,3,$C$25,N26)+IPMT(O3/12,4,$C$25,N26)+IPMT(O3/12,5,$C$25,N26)+IPMT(O3/12,6,$C$25,N26)+IPMT(O3/12,7,$C$25,N26)+IPMT(O3/12,8,$C$25,N26)+IPMT(O3/12,9,$C$25,N26)+IPMT(O3/12,10,$C$25,N26)+IPMT(O3/12,11,$C$25,N26)+IPMT(O3/12,12,$C$25,N26))</f>
        <v>0.85483235965883664</v>
      </c>
      <c r="P51" s="26">
        <f>-1*(IPMT(P3/12,1,$D$25,O26)+IPMT(P3/12,2,$D$25,O26)+IPMT(P3/12,3,$D$25,O26)+IPMT(P3/12,4,$D$25,O26)+IPMT(P3/12,5,$D$25,O26)+IPMT(P3/12,6,$D$25,O26)+IPMT(P3/12,7,$D$25,O26)+IPMT(P3/12,8,$D$25,O26)+IPMT(P3/12,9,$D$25,O26)+IPMT(P3/12,10,$D$25,O26)+IPMT(P3/12,11,$D$25,O26)+IPMT(P3/12,12,$D$25,O26))</f>
        <v>0.72781564096206386</v>
      </c>
      <c r="Q51" s="26">
        <f>-1*(IPMT(Q3/12,1,$E$25,P26)+IPMT(Q3/12,2,$E$25,P26)+IPMT(Q3/12,3,$E$25,P26)+IPMT(Q3/12,4,$E$25,P26)+IPMT(Q3/12,5,$E$25,P26)+IPMT(Q3/12,6,$E$25,P26)+IPMT(Q3/12,7,$E$25,P26)+IPMT(Q3/12,8,$E$25,P26)+IPMT(Q3/12,9,$E$25,P26)+IPMT(Q3/12,10,$E$25,P26)+IPMT(Q3/12,11,$E$25,P26)+IPMT(Q3/12,12,$E$25,P26))</f>
        <v>0.5325974690657973</v>
      </c>
      <c r="R51" s="26">
        <f>-1*(IPMT(R3/12,1,$F$25,Q26)+IPMT(R3/12,2,$F$25,Q26)+IPMT(R3/12,3,$F$25,Q26)+IPMT(R3/12,4,$F$25,Q26)+IPMT(R3/12,5,$F$25,Q26)+IPMT(R3/12,6,$F$25,Q26)+IPMT(R3/12,7,$F$25,Q26)+IPMT(R3/12,8,$F$25,Q26)+IPMT(R3/12,9,$F$25,Q26)+IPMT(R3/12,10,$F$25,Q26)+IPMT(R3/12,11,$F$25,Q26)+IPMT(R3/12,12,$F$25,Q26))</f>
        <v>0.36694628468552426</v>
      </c>
      <c r="S51" s="26">
        <f>-1*(IPMT(S3/12,1,$G$25,R26)+IPMT(S3/12,2,$G$25,R26)+IPMT(S3/12,3,$G$25,R26)+IPMT(S3/12,4,$G$25,R26)+IPMT(S3/12,5,$G$25,R26)+IPMT(S3/12,6,$G$25,R26)+IPMT(S3/12,7,$G$25,R26)+IPMT(S3/12,8,$G$25,R26)+IPMT(S3/12,9,$G$25,R26)+IPMT(S3/12,10,$G$25,R26)+IPMT(S3/12,11,$G$25,R26)+IPMT(S3/12,12,$G$25,R26))</f>
        <v>0.27292102410433927</v>
      </c>
      <c r="T51" s="26">
        <f>-1*(IPMT(T3/12,1,$H$25,S26)+IPMT(T3/12,2,$H$25,S26)+IPMT(T3/12,3,$H$25,S26)+IPMT(T3/12,4,$H$25,S26)+IPMT(T3/12,5,$H$25,S26)+IPMT(T3/12,6,$H$25,S26)+IPMT(T3/12,7,$H$25,S26)+IPMT(T3/12,8,$H$25,S26)+IPMT(T3/12,9,$H$25,S26)+IPMT(T3/12,10,$H$25,S26)+IPMT(T3/12,11,$H$25,S26)+IPMT(T3/12,12,$H$25,S26))</f>
        <v>7.2476322031744797E-2</v>
      </c>
    </row>
    <row r="52" spans="10:30">
      <c r="J52" s="5">
        <v>1995</v>
      </c>
      <c r="M52" s="25">
        <f>$I4*M4</f>
        <v>0.93675947445016816</v>
      </c>
      <c r="N52" s="25">
        <f>$I4*N4</f>
        <v>1.0401434272158663</v>
      </c>
      <c r="O52" s="26">
        <f>-1*(IPMT(O4/12,1,$B$25,N27)+IPMT(O4/12,2,$B$25,N27)+IPMT(O4/12,3,$B$25,N27)+IPMT(O4/12,4,$B$25,N27)+IPMT(O4/12,5,$B$25,N27)+IPMT(O4/12,6,$B$25,N27)+IPMT(O4/12,7,$B$25,N27)+IPMT(O4/12,8,$B$25,N27)+IPMT(O4/12,9,$B$25,N27)+IPMT(O4/12,10,$B$25,N27)+IPMT(O4/12,11,$B$25,N27)+IPMT(O4/12,12,$B$25,N27))</f>
        <v>0.98841766150611376</v>
      </c>
      <c r="P52" s="26">
        <f>-1*(IPMT(P4/12,1,$C$25,O27)+IPMT(P4/12,2,$C$25,O27)+IPMT(P4/12,3,$C$25,O27)+IPMT(P4/12,4,$C$25,O27)+IPMT(P4/12,5,$C$25,O27)+IPMT(P4/12,6,$C$25,O27)+IPMT(P4/12,7,$C$25,O27)+IPMT(P4/12,8,$C$25,O27)+IPMT(P4/12,9,$C$25,O27)+IPMT(P4/12,10,$C$25,O27)+IPMT(P4/12,11,$C$25,O27)+IPMT(P4/12,12,$C$25,O27))</f>
        <v>0.86942856985206096</v>
      </c>
      <c r="Q52" s="26">
        <f>-1*(IPMT(Q4/12,1,$D$25,P27)+IPMT(Q4/12,2,$D$25,P27)+IPMT(Q4/12,3,$D$25,P27)+IPMT(Q4/12,4,$D$25,P27)+IPMT(Q4/12,5,$D$25,P27)+IPMT(Q4/12,6,$D$25,P27)+IPMT(Q4/12,7,$D$25,P27)+IPMT(Q4/12,8,$D$25,P27)+IPMT(Q4/12,9,$D$25,P27)+IPMT(Q4/12,10,$D$25,P27)+IPMT(Q4/12,11,$D$25,P27)+IPMT(Q4/12,12,$D$25,P27))</f>
        <v>0.66833759431491713</v>
      </c>
      <c r="R52" s="26">
        <f>-1*(IPMT(R4/12,1,$E$25,Q27)+IPMT(R4/12,2,$E$25,Q27)+IPMT(R4/12,3,$E$25,Q27)+IPMT(R4/12,4,$E$25,Q27)+IPMT(R4/12,5,$E$25,Q27)+IPMT(R4/12,6,$E$25,Q27)+IPMT(R4/12,7,$E$25,Q27)+IPMT(R4/12,8,$E$25,Q27)+IPMT(R4/12,9,$E$25,Q27)+IPMT(R4/12,10,$E$25,Q27)+IPMT(R4/12,11,$E$25,Q27)+IPMT(R4/12,12,$E$25,Q27))</f>
        <v>0.50020599068282412</v>
      </c>
      <c r="S52" s="26">
        <f>-1*(IPMT(S4/12,1,$F$25,R27)+IPMT(S4/12,2,$F$25,R27)+IPMT(S4/12,3,$F$25,R27)+IPMT(S4/12,4,$F$25,R27)+IPMT(S4/12,5,$F$25,R27)+IPMT(S4/12,6,$F$25,R27)+IPMT(S4/12,7,$F$25,R27)+IPMT(S4/12,8,$F$25,R27)+IPMT(S4/12,9,$F$25,R27)+IPMT(S4/12,10,$F$25,R27)+IPMT(S4/12,11,$F$25,R27)+IPMT(S4/12,12,$F$25,R27))</f>
        <v>0.44020573053929457</v>
      </c>
      <c r="T52" s="26">
        <f>-1*(IPMT(T4/12,1,$G$25,S27)+IPMT(T4/12,2,$G$25,S27)+IPMT(T4/12,3,$G$25,S27)+IPMT(T4/12,4,$G$25,S27)+IPMT(T4/12,5,$G$25,S27)+IPMT(T4/12,6,$G$25,S27)+IPMT(T4/12,7,$G$25,S27)+IPMT(T4/12,8,$G$25,S27)+IPMT(T4/12,9,$G$25,S27)+IPMT(T4/12,10,$G$25,S27)+IPMT(T4/12,11,$G$25,S27)+IPMT(T4/12,12,$G$25,S27))</f>
        <v>0.20214858466159982</v>
      </c>
      <c r="U52" s="26">
        <f>-1*(IPMT(U4/12,1,$H$25,T27)+IPMT(U4/12,2,$H$25,T27)+IPMT(U4/12,3,$H$25,T27)+IPMT(U4/12,4,$H$25,T27)+IPMT(U4/12,5,$H$25,T27)+IPMT(U4/12,6,$H$25,T27)+IPMT(U4/12,7,$H$25,T27)+IPMT(U4/12,8,$H$25,T27)+IPMT(U4/12,9,$H$25,T27)+IPMT(U4/12,10,$H$25,T27)+IPMT(U4/12,11,$H$25,T27)+IPMT(U4/12,12,$H$25,T27))</f>
        <v>4.9294327676757954E-2</v>
      </c>
    </row>
    <row r="53" spans="10:30">
      <c r="J53" s="5">
        <v>1996</v>
      </c>
      <c r="N53" s="25">
        <f>$I5*N5</f>
        <v>0.86135229279000003</v>
      </c>
      <c r="O53" s="25">
        <f>$I5*O5</f>
        <v>0.86135229279000003</v>
      </c>
      <c r="P53" s="26">
        <f>-1*(IPMT(P5/12,1,$B$25,O28)+IPMT(P5/12,2,$B$25,O28)+IPMT(P5/12,3,$B$25,O28)+IPMT(P5/12,4,$B$25,O28)+IPMT(P5/12,5,$B$25,O28)+IPMT(P5/12,6,$B$25,O28)+IPMT(P5/12,7,$B$25,O28)+IPMT(P5/12,8,$B$25,O28)+IPMT(P5/12,9,$B$25,O28)+IPMT(P5/12,10,$B$25,O28)+IPMT(P5/12,11,$B$25,O28)+IPMT(P5/12,12,$B$25,O28))</f>
        <v>0.81851771274590857</v>
      </c>
      <c r="Q53" s="26">
        <f>-1*(IPMT(Q5/12,1,$C$25,P28)+IPMT(Q5/12,2,$C$25,P28)+IPMT(Q5/12,3,$C$25,P28)+IPMT(Q5/12,4,$C$25,P28)+IPMT(Q5/12,5,$C$25,P28)+IPMT(Q5/12,6,$C$25,P28)+IPMT(Q5/12,7,$C$25,P28)+IPMT(Q5/12,8,$C$25,P28)+IPMT(Q5/12,9,$C$25,P28)+IPMT(Q5/12,10,$C$25,P28)+IPMT(Q5/12,11,$C$25,P28)+IPMT(Q5/12,12,$C$25,P28))</f>
        <v>0.65006635514072708</v>
      </c>
      <c r="R53" s="26">
        <f>-1*(IPMT(R5/12,1,$D$25,Q28)+IPMT(R5/12,2,$D$25,Q28)+IPMT(R5/12,3,$D$25,Q28)+IPMT(R5/12,4,$D$25,Q28)+IPMT(R5/12,5,$D$25,Q28)+IPMT(R5/12,6,$D$25,Q28)+IPMT(R5/12,7,$D$25,Q28)+IPMT(R5/12,8,$D$25,Q28)+IPMT(R5/12,9,$D$25,Q28)+IPMT(R5/12,10,$D$25,Q28)+IPMT(R5/12,11,$D$25,Q28)+IPMT(R5/12,12,$D$25,Q28))</f>
        <v>0.51112941452113636</v>
      </c>
      <c r="S53" s="26">
        <f>-1*(IPMT(S5/12,1,$E$25,R28)+IPMT(S5/12,2,$E$25,R28)+IPMT(S5/12,3,$E$25,R28)+IPMT(S5/12,4,$E$25,R28)+IPMT(S5/12,5,$E$25,R28)+IPMT(S5/12,6,$E$25,R28)+IPMT(S5/12,7,$E$25,R28)+IPMT(S5/12,8,$E$25,R28)+IPMT(S5/12,9,$E$25,R28)+IPMT(S5/12,10,$E$25,R28)+IPMT(S5/12,11,$E$25,R28)+IPMT(S5/12,12,$E$25,R28))</f>
        <v>0.48865429563310436</v>
      </c>
      <c r="T53" s="26">
        <f>-1*(IPMT(T5/12,1,$F$25,S28)+IPMT(T5/12,2,$F$25,S28)+IPMT(T5/12,3,$F$25,S28)+IPMT(T5/12,4,$F$25,S28)+IPMT(T5/12,5,$F$25,S28)+IPMT(T5/12,6,$F$25,S28)+IPMT(T5/12,7,$F$25,S28)+IPMT(T5/12,8,$F$25,S28)+IPMT(T5/12,9,$F$25,S28)+IPMT(T5/12,10,$F$25,S28)+IPMT(T5/12,11,$F$25,S28)+IPMT(T5/12,12,$F$25,S28))</f>
        <v>0.26544715017024401</v>
      </c>
      <c r="U53" s="26">
        <f>-1*(IPMT(U5/12,1,$G$25,T28)+IPMT(U5/12,2,$G$25,T28)+IPMT(U5/12,3,$G$25,T28)+IPMT(U5/12,4,$G$25,T28)+IPMT(U5/12,5,$G$25,T28)+IPMT(U5/12,6,$G$25,T28)+IPMT(U5/12,7,$G$25,T28)+IPMT(U5/12,8,$G$25,T28)+IPMT(U5/12,9,$G$25,T28)+IPMT(U5/12,10,$G$25,T28)+IPMT(U5/12,11,$G$25,T28)+IPMT(U5/12,12,$G$25,T28))</f>
        <v>0.11187608181035771</v>
      </c>
      <c r="V53" s="26">
        <f>-1*(IPMT(V5/12,1,$H$25,U28)+IPMT(V5/12,2,$H$25,U28)+IPMT(V5/12,3,$H$25,U28)+IPMT(V5/12,4,$H$25,U28)+IPMT(V5/12,5,$H$25,U28)+IPMT(V5/12,6,$H$25,U28)+IPMT(V5/12,7,$H$25,U28)+IPMT(V5/12,8,$H$25,U28)+IPMT(V5/12,9,$H$25,U28)+IPMT(V5/12,10,$H$25,U28)+IPMT(V5/12,11,$H$25,U28)+IPMT(V5/12,12,$H$25,U28))</f>
        <v>3.3683988096431181E-2</v>
      </c>
    </row>
    <row r="54" spans="10:30">
      <c r="J54" s="5">
        <v>1997</v>
      </c>
      <c r="O54" s="25">
        <f>$I6*O6</f>
        <v>0.87643282336500006</v>
      </c>
      <c r="P54" s="25">
        <f>$I6*P6</f>
        <v>0.87643282336500006</v>
      </c>
      <c r="Q54" s="26">
        <f>-1*(IPMT(Q6/12,1,$B$25,P29)+IPMT(Q6/12,2,$B$25,P29)+IPMT(Q6/12,3,$B$25,P29)+IPMT(Q6/12,4,$B$25,P29)+IPMT(Q6/12,5,$B$25,P29)+IPMT(Q6/12,6,$B$25,P29)+IPMT(Q6/12,7,$B$25,P29)+IPMT(Q6/12,8,$B$25,P29)+IPMT(Q6/12,9,$B$25,P29)+IPMT(Q6/12,10,$B$25,P29)+IPMT(Q6/12,11,$B$25,P29)+IPMT(Q6/12,12,$B$25,P29))</f>
        <v>0.75200082381153899</v>
      </c>
      <c r="R54" s="26">
        <f>-1*(IPMT(R6/12,1,$C$25,Q29)+IPMT(R6/12,2,$C$25,Q29)+IPMT(R6/12,3,$C$25,Q29)+IPMT(R6/12,4,$C$25,Q29)+IPMT(R6/12,5,$C$25,Q29)+IPMT(R6/12,6,$C$25,Q29)+IPMT(R6/12,7,$C$25,Q29)+IPMT(R6/12,8,$C$25,Q29)+IPMT(R6/12,9,$C$25,Q29)+IPMT(R6/12,10,$C$25,Q29)+IPMT(R6/12,11,$C$25,Q29)+IPMT(R6/12,12,$C$25,Q29))</f>
        <v>0.61093538643001477</v>
      </c>
      <c r="S54" s="26">
        <f>-1*(IPMT(S6/12,1,$D$25,R29)+IPMT(S6/12,2,$D$25,R29)+IPMT(S6/12,3,$D$25,R29)+IPMT(S6/12,4,$D$25,R29)+IPMT(S6/12,5,$D$25,R29)+IPMT(S6/12,6,$D$25,R29)+IPMT(S6/12,7,$D$25,R29)+IPMT(S6/12,8,$D$25,R29)+IPMT(S6/12,9,$D$25,R29)+IPMT(S6/12,10,$D$25,R29)+IPMT(S6/12,11,$D$25,R29)+IPMT(S6/12,12,$D$25,R29))</f>
        <v>0.61360308595572732</v>
      </c>
      <c r="T54" s="26">
        <f>-1*(IPMT(T6/12,1,$E$25,S29)+IPMT(T6/12,2,$E$25,S29)+IPMT(T6/12,3,$E$25,S29)+IPMT(T6/12,4,$E$25,S29)+IPMT(T6/12,5,$E$25,S29)+IPMT(T6/12,6,$E$25,S29)+IPMT(T6/12,7,$E$25,S29)+IPMT(T6/12,8,$E$25,S29)+IPMT(T6/12,9,$E$25,S29)+IPMT(T6/12,10,$E$25,S29)+IPMT(T6/12,11,$E$25,S29)+IPMT(T6/12,12,$E$25,S29))</f>
        <v>0.36206364591017315</v>
      </c>
      <c r="U54" s="26">
        <f>-1*(IPMT(U6/12,1,$F$25,T29)+IPMT(U6/12,2,$F$25,T29)+IPMT(U6/12,3,$F$25,T29)+IPMT(U6/12,4,$F$25,T29)+IPMT(U6/12,5,$F$25,T29)+IPMT(U6/12,6,$F$25,T29)+IPMT(U6/12,7,$F$25,T29)+IPMT(U6/12,8,$F$25,T29)+IPMT(U6/12,9,$F$25,T29)+IPMT(U6/12,10,$F$25,T29)+IPMT(U6/12,11,$F$25,T29)+IPMT(U6/12,12,$F$25,T29))</f>
        <v>0.18053145162681325</v>
      </c>
      <c r="V54" s="26">
        <f>-1*(IPMT(V6/12,1,$G$25,U29)+IPMT(V6/12,2,$G$25,U29)+IPMT(V6/12,3,$G$25,U29)+IPMT(V6/12,4,$G$25,U29)+IPMT(V6/12,5,$G$25,U29)+IPMT(V6/12,6,$G$25,U29)+IPMT(V6/12,7,$G$25,U29)+IPMT(V6/12,8,$G$25,U29)+IPMT(V6/12,9,$G$25,U29)+IPMT(V6/12,10,$G$25,U29)+IPMT(V6/12,11,$G$25,U29)+IPMT(V6/12,12,$G$25,U29))</f>
        <v>9.3943784142379153E-2</v>
      </c>
      <c r="W54" s="26">
        <f>-1*(IPMT(W6/12,1,$H$25,V29)+IPMT(W6/12,2,$H$25,V29)+IPMT(W6/12,3,$H$25,V29)+IPMT(W6/12,4,$H$25,V29)+IPMT(W6/12,5,$H$25,V29)+IPMT(W6/12,6,$H$25,V29)+IPMT(W6/12,7,$H$25,V29)+IPMT(W6/12,8,$H$25,V29)+IPMT(W6/12,9,$H$25,V29)+IPMT(W6/12,10,$H$25,V29)+IPMT(W6/12,11,$H$25,V29)+IPMT(W6/12,12,$H$25,V29))</f>
        <v>3.3022985315952866E-2</v>
      </c>
    </row>
    <row r="55" spans="10:30">
      <c r="J55" s="5">
        <v>1998</v>
      </c>
      <c r="P55" s="25">
        <f>$I7*P7</f>
        <v>0.87033800551499996</v>
      </c>
      <c r="Q55" s="25">
        <f>$I7*Q7</f>
        <v>0.78699654801719998</v>
      </c>
      <c r="R55" s="26">
        <f>-1*(IPMT(R7/12,1,$B$25,Q30)+IPMT(R7/12,2,$B$25,Q30)+IPMT(R7/12,3,$B$25,Q30)+IPMT(R7/12,4,$B$25,Q30)+IPMT(R7/12,5,$B$25,Q30)+IPMT(R7/12,6,$B$25,Q30)+IPMT(R7/12,7,$B$25,Q30)+IPMT(R7/12,8,$B$25,Q30)+IPMT(R7/12,9,$B$25,Q30)+IPMT(R7/12,10,$B$25,Q30)+IPMT(R7/12,11,$B$25,Q30)+IPMT(R7/12,12,$B$25,Q30))</f>
        <v>0.69201428677569399</v>
      </c>
      <c r="S55" s="26">
        <f>-1*(IPMT(S7/12,1,$C$25,R30)+IPMT(S7/12,2,$C$25,R30)+IPMT(S7/12,3,$C$25,R30)+IPMT(S7/12,4,$C$25,R30)+IPMT(S7/12,5,$C$25,R30)+IPMT(S7/12,6,$C$25,R30)+IPMT(S7/12,7,$C$25,R30)+IPMT(S7/12,8,$C$25,R30)+IPMT(S7/12,9,$C$25,R30)+IPMT(S7/12,10,$C$25,R30)+IPMT(S7/12,11,$C$25,R30)+IPMT(S7/12,12,$C$25,R30))</f>
        <v>0.71813506488961198</v>
      </c>
      <c r="T55" s="26">
        <f>-1*(IPMT(T7/12,1,$D$25,S30)+IPMT(T7/12,2,$D$25,S30)+IPMT(T7/12,3,$D$25,S30)+IPMT(T7/12,4,$D$25,S30)+IPMT(T7/12,5,$D$25,S30)+IPMT(T7/12,6,$D$25,S30)+IPMT(T7/12,7,$D$25,S30)+IPMT(T7/12,8,$D$25,S30)+IPMT(T7/12,9,$D$25,S30)+IPMT(T7/12,10,$D$25,S30)+IPMT(T7/12,11,$D$25,S30)+IPMT(T7/12,12,$D$25,S30))</f>
        <v>0.44514989496595908</v>
      </c>
      <c r="U55" s="26">
        <f>-1*(IPMT(U7/12,1,$E$25,T30)+IPMT(U7/12,2,$E$25,T30)+IPMT(U7/12,3,$E$25,T30)+IPMT(U7/12,4,$E$25,T30)+IPMT(U7/12,5,$E$25,T30)+IPMT(U7/12,6,$E$25,T30)+IPMT(U7/12,7,$E$25,T30)+IPMT(U7/12,8,$E$25,T30)+IPMT(U7/12,9,$E$25,T30)+IPMT(U7/12,10,$E$25,T30)+IPMT(U7/12,11,$E$25,T30)+IPMT(U7/12,12,$E$25,T30))</f>
        <v>0.24114213145581642</v>
      </c>
      <c r="V55" s="26">
        <f>-1*(IPMT(V7/12,1,$F$25,U30)+IPMT(V7/12,2,$F$25,U30)+IPMT(V7/12,3,$F$25,U30)+IPMT(V7/12,4,$F$25,U30)+IPMT(V7/12,5,$F$25,U30)+IPMT(V7/12,6,$F$25,U30)+IPMT(V7/12,7,$F$25,U30)+IPMT(V7/12,8,$F$25,U30)+IPMT(V7/12,9,$F$25,U30)+IPMT(V7/12,10,$F$25,U30)+IPMT(V7/12,11,$F$25,U30)+IPMT(V7/12,12,$F$25,U30))</f>
        <v>0.14847440144853269</v>
      </c>
      <c r="W55" s="26">
        <f>-1*(IPMT(W7/12,1,$G$25,V30)+IPMT(W7/12,2,$G$25,V30)+IPMT(W7/12,3,$G$25,V30)+IPMT(W7/12,4,$G$25,V30)+IPMT(W7/12,5,$G$25,V30)+IPMT(W7/12,6,$G$25,V30)+IPMT(W7/12,7,$G$25,V30)+IPMT(W7/12,8,$G$25,V30)+IPMT(W7/12,9,$G$25,V30)+IPMT(W7/12,10,$G$25,V30)+IPMT(W7/12,11,$G$25,V30)+IPMT(W7/12,12,$G$25,V30))</f>
        <v>9.0210519070572842E-2</v>
      </c>
      <c r="X55" s="26">
        <f>-1*(IPMT(X7/12,1,$H$25,W30)+IPMT(X7/12,2,$H$25,W30)+IPMT(X7/12,3,$H$25,W30)+IPMT(X7/12,4,$H$25,W30)+IPMT(X7/12,5,$H$25,W30)+IPMT(X7/12,6,$H$25,W30)+IPMT(X7/12,7,$H$25,W30)+IPMT(X7/12,8,$H$25,W30)+IPMT(X7/12,9,$H$25,W30)+IPMT(X7/12,10,$H$25,W30)+IPMT(X7/12,11,$H$25,W30)+IPMT(X7/12,12,$H$25,W30))</f>
        <v>5.0751837935008461E-2</v>
      </c>
    </row>
    <row r="56" spans="10:30">
      <c r="J56" s="5">
        <v>1999</v>
      </c>
      <c r="Q56" s="25">
        <f>$I8*Q8</f>
        <v>0.80270288274520007</v>
      </c>
      <c r="R56" s="25">
        <f>$I8*R8</f>
        <v>0.74459838453040006</v>
      </c>
      <c r="S56" s="26">
        <f>-1*(IPMT(S8/12,1,$B$25,R31)+IPMT(S8/12,2,$B$25,R31)+IPMT(S8/12,3,$B$25,R31)+IPMT(S8/12,4,$B$25,R31)+IPMT(S8/12,5,$B$25,R31)+IPMT(S8/12,6,$B$25,R31)+IPMT(S8/12,7,$B$25,R31)+IPMT(S8/12,8,$B$25,R31)+IPMT(S8/12,9,$B$25,R31)+IPMT(S8/12,10,$B$25,R31)+IPMT(S8/12,11,$B$25,R31)+IPMT(S8/12,12,$B$25,R31))</f>
        <v>0.83733565946029387</v>
      </c>
      <c r="T56" s="26">
        <f>-1*(IPMT(T8/12,1,$C$25,S31)+IPMT(T8/12,2,$C$25,S31)+IPMT(T8/12,3,$C$25,S31)+IPMT(T8/12,4,$C$25,S31)+IPMT(T8/12,5,$C$25,S31)+IPMT(T8/12,6,$C$25,S31)+IPMT(T8/12,7,$C$25,S31)+IPMT(T8/12,8,$C$25,S31)+IPMT(T8/12,9,$C$25,S31)+IPMT(T8/12,10,$C$25,S31)+IPMT(T8/12,11,$C$25,S31)+IPMT(T8/12,12,$C$25,S31))</f>
        <v>0.5362798266297879</v>
      </c>
      <c r="U56" s="26">
        <f>-1*(IPMT(U8/12,1,$D$25,T31)+IPMT(U8/12,2,$D$25,T31)+IPMT(U8/12,3,$D$25,T31)+IPMT(U8/12,4,$D$25,T31)+IPMT(U8/12,5,$D$25,T31)+IPMT(U8/12,6,$D$25,T31)+IPMT(U8/12,7,$D$25,T31)+IPMT(U8/12,8,$D$25,T31)+IPMT(U8/12,9,$D$25,T31)+IPMT(U8/12,10,$D$25,T31)+IPMT(U8/12,11,$D$25,T31)+IPMT(U8/12,12,$D$25,T31))</f>
        <v>0.3052436467353431</v>
      </c>
      <c r="V56" s="26">
        <f>-1*(IPMT(V8/12,1,$E$25,U31)+IPMT(V8/12,2,$E$25,U31)+IPMT(V8/12,3,$E$25,U31)+IPMT(V8/12,4,$E$25,U31)+IPMT(V8/12,5,$E$25,U31)+IPMT(V8/12,6,$E$25,U31)+IPMT(V8/12,7,$E$25,U31)+IPMT(V8/12,8,$E$25,U31)+IPMT(V8/12,9,$E$25,U31)+IPMT(V8/12,10,$E$25,U31)+IPMT(V8/12,11,$E$25,U31)+IPMT(V8/12,12,$E$25,U31))</f>
        <v>0.20421050837895047</v>
      </c>
      <c r="W56" s="26">
        <f>-1*(IPMT(W8/12,1,$F$25,V31)+IPMT(W8/12,2,$F$25,V31)+IPMT(W8/12,3,$F$25,V31)+IPMT(W8/12,4,$F$25,V31)+IPMT(W8/12,5,$F$25,V31)+IPMT(W8/12,6,$F$25,V31)+IPMT(W8/12,7,$F$25,V31)+IPMT(W8/12,8,$F$25,V31)+IPMT(W8/12,9,$F$25,V31)+IPMT(W8/12,10,$F$25,V31)+IPMT(W8/12,11,$F$25,V31)+IPMT(W8/12,12,$F$25,V31))</f>
        <v>0.14681394555844254</v>
      </c>
      <c r="X56" s="26">
        <f>-1*(IPMT(X8/12,1,$G$25,W31)+IPMT(X8/12,2,$G$25,W31)+IPMT(X8/12,3,$G$25,W31)+IPMT(X8/12,4,$G$25,W31)+IPMT(X8/12,5,$G$25,W31)+IPMT(X8/12,6,$G$25,W31)+IPMT(X8/12,7,$G$25,W31)+IPMT(X8/12,8,$G$25,W31)+IPMT(X8/12,9,$G$25,W31)+IPMT(X8/12,10,$G$25,W31)+IPMT(X8/12,11,$G$25,W31)+IPMT(X8/12,12,$G$25,W31))</f>
        <v>0.14289270896236794</v>
      </c>
      <c r="Y56" s="26">
        <f>-1*(IPMT(Y8/12,1,$H$25,X31)+IPMT(Y8/12,2,$H$25,X31)+IPMT(Y8/12,3,$H$25,X31)+IPMT(Y8/12,4,$H$25,X31)+IPMT(Y8/12,5,$H$25,X31)+IPMT(Y8/12,6,$H$25,X31)+IPMT(Y8/12,7,$H$25,X31)+IPMT(Y8/12,8,$H$25,X31)+IPMT(Y8/12,9,$H$25,X31)+IPMT(Y8/12,10,$H$25,X31)+IPMT(Y8/12,11,$H$25,X31)+IPMT(Y8/12,12,$H$25,X31))</f>
        <v>6.9440706241177791E-2</v>
      </c>
    </row>
    <row r="57" spans="10:30">
      <c r="J57" s="5">
        <v>2000</v>
      </c>
      <c r="R57" s="25">
        <f>$I9*R9</f>
        <v>0.74892376450760001</v>
      </c>
      <c r="S57" s="25">
        <f>$I9*S9</f>
        <v>0.88637075597070003</v>
      </c>
      <c r="T57" s="26">
        <f>-1*(IPMT(T9/12,1,$B$25,S32)+IPMT(T9/12,2,$B$25,S32)+IPMT(T9/12,3,$B$25,S32)+IPMT(T9/12,4,$B$25,S32)+IPMT(T9/12,5,$B$25,S32)+IPMT(T9/12,6,$B$25,S32)+IPMT(T9/12,7,$B$25,S32)+IPMT(T9/12,8,$B$25,S32)+IPMT(T9/12,9,$B$25,S32)+IPMT(T9/12,10,$B$25,S32)+IPMT(T9/12,11,$B$25,S32)+IPMT(T9/12,12,$B$25,S32))</f>
        <v>0.61342493314249746</v>
      </c>
      <c r="U57" s="26">
        <f>-1*(IPMT(U9/12,1,$C$25,T32)+IPMT(U9/12,2,$C$25,T32)+IPMT(U9/12,3,$C$25,T32)+IPMT(U9/12,4,$C$25,T32)+IPMT(U9/12,5,$C$25,T32)+IPMT(U9/12,6,$C$25,T32)+IPMT(U9/12,7,$C$25,T32)+IPMT(U9/12,8,$C$25,T32)+IPMT(U9/12,9,$C$25,T32)+IPMT(U9/12,10,$C$25,T32)+IPMT(U9/12,11,$C$25,T32)+IPMT(U9/12,12,$C$25,T32))</f>
        <v>0.36082490383042803</v>
      </c>
      <c r="V57" s="26">
        <f>-1*(IPMT(V9/12,1,$D$25,U32)+IPMT(V9/12,2,$D$25,U32)+IPMT(V9/12,3,$D$25,U32)+IPMT(V9/12,4,$D$25,U32)+IPMT(V9/12,5,$D$25,U32)+IPMT(V9/12,6,$D$25,U32)+IPMT(V9/12,7,$D$25,U32)+IPMT(V9/12,8,$D$25,U32)+IPMT(V9/12,9,$D$25,U32)+IPMT(V9/12,10,$D$25,U32)+IPMT(V9/12,11,$D$25,U32)+IPMT(V9/12,12,$D$25,U32))</f>
        <v>0.25366945437566762</v>
      </c>
      <c r="W57" s="26">
        <f>-1*(IPMT(W9/12,1,$E$25,V32)+IPMT(W9/12,2,$E$25,V32)+IPMT(W9/12,3,$E$25,V32)+IPMT(W9/12,4,$E$25,V32)+IPMT(W9/12,5,$E$25,V32)+IPMT(W9/12,6,$E$25,V32)+IPMT(W9/12,7,$E$25,V32)+IPMT(W9/12,8,$E$25,V32)+IPMT(W9/12,9,$E$25,V32)+IPMT(W9/12,10,$E$25,V32)+IPMT(W9/12,11,$E$25,V32)+IPMT(W9/12,12,$E$25,V32))</f>
        <v>0.19816472334174912</v>
      </c>
      <c r="X57" s="26">
        <f>-1*(IPMT(X9/12,1,$F$25,W32)+IPMT(X9/12,2,$F$25,W32)+IPMT(X9/12,3,$F$25,W32)+IPMT(X9/12,4,$F$25,W32)+IPMT(X9/12,5,$F$25,W32)+IPMT(X9/12,6,$F$25,W32)+IPMT(X9/12,7,$F$25,W32)+IPMT(X9/12,8,$F$25,W32)+IPMT(X9/12,9,$F$25,W32)+IPMT(X9/12,10,$F$25,W32)+IPMT(X9/12,11,$F$25,W32)+IPMT(X9/12,12,$F$25,W32))</f>
        <v>0.22825221374406485</v>
      </c>
      <c r="Y57" s="26">
        <f>-1*(IPMT(Y9/12,1,$G$25,X32)+IPMT(Y9/12,2,$G$25,X32)+IPMT(Y9/12,3,$G$25,X32)+IPMT(Y9/12,4,$G$25,X32)+IPMT(Y9/12,5,$G$25,X32)+IPMT(Y9/12,6,$G$25,X32)+IPMT(Y9/12,7,$G$25,X32)+IPMT(Y9/12,8,$G$25,X32)+IPMT(Y9/12,9,$G$25,X32)+IPMT(Y9/12,10,$G$25,X32)+IPMT(Y9/12,11,$G$25,X32)+IPMT(Y9/12,12,$G$25,X32))</f>
        <v>0.19200161179263664</v>
      </c>
      <c r="Z57" s="26">
        <f>-1*(IPMT(Z9/12,1,$H$25,Y32)+IPMT(Z9/12,2,$H$25,Y32)+IPMT(Z9/12,3,$H$25,Y32)+IPMT(Z9/12,4,$H$25,Y32)+IPMT(Z9/12,5,$H$25,Y32)+IPMT(Z9/12,6,$H$25,Y32)+IPMT(Z9/12,7,$H$25,Y32)+IPMT(Z9/12,8,$H$25,Y32)+IPMT(Z9/12,9,$H$25,Y32)+IPMT(Z9/12,10,$H$25,Y32)+IPMT(Z9/12,11,$H$25,Y32)+IPMT(Z9/12,12,$H$25,Y32))</f>
        <v>7.0415465209932235E-2</v>
      </c>
    </row>
    <row r="58" spans="10:30">
      <c r="J58" s="5">
        <v>2001</v>
      </c>
      <c r="S58" s="25">
        <f>$I10*S10</f>
        <v>0.92432131638210002</v>
      </c>
      <c r="T58" s="25">
        <f>$I10*T10</f>
        <v>0.67602987608410003</v>
      </c>
      <c r="U58" s="26">
        <f>-1*(IPMT(U10/12,1,$B$25,T33)+IPMT(U10/12,2,$B$25,T33)+IPMT(U10/12,3,$B$25,T33)+IPMT(U10/12,4,$B$25,T33)+IPMT(U10/12,5,$B$25,T33)+IPMT(U10/12,6,$B$25,T33)+IPMT(U10/12,7,$B$25,T33)+IPMT(U10/12,8,$B$25,T33)+IPMT(U10/12,9,$B$25,T33)+IPMT(U10/12,10,$B$25,T33)+IPMT(U10/12,11,$B$25,T33)+IPMT(U10/12,12,$B$25,T33))</f>
        <v>0.43192454118714535</v>
      </c>
      <c r="V58" s="26">
        <f>-1*(IPMT(V10/12,1,$C$25,U33)+IPMT(V10/12,2,$C$25,U33)+IPMT(V10/12,3,$C$25,U33)+IPMT(V10/12,4,$C$25,U33)+IPMT(V10/12,5,$C$25,U33)+IPMT(V10/12,6,$C$25,U33)+IPMT(V10/12,7,$C$25,U33)+IPMT(V10/12,8,$C$25,U33)+IPMT(V10/12,9,$C$25,U33)+IPMT(V10/12,10,$C$25,U33)+IPMT(V10/12,11,$C$25,U33)+IPMT(V10/12,12,$C$25,U33))</f>
        <v>0.31384093160458226</v>
      </c>
      <c r="W58" s="26">
        <f>-1*(IPMT(W10/12,1,$D$25,V33)+IPMT(W10/12,2,$D$25,V33)+IPMT(W10/12,3,$D$25,V33)+IPMT(W10/12,4,$D$25,V33)+IPMT(W10/12,5,$D$25,V33)+IPMT(W10/12,6,$D$25,V33)+IPMT(W10/12,7,$D$25,V33)+IPMT(W10/12,8,$D$25,V33)+IPMT(W10/12,9,$D$25,V33)+IPMT(W10/12,10,$D$25,V33)+IPMT(W10/12,11,$D$25,V33)+IPMT(W10/12,12,$D$25,V33))</f>
        <v>0.25764505155890638</v>
      </c>
      <c r="X58" s="26">
        <f>-1*(IPMT(X10/12,1,$E$25,W33)+IPMT(X10/12,2,$E$25,W33)+IPMT(X10/12,3,$E$25,W33)+IPMT(X10/12,4,$E$25,W33)+IPMT(X10/12,5,$E$25,W33)+IPMT(X10/12,6,$E$25,W33)+IPMT(X10/12,7,$E$25,W33)+IPMT(X10/12,8,$E$25,W33)+IPMT(X10/12,9,$E$25,W33)+IPMT(X10/12,10,$E$25,W33)+IPMT(X10/12,11,$E$25,W33)+IPMT(X10/12,12,$E$25,W33))</f>
        <v>0.32247150625916388</v>
      </c>
      <c r="Y58" s="26">
        <f>-1*(IPMT(Y10/12,1,$F$25,X33)+IPMT(Y10/12,2,$F$25,X33)+IPMT(Y10/12,3,$F$25,X33)+IPMT(Y10/12,4,$F$25,X33)+IPMT(Y10/12,5,$F$25,X33)+IPMT(Y10/12,6,$F$25,X33)+IPMT(Y10/12,7,$F$25,X33)+IPMT(Y10/12,8,$F$25,X33)+IPMT(Y10/12,9,$F$25,X33)+IPMT(Y10/12,10,$F$25,X33)+IPMT(Y10/12,11,$F$25,X33)+IPMT(Y10/12,12,$F$25,X33))</f>
        <v>0.32099814609337113</v>
      </c>
      <c r="Z58" s="26">
        <f>-1*(IPMT(Z10/12,1,$G$25,Y33)+IPMT(Z10/12,2,$G$25,Y33)+IPMT(Z10/12,3,$G$25,Y33)+IPMT(Z10/12,4,$G$25,Y33)+IPMT(Z10/12,5,$G$25,Y33)+IPMT(Z10/12,6,$G$25,Y33)+IPMT(Z10/12,7,$G$25,Y33)+IPMT(Z10/12,8,$G$25,Y33)+IPMT(Z10/12,9,$G$25,Y33)+IPMT(Z10/12,10,$G$25,Y33)+IPMT(Z10/12,11,$G$25,Y33)+IPMT(Z10/12,12,$G$25,Y33))</f>
        <v>0.20372228540170995</v>
      </c>
      <c r="AA58" s="26">
        <f>-1*(IPMT(AA10/12,1,$H$25,Z33)+IPMT(AA10/12,2,$H$25,Z33)+IPMT(AA10/12,3,$H$25,Z33)+IPMT(AA10/12,4,$H$25,Z33)+IPMT(AA10/12,5,$H$25,Z33)+IPMT(AA10/12,6,$H$25,Z33)+IPMT(AA10/12,7,$H$25,Z33)+IPMT(AA10/12,8,$H$25,Z33)+IPMT(AA10/12,9,$H$25,Z33)+IPMT(AA10/12,10,$H$25,Z33)+IPMT(AA10/12,11,$H$25,Z33)+IPMT(AA10/12,12,$H$25,Z33))</f>
        <v>4.2897938693778434E-2</v>
      </c>
    </row>
    <row r="59" spans="10:30">
      <c r="J59" s="5">
        <v>2002</v>
      </c>
      <c r="T59" s="25">
        <f>$I11*T11</f>
        <v>0.73480541207950001</v>
      </c>
      <c r="U59" s="25">
        <f>$I11*U11</f>
        <v>0.498048409523</v>
      </c>
      <c r="V59" s="26">
        <f>-1*(IPMT(V11/12,1,$B$25,U34)+IPMT(V11/12,2,$B$25,U34)+IPMT(V11/12,3,$B$25,U34)+IPMT(V11/12,4,$B$25,U34)+IPMT(V11/12,5,$B$25,U34)+IPMT(V11/12,6,$B$25,U34)+IPMT(V11/12,7,$B$25,U34)+IPMT(V11/12,8,$B$25,U34)+IPMT(V11/12,9,$B$25,U34)+IPMT(V11/12,10,$B$25,U34)+IPMT(V11/12,11,$B$25,U34)+IPMT(V11/12,12,$B$25,U34))</f>
        <v>0.39495383428186448</v>
      </c>
      <c r="W59" s="26">
        <f>-1*(IPMT(W11/12,1,$C$25,V34)+IPMT(W11/12,2,$C$25,V34)+IPMT(W11/12,3,$C$25,V34)+IPMT(W11/12,4,$C$25,V34)+IPMT(W11/12,5,$C$25,V34)+IPMT(W11/12,6,$C$25,V34)+IPMT(W11/12,7,$C$25,V34)+IPMT(W11/12,8,$C$25,V34)+IPMT(W11/12,9,$C$25,V34)+IPMT(W11/12,10,$C$25,V34)+IPMT(W11/12,11,$C$25,V34)+IPMT(W11/12,12,$C$25,V34))</f>
        <v>0.33512067021658265</v>
      </c>
      <c r="X59" s="26">
        <f>-1*(IPMT(X11/12,1,$D$25,W34)+IPMT(X11/12,2,$D$25,W34)+IPMT(X11/12,3,$D$25,W34)+IPMT(X11/12,4,$D$25,W34)+IPMT(X11/12,5,$D$25,W34)+IPMT(X11/12,6,$D$25,W34)+IPMT(X11/12,7,$D$25,W34)+IPMT(X11/12,8,$D$25,W34)+IPMT(X11/12,9,$D$25,W34)+IPMT(X11/12,10,$D$25,W34)+IPMT(X11/12,11,$D$25,W34)+IPMT(X11/12,12,$D$25,W34))</f>
        <v>0.44077774163513606</v>
      </c>
      <c r="Y59" s="26">
        <f>-1*(IPMT(Y11/12,1,$E$25,X34)+IPMT(Y11/12,2,$E$25,X34)+IPMT(Y11/12,3,$E$25,X34)+IPMT(Y11/12,4,$E$25,X34)+IPMT(Y11/12,5,$E$25,X34)+IPMT(Y11/12,6,$E$25,X34)+IPMT(Y11/12,7,$E$25,X34)+IPMT(Y11/12,8,$E$25,X34)+IPMT(Y11/12,9,$E$25,X34)+IPMT(Y11/12,10,$E$25,X34)+IPMT(Y11/12,11,$E$25,X34)+IPMT(Y11/12,12,$E$25,X34))</f>
        <v>0.47671259021238949</v>
      </c>
      <c r="Z59" s="26">
        <f>-1*(IPMT(Z11/12,1,$F$25,Y34)+IPMT(Z11/12,2,$F$25,Y34)+IPMT(Z11/12,3,$F$25,Y34)+IPMT(Z11/12,4,$F$25,Y34)+IPMT(Z11/12,5,$F$25,Y34)+IPMT(Z11/12,6,$F$25,Y34)+IPMT(Z11/12,7,$F$25,Y34)+IPMT(Z11/12,8,$F$25,Y34)+IPMT(Z11/12,9,$F$25,Y34)+IPMT(Z11/12,10,$F$25,Y34)+IPMT(Z11/12,11,$F$25,Y34)+IPMT(Z11/12,12,$F$25,Y34))</f>
        <v>0.35796043274528255</v>
      </c>
      <c r="AA59" s="26">
        <f>-1*(IPMT(AA11/12,1,$G$25,Z34)+IPMT(AA11/12,2,$G$25,Z34)+IPMT(AA11/12,3,$G$25,Z34)+IPMT(AA11/12,4,$G$25,Z34)+IPMT(AA11/12,5,$G$25,Z34)+IPMT(AA11/12,6,$G$25,Z34)+IPMT(AA11/12,7,$G$25,Z34)+IPMT(AA11/12,8,$G$25,Z34)+IPMT(AA11/12,9,$G$25,Z34)+IPMT(AA11/12,10,$G$25,Z34)+IPMT(AA11/12,11,$G$25,Z34)+IPMT(AA11/12,12,$G$25,Z34))</f>
        <v>0.13025923797234329</v>
      </c>
      <c r="AB59" s="26">
        <f>-1*(IPMT(AB11/12,1,$H$25,AA34)+IPMT(AB11/12,2,$H$25,AA34)+IPMT(AB11/12,3,$H$25,AA34)+IPMT(AB11/12,4,$H$25,AA34)+IPMT(AB11/12,5,$H$25,AA34)+IPMT(AB11/12,6,$H$25,AA34)+IPMT(AB11/12,7,$H$25,AA34)+IPMT(AB11/12,8,$H$25,AA34)+IPMT(AB11/12,9,$H$25,AA34)+IPMT(AB11/12,10,$H$25,AA34)+IPMT(AB11/12,11,$H$25,AA34)+IPMT(AB11/12,12,$H$25,AA34))</f>
        <v>2.7398958600830164E-2</v>
      </c>
    </row>
    <row r="60" spans="10:30">
      <c r="J60" s="5">
        <v>2003</v>
      </c>
      <c r="U60" s="25">
        <f>$I12*U12</f>
        <v>0.5702167247083999</v>
      </c>
      <c r="V60" s="25">
        <f>$I12*V12</f>
        <v>0.48033034445879996</v>
      </c>
      <c r="W60" s="26">
        <f>-1*(IPMT(W12/12,1,$B$25,V35)+IPMT(W12/12,2,$B$25,V35)+IPMT(W12/12,3,$B$25,V35)+IPMT(W12/12,4,$B$25,V35)+IPMT(W12/12,5,$B$25,V35)+IPMT(W12/12,6,$B$25,V35)+IPMT(W12/12,7,$B$25,V35)+IPMT(W12/12,8,$B$25,V35)+IPMT(W12/12,9,$B$25,V35)+IPMT(W12/12,10,$B$25,V35)+IPMT(W12/12,11,$B$25,V35)+IPMT(W12/12,12,$B$25,V35))</f>
        <v>0.44552673845196639</v>
      </c>
      <c r="X60" s="26">
        <f>-1*(IPMT(X12/12,1,$C$25,W35)+IPMT(X12/12,2,$C$25,W35)+IPMT(X12/12,3,$C$25,W35)+IPMT(X12/12,4,$C$25,W35)+IPMT(X12/12,5,$C$25,W35)+IPMT(X12/12,6,$C$25,W35)+IPMT(X12/12,7,$C$25,W35)+IPMT(X12/12,8,$C$25,W35)+IPMT(X12/12,9,$C$25,W35)+IPMT(X12/12,10,$C$25,W35)+IPMT(X12/12,11,$C$25,W35)+IPMT(X12/12,12,$C$25,W35))</f>
        <v>0.60565024962368696</v>
      </c>
      <c r="Y60" s="26">
        <f>-1*(IPMT(Y12/12,1,$D$25,X35)+IPMT(Y12/12,2,$D$25,X35)+IPMT(Y12/12,3,$D$25,X35)+IPMT(Y12/12,4,$D$25,X35)+IPMT(Y12/12,5,$D$25,X35)+IPMT(Y12/12,6,$D$25,X35)+IPMT(Y12/12,7,$D$25,X35)+IPMT(Y12/12,8,$D$25,X35)+IPMT(Y12/12,9,$D$25,X35)+IPMT(Y12/12,10,$D$25,X35)+IPMT(Y12/12,11,$D$25,X35)+IPMT(Y12/12,12,$D$25,X35))</f>
        <v>0.6882472240392985</v>
      </c>
      <c r="Z60" s="26">
        <f>-1*(IPMT(Z12/12,1,$E$25,Y35)+IPMT(Z12/12,2,$E$25,Y35)+IPMT(Z12/12,3,$E$25,Y35)+IPMT(Z12/12,4,$E$25,Y35)+IPMT(Z12/12,5,$E$25,Y35)+IPMT(Z12/12,6,$E$25,Y35)+IPMT(Z12/12,7,$E$25,Y35)+IPMT(Z12/12,8,$E$25,Y35)+IPMT(Z12/12,9,$E$25,Y35)+IPMT(Z12/12,10,$E$25,Y35)+IPMT(Z12/12,11,$E$25,Y35)+IPMT(Z12/12,12,$E$25,Y35))</f>
        <v>0.56141488532199102</v>
      </c>
      <c r="AA60" s="26">
        <f>-1*(IPMT(AA12/12,1,$F$25,Z35)+IPMT(AA12/12,2,$F$25,Z35)+IPMT(AA12/12,3,$F$25,Z35)+IPMT(AA12/12,4,$F$25,Z35)+IPMT(AA12/12,5,$F$25,Z35)+IPMT(AA12/12,6,$F$25,Z35)+IPMT(AA12/12,7,$F$25,Z35)+IPMT(AA12/12,8,$F$25,Z35)+IPMT(AA12/12,9,$F$25,Z35)+IPMT(AA12/12,10,$F$25,Z35)+IPMT(AA12/12,11,$F$25,Z35)+IPMT(AA12/12,12,$F$25,Z35))</f>
        <v>0.24166586374253568</v>
      </c>
      <c r="AB60" s="26">
        <f>-1*(IPMT(AB12/12,1,$G$25,AA35)+IPMT(AB12/12,2,$G$25,AA35)+IPMT(AB12/12,3,$G$25,AA35)+IPMT(AB12/12,4,$G$25,AA35)+IPMT(AB12/12,5,$G$25,AA35)+IPMT(AB12/12,6,$G$25,AA35)+IPMT(AB12/12,7,$G$25,AA35)+IPMT(AB12/12,8,$G$25,AA35)+IPMT(AB12/12,9,$G$25,AA35)+IPMT(AB12/12,10,$G$25,AA35)+IPMT(AB12/12,11,$G$25,AA35)+IPMT(AB12/12,12,$G$25,AA35))</f>
        <v>8.7814712340247708E-2</v>
      </c>
      <c r="AC60" s="26">
        <f>-1*(IPMT(AC12/12,1,$H$25,AB35)+IPMT(AC12/12,2,$H$25,AB35)+IPMT(AC12/12,3,$H$25,AB35)+IPMT(AC12/12,4,$H$25,AB35)+IPMT(AC12/12,5,$H$25,AB35)+IPMT(AC12/12,6,$H$25,AB35)+IPMT(AC12/12,7,$H$25,AB35)+IPMT(AC12/12,8,$H$25,AB35)+IPMT(AC12/12,9,$H$25,AB35)+IPMT(AC12/12,10,$H$25,AB35)+IPMT(AC12/12,11,$H$25,AB35)+IPMT(AC12/12,12,$H$25,AB35))</f>
        <v>3.1072082657398224E-2</v>
      </c>
    </row>
    <row r="61" spans="10:30">
      <c r="J61" s="5">
        <v>2004</v>
      </c>
      <c r="V61" s="25">
        <f>$I13*V13</f>
        <v>0.55971595354680004</v>
      </c>
      <c r="W61" s="25">
        <f>$I13*W13</f>
        <v>0.55153297176979998</v>
      </c>
      <c r="X61" s="26">
        <f>-1*(IPMT(X13/12,1,$B$25,W36)+IPMT(X13/12,2,$B$25,W36)+IPMT(X13/12,3,$B$25,W36)+IPMT(X13/12,4,$B$25,W36)+IPMT(X13/12,5,$B$25,W36)+IPMT(X13/12,6,$B$25,W36)+IPMT(X13/12,7,$B$25,W36)+IPMT(X13/12,8,$B$25,W36)+IPMT(X13/12,9,$B$25,W36)+IPMT(X13/12,10,$B$25,W36)+IPMT(X13/12,11,$B$25,W36)+IPMT(X13/12,12,$B$25,W36))</f>
        <v>0.81966433227313795</v>
      </c>
      <c r="Y61" s="26">
        <f>-1*(IPMT(Y13/12,1,$C$25,X36)+IPMT(Y13/12,2,$C$25,X36)+IPMT(Y13/12,3,$C$25,X36)+IPMT(Y13/12,4,$C$25,X36)+IPMT(Y13/12,5,$C$25,X36)+IPMT(Y13/12,6,$C$25,X36)+IPMT(Y13/12,7,$C$25,X36)+IPMT(Y13/12,8,$C$25,X36)+IPMT(Y13/12,9,$C$25,X36)+IPMT(Y13/12,10,$C$25,X36)+IPMT(Y13/12,11,$C$25,X36)+IPMT(Y13/12,12,$C$25,X36))</f>
        <v>0.96254714767805039</v>
      </c>
      <c r="Z61" s="26">
        <f>-1*(IPMT(Z13/12,1,$D$25,Y36)+IPMT(Z13/12,2,$D$25,Y36)+IPMT(Z13/12,3,$D$25,Y36)+IPMT(Z13/12,4,$D$25,Y36)+IPMT(Z13/12,5,$D$25,Y36)+IPMT(Z13/12,6,$D$25,Y36)+IPMT(Z13/12,7,$D$25,Y36)+IPMT(Z13/12,8,$D$25,Y36)+IPMT(Z13/12,9,$D$25,Y36)+IPMT(Z13/12,10,$D$25,Y36)+IPMT(Z13/12,11,$D$25,Y36)+IPMT(Z13/12,12,$D$25,Y36))</f>
        <v>0.82487696864448612</v>
      </c>
      <c r="AA61" s="26">
        <f>-1*(IPMT(AA13/12,1,$E$25,Z36)+IPMT(AA13/12,2,$E$25,Z36)+IPMT(AA13/12,3,$E$25,Z36)+IPMT(AA13/12,4,$E$25,Z36)+IPMT(AA13/12,5,$E$25,Z36)+IPMT(AA13/12,6,$E$25,Z36)+IPMT(AA13/12,7,$E$25,Z36)+IPMT(AA13/12,8,$E$25,Z36)+IPMT(AA13/12,9,$E$25,Z36)+IPMT(AA13/12,10,$E$25,Z36)+IPMT(AA13/12,11,$E$25,Z36)+IPMT(AA13/12,12,$E$25,Z36))</f>
        <v>0.3857229889507901</v>
      </c>
      <c r="AB61" s="26">
        <f>-1*(IPMT(AB13/12,1,$F$25,AA36)+IPMT(AB13/12,2,$F$25,AA36)+IPMT(AB13/12,3,$F$25,AA36)+IPMT(AB13/12,4,$F$25,AA36)+IPMT(AB13/12,5,$F$25,AA36)+IPMT(AB13/12,6,$F$25,AA36)+IPMT(AB13/12,7,$F$25,AA36)+IPMT(AB13/12,8,$F$25,AA36)+IPMT(AB13/12,9,$F$25,AA36)+IPMT(AB13/12,10,$F$25,AA36)+IPMT(AB13/12,11,$F$25,AA36)+IPMT(AB13/12,12,$F$25,AA36))</f>
        <v>0.16582559288733403</v>
      </c>
      <c r="AC61" s="26">
        <f>-1*(IPMT(AC13/12,1,$G$25,AB36)+IPMT(AC13/12,2,$G$25,AB36)+IPMT(AC13/12,3,$G$25,AB36)+IPMT(AC13/12,4,$G$25,AB36)+IPMT(AC13/12,5,$G$25,AB36)+IPMT(AC13/12,6,$G$25,AB36)+IPMT(AC13/12,7,$G$25,AB36)+IPMT(AC13/12,8,$G$25,AB36)+IPMT(AC13/12,9,$G$25,AB36)+IPMT(AC13/12,10,$G$25,AB36)+IPMT(AC13/12,11,$G$25,AB36)+IPMT(AC13/12,12,$G$25,AB36))</f>
        <v>0.10138664316634347</v>
      </c>
      <c r="AD61" s="26">
        <f>-1*(IPMT(AD13/12,1,$H$25,AC36)+IPMT(AD13/12,2,$H$25,AC36)+IPMT(AD13/12,3,$H$25,AC36)+IPMT(AD13/12,4,$H$25,AC36)+IPMT(AD13/12,5,$H$25,AC36)+IPMT(AD13/12,6,$H$25,AC36)+IPMT(AD13/12,7,$H$25,AC36)+IPMT(AD13/12,8,$H$25,AC36)+IPMT(AD13/12,9,$H$25,AC36)+IPMT(AD13/12,10,$H$25,AC36)+IPMT(AD13/12,11,$H$25,AC36)+IPMT(AD13/12,12,$H$25,AC36))</f>
        <v>0</v>
      </c>
    </row>
    <row r="62" spans="10:30">
      <c r="J62" s="5">
        <v>2005</v>
      </c>
      <c r="W62" s="25">
        <f>$I14*W14</f>
        <v>0.61105087846650008</v>
      </c>
      <c r="X62" s="25">
        <f>$I14*X14</f>
        <v>0.96099989788500007</v>
      </c>
      <c r="Y62" s="26">
        <f>-1*(IPMT(Y14/12,1,$B$25,X37)+IPMT(Y14/12,2,$B$25,X37)+IPMT(Y14/12,3,$B$25,X37)+IPMT(Y14/12,4,$B$25,X37)+IPMT(Y14/12,5,$B$25,X37)+IPMT(Y14/12,6,$B$25,X37)+IPMT(Y14/12,7,$B$25,X37)+IPMT(Y14/12,8,$B$25,X37)+IPMT(Y14/12,9,$B$25,X37)+IPMT(Y14/12,10,$B$25,X37)+IPMT(Y14/12,11,$B$25,X37)+IPMT(Y14/12,12,$B$25,X37))</f>
        <v>1.227723536789098</v>
      </c>
      <c r="Z62" s="26">
        <f>-1*(IPMT(Z14/12,1,$C$25,Y37)+IPMT(Z14/12,2,$C$25,Y37)+IPMT(Z14/12,3,$C$25,Y37)+IPMT(Z14/12,4,$C$25,Y37)+IPMT(Z14/12,5,$C$25,Y37)+IPMT(Z14/12,6,$C$25,Y37)+IPMT(Z14/12,7,$C$25,Y37)+IPMT(Z14/12,8,$C$25,Y37)+IPMT(Z14/12,9,$C$25,Y37)+IPMT(Z14/12,10,$C$25,Y37)+IPMT(Z14/12,11,$C$25,Y37)+IPMT(Z14/12,12,$C$25,Y37))</f>
        <v>1.0871191220466949</v>
      </c>
      <c r="AA62" s="26">
        <f>-1*(IPMT(AA14/12,1,$D$25,Z37)+IPMT(AA14/12,2,$D$25,Z37)+IPMT(AA14/12,3,$D$25,Z37)+IPMT(AA14/12,4,$D$25,Z37)+IPMT(AA14/12,5,$D$25,Z37)+IPMT(AA14/12,6,$D$25,Z37)+IPMT(AA14/12,7,$D$25,Z37)+IPMT(AA14/12,8,$D$25,Z37)+IPMT(AA14/12,9,$D$25,Z37)+IPMT(AA14/12,10,$D$25,Z37)+IPMT(AA14/12,11,$D$25,Z37)+IPMT(AA14/12,12,$D$25,Z37))</f>
        <v>0.53408658635321182</v>
      </c>
      <c r="AB62" s="26">
        <f>-1*(IPMT(AB14/12,1,$E$25,AA37)+IPMT(AB14/12,2,$E$25,AA37)+IPMT(AB14/12,3,$E$25,AA37)+IPMT(AB14/12,4,$E$25,AA37)+IPMT(AB14/12,5,$E$25,AA37)+IPMT(AB14/12,6,$E$25,AA37)+IPMT(AB14/12,7,$E$25,AA37)+IPMT(AB14/12,8,$E$25,AA37)+IPMT(AB14/12,9,$E$25,AA37)+IPMT(AB14/12,10,$E$25,AA37)+IPMT(AB14/12,11,$E$25,AA37)+IPMT(AB14/12,12,$E$25,AA37))</f>
        <v>0.24947501498450814</v>
      </c>
      <c r="AC62" s="26">
        <f>-1*(IPMT(AC14/12,1,$F$25,AB37)+IPMT(AC14/12,2,$F$25,AB37)+IPMT(AC14/12,3,$F$25,AB37)+IPMT(AC14/12,4,$F$25,AB37)+IPMT(AC14/12,5,$F$25,AB37)+IPMT(AC14/12,6,$F$25,AB37)+IPMT(AC14/12,7,$F$25,AB37)+IPMT(AC14/12,8,$F$25,AB37)+IPMT(AC14/12,9,$F$25,AB37)+IPMT(AC14/12,10,$F$25,AB37)+IPMT(AC14/12,11,$F$25,AB37)+IPMT(AC14/12,12,$F$25,AB37))</f>
        <v>0.18048324112394848</v>
      </c>
      <c r="AD62" s="26">
        <f>-1*(IPMT(AD14/12,1,$G$25,AC37)+IPMT(AD14/12,2,$G$25,AC37)+IPMT(AD14/12,3,$G$25,AC37)+IPMT(AD14/12,4,$G$25,AC37)+IPMT(AD14/12,5,$G$25,AC37)+IPMT(AD14/12,6,$G$25,AC37)+IPMT(AD14/12,7,$G$25,AC37)+IPMT(AD14/12,8,$G$25,AC37)+IPMT(AD14/12,9,$G$25,AC37)+IPMT(AD14/12,10,$G$25,AC37)+IPMT(AD14/12,11,$G$25,AC37)+IPMT(AD14/12,12,$G$25,AC37))</f>
        <v>0</v>
      </c>
    </row>
    <row r="63" spans="10:30">
      <c r="J63" s="5">
        <v>2006</v>
      </c>
      <c r="X63" s="25">
        <f>$I15*X15</f>
        <v>1.0053296768039999</v>
      </c>
      <c r="Y63" s="25">
        <f>$I15*Y15</f>
        <v>1.3543497910152</v>
      </c>
      <c r="Z63" s="26">
        <f>-1*(IPMT(Z15/12,1,$B$25,Y38)+IPMT(Z15/12,2,$B$25,Y38)+IPMT(Z15/12,3,$B$25,Y38)+IPMT(Z15/12,4,$B$25,Y38)+IPMT(Z15/12,5,$B$25,Y38)+IPMT(Z15/12,6,$B$25,Y38)+IPMT(Z15/12,7,$B$25,Y38)+IPMT(Z15/12,8,$B$25,Y38)+IPMT(Z15/12,9,$B$25,Y38)+IPMT(Z15/12,10,$B$25,Y38)+IPMT(Z15/12,11,$B$25,Y38)+IPMT(Z15/12,12,$B$25,Y38))</f>
        <v>1.2989424402683141</v>
      </c>
      <c r="AA63" s="26">
        <f>-1*(IPMT(AA15/12,1,$C$25,Z38)+IPMT(AA15/12,2,$C$25,Z38)+IPMT(AA15/12,3,$C$25,Z38)+IPMT(AA15/12,4,$C$25,Z38)+IPMT(AA15/12,5,$C$25,Z38)+IPMT(AA15/12,6,$C$25,Z38)+IPMT(AA15/12,7,$C$25,Z38)+IPMT(AA15/12,8,$C$25,Z38)+IPMT(AA15/12,9,$C$25,Z38)+IPMT(AA15/12,10,$C$25,Z38)+IPMT(AA15/12,11,$C$25,Z38)+IPMT(AA15/12,12,$C$25,Z38))</f>
        <v>0.65942651160711363</v>
      </c>
      <c r="AB63" s="26">
        <f>-1*(IPMT(AB15/12,1,$D$25,AA38)+IPMT(AB15/12,2,$D$25,AA38)+IPMT(AB15/12,3,$D$25,AA38)+IPMT(AB15/12,4,$D$25,AA38)+IPMT(AB15/12,5,$D$25,AA38)+IPMT(AB15/12,6,$D$25,AA38)+IPMT(AB15/12,7,$D$25,AA38)+IPMT(AB15/12,8,$D$25,AA38)+IPMT(AB15/12,9,$D$25,AA38)+IPMT(AB15/12,10,$D$25,AA38)+IPMT(AB15/12,11,$D$25,AA38)+IPMT(AB15/12,12,$D$25,AA38))</f>
        <v>0.32368102908261559</v>
      </c>
      <c r="AC63" s="26">
        <f>-1*(IPMT(AC15/12,1,$E$25,AB38)+IPMT(AC15/12,2,$E$25,AB38)+IPMT(AC15/12,3,$E$25,AB38)+IPMT(AC15/12,4,$E$25,AB38)+IPMT(AC15/12,5,$E$25,AB38)+IPMT(AC15/12,6,$E$25,AB38)+IPMT(AC15/12,7,$E$25,AB38)+IPMT(AC15/12,8,$E$25,AB38)+IPMT(AC15/12,9,$E$25,AB38)+IPMT(AC15/12,10,$E$25,AB38)+IPMT(AC15/12,11,$E$25,AB38)+IPMT(AC15/12,12,$E$25,AB38))</f>
        <v>0.25445328142469453</v>
      </c>
      <c r="AD63" s="26">
        <f>-1*(IPMT(AD15/12,1,$F$25,AC38)+IPMT(AD15/12,2,$F$25,AC38)+IPMT(AD15/12,3,$F$25,AC38)+IPMT(AD15/12,4,$F$25,AC38)+IPMT(AD15/12,5,$F$25,AC38)+IPMT(AD15/12,6,$F$25,AC38)+IPMT(AD15/12,7,$F$25,AC38)+IPMT(AD15/12,8,$F$25,AC38)+IPMT(AD15/12,9,$F$25,AC38)+IPMT(AD15/12,10,$F$25,AC38)+IPMT(AD15/12,11,$F$25,AC38)+IPMT(AD15/12,12,$F$25,AC38))</f>
        <v>0</v>
      </c>
    </row>
    <row r="64" spans="10:30">
      <c r="J64" s="5">
        <v>2007</v>
      </c>
      <c r="Y64" s="25">
        <f>$I16*Y16</f>
        <v>1.3474512073760003</v>
      </c>
      <c r="Z64" s="25">
        <f>$I16*Z16</f>
        <v>1.3474512073760003</v>
      </c>
      <c r="AA64" s="26">
        <f>-1*(IPMT(AA16/12,1,$B$25,Z39)+IPMT(AA16/12,2,$B$25,Z39)+IPMT(AA16/12,3,$B$25,Z39)+IPMT(AA16/12,4,$B$25,Z39)+IPMT(AA16/12,5,$B$25,Z39)+IPMT(AA16/12,6,$B$25,Z39)+IPMT(AA16/12,7,$B$25,Z39)+IPMT(AA16/12,8,$B$25,Z39)+IPMT(AA16/12,9,$B$25,Z39)+IPMT(AA16/12,10,$B$25,Z39)+IPMT(AA16/12,11,$B$25,Z39)+IPMT(AA16/12,12,$B$25,Z39))</f>
        <v>1.2769957168045545</v>
      </c>
      <c r="AB64" s="26">
        <f>-1*(IPMT(AB16/12,1,$C$25,AA39)+IPMT(AB16/12,2,$C$25,AA39)+IPMT(AB16/12,3,$C$25,AA39)+IPMT(AB16/12,4,$C$25,AA39)+IPMT(AB16/12,5,$C$25,AA39)+IPMT(AB16/12,6,$C$25,AA39)+IPMT(AB16/12,7,$C$25,AA39)+IPMT(AB16/12,8,$C$25,AA39)+IPMT(AB16/12,9,$C$25,AA39)+IPMT(AB16/12,10,$C$25,AA39)+IPMT(AB16/12,11,$C$25,AA39)+IPMT(AB16/12,12,$C$25,AA39))</f>
        <v>1.1164262932884834</v>
      </c>
      <c r="AC64" s="26">
        <f>-1*(IPMT(AC16/12,1,$D$25,AB39)+IPMT(AC16/12,2,$D$25,AB39)+IPMT(AC16/12,3,$D$25,AB39)+IPMT(AC16/12,4,$D$25,AB39)+IPMT(AC16/12,5,$D$25,AB39)+IPMT(AC16/12,6,$D$25,AB39)+IPMT(AC16/12,7,$D$25,AB39)+IPMT(AC16/12,8,$D$25,AB39)+IPMT(AC16/12,9,$D$25,AB39)+IPMT(AC16/12,10,$D$25,AB39)+IPMT(AC16/12,11,$D$25,AB39)+IPMT(AC16/12,12,$D$25,AB39))</f>
        <v>0.94459133824675867</v>
      </c>
      <c r="AD64" s="26">
        <f>-1*(IPMT(AD16/12,1,$E$25,AC39)+IPMT(AD16/12,2,$E$25,AC39)+IPMT(AD16/12,3,$E$25,AC39)+IPMT(AD16/12,4,$E$25,AC39)+IPMT(AD16/12,5,$E$25,AC39)+IPMT(AD16/12,6,$E$25,AC39)+IPMT(AD16/12,7,$E$25,AC39)+IPMT(AD16/12,8,$E$25,AC39)+IPMT(AD16/12,9,$E$25,AC39)+IPMT(AD16/12,10,$E$25,AC39)+IPMT(AD16/12,11,$E$25,AC39)+IPMT(AD16/12,12,$E$25,AC39))</f>
        <v>0.76070046333658958</v>
      </c>
    </row>
    <row r="65" spans="10:30">
      <c r="J65" s="5">
        <v>2008</v>
      </c>
      <c r="Z65" s="25">
        <f>$I17*Z17</f>
        <v>1.5800723182280001</v>
      </c>
      <c r="AA65" s="25">
        <f>$I17*AA17</f>
        <v>1.5800723182280001</v>
      </c>
      <c r="AB65" s="26">
        <f>-1*(IPMT(AB17/12,1,$B$25,AA40)+IPMT(AB17/12,2,$B$25,AA40)+IPMT(AB17/12,3,$B$25,AA40)+IPMT(AB17/12,4,$B$25,AA40)+IPMT(AB17/12,5,$B$25,AA40)+IPMT(AB17/12,6,$B$25,AA40)+IPMT(AB17/12,7,$B$25,AA40)+IPMT(AB17/12,8,$B$25,AA40)+IPMT(AB17/12,9,$B$25,AA40)+IPMT(AB17/12,10,$B$25,AA40)+IPMT(AB17/12,11,$B$25,AA40)+IPMT(AB17/12,12,$B$25,AA40))</f>
        <v>1.4974535416001569</v>
      </c>
      <c r="AC65" s="26">
        <f>-1*(IPMT(AC17/12,1,$C$25,AB40)+IPMT(AC17/12,2,$C$25,AB40)+IPMT(AC17/12,3,$C$25,AB40)+IPMT(AC17/12,4,$C$25,AB40)+IPMT(AC17/12,5,$C$25,AB40)+IPMT(AC17/12,6,$C$25,AB40)+IPMT(AC17/12,7,$C$25,AB40)+IPMT(AC17/12,8,$C$25,AB40)+IPMT(AC17/12,9,$C$25,AB40)+IPMT(AC17/12,10,$C$25,AB40)+IPMT(AC17/12,11,$C$25,AB40)+IPMT(AC17/12,12,$C$25,AB40))</f>
        <v>1.3091637542870833</v>
      </c>
      <c r="AD65" s="26">
        <f>-1*(IPMT(AD17/12,1,$D$25,AC40)+IPMT(AD17/12,2,$D$25,AC40)+IPMT(AD17/12,3,$D$25,AC40)+IPMT(AD17/12,4,$D$25,AC40)+IPMT(AD17/12,5,$D$25,AC40)+IPMT(AD17/12,6,$D$25,AC40)+IPMT(AD17/12,7,$D$25,AC40)+IPMT(AD17/12,8,$D$25,AC40)+IPMT(AD17/12,9,$D$25,AC40)+IPMT(AD17/12,10,$D$25,AC40)+IPMT(AD17/12,11,$D$25,AC40)+IPMT(AD17/12,12,$D$25,AC40))</f>
        <v>1.1076635780438782</v>
      </c>
    </row>
    <row r="66" spans="10:30">
      <c r="J66" s="5">
        <v>2009</v>
      </c>
      <c r="AA66" s="25">
        <f>$I18*AA18</f>
        <v>1.48478944434</v>
      </c>
      <c r="AB66" s="25">
        <f>$I18*AB18</f>
        <v>1.48478944434</v>
      </c>
      <c r="AC66" s="26">
        <f>-1*(IPMT(AC18/12,1,$B$25,AB41)+IPMT(AC18/12,2,$B$25,AB41)+IPMT(AC18/12,3,$B$25,AB41)+IPMT(AC18/12,4,$B$25,AB41)+IPMT(AC18/12,5,$B$25,AB41)+IPMT(AC18/12,6,$B$25,AB41)+IPMT(AC18/12,7,$B$25,AB41)+IPMT(AC18/12,8,$B$25,AB41)+IPMT(AC18/12,9,$B$25,AB41)+IPMT(AC18/12,10,$B$25,AB41)+IPMT(AC18/12,11,$B$25,AB41)+IPMT(AC18/12,12,$B$25,AB41))</f>
        <v>1.4050000929104469</v>
      </c>
      <c r="AD66" s="26">
        <f>-1*(IPMT(AD18/12,1,$C$25,AC41)+IPMT(AD18/12,2,$C$25,AC41)+IPMT(AD18/12,3,$C$25,AC41)+IPMT(AD18/12,4,$C$25,AC41)+IPMT(AD18/12,5,$C$25,AC41)+IPMT(AD18/12,6,$C$25,AC41)+IPMT(AD18/12,7,$C$25,AC41)+IPMT(AD18/12,8,$C$25,AC41)+IPMT(AD18/12,9,$C$25,AC41)+IPMT(AD18/12,10,$C$25,AC41)+IPMT(AD18/12,11,$C$25,AC41)+IPMT(AD18/12,12,$C$25,AC41))</f>
        <v>1.2240913359438093</v>
      </c>
    </row>
    <row r="67" spans="10:30">
      <c r="J67" s="5">
        <v>2010</v>
      </c>
      <c r="AB67" s="25">
        <f>$I19*AB19</f>
        <v>1.2924527765520002</v>
      </c>
      <c r="AC67" s="25">
        <f>$I19*AC19</f>
        <v>1.2924527765520002</v>
      </c>
      <c r="AD67" s="26">
        <f>-1*(IPMT(AD19/12,1,$B$25,AC42)+IPMT(AD19/12,2,$B$25,AC42)+IPMT(AD19/12,3,$B$25,AC42)+IPMT(AD19/12,4,$B$25,AC42)+IPMT(AD19/12,5,$B$25,AC42)+IPMT(AD19/12,6,$B$25,AC42)+IPMT(AD19/12,7,$B$25,AC42)+IPMT(AD19/12,8,$B$25,AC42)+IPMT(AD19/12,9,$B$25,AC42)+IPMT(AD19/12,10,$B$25,AC42)+IPMT(AD19/12,11,$B$25,AC42)+IPMT(AD19/12,12,$B$25,AC42))</f>
        <v>1.2220490560859067</v>
      </c>
    </row>
    <row r="68" spans="10:30">
      <c r="J68" s="5">
        <v>2011</v>
      </c>
      <c r="AC68" s="25">
        <f>$I20*AC20</f>
        <v>0</v>
      </c>
      <c r="AD68" s="25">
        <f>$I20*AD20</f>
        <v>0</v>
      </c>
    </row>
    <row r="69" spans="10:30">
      <c r="J69" s="5">
        <v>2012</v>
      </c>
      <c r="AD69" s="25">
        <f>$I21*AD21</f>
        <v>0</v>
      </c>
    </row>
    <row r="70" spans="10:30">
      <c r="J70" s="5" t="s">
        <v>78</v>
      </c>
      <c r="K70" s="25">
        <f>SUM(K50:K69)</f>
        <v>0.6646056877105424</v>
      </c>
      <c r="L70" s="25">
        <f t="shared" ref="L70:AD70" si="1">SUM(L50:L69)</f>
        <v>1.3666948920360449</v>
      </c>
      <c r="M70" s="25">
        <f t="shared" si="1"/>
        <v>2.5329169570111367</v>
      </c>
      <c r="N70" s="25">
        <f t="shared" si="1"/>
        <v>3.5314729182626792</v>
      </c>
      <c r="O70" s="25">
        <f t="shared" si="1"/>
        <v>4.1413956697514624</v>
      </c>
      <c r="P70" s="25">
        <f t="shared" si="1"/>
        <v>4.6167203708644884</v>
      </c>
      <c r="Q70" s="25">
        <f t="shared" si="1"/>
        <v>4.4986851213517927</v>
      </c>
      <c r="R70" s="25">
        <f t="shared" si="1"/>
        <v>4.3529425419184706</v>
      </c>
      <c r="S70" s="25">
        <f t="shared" si="1"/>
        <v>5.2580964352667454</v>
      </c>
      <c r="T70" s="25">
        <f t="shared" si="1"/>
        <v>3.9078256456756062</v>
      </c>
      <c r="U70" s="25">
        <f t="shared" si="1"/>
        <v>2.7491022185540612</v>
      </c>
      <c r="V70" s="25">
        <f t="shared" si="1"/>
        <v>2.4828232003340078</v>
      </c>
      <c r="W70" s="25">
        <f t="shared" si="1"/>
        <v>2.6690884837504729</v>
      </c>
      <c r="X70" s="25">
        <f t="shared" si="1"/>
        <v>4.5767901651215661</v>
      </c>
      <c r="Y70" s="25">
        <f t="shared" si="1"/>
        <v>6.6394719612372226</v>
      </c>
      <c r="Z70" s="25">
        <f t="shared" si="1"/>
        <v>7.331975125242411</v>
      </c>
      <c r="AA70" s="25">
        <f t="shared" si="1"/>
        <v>6.3359166066923276</v>
      </c>
      <c r="AB70" s="25">
        <f t="shared" si="1"/>
        <v>6.2453173636761763</v>
      </c>
      <c r="AC70" s="25">
        <f t="shared" si="1"/>
        <v>5.5186032103686742</v>
      </c>
      <c r="AD70" s="25">
        <f t="shared" si="1"/>
        <v>4.3145044334101836</v>
      </c>
    </row>
    <row r="72" spans="10:30">
      <c r="J72" s="5" t="s">
        <v>79</v>
      </c>
      <c r="K72" s="5">
        <f>SubDL!K70</f>
        <v>0</v>
      </c>
      <c r="L72" s="5">
        <f>SubDL!L70</f>
        <v>0</v>
      </c>
      <c r="M72" s="5">
        <f>SubDL!M70</f>
        <v>0</v>
      </c>
      <c r="N72" s="5">
        <f>SubDL!N70</f>
        <v>0</v>
      </c>
      <c r="O72" s="5">
        <f>SubDL!O70</f>
        <v>8.0139462561665764E-2</v>
      </c>
      <c r="P72" s="5">
        <f>SubDL!P70</f>
        <v>0.43071591795030417</v>
      </c>
      <c r="Q72" s="5">
        <f>SubDL!Q70</f>
        <v>0.71974561528960779</v>
      </c>
      <c r="R72" s="5">
        <f>SubDL!R70</f>
        <v>0.93909020110021257</v>
      </c>
      <c r="S72" s="5">
        <f>SubDL!S70</f>
        <v>1.3712699659569569</v>
      </c>
      <c r="T72" s="5">
        <f>SubDL!T70</f>
        <v>1.1316725912603192</v>
      </c>
      <c r="U72" s="5">
        <f>SubDL!U70</f>
        <v>0.80303910241861409</v>
      </c>
      <c r="V72" s="5">
        <f>SubDL!V70</f>
        <v>0.67842392468533741</v>
      </c>
      <c r="W72" s="5">
        <f>SubDL!W70</f>
        <v>0.66861544482627921</v>
      </c>
      <c r="X72" s="5">
        <f>SubDL!X70</f>
        <v>1.0641047873030467</v>
      </c>
      <c r="Y72" s="5">
        <f>SubDL!Y70</f>
        <v>1.4631011222134975</v>
      </c>
      <c r="Z72" s="5">
        <f>SubDL!Z70</f>
        <v>1.4976981888148477</v>
      </c>
      <c r="AA72" s="5">
        <f>SubDL!AA70</f>
        <v>0.99480847843872422</v>
      </c>
      <c r="AB72" s="5">
        <f>SubDL!AB70</f>
        <v>0.94556298958579488</v>
      </c>
      <c r="AC72" s="5">
        <f>SubDL!AC70</f>
        <v>1.2256303474775572</v>
      </c>
      <c r="AD72" s="5">
        <f>SubDL!AD70</f>
        <v>1.6824021068689401</v>
      </c>
    </row>
    <row r="73" spans="10:30">
      <c r="J73" s="5" t="s">
        <v>77</v>
      </c>
      <c r="K73" s="25">
        <f>SUM(K70:K72)</f>
        <v>0.6646056877105424</v>
      </c>
      <c r="L73" s="25">
        <f t="shared" ref="L73:AD73" si="2">SUM(L70:L72)</f>
        <v>1.3666948920360449</v>
      </c>
      <c r="M73" s="25">
        <f t="shared" si="2"/>
        <v>2.5329169570111367</v>
      </c>
      <c r="N73" s="25">
        <f t="shared" si="2"/>
        <v>3.5314729182626792</v>
      </c>
      <c r="O73" s="25">
        <f t="shared" si="2"/>
        <v>4.2215351323131278</v>
      </c>
      <c r="P73" s="25">
        <f t="shared" si="2"/>
        <v>5.0474362888147928</v>
      </c>
      <c r="Q73" s="25">
        <f t="shared" si="2"/>
        <v>5.2184307366414</v>
      </c>
      <c r="R73" s="25">
        <f t="shared" si="2"/>
        <v>5.2920327430186829</v>
      </c>
      <c r="S73" s="25">
        <f t="shared" si="2"/>
        <v>6.6293664012237024</v>
      </c>
      <c r="T73" s="25">
        <f t="shared" si="2"/>
        <v>5.0394982369359251</v>
      </c>
      <c r="U73" s="25">
        <f t="shared" si="2"/>
        <v>3.5521413209726753</v>
      </c>
      <c r="V73" s="25">
        <f t="shared" si="2"/>
        <v>3.1612471250193455</v>
      </c>
      <c r="W73" s="25">
        <f t="shared" si="2"/>
        <v>3.3377039285767522</v>
      </c>
      <c r="X73" s="25">
        <f t="shared" si="2"/>
        <v>5.6408949524246133</v>
      </c>
      <c r="Y73" s="25">
        <f t="shared" si="2"/>
        <v>8.1025730834507197</v>
      </c>
      <c r="Z73" s="25">
        <f t="shared" si="2"/>
        <v>8.8296733140572581</v>
      </c>
      <c r="AA73" s="25">
        <f t="shared" si="2"/>
        <v>7.3307250851310517</v>
      </c>
      <c r="AB73" s="25">
        <f t="shared" si="2"/>
        <v>7.1908803532619707</v>
      </c>
      <c r="AC73" s="25">
        <f t="shared" si="2"/>
        <v>6.7442335578462309</v>
      </c>
      <c r="AD73" s="25">
        <f t="shared" si="2"/>
        <v>5.9969065402791237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zoomScale="85" zoomScaleNormal="85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A1:XFD1048576"/>
    </sheetView>
  </sheetViews>
  <sheetFormatPr baseColWidth="10" defaultColWidth="8.83203125" defaultRowHeight="15" x14ac:dyDescent="0"/>
  <cols>
    <col min="1" max="16384" width="8.83203125" style="5"/>
  </cols>
  <sheetData>
    <row r="1" spans="1:30">
      <c r="A1" s="5" t="s">
        <v>0</v>
      </c>
      <c r="I1" s="1" t="str">
        <f>Origination!H1</f>
        <v>odlsub</v>
      </c>
      <c r="K1" s="5" t="s">
        <v>37</v>
      </c>
      <c r="L1" s="5" t="s">
        <v>38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  <c r="Z1" s="5" t="s">
        <v>14</v>
      </c>
      <c r="AA1" s="5" t="s">
        <v>15</v>
      </c>
      <c r="AB1" s="5" t="s">
        <v>16</v>
      </c>
      <c r="AC1" s="5" t="s">
        <v>17</v>
      </c>
      <c r="AD1" s="5" t="s">
        <v>18</v>
      </c>
    </row>
    <row r="2" spans="1:30">
      <c r="A2" s="5">
        <v>1993</v>
      </c>
      <c r="B2" s="1"/>
      <c r="C2" s="1"/>
      <c r="D2" s="1"/>
      <c r="E2" s="1"/>
      <c r="F2" s="1"/>
      <c r="G2" s="1"/>
      <c r="H2" s="1"/>
      <c r="I2" s="1">
        <f>Origination!H2</f>
        <v>0</v>
      </c>
      <c r="J2" s="2"/>
      <c r="K2" s="22">
        <v>0</v>
      </c>
      <c r="L2" s="22">
        <v>0</v>
      </c>
      <c r="M2" s="23">
        <v>7.4300000000000005E-2</v>
      </c>
      <c r="N2" s="23">
        <v>8.2500000000000004E-2</v>
      </c>
      <c r="O2" s="23">
        <v>8.2500000000000004E-2</v>
      </c>
      <c r="P2" s="23">
        <v>8.2500000000000004E-2</v>
      </c>
      <c r="Q2" s="23">
        <v>7.46E-2</v>
      </c>
      <c r="R2" s="5">
        <v>6.9199999999999998E-2</v>
      </c>
      <c r="S2" s="5">
        <v>8.1900000000000001E-2</v>
      </c>
    </row>
    <row r="3" spans="1:30">
      <c r="A3" s="5">
        <v>1994</v>
      </c>
      <c r="B3" s="1"/>
      <c r="C3" s="1"/>
      <c r="D3" s="1"/>
      <c r="E3" s="1"/>
      <c r="F3" s="1"/>
      <c r="G3" s="1"/>
      <c r="H3" s="1"/>
      <c r="I3" s="1">
        <f>Origination!H3</f>
        <v>0</v>
      </c>
      <c r="J3" s="2"/>
      <c r="K3" s="22"/>
      <c r="L3" s="22">
        <v>0</v>
      </c>
      <c r="M3" s="22">
        <v>0</v>
      </c>
      <c r="N3" s="23">
        <v>8.2500000000000004E-2</v>
      </c>
      <c r="O3" s="23">
        <v>8.2500000000000004E-2</v>
      </c>
      <c r="P3" s="23">
        <v>8.2500000000000004E-2</v>
      </c>
      <c r="Q3" s="23">
        <v>7.46E-2</v>
      </c>
      <c r="R3" s="5">
        <v>6.9199999999999998E-2</v>
      </c>
      <c r="S3" s="5">
        <v>8.1900000000000001E-2</v>
      </c>
      <c r="T3" s="5">
        <v>5.9900000000000002E-2</v>
      </c>
    </row>
    <row r="4" spans="1:30">
      <c r="A4" s="5">
        <v>1995</v>
      </c>
      <c r="B4" s="1"/>
      <c r="C4" s="1"/>
      <c r="D4" s="1"/>
      <c r="E4" s="1"/>
      <c r="F4" s="1"/>
      <c r="G4" s="1"/>
      <c r="H4" s="1"/>
      <c r="I4" s="1">
        <f>Origination!H4</f>
        <v>1.0222219662119298</v>
      </c>
      <c r="J4" s="2"/>
      <c r="K4" s="22"/>
      <c r="L4" s="23"/>
      <c r="M4" s="22">
        <v>0</v>
      </c>
      <c r="N4" s="22">
        <v>0</v>
      </c>
      <c r="O4" s="23">
        <v>8.2500000000000004E-2</v>
      </c>
      <c r="P4" s="23">
        <v>8.2500000000000004E-2</v>
      </c>
      <c r="Q4" s="23">
        <v>7.46E-2</v>
      </c>
      <c r="R4" s="5">
        <v>6.9199999999999998E-2</v>
      </c>
      <c r="S4" s="5">
        <v>8.1900000000000001E-2</v>
      </c>
      <c r="T4" s="5">
        <v>5.9900000000000002E-2</v>
      </c>
      <c r="U4" s="5">
        <v>4.0599999999999997E-2</v>
      </c>
    </row>
    <row r="5" spans="1:30">
      <c r="A5" s="5">
        <v>1996</v>
      </c>
      <c r="B5" s="1"/>
      <c r="C5" s="1"/>
      <c r="D5" s="1"/>
      <c r="E5" s="1"/>
      <c r="F5" s="1"/>
      <c r="G5" s="1"/>
      <c r="H5" s="1"/>
      <c r="I5" s="1">
        <f>Origination!H5</f>
        <v>4.5948498949999994</v>
      </c>
      <c r="J5" s="2"/>
      <c r="K5" s="22"/>
      <c r="L5" s="23"/>
      <c r="M5" s="23"/>
      <c r="N5" s="22">
        <v>0</v>
      </c>
      <c r="O5" s="22">
        <v>0</v>
      </c>
      <c r="P5" s="23">
        <v>8.2500000000000004E-2</v>
      </c>
      <c r="Q5" s="23">
        <v>7.46E-2</v>
      </c>
      <c r="R5" s="5">
        <v>6.9199999999999998E-2</v>
      </c>
      <c r="S5" s="5">
        <v>8.1900000000000001E-2</v>
      </c>
      <c r="T5" s="5">
        <v>5.9900000000000002E-2</v>
      </c>
      <c r="U5" s="5">
        <v>4.0599999999999997E-2</v>
      </c>
      <c r="V5" s="5">
        <v>3.4200000000000001E-2</v>
      </c>
    </row>
    <row r="6" spans="1:30">
      <c r="A6" s="5">
        <v>1997</v>
      </c>
      <c r="B6" s="1"/>
      <c r="C6" s="1"/>
      <c r="D6" s="1"/>
      <c r="E6" s="1"/>
      <c r="F6" s="1"/>
      <c r="G6" s="1"/>
      <c r="H6" s="1"/>
      <c r="I6" s="1">
        <f>Origination!H6</f>
        <v>5.3607020470000002</v>
      </c>
      <c r="J6" s="2"/>
      <c r="K6" s="22"/>
      <c r="L6" s="23"/>
      <c r="M6" s="23"/>
      <c r="N6" s="23"/>
      <c r="O6" s="22">
        <v>0</v>
      </c>
      <c r="P6" s="22">
        <v>0</v>
      </c>
      <c r="Q6" s="23">
        <v>7.46E-2</v>
      </c>
      <c r="R6" s="5">
        <v>6.9199999999999998E-2</v>
      </c>
      <c r="S6" s="5">
        <v>8.1900000000000001E-2</v>
      </c>
      <c r="T6" s="5">
        <v>5.9900000000000002E-2</v>
      </c>
      <c r="U6" s="5">
        <v>4.0599999999999997E-2</v>
      </c>
      <c r="V6" s="5">
        <v>3.4200000000000001E-2</v>
      </c>
      <c r="W6" s="5">
        <v>3.3700000000000001E-2</v>
      </c>
    </row>
    <row r="7" spans="1:30">
      <c r="A7" s="5">
        <v>1998</v>
      </c>
      <c r="B7" s="1"/>
      <c r="C7" s="1"/>
      <c r="D7" s="1"/>
      <c r="E7" s="1"/>
      <c r="F7" s="1"/>
      <c r="G7" s="1"/>
      <c r="H7" s="1"/>
      <c r="I7" s="1">
        <f>Origination!H7</f>
        <v>5.5689634569999997</v>
      </c>
      <c r="J7" s="2"/>
      <c r="K7" s="22"/>
      <c r="L7" s="23"/>
      <c r="M7" s="23"/>
      <c r="N7" s="23"/>
      <c r="O7" s="23"/>
      <c r="P7" s="22">
        <v>0</v>
      </c>
      <c r="Q7" s="22">
        <v>0</v>
      </c>
      <c r="R7" s="5">
        <v>6.9199999999999998E-2</v>
      </c>
      <c r="S7" s="5">
        <v>8.1900000000000001E-2</v>
      </c>
      <c r="T7" s="5">
        <v>5.9900000000000002E-2</v>
      </c>
      <c r="U7" s="5">
        <v>4.0599999999999997E-2</v>
      </c>
      <c r="V7" s="5">
        <v>3.4200000000000001E-2</v>
      </c>
      <c r="W7" s="5">
        <v>3.3700000000000001E-2</v>
      </c>
      <c r="X7" s="5">
        <v>5.2999999999999999E-2</v>
      </c>
    </row>
    <row r="8" spans="1:30">
      <c r="A8" s="5">
        <v>1999</v>
      </c>
      <c r="B8" s="1"/>
      <c r="C8" s="1"/>
      <c r="D8" s="1"/>
      <c r="E8" s="1"/>
      <c r="F8" s="1"/>
      <c r="G8" s="1"/>
      <c r="H8" s="1"/>
      <c r="I8" s="1">
        <f>Origination!H8</f>
        <v>5.5488085389999995</v>
      </c>
      <c r="J8" s="2"/>
      <c r="K8" s="22"/>
      <c r="L8" s="23"/>
      <c r="M8" s="23"/>
      <c r="N8" s="23"/>
      <c r="O8" s="23"/>
      <c r="P8" s="23"/>
      <c r="Q8" s="22">
        <v>0</v>
      </c>
      <c r="R8" s="22">
        <v>0</v>
      </c>
      <c r="S8" s="5">
        <v>8.1900000000000001E-2</v>
      </c>
      <c r="T8" s="5">
        <v>5.9900000000000002E-2</v>
      </c>
      <c r="U8" s="5">
        <v>4.0599999999999997E-2</v>
      </c>
      <c r="V8" s="5">
        <v>3.4200000000000001E-2</v>
      </c>
      <c r="W8" s="5">
        <v>3.3700000000000001E-2</v>
      </c>
      <c r="X8" s="5">
        <v>5.2999999999999999E-2</v>
      </c>
      <c r="Y8" s="5">
        <v>7.1400000000000005E-2</v>
      </c>
    </row>
    <row r="9" spans="1:30">
      <c r="A9" s="5">
        <v>2000</v>
      </c>
      <c r="B9" s="1"/>
      <c r="C9" s="1"/>
      <c r="D9" s="1"/>
      <c r="E9" s="1"/>
      <c r="F9" s="1"/>
      <c r="G9" s="1"/>
      <c r="H9" s="1"/>
      <c r="I9" s="1">
        <f>Origination!H9</f>
        <v>5.367330398</v>
      </c>
      <c r="J9" s="2"/>
      <c r="K9" s="22"/>
      <c r="L9" s="23"/>
      <c r="M9" s="23"/>
      <c r="N9" s="23"/>
      <c r="O9" s="23"/>
      <c r="P9" s="23"/>
      <c r="Q9" s="23"/>
      <c r="R9" s="22">
        <v>0</v>
      </c>
      <c r="S9" s="22">
        <v>0</v>
      </c>
      <c r="T9" s="5">
        <v>5.9900000000000002E-2</v>
      </c>
      <c r="U9" s="5">
        <v>4.0599999999999997E-2</v>
      </c>
      <c r="V9" s="5">
        <v>3.4200000000000001E-2</v>
      </c>
      <c r="W9" s="5">
        <v>3.3700000000000001E-2</v>
      </c>
      <c r="X9" s="5">
        <v>5.2999999999999999E-2</v>
      </c>
      <c r="Y9" s="5">
        <v>7.1400000000000005E-2</v>
      </c>
      <c r="Z9" s="5">
        <v>7.22E-2</v>
      </c>
    </row>
    <row r="10" spans="1:30">
      <c r="A10" s="5">
        <v>2001</v>
      </c>
      <c r="B10" s="1"/>
      <c r="C10" s="1"/>
      <c r="D10" s="1"/>
      <c r="E10" s="1"/>
      <c r="F10" s="1"/>
      <c r="G10" s="1"/>
      <c r="H10" s="1"/>
      <c r="I10" s="1">
        <f>Origination!H10</f>
        <v>5.0967385699999994</v>
      </c>
      <c r="J10" s="2"/>
      <c r="K10" s="22"/>
      <c r="L10" s="23"/>
      <c r="M10" s="23"/>
      <c r="N10" s="23"/>
      <c r="O10" s="23"/>
      <c r="P10" s="23"/>
      <c r="Q10" s="23"/>
      <c r="S10" s="22">
        <v>0</v>
      </c>
      <c r="T10" s="22">
        <v>0</v>
      </c>
      <c r="U10" s="5">
        <v>4.0599999999999997E-2</v>
      </c>
      <c r="V10" s="5">
        <v>3.4200000000000001E-2</v>
      </c>
      <c r="W10" s="5">
        <v>3.3700000000000001E-2</v>
      </c>
      <c r="X10" s="5">
        <v>5.2999999999999999E-2</v>
      </c>
      <c r="Y10" s="5">
        <v>7.1400000000000005E-2</v>
      </c>
      <c r="Z10" s="5">
        <v>7.22E-2</v>
      </c>
      <c r="AA10" s="5">
        <v>4.2099999999999999E-2</v>
      </c>
    </row>
    <row r="11" spans="1:30">
      <c r="A11" s="5">
        <v>2002</v>
      </c>
      <c r="B11" s="1"/>
      <c r="C11" s="1"/>
      <c r="D11" s="1"/>
      <c r="E11" s="1"/>
      <c r="F11" s="1"/>
      <c r="G11" s="1"/>
      <c r="H11" s="1"/>
      <c r="I11" s="1">
        <f>Origination!H11</f>
        <v>5.124081865</v>
      </c>
      <c r="J11" s="2"/>
      <c r="K11" s="22"/>
      <c r="L11" s="23"/>
      <c r="M11" s="23"/>
      <c r="N11" s="23"/>
      <c r="O11" s="23"/>
      <c r="P11" s="23"/>
      <c r="Q11" s="23"/>
      <c r="T11" s="22">
        <v>0</v>
      </c>
      <c r="U11" s="22">
        <v>0</v>
      </c>
      <c r="V11" s="5">
        <v>3.4200000000000001E-2</v>
      </c>
      <c r="W11" s="5">
        <v>3.3700000000000001E-2</v>
      </c>
      <c r="X11" s="5">
        <v>5.2999999999999999E-2</v>
      </c>
      <c r="Y11" s="5">
        <v>7.1400000000000005E-2</v>
      </c>
      <c r="Z11" s="5">
        <v>7.22E-2</v>
      </c>
      <c r="AA11" s="5">
        <v>4.2099999999999999E-2</v>
      </c>
      <c r="AB11" s="5">
        <v>2.4799999999999999E-2</v>
      </c>
    </row>
    <row r="12" spans="1:30">
      <c r="A12" s="5">
        <v>2003</v>
      </c>
      <c r="B12" s="1"/>
      <c r="C12" s="1"/>
      <c r="D12" s="1"/>
      <c r="E12" s="1"/>
      <c r="F12" s="1"/>
      <c r="G12" s="1"/>
      <c r="H12" s="1"/>
      <c r="I12" s="1">
        <f>Origination!H12</f>
        <v>5.4854664069999997</v>
      </c>
      <c r="J12" s="3"/>
      <c r="K12" s="22"/>
      <c r="L12" s="23"/>
      <c r="M12" s="23"/>
      <c r="N12" s="23"/>
      <c r="O12" s="23"/>
      <c r="P12" s="23"/>
      <c r="Q12" s="23"/>
      <c r="U12" s="22">
        <v>0</v>
      </c>
      <c r="V12" s="22">
        <v>0</v>
      </c>
      <c r="W12" s="5">
        <v>3.3700000000000001E-2</v>
      </c>
      <c r="X12" s="5">
        <v>5.2999999999999999E-2</v>
      </c>
      <c r="Y12" s="5">
        <v>7.1400000000000005E-2</v>
      </c>
      <c r="Z12" s="5">
        <v>7.22E-2</v>
      </c>
      <c r="AA12" s="5">
        <v>4.2099999999999999E-2</v>
      </c>
      <c r="AB12" s="5">
        <v>2.4799999999999999E-2</v>
      </c>
      <c r="AC12" s="5">
        <v>2.47E-2</v>
      </c>
    </row>
    <row r="13" spans="1:30">
      <c r="A13" s="5">
        <v>2004</v>
      </c>
      <c r="B13" s="1"/>
      <c r="C13" s="1"/>
      <c r="D13" s="1"/>
      <c r="E13" s="1"/>
      <c r="F13" s="1"/>
      <c r="G13" s="1"/>
      <c r="H13" s="1"/>
      <c r="I13" s="1">
        <f>Origination!H13</f>
        <v>5.6732227619999991</v>
      </c>
      <c r="J13" s="3"/>
      <c r="K13" s="22"/>
      <c r="L13" s="23"/>
      <c r="M13" s="23"/>
      <c r="N13" s="23"/>
      <c r="O13" s="23"/>
      <c r="P13" s="23"/>
      <c r="Q13" s="23"/>
      <c r="V13" s="22">
        <v>0</v>
      </c>
      <c r="W13" s="22">
        <v>0</v>
      </c>
      <c r="X13" s="5">
        <v>5.2999999999999999E-2</v>
      </c>
      <c r="Y13" s="5">
        <v>7.1400000000000005E-2</v>
      </c>
      <c r="Z13" s="5">
        <v>7.22E-2</v>
      </c>
      <c r="AA13" s="5">
        <v>4.2099999999999999E-2</v>
      </c>
      <c r="AB13" s="5">
        <v>2.4799999999999999E-2</v>
      </c>
      <c r="AC13" s="5">
        <v>2.47E-2</v>
      </c>
    </row>
    <row r="14" spans="1:30">
      <c r="A14" s="5">
        <v>2005</v>
      </c>
      <c r="B14" s="1"/>
      <c r="C14" s="1"/>
      <c r="D14" s="1"/>
      <c r="E14" s="1"/>
      <c r="F14" s="1"/>
      <c r="G14" s="1"/>
      <c r="H14" s="1"/>
      <c r="I14" s="1">
        <f>Origination!H14</f>
        <v>5.6935246239999993</v>
      </c>
      <c r="J14" s="3"/>
      <c r="K14" s="22"/>
      <c r="L14" s="23"/>
      <c r="M14" s="23"/>
      <c r="N14" s="23"/>
      <c r="O14" s="23"/>
      <c r="P14" s="23"/>
      <c r="Q14" s="23"/>
      <c r="W14" s="22">
        <v>0</v>
      </c>
      <c r="X14" s="22">
        <v>0</v>
      </c>
      <c r="Y14" s="5">
        <v>7.1400000000000005E-2</v>
      </c>
      <c r="Z14" s="5">
        <v>7.22E-2</v>
      </c>
      <c r="AA14" s="5">
        <v>4.2099999999999999E-2</v>
      </c>
      <c r="AB14" s="5">
        <v>2.4799999999999999E-2</v>
      </c>
      <c r="AC14" s="5">
        <v>2.47E-2</v>
      </c>
    </row>
    <row r="15" spans="1:30">
      <c r="A15" s="5">
        <v>2006</v>
      </c>
      <c r="B15" s="1"/>
      <c r="C15" s="1"/>
      <c r="D15" s="21"/>
      <c r="E15" s="1"/>
      <c r="F15" s="1"/>
      <c r="G15" s="1"/>
      <c r="H15" s="1"/>
      <c r="I15" s="1">
        <f>Origination!H15</f>
        <v>5.4714754929999998</v>
      </c>
      <c r="J15" s="3"/>
      <c r="K15" s="24"/>
      <c r="X15" s="22">
        <v>0</v>
      </c>
      <c r="Y15" s="22">
        <v>0</v>
      </c>
      <c r="Z15" s="5">
        <v>7.22E-2</v>
      </c>
      <c r="AA15" s="5">
        <v>4.2099999999999999E-2</v>
      </c>
      <c r="AB15" s="5">
        <v>2.4799999999999999E-2</v>
      </c>
      <c r="AC15" s="5">
        <v>2.47E-2</v>
      </c>
    </row>
    <row r="16" spans="1:30">
      <c r="A16" s="5">
        <v>2007</v>
      </c>
      <c r="B16" s="1"/>
      <c r="C16" s="1"/>
      <c r="D16" s="1"/>
      <c r="E16" s="1"/>
      <c r="F16" s="1"/>
      <c r="G16" s="1"/>
      <c r="H16" s="1"/>
      <c r="I16" s="1">
        <f>Origination!H16</f>
        <v>5.1984530849999997</v>
      </c>
      <c r="J16" s="3"/>
      <c r="K16" s="24"/>
      <c r="Y16" s="22">
        <v>0</v>
      </c>
      <c r="Z16" s="22">
        <v>0</v>
      </c>
      <c r="AA16" s="5">
        <v>6.8000000000000005E-2</v>
      </c>
      <c r="AB16" s="5">
        <v>6.8000000000000005E-2</v>
      </c>
      <c r="AC16" s="5">
        <v>6.8000000000000005E-2</v>
      </c>
      <c r="AD16" s="5">
        <v>6.8000000000000005E-2</v>
      </c>
    </row>
    <row r="17" spans="1:30">
      <c r="A17" s="5">
        <v>2008</v>
      </c>
      <c r="B17" s="1"/>
      <c r="C17" s="1"/>
      <c r="D17" s="1"/>
      <c r="E17" s="1"/>
      <c r="F17" s="1"/>
      <c r="G17" s="1"/>
      <c r="H17" s="1"/>
      <c r="I17" s="1">
        <f>Origination!H17</f>
        <v>5.861616326</v>
      </c>
      <c r="J17" s="3"/>
      <c r="K17" s="24"/>
      <c r="Z17" s="22">
        <v>0</v>
      </c>
      <c r="AA17" s="22">
        <v>0</v>
      </c>
      <c r="AB17" s="5">
        <v>6.8000000000000005E-2</v>
      </c>
      <c r="AC17" s="5">
        <v>6.8000000000000005E-2</v>
      </c>
      <c r="AD17" s="5">
        <v>6.8000000000000005E-2</v>
      </c>
    </row>
    <row r="18" spans="1:30">
      <c r="A18" s="5">
        <v>2009</v>
      </c>
      <c r="B18" s="1"/>
      <c r="C18" s="1"/>
      <c r="D18" s="1"/>
      <c r="E18" s="1"/>
      <c r="F18" s="1"/>
      <c r="G18" s="1"/>
      <c r="H18" s="1"/>
      <c r="I18" s="1">
        <f>Origination!H18</f>
        <v>8.2820940309999997</v>
      </c>
      <c r="J18" s="3"/>
      <c r="K18" s="24"/>
      <c r="AA18" s="22">
        <v>0</v>
      </c>
      <c r="AB18" s="22">
        <v>0</v>
      </c>
      <c r="AC18" s="5">
        <v>0.06</v>
      </c>
      <c r="AD18" s="5">
        <v>0.06</v>
      </c>
    </row>
    <row r="19" spans="1:30">
      <c r="A19" s="5">
        <v>2010</v>
      </c>
      <c r="B19" s="1"/>
      <c r="C19" s="1"/>
      <c r="D19" s="1"/>
      <c r="E19" s="1"/>
      <c r="F19" s="1"/>
      <c r="G19" s="1"/>
      <c r="H19" s="1"/>
      <c r="I19" s="1">
        <f>Origination!H19</f>
        <v>14.990538946999997</v>
      </c>
      <c r="J19" s="3"/>
      <c r="K19" s="24"/>
      <c r="AB19" s="22">
        <v>0</v>
      </c>
      <c r="AC19" s="22">
        <v>0</v>
      </c>
      <c r="AD19" s="5">
        <v>5.6000000000000001E-2</v>
      </c>
    </row>
    <row r="20" spans="1:30">
      <c r="A20" s="5">
        <v>2011</v>
      </c>
      <c r="B20" s="1"/>
      <c r="C20" s="1"/>
      <c r="D20" s="1"/>
      <c r="E20" s="1"/>
      <c r="F20" s="1"/>
      <c r="G20" s="1"/>
      <c r="H20" s="1"/>
      <c r="I20" s="1">
        <f>Origination!H20</f>
        <v>40.669047908000003</v>
      </c>
      <c r="J20" s="3"/>
      <c r="K20" s="24"/>
      <c r="AC20" s="22">
        <v>0</v>
      </c>
      <c r="AD20" s="22">
        <v>0</v>
      </c>
    </row>
    <row r="21" spans="1:30">
      <c r="A21" s="5">
        <v>2012</v>
      </c>
      <c r="B21" s="1"/>
      <c r="C21" s="1"/>
      <c r="D21" s="1"/>
      <c r="E21" s="1"/>
      <c r="F21" s="1"/>
      <c r="G21" s="1"/>
      <c r="H21" s="1"/>
      <c r="I21" s="1">
        <f>Origination!H21</f>
        <v>41.004822507999997</v>
      </c>
      <c r="J21" s="3"/>
      <c r="K21" s="24"/>
      <c r="AD21" s="22">
        <v>0</v>
      </c>
    </row>
    <row r="22" spans="1:30">
      <c r="B22" s="1"/>
      <c r="C22" s="1"/>
      <c r="D22" s="1"/>
      <c r="E22" s="1"/>
      <c r="F22" s="1"/>
      <c r="G22" s="1"/>
      <c r="H22" s="1"/>
      <c r="I22" s="1"/>
      <c r="J22" s="3"/>
      <c r="K22" s="24"/>
    </row>
    <row r="23" spans="1:30">
      <c r="B23" s="1"/>
      <c r="C23" s="1"/>
      <c r="D23" s="1"/>
      <c r="E23" s="1"/>
      <c r="F23" s="1"/>
      <c r="G23" s="1"/>
      <c r="H23" s="1"/>
      <c r="I23" s="1"/>
      <c r="J23" s="3" t="s">
        <v>65</v>
      </c>
      <c r="K23" s="24" t="s">
        <v>67</v>
      </c>
    </row>
    <row r="24" spans="1:30">
      <c r="J24" s="5" t="s">
        <v>66</v>
      </c>
      <c r="K24" s="5">
        <v>1993</v>
      </c>
      <c r="L24" s="5">
        <v>1994</v>
      </c>
      <c r="M24" s="5">
        <v>1995</v>
      </c>
      <c r="N24" s="5">
        <v>1996</v>
      </c>
      <c r="O24" s="5">
        <v>1997</v>
      </c>
      <c r="P24" s="5">
        <v>1998</v>
      </c>
      <c r="Q24" s="5">
        <v>1999</v>
      </c>
      <c r="R24" s="5">
        <v>2000</v>
      </c>
      <c r="S24" s="5">
        <v>2001</v>
      </c>
      <c r="T24" s="5">
        <v>2002</v>
      </c>
      <c r="U24" s="5">
        <v>2003</v>
      </c>
      <c r="V24" s="5">
        <v>2004</v>
      </c>
      <c r="W24" s="5">
        <v>2005</v>
      </c>
      <c r="X24" s="5">
        <v>2006</v>
      </c>
      <c r="Y24" s="5">
        <v>2007</v>
      </c>
      <c r="Z24" s="5">
        <v>2008</v>
      </c>
      <c r="AA24" s="5">
        <v>2009</v>
      </c>
      <c r="AB24" s="5">
        <v>2010</v>
      </c>
      <c r="AC24" s="5">
        <v>2011</v>
      </c>
      <c r="AD24" s="5">
        <v>2012</v>
      </c>
    </row>
    <row r="25" spans="1:30">
      <c r="B25" s="5">
        <v>84</v>
      </c>
      <c r="C25" s="5">
        <v>72</v>
      </c>
      <c r="D25" s="5">
        <v>60</v>
      </c>
      <c r="E25" s="5">
        <v>48</v>
      </c>
      <c r="F25" s="5">
        <v>36</v>
      </c>
      <c r="G25" s="5">
        <v>24</v>
      </c>
      <c r="H25" s="5">
        <v>12</v>
      </c>
      <c r="J25" s="5">
        <v>1993</v>
      </c>
      <c r="K25" s="25">
        <f>$I2</f>
        <v>0</v>
      </c>
      <c r="L25" s="25">
        <f>K25</f>
        <v>0</v>
      </c>
      <c r="M25" s="26">
        <f>L25+PPMT(M2/12,1,$B$25,L25)+PPMT(M2/12,2,$B$25,L25)+PPMT(M2/12,3,$B$25,L25)+PPMT(M2/12,4,$B$25,L25)+PPMT(M2/12,5,$B$25,L25)+PPMT(M2/12,6,$B$25,L25)+PPMT(M2/12,7,$B$25,L25)+PPMT(M2/12,8,$B$25,L25)+PPMT(M2/12,9,$B$25,L25)+PPMT(M2/12,10,$B$25,L25)+PPMT(M2/12,11,$B$25,L25)+PPMT(M2/12,12,$B$25,L25)</f>
        <v>0</v>
      </c>
      <c r="N25" s="26">
        <f>M25+PPMT(N2/12,1,$C$25,M25)+PPMT(N2/12,2,$C$25,M25)+PPMT(N2/12,3,$C$25,M25)+PPMT(N2/12,4,$C$25,M25)+PPMT(N2/12,5,$C$25,M25)+PPMT(N2/12,6,$C$25,M25)+PPMT(N2/12,7,$C$25,M25)+PPMT(N2/12,8,$C$25,M25)+PPMT(N2/12,9,$C$25,M25)+PPMT(N2/12,10,$C$25,M25)+PPMT(N2/12,11,$C$25,M25)+PPMT(N2/12,12,$C$25,M25)</f>
        <v>0</v>
      </c>
      <c r="O25" s="26">
        <f>N25+PPMT(O2/12,1,$D$25,N25)+PPMT(O2/12,2,$D$25,N25)+PPMT(O2/12,3,$D$25,N25)+PPMT(O2/12,4,$D$25,N25)+PPMT(O2/12,5,$D$25,N25)+PPMT(O2/12,6,$D$25,N25)+PPMT(O2/12,7,$D$25,N25)+PPMT(O2/12,8,$D$25,N25)+PPMT(O2/12,9,$D$25,N25)+PPMT(O2/12,10,$D$25,N25)+PPMT(O2/12,11,$D$25,N25)+PPMT(O2/12,12,$D$25,N25)</f>
        <v>0</v>
      </c>
      <c r="P25" s="26">
        <f>O25+PPMT(P2/12,1,$E$25,O25)+PPMT(P2/12,2,$E$25,O25)+PPMT(P2/12,3,$E$25,O25)+PPMT(P2/12,4,$E$25,O25)+PPMT(P2/12,5,$E$25,O25)+PPMT(P2/12,6,$E$25,O25)+PPMT(P2/12,7,$E$25,O25)+PPMT(P2/12,8,$E$25,O25)+PPMT(P2/12,9,$E$25,O25)+PPMT(P2/12,10,$E$25,O25)+PPMT(P2/12,11,$E$25,O25)+PPMT(P2/12,12,$E$25,O25)</f>
        <v>0</v>
      </c>
      <c r="Q25" s="26">
        <f>P25+PPMT(Q2/12,1,$F$25,P25)+PPMT(Q2/12,2,$F$25,P25)+PPMT(Q2/12,3,$F$25,P25)+PPMT(Q2/12,4,$F$25,P25)+PPMT(Q2/12,5,$F$25,P25)+PPMT(Q2/12,6,$F$25,P25)+PPMT(Q2/12,7,$F$25,P25)+PPMT(Q2/12,8,$F$25,P25)+PPMT(Q2/12,9,$F$25,P25)+PPMT(Q2/12,10,$F$25,P25)+PPMT(Q2/12,11,$F$25,P25)+PPMT(Q2/12,12,$F$25,P25)</f>
        <v>0</v>
      </c>
      <c r="R25" s="26">
        <f>Q25+PPMT(R2/12,1,$G$25,Q25)+PPMT(R2/12,2,$G$25,Q25)+PPMT(R2/12,3,$G$25,Q25)+PPMT(R2/12,4,$G$25,Q25)+PPMT(R2/12,5,$G$25,Q25)+PPMT(R2/12,6,$G$25,Q25)+PPMT(R2/12,7,$G$25,Q25)+PPMT(R2/12,8,$G$25,Q25)+PPMT(R2/12,9,$G$25,Q25)+PPMT(R2/12,10,$G$25,Q25)+PPMT(R2/12,11,$G$25,Q25)+PPMT(R2/12,12,$G$25,Q25)</f>
        <v>0</v>
      </c>
      <c r="S25" s="26">
        <f>R25+PPMT(S2/12,1,$H$25,R25)+PPMT(S2/12,2,$H$25,R25)+PPMT(S2/12,3,$H$25,R25)+PPMT(S2/12,4,$H$25,R25)+PPMT(S2/12,5,$H$25,R25)+PPMT(S2/12,6,$H$25,R25)+PPMT(S2/12,7,$H$25,R25)+PPMT(S2/12,8,$H$25,R25)+PPMT(S2/12,9,$H$25,R25)+PPMT(S2/12,10,$H$25,R25)+PPMT(S2/12,11,$H$25,R25)+PPMT(S2/12,12,$H$25,R25)</f>
        <v>0</v>
      </c>
      <c r="T25" s="26"/>
    </row>
    <row r="26" spans="1:30">
      <c r="J26" s="5">
        <v>1994</v>
      </c>
      <c r="L26" s="25">
        <f>$I3</f>
        <v>0</v>
      </c>
      <c r="M26" s="25">
        <f>L26</f>
        <v>0</v>
      </c>
      <c r="N26" s="26">
        <f>M26+PPMT(N3/12,1,$B$25,M26)+PPMT(N3/12,2,$B$25,M26)+PPMT(N3/12,3,$B$25,M26)+PPMT(N3/12,4,$B$25,M26)+PPMT(N3/12,5,$B$25,M26)+PPMT(N3/12,6,$B$25,M26)+PPMT(N3/12,7,$B$25,M26)+PPMT(N3/12,8,$B$25,M26)+PPMT(N3/12,9,$B$25,M26)+PPMT(N3/12,10,$B$25,M26)+PPMT(N3/12,11,$B$25,M26)+PPMT(N3/12,12,$B$25,M26)</f>
        <v>0</v>
      </c>
      <c r="O26" s="26">
        <f>N26+PPMT(O3/12,1,$C$25,N26)+PPMT(O3/12,2,$C$25,N26)+PPMT(O3/12,3,$C$25,N26)+PPMT(O3/12,4,$C$25,N26)+PPMT(O3/12,5,$C$25,N26)+PPMT(O3/12,6,$C$25,N26)+PPMT(O3/12,7,$C$25,N26)+PPMT(O3/12,8,$C$25,N26)+PPMT(O3/12,9,$C$25,N26)+PPMT(O3/12,10,$C$25,N26)+PPMT(O3/12,11,$C$25,N26)+PPMT(O3/12,12,$C$25,N26)</f>
        <v>0</v>
      </c>
      <c r="P26" s="26">
        <f>O26+PPMT(P3/12,1,$D$25,O26)+PPMT(P3/12,2,$D$25,O26)+PPMT(P3/12,3,$D$25,O26)+PPMT(P3/12,4,$D$25,O26)+PPMT(P3/12,5,$D$25,O26)+PPMT(P3/12,6,$D$25,O26)+PPMT(P3/12,7,$D$25,O26)+PPMT(P3/12,8,$D$25,O26)+PPMT(P3/12,9,$D$25,O26)+PPMT(P3/12,10,$D$25,O26)+PPMT(P3/12,11,$D$25,O26)+PPMT(P3/12,12,$D$25,O26)</f>
        <v>0</v>
      </c>
      <c r="Q26" s="26">
        <f>P26+PPMT(Q3/12,1,$E$25,P26)+PPMT(Q3/12,2,$E$25,P26)+PPMT(Q3/12,3,$E$25,P26)+PPMT(Q3/12,4,$E$25,P26)+PPMT(Q3/12,5,$E$25,P26)+PPMT(Q3/12,6,$E$25,P26)+PPMT(Q3/12,7,$E$25,P26)+PPMT(Q3/12,8,$E$25,P26)+PPMT(Q3/12,9,$E$25,P26)+PPMT(Q3/12,10,$E$25,P26)+PPMT(Q3/12,11,$E$25,P26)+PPMT(Q3/12,12,$E$25,P26)</f>
        <v>0</v>
      </c>
      <c r="R26" s="26">
        <f>Q26+PPMT(R3/12,1,$F$25,Q26)+PPMT(R3/12,2,$F$25,Q26)+PPMT(R3/12,3,$F$25,Q26)+PPMT(R3/12,4,$F$25,Q26)+PPMT(R3/12,5,$F$25,Q26)+PPMT(R3/12,6,$F$25,Q26)+PPMT(R3/12,7,$F$25,Q26)+PPMT(R3/12,8,$F$25,Q26)+PPMT(R3/12,9,$F$25,Q26)+PPMT(R3/12,10,$F$25,Q26)+PPMT(R3/12,11,$F$25,Q26)+PPMT(R3/12,12,$F$25,Q26)</f>
        <v>0</v>
      </c>
      <c r="S26" s="26">
        <f>R26+PPMT(S3/12,1,$G$25,R26)+PPMT(S3/12,2,$G$25,R26)+PPMT(S3/12,3,$G$25,R26)+PPMT(S3/12,4,$G$25,R26)+PPMT(S3/12,5,$G$25,R26)+PPMT(S3/12,6,$G$25,R26)+PPMT(S3/12,7,$G$25,R26)+PPMT(S3/12,8,$G$25,R26)+PPMT(S3/12,9,$G$25,R26)+PPMT(S3/12,10,$G$25,R26)+PPMT(S3/12,11,$G$25,R26)+PPMT(S3/12,12,$G$25,R26)</f>
        <v>0</v>
      </c>
      <c r="T26" s="26">
        <f>S26+PPMT(T3/12,1,$H$25,S26)+PPMT(T3/12,2,$H$25,S26)+PPMT(T3/12,3,$H$25,S26)+PPMT(T3/12,4,$H$25,S26)+PPMT(T3/12,5,$H$25,S26)+PPMT(T3/12,6,$H$25,S26)+PPMT(T3/12,7,$H$25,S26)+PPMT(T3/12,8,$H$25,S26)+PPMT(T3/12,9,$H$25,S26)+PPMT(T3/12,10,$H$25,S26)+PPMT(T3/12,11,$H$25,S26)+PPMT(T3/12,12,$H$25,S26)</f>
        <v>0</v>
      </c>
    </row>
    <row r="27" spans="1:30">
      <c r="J27" s="5">
        <v>1995</v>
      </c>
      <c r="M27" s="25">
        <f>$I4</f>
        <v>1.0222219662119298</v>
      </c>
      <c r="N27" s="25">
        <f>M27</f>
        <v>1.0222219662119298</v>
      </c>
      <c r="O27" s="26">
        <f>N27+PPMT(O4/12,1,$B$25,N27)+PPMT(O4/12,2,$B$25,N27)+PPMT(O4/12,3,$B$25,N27)+PPMT(O4/12,4,$B$25,N27)+PPMT(O4/12,5,$B$25,N27)+PPMT(O4/12,6,$B$25,N27)+PPMT(O4/12,7,$B$25,N27)+PPMT(O4/12,8,$B$25,N27)+PPMT(O4/12,9,$B$25,N27)+PPMT(O4/12,10,$B$25,N27)+PPMT(O4/12,11,$B$25,N27)+PPMT(O4/12,12,$B$25,N27)</f>
        <v>0.90963915310856169</v>
      </c>
      <c r="P27" s="26">
        <f>O27+PPMT(P4/12,1,$C$25,O27)+PPMT(P4/12,2,$C$25,O27)+PPMT(P4/12,3,$C$25,O27)+PPMT(P4/12,4,$C$25,O27)+PPMT(P4/12,5,$C$25,O27)+PPMT(P4/12,6,$C$25,O27)+PPMT(P4/12,7,$C$25,O27)+PPMT(P4/12,8,$C$25,O27)+PPMT(P4/12,9,$C$25,O27)+PPMT(P4/12,10,$C$25,O27)+PPMT(P4/12,11,$C$25,O27)+PPMT(P4/12,12,$C$25,O27)</f>
        <v>0.78740887797853742</v>
      </c>
      <c r="Q27" s="26">
        <f>P27+PPMT(Q4/12,1,$D$25,P27)+PPMT(Q4/12,2,$D$25,P27)+PPMT(Q4/12,3,$D$25,P27)+PPMT(Q4/12,4,$D$25,P27)+PPMT(Q4/12,5,$D$25,P27)+PPMT(Q4/12,6,$D$25,P27)+PPMT(Q4/12,7,$D$25,P27)+PPMT(Q4/12,8,$D$25,P27)+PPMT(Q4/12,9,$D$25,P27)+PPMT(Q4/12,10,$D$25,P27)+PPMT(Q4/12,11,$D$25,P27)+PPMT(Q4/12,12,$D$25,P27)</f>
        <v>0.65243956448753027</v>
      </c>
      <c r="R27" s="26">
        <f>Q27+PPMT(R4/12,1,$E$25,Q27)+PPMT(R4/12,2,$E$25,Q27)+PPMT(R4/12,3,$E$25,Q27)+PPMT(R4/12,4,$E$25,Q27)+PPMT(R4/12,5,$E$25,Q27)+PPMT(R4/12,6,$E$25,Q27)+PPMT(R4/12,7,$E$25,Q27)+PPMT(R4/12,8,$E$25,Q27)+PPMT(R4/12,9,$E$25,Q27)+PPMT(R4/12,10,$E$25,Q27)+PPMT(R4/12,11,$E$25,Q27)+PPMT(R4/12,12,$E$25,Q27)</f>
        <v>0.50580426185959271</v>
      </c>
      <c r="S27" s="26">
        <f>R27+PPMT(S4/12,1,$F$25,R27)+PPMT(S4/12,2,$F$25,R27)+PPMT(S4/12,3,$F$25,R27)+PPMT(S4/12,4,$F$25,R27)+PPMT(S4/12,5,$F$25,R27)+PPMT(S4/12,6,$F$25,R27)+PPMT(S4/12,7,$F$25,R27)+PPMT(S4/12,8,$F$25,R27)+PPMT(S4/12,9,$F$25,R27)+PPMT(S4/12,10,$F$25,R27)+PPMT(S4/12,11,$F$25,R27)+PPMT(S4/12,12,$F$25,R27)</f>
        <v>0.35076223569519854</v>
      </c>
      <c r="T27" s="26">
        <f>S27+PPMT(T4/12,1,$G$25,S27)+PPMT(T4/12,2,$G$25,S27)+PPMT(T4/12,3,$G$25,S27)+PPMT(T4/12,4,$G$25,S27)+PPMT(T4/12,5,$G$25,S27)+PPMT(T4/12,6,$G$25,S27)+PPMT(T4/12,7,$G$25,S27)+PPMT(T4/12,8,$G$25,S27)+PPMT(T4/12,9,$G$25,S27)+PPMT(T4/12,10,$G$25,S27)+PPMT(T4/12,11,$G$25,S27)+PPMT(T4/12,12,$G$25,S27)</f>
        <v>0.18061915771244563</v>
      </c>
      <c r="U27" s="26">
        <f>T27+PPMT(U4/12,1,$H$25,T27)+PPMT(U4/12,2,$H$25,T27)+PPMT(U4/12,3,$H$25,T27)+PPMT(U4/12,4,$H$25,T27)+PPMT(U4/12,5,$H$25,T27)+PPMT(U4/12,6,$H$25,T27)+PPMT(U4/12,7,$H$25,T27)+PPMT(U4/12,8,$H$25,T27)+PPMT(U4/12,9,$H$25,T27)+PPMT(U4/12,10,$H$25,T27)+PPMT(U4/12,11,$H$25,T27)+PPMT(U4/12,12,$H$25,T27)</f>
        <v>-1.9081958235744878E-17</v>
      </c>
    </row>
    <row r="28" spans="1:30">
      <c r="J28" s="5">
        <v>1996</v>
      </c>
      <c r="N28" s="25">
        <f>$I5</f>
        <v>4.5948498949999994</v>
      </c>
      <c r="O28" s="25">
        <f>N28</f>
        <v>4.5948498949999994</v>
      </c>
      <c r="P28" s="26">
        <f>O28+PPMT(P5/12,1,$B$25,O28)+PPMT(P5/12,2,$B$25,O28)+PPMT(P5/12,3,$B$25,O28)+PPMT(P5/12,4,$B$25,O28)+PPMT(P5/12,5,$B$25,O28)+PPMT(P5/12,6,$B$25,O28)+PPMT(P5/12,7,$B$25,O28)+PPMT(P5/12,8,$B$25,O28)+PPMT(P5/12,9,$B$25,O28)+PPMT(P5/12,10,$B$25,O28)+PPMT(P5/12,11,$B$25,O28)+PPMT(P5/12,12,$B$25,O28)</f>
        <v>4.0887943179673627</v>
      </c>
      <c r="Q28" s="26">
        <f>P28+PPMT(Q5/12,1,$C$25,P28)+PPMT(Q5/12,2,$C$25,P28)+PPMT(Q5/12,3,$C$25,P28)+PPMT(Q5/12,4,$C$25,P28)+PPMT(Q5/12,5,$C$25,P28)+PPMT(Q5/12,6,$C$25,P28)+PPMT(Q5/12,7,$C$25,P28)+PPMT(Q5/12,8,$C$25,P28)+PPMT(Q5/12,9,$C$25,P28)+PPMT(Q5/12,10,$C$25,P28)+PPMT(Q5/12,11,$C$25,P28)+PPMT(Q5/12,12,$C$25,P28)</f>
        <v>3.5274854718347357</v>
      </c>
      <c r="R28" s="26">
        <f>Q28+PPMT(R5/12,1,$D$25,Q28)+PPMT(R5/12,2,$D$25,Q28)+PPMT(R5/12,3,$D$25,Q28)+PPMT(R5/12,4,$D$25,Q28)+PPMT(R5/12,5,$D$25,Q28)+PPMT(R5/12,6,$D$25,Q28)+PPMT(R5/12,7,$D$25,Q28)+PPMT(R5/12,8,$D$25,Q28)+PPMT(R5/12,9,$D$25,Q28)+PPMT(R5/12,10,$D$25,Q28)+PPMT(R5/12,11,$D$25,Q28)+PPMT(R5/12,12,$D$25,Q28)</f>
        <v>2.9158454498359569</v>
      </c>
      <c r="S28" s="26">
        <f>R28+PPMT(S5/12,1,$E$25,R28)+PPMT(S5/12,2,$E$25,R28)+PPMT(S5/12,3,$E$25,R28)+PPMT(S5/12,4,$E$25,R28)+PPMT(S5/12,5,$E$25,R28)+PPMT(S5/12,6,$E$25,R28)+PPMT(S5/12,7,$E$25,R28)+PPMT(S5/12,8,$E$25,R28)+PPMT(S5/12,9,$E$25,R28)+PPMT(S5/12,10,$E$25,R28)+PPMT(S5/12,11,$E$25,R28)+PPMT(S5/12,12,$E$25,R28)</f>
        <v>2.2735630006948537</v>
      </c>
      <c r="T28" s="26">
        <f>S28+PPMT(T5/12,1,$F$25,S28)+PPMT(T5/12,2,$F$25,S28)+PPMT(T5/12,3,$F$25,S28)+PPMT(T5/12,4,$F$25,S28)+PPMT(T5/12,5,$F$25,S28)+PPMT(T5/12,6,$F$25,S28)+PPMT(T5/12,7,$F$25,S28)+PPMT(T5/12,8,$F$25,S28)+PPMT(T5/12,9,$F$25,S28)+PPMT(T5/12,10,$F$25,S28)+PPMT(T5/12,11,$F$25,S28)+PPMT(T5/12,12,$F$25,S28)</f>
        <v>1.5605137500505968</v>
      </c>
      <c r="U28" s="26">
        <f>T28+PPMT(U5/12,1,$G$25,T28)+PPMT(U5/12,2,$G$25,T28)+PPMT(U5/12,3,$G$25,T28)+PPMT(U5/12,4,$G$25,T28)+PPMT(U5/12,5,$G$25,T28)+PPMT(U5/12,6,$G$25,T28)+PPMT(U5/12,7,$G$25,T28)+PPMT(U5/12,8,$G$25,T28)+PPMT(U5/12,9,$G$25,T28)+PPMT(U5/12,10,$G$25,T28)+PPMT(U5/12,11,$G$25,T28)+PPMT(U5/12,12,$G$25,T28)</f>
        <v>0.79606719082757615</v>
      </c>
      <c r="V28" s="26">
        <f>U28+PPMT(V5/12,1,$H$25,U28)+PPMT(V5/12,2,$H$25,U28)+PPMT(V5/12,3,$H$25,U28)+PPMT(V5/12,4,$H$25,U28)+PPMT(V5/12,5,$H$25,U28)+PPMT(V5/12,6,$H$25,U28)+PPMT(V5/12,7,$H$25,U28)+PPMT(V5/12,8,$H$25,U28)+PPMT(V5/12,9,$H$25,U28)+PPMT(V5/12,10,$H$25,U28)+PPMT(V5/12,11,$H$25,U28)+PPMT(V5/12,12,$H$25,U28)</f>
        <v>-1.3877787807814457E-16</v>
      </c>
    </row>
    <row r="29" spans="1:30">
      <c r="J29" s="5">
        <v>1997</v>
      </c>
      <c r="O29" s="25">
        <f>$I6</f>
        <v>5.3607020470000002</v>
      </c>
      <c r="P29" s="25">
        <f>O29</f>
        <v>5.3607020470000002</v>
      </c>
      <c r="Q29" s="26">
        <f>P29+PPMT(Q6/12,1,$B$25,P29)+PPMT(Q6/12,2,$B$25,P29)+PPMT(Q6/12,3,$B$25,P29)+PPMT(Q6/12,4,$B$25,P29)+PPMT(Q6/12,5,$B$25,P29)+PPMT(Q6/12,6,$B$25,P29)+PPMT(Q6/12,7,$B$25,P29)+PPMT(Q6/12,8,$B$25,P29)+PPMT(Q6/12,9,$B$25,P29)+PPMT(Q6/12,10,$B$25,P29)+PPMT(Q6/12,11,$B$25,P29)+PPMT(Q6/12,12,$B$25,P29)</f>
        <v>4.7547525077734676</v>
      </c>
      <c r="R29" s="26">
        <f>Q29+PPMT(R6/12,1,$C$25,Q29)+PPMT(R6/12,2,$C$25,Q29)+PPMT(R6/12,3,$C$25,Q29)+PPMT(R6/12,4,$C$25,Q29)+PPMT(R6/12,5,$C$25,Q29)+PPMT(R6/12,6,$C$25,Q29)+PPMT(R6/12,7,$C$25,Q29)+PPMT(R6/12,8,$C$25,Q29)+PPMT(R6/12,9,$C$25,Q29)+PPMT(R6/12,10,$C$25,Q29)+PPMT(R6/12,11,$C$25,Q29)+PPMT(R6/12,12,$C$25,Q29)</f>
        <v>4.092462092013359</v>
      </c>
      <c r="S29" s="26">
        <f>R29+PPMT(S6/12,1,$D$25,R29)+PPMT(S6/12,2,$D$25,R29)+PPMT(S6/12,3,$D$25,R29)+PPMT(S6/12,4,$D$25,R29)+PPMT(S6/12,5,$D$25,R29)+PPMT(S6/12,6,$D$25,R29)+PPMT(S6/12,7,$D$25,R29)+PPMT(S6/12,8,$D$25,R29)+PPMT(S6/12,9,$D$25,R29)+PPMT(S6/12,10,$D$25,R29)+PPMT(S6/12,11,$D$25,R29)+PPMT(S6/12,12,$D$25,R29)</f>
        <v>3.4018570768146046</v>
      </c>
      <c r="T29" s="26">
        <f>S29+PPMT(T6/12,1,$E$25,S29)+PPMT(T6/12,2,$E$25,S29)+PPMT(T6/12,3,$E$25,S29)+PPMT(T6/12,4,$E$25,S29)+PPMT(T6/12,5,$E$25,S29)+PPMT(T6/12,6,$E$25,S29)+PPMT(T6/12,7,$E$25,S29)+PPMT(T6/12,8,$E$25,S29)+PPMT(T6/12,9,$E$25,S29)+PPMT(T6/12,10,$E$25,S29)+PPMT(T6/12,11,$E$25,S29)+PPMT(T6/12,12,$E$25,S29)</f>
        <v>2.6260330920208745</v>
      </c>
      <c r="U29" s="26">
        <f>T29+PPMT(U6/12,1,$F$25,T29)+PPMT(U6/12,2,$F$25,T29)+PPMT(U6/12,3,$F$25,T29)+PPMT(U6/12,4,$F$25,T29)+PPMT(U6/12,5,$F$25,T29)+PPMT(U6/12,6,$F$25,T29)+PPMT(U6/12,7,$F$25,T29)+PPMT(U6/12,8,$F$25,T29)+PPMT(U6/12,9,$F$25,T29)+PPMT(U6/12,10,$F$25,T29)+PPMT(U6/12,11,$F$25,T29)+PPMT(U6/12,12,$F$25,T29)</f>
        <v>1.7859184427143469</v>
      </c>
      <c r="V29" s="26">
        <f>U29+PPMT(V6/12,1,$G$25,U29)+PPMT(V6/12,2,$G$25,U29)+PPMT(V6/12,3,$G$25,U29)+PPMT(V6/12,4,$G$25,U29)+PPMT(V6/12,5,$G$25,U29)+PPMT(V6/12,6,$G$25,U29)+PPMT(V6/12,7,$G$25,U29)+PPMT(V6/12,8,$G$25,U29)+PPMT(V6/12,9,$G$25,U29)+PPMT(V6/12,10,$G$25,U29)+PPMT(V6/12,11,$G$25,U29)+PPMT(V6/12,12,$G$25,U29)</f>
        <v>0.90820562429899954</v>
      </c>
      <c r="W29" s="26">
        <f>V29+PPMT(W6/12,1,$H$25,V29)+PPMT(W6/12,2,$H$25,V29)+PPMT(W6/12,3,$H$25,V29)+PPMT(W6/12,4,$H$25,V29)+PPMT(W6/12,5,$H$25,V29)+PPMT(W6/12,6,$H$25,V29)+PPMT(W6/12,7,$H$25,V29)+PPMT(W6/12,8,$H$25,V29)+PPMT(W6/12,9,$H$25,V29)+PPMT(W6/12,10,$H$25,V29)+PPMT(W6/12,11,$H$25,V29)+PPMT(W6/12,12,$H$25,V29)</f>
        <v>0</v>
      </c>
    </row>
    <row r="30" spans="1:30">
      <c r="J30" s="5">
        <v>1998</v>
      </c>
      <c r="P30" s="25">
        <f>$I7</f>
        <v>5.5689634569999997</v>
      </c>
      <c r="Q30" s="25">
        <f>P30</f>
        <v>5.5689634569999997</v>
      </c>
      <c r="R30" s="26">
        <f>Q30+PPMT(R7/12,1,$B$25,Q30)+PPMT(R7/12,2,$B$25,Q30)+PPMT(R7/12,3,$B$25,Q30)+PPMT(R7/12,4,$B$25,Q30)+PPMT(R7/12,5,$B$25,Q30)+PPMT(R7/12,6,$B$25,Q30)+PPMT(R7/12,7,$B$25,Q30)+PPMT(R7/12,8,$B$25,Q30)+PPMT(R7/12,9,$B$25,Q30)+PPMT(R7/12,10,$B$25,Q30)+PPMT(R7/12,11,$B$25,Q30)+PPMT(R7/12,12,$B$25,Q30)</f>
        <v>4.9282727392609837</v>
      </c>
      <c r="S30" s="26">
        <f>R30+PPMT(S7/12,1,$C$25,R30)+PPMT(S7/12,2,$C$25,R30)+PPMT(S7/12,3,$C$25,R30)+PPMT(S7/12,4,$C$25,R30)+PPMT(S7/12,5,$C$25,R30)+PPMT(S7/12,6,$C$25,R30)+PPMT(S7/12,7,$C$25,R30)+PPMT(S7/12,8,$C$25,R30)+PPMT(S7/12,9,$C$25,R30)+PPMT(S7/12,10,$C$25,R30)+PPMT(S7/12,11,$C$25,R30)+PPMT(S7/12,12,$C$25,R30)</f>
        <v>4.2649681982290426</v>
      </c>
      <c r="T30" s="26">
        <f>S30+PPMT(T7/12,1,$D$25,S30)+PPMT(T7/12,2,$D$25,S30)+PPMT(T7/12,3,$D$25,S30)+PPMT(T7/12,4,$D$25,S30)+PPMT(T7/12,5,$D$25,S30)+PPMT(T7/12,6,$D$25,S30)+PPMT(T7/12,7,$D$25,S30)+PPMT(T7/12,8,$D$25,S30)+PPMT(T7/12,9,$D$25,S30)+PPMT(T7/12,10,$D$25,S30)+PPMT(T7/12,11,$D$25,S30)+PPMT(T7/12,12,$D$25,S30)</f>
        <v>3.5107492735641048</v>
      </c>
      <c r="U30" s="26">
        <f>T30+PPMT(U7/12,1,$E$25,T30)+PPMT(U7/12,2,$E$25,T30)+PPMT(U7/12,3,$E$25,T30)+PPMT(U7/12,4,$E$25,T30)+PPMT(U7/12,5,$E$25,T30)+PPMT(U7/12,6,$E$25,T30)+PPMT(U7/12,7,$E$25,T30)+PPMT(U7/12,8,$E$25,T30)+PPMT(U7/12,9,$E$25,T30)+PPMT(U7/12,10,$E$25,T30)+PPMT(U7/12,11,$E$25,T30)+PPMT(U7/12,12,$E$25,T30)</f>
        <v>2.6856805532640715</v>
      </c>
      <c r="V30" s="26">
        <f>U30+PPMT(V7/12,1,$F$25,U30)+PPMT(V7/12,2,$F$25,U30)+PPMT(V7/12,3,$F$25,U30)+PPMT(V7/12,4,$F$25,U30)+PPMT(V7/12,5,$F$25,U30)+PPMT(V7/12,6,$F$25,U30)+PPMT(V7/12,7,$F$25,U30)+PPMT(V7/12,8,$F$25,U30)+PPMT(V7/12,9,$F$25,U30)+PPMT(V7/12,10,$F$25,U30)+PPMT(V7/12,11,$F$25,U30)+PPMT(V7/12,12,$F$25,U30)</f>
        <v>1.8208470040992151</v>
      </c>
      <c r="W30" s="26">
        <f>V30+PPMT(W7/12,1,$G$25,V30)+PPMT(W7/12,2,$G$25,V30)+PPMT(W7/12,3,$G$25,V30)+PPMT(W7/12,4,$G$25,V30)+PPMT(W7/12,5,$G$25,V30)+PPMT(W7/12,6,$G$25,V30)+PPMT(W7/12,7,$G$25,V30)+PPMT(W7/12,8,$G$25,V30)+PPMT(W7/12,9,$G$25,V30)+PPMT(W7/12,10,$G$25,V30)+PPMT(W7/12,11,$G$25,V30)+PPMT(W7/12,12,$G$25,V30)</f>
        <v>0.92574119190292392</v>
      </c>
      <c r="X30" s="26">
        <f>W30+PPMT(X7/12,1,$H$25,W30)+PPMT(X7/12,2,$H$25,W30)+PPMT(X7/12,3,$H$25,W30)+PPMT(X7/12,4,$H$25,W30)+PPMT(X7/12,5,$H$25,W30)+PPMT(X7/12,6,$H$25,W30)+PPMT(X7/12,7,$H$25,W30)+PPMT(X7/12,8,$H$25,W30)+PPMT(X7/12,9,$H$25,W30)+PPMT(X7/12,10,$H$25,W30)+PPMT(X7/12,11,$H$25,W30)+PPMT(X7/12,12,$H$25,W30)</f>
        <v>0</v>
      </c>
    </row>
    <row r="31" spans="1:30">
      <c r="J31" s="5">
        <v>1999</v>
      </c>
      <c r="Q31" s="25">
        <f>$I8</f>
        <v>5.5488085389999995</v>
      </c>
      <c r="R31" s="25">
        <f>Q31</f>
        <v>5.5488085389999995</v>
      </c>
      <c r="S31" s="26">
        <f>R31+PPMT(S8/12,1,$B$25,R31)+PPMT(S8/12,2,$B$25,R31)+PPMT(S8/12,3,$B$25,R31)+PPMT(S8/12,4,$B$25,R31)+PPMT(S8/12,5,$B$25,R31)+PPMT(S8/12,6,$B$25,R31)+PPMT(S8/12,7,$B$25,R31)+PPMT(S8/12,8,$B$25,R31)+PPMT(S8/12,9,$B$25,R31)+PPMT(S8/12,10,$B$25,R31)+PPMT(S8/12,11,$B$25,R31)+PPMT(S8/12,12,$B$25,R31)</f>
        <v>4.9364759516932528</v>
      </c>
      <c r="T31" s="26">
        <f>S31+PPMT(T8/12,1,$C$25,S31)+PPMT(T8/12,2,$C$25,S31)+PPMT(T8/12,3,$C$25,S31)+PPMT(T8/12,4,$C$25,S31)+PPMT(T8/12,5,$C$25,S31)+PPMT(T8/12,6,$C$25,S31)+PPMT(T8/12,7,$C$25,S31)+PPMT(T8/12,8,$C$25,S31)+PPMT(T8/12,9,$C$25,S31)+PPMT(T8/12,10,$C$25,S31)+PPMT(T8/12,11,$C$25,S31)+PPMT(T8/12,12,$C$25,S31)</f>
        <v>4.2315665873709616</v>
      </c>
      <c r="U31" s="26">
        <f>T31+PPMT(U8/12,1,$D$25,T31)+PPMT(U8/12,2,$D$25,T31)+PPMT(U8/12,3,$D$25,T31)+PPMT(U8/12,4,$D$25,T31)+PPMT(U8/12,5,$D$25,T31)+PPMT(U8/12,6,$D$25,T31)+PPMT(U8/12,7,$D$25,T31)+PPMT(U8/12,8,$D$25,T31)+PPMT(U8/12,9,$D$25,T31)+PPMT(U8/12,10,$D$25,T31)+PPMT(U8/12,11,$D$25,T31)+PPMT(U8/12,12,$D$25,T31)</f>
        <v>3.4524314696736309</v>
      </c>
      <c r="V31" s="26">
        <f>U31+PPMT(V8/12,1,$E$25,U31)+PPMT(V8/12,2,$E$25,U31)+PPMT(V8/12,3,$E$25,U31)+PPMT(V8/12,4,$E$25,U31)+PPMT(V8/12,5,$E$25,U31)+PPMT(V8/12,6,$E$25,U31)+PPMT(V8/12,7,$E$25,U31)+PPMT(V8/12,8,$E$25,U31)+PPMT(V8/12,9,$E$25,U31)+PPMT(V8/12,10,$E$25,U31)+PPMT(V8/12,11,$E$25,U31)+PPMT(V8/12,12,$E$25,U31)</f>
        <v>2.6330220902142574</v>
      </c>
      <c r="W31" s="26">
        <f>V31+PPMT(W8/12,1,$F$25,V31)+PPMT(W8/12,2,$F$25,V31)+PPMT(W8/12,3,$F$25,V31)+PPMT(W8/12,4,$F$25,V31)+PPMT(W8/12,5,$F$25,V31)+PPMT(W8/12,6,$F$25,V31)+PPMT(W8/12,7,$F$25,V31)+PPMT(W8/12,8,$F$25,V31)+PPMT(W8/12,9,$F$25,V31)+PPMT(W8/12,10,$F$25,V31)+PPMT(W8/12,11,$F$25,V31)+PPMT(W8/12,12,$F$25,V31)</f>
        <v>1.7847130316546478</v>
      </c>
      <c r="X31" s="26">
        <f>W31+PPMT(X8/12,1,$G$25,W31)+PPMT(X8/12,2,$G$25,W31)+PPMT(X8/12,3,$G$25,W31)+PPMT(X8/12,4,$G$25,W31)+PPMT(X8/12,5,$G$25,W31)+PPMT(X8/12,6,$G$25,W31)+PPMT(X8/12,7,$G$25,W31)+PPMT(X8/12,8,$G$25,W31)+PPMT(X8/12,9,$G$25,W31)+PPMT(X8/12,10,$G$25,W31)+PPMT(X8/12,11,$G$25,W31)+PPMT(X8/12,12,$G$25,W31)</f>
        <v>0.91594639785390985</v>
      </c>
      <c r="Y31" s="26">
        <f>X31+PPMT(Y8/12,1,$H$25,X31)+PPMT(Y8/12,2,$H$25,X31)+PPMT(Y8/12,3,$H$25,X31)+PPMT(Y8/12,4,$H$25,X31)+PPMT(Y8/12,5,$H$25,X31)+PPMT(Y8/12,6,$H$25,X31)+PPMT(Y8/12,7,$H$25,X31)+PPMT(Y8/12,8,$H$25,X31)+PPMT(Y8/12,9,$H$25,X31)+PPMT(Y8/12,10,$H$25,X31)+PPMT(Y8/12,11,$H$25,X31)+PPMT(Y8/12,12,$H$25,X31)</f>
        <v>0</v>
      </c>
    </row>
    <row r="32" spans="1:30">
      <c r="B32" s="4"/>
      <c r="J32" s="5">
        <v>2000</v>
      </c>
      <c r="R32" s="25">
        <f>$I9</f>
        <v>5.367330398</v>
      </c>
      <c r="S32" s="25">
        <f>R32</f>
        <v>5.367330398</v>
      </c>
      <c r="T32" s="26">
        <f>S32+PPMT(T9/12,1,$B$25,S32)+PPMT(T9/12,2,$B$25,S32)+PPMT(T9/12,3,$B$25,S32)+PPMT(T9/12,4,$B$25,S32)+PPMT(T9/12,5,$B$25,S32)+PPMT(T9/12,6,$B$25,S32)+PPMT(T9/12,7,$B$25,S32)+PPMT(T9/12,8,$B$25,S32)+PPMT(T9/12,9,$B$25,S32)+PPMT(T9/12,10,$B$25,S32)+PPMT(T9/12,11,$B$25,S32)+PPMT(T9/12,12,$B$25,S32)</f>
        <v>4.7309522072810601</v>
      </c>
      <c r="U32" s="26">
        <f>T32+PPMT(U9/12,1,$C$25,T32)+PPMT(U9/12,2,$C$25,T32)+PPMT(U9/12,3,$C$25,T32)+PPMT(U9/12,4,$C$25,T32)+PPMT(U9/12,5,$C$25,T32)+PPMT(U9/12,6,$C$25,T32)+PPMT(U9/12,7,$C$25,T32)+PPMT(U9/12,8,$C$25,T32)+PPMT(U9/12,9,$C$25,T32)+PPMT(U9/12,10,$C$25,T32)+PPMT(U9/12,11,$C$25,T32)+PPMT(U9/12,12,$C$25,T32)</f>
        <v>4.0201465294931475</v>
      </c>
      <c r="V32" s="26">
        <f>U32+PPMT(V9/12,1,$D$25,U32)+PPMT(V9/12,2,$D$25,U32)+PPMT(V9/12,3,$D$25,U32)+PPMT(V9/12,4,$D$25,U32)+PPMT(V9/12,5,$D$25,U32)+PPMT(V9/12,6,$D$25,U32)+PPMT(V9/12,7,$D$25,U32)+PPMT(V9/12,8,$D$25,U32)+PPMT(V9/12,9,$D$25,U32)+PPMT(V9/12,10,$D$25,U32)+PPMT(V9/12,11,$D$25,U32)+PPMT(V9/12,12,$D$25,U32)</f>
        <v>3.2700761936777996</v>
      </c>
      <c r="W32" s="26">
        <f>V32+PPMT(W9/12,1,$E$25,V32)+PPMT(W9/12,2,$E$25,V32)+PPMT(W9/12,3,$E$25,V32)+PPMT(W9/12,4,$E$25,V32)+PPMT(W9/12,5,$E$25,V32)+PPMT(W9/12,6,$E$25,V32)+PPMT(W9/12,7,$E$25,V32)+PPMT(W9/12,8,$E$25,V32)+PPMT(W9/12,9,$E$25,V32)+PPMT(W9/12,10,$E$25,V32)+PPMT(W9/12,11,$E$25,V32)+PPMT(W9/12,12,$E$25,V32)</f>
        <v>2.4933504289940016</v>
      </c>
      <c r="X32" s="26">
        <f>W32+PPMT(X9/12,1,$F$25,W32)+PPMT(X9/12,2,$F$25,W32)+PPMT(X9/12,3,$F$25,W32)+PPMT(X9/12,4,$F$25,W32)+PPMT(X9/12,5,$F$25,W32)+PPMT(X9/12,6,$F$25,W32)+PPMT(X9/12,7,$F$25,W32)+PPMT(X9/12,8,$F$25,W32)+PPMT(X9/12,9,$F$25,W32)+PPMT(X9/12,10,$F$25,W32)+PPMT(X9/12,11,$F$25,W32)+PPMT(X9/12,12,$F$25,W32)</f>
        <v>1.705778227471604</v>
      </c>
      <c r="Y32" s="26">
        <f>X32+PPMT(Y9/12,1,$G$25,X32)+PPMT(Y9/12,2,$G$25,X32)+PPMT(Y9/12,3,$G$25,X32)+PPMT(Y9/12,4,$G$25,X32)+PPMT(Y9/12,5,$G$25,X32)+PPMT(Y9/12,6,$G$25,X32)+PPMT(Y9/12,7,$G$25,X32)+PPMT(Y9/12,8,$G$25,X32)+PPMT(Y9/12,9,$G$25,X32)+PPMT(Y9/12,10,$G$25,X32)+PPMT(Y9/12,11,$G$25,X32)+PPMT(Y9/12,12,$G$25,X32)</f>
        <v>0.88323421545431768</v>
      </c>
      <c r="Z32" s="26">
        <f>Y32+PPMT(Z9/12,1,$H$25,Y32)+PPMT(Z9/12,2,$H$25,Y32)+PPMT(Z9/12,3,$H$25,Y32)+PPMT(Z9/12,4,$H$25,Y32)+PPMT(Z9/12,5,$H$25,Y32)+PPMT(Z9/12,6,$H$25,Y32)+PPMT(Z9/12,7,$H$25,Y32)+PPMT(Z9/12,8,$H$25,Y32)+PPMT(Z9/12,9,$H$25,Y32)+PPMT(Z9/12,10,$H$25,Y32)+PPMT(Z9/12,11,$H$25,Y32)+PPMT(Z9/12,12,$H$25,Y32)</f>
        <v>2.3592239273284576E-16</v>
      </c>
    </row>
    <row r="33" spans="2:30">
      <c r="B33" s="4"/>
      <c r="J33" s="5">
        <v>2001</v>
      </c>
      <c r="S33" s="25">
        <f>$I10</f>
        <v>5.0967385699999994</v>
      </c>
      <c r="T33" s="25">
        <f>S33</f>
        <v>5.0967385699999994</v>
      </c>
      <c r="U33" s="26">
        <f>T33+PPMT(U10/12,1,$B$25,T33)+PPMT(U10/12,2,$B$25,T33)+PPMT(U10/12,3,$B$25,T33)+PPMT(U10/12,4,$B$25,T33)+PPMT(U10/12,5,$B$25,T33)+PPMT(U10/12,6,$B$25,T33)+PPMT(U10/12,7,$B$25,T33)+PPMT(U10/12,8,$B$25,T33)+PPMT(U10/12,9,$B$25,T33)+PPMT(U10/12,10,$B$25,T33)+PPMT(U10/12,11,$B$25,T33)+PPMT(U10/12,12,$B$25,T33)</f>
        <v>4.4541091708260829</v>
      </c>
      <c r="V33" s="26">
        <f>U33+PPMT(V10/12,1,$C$25,U33)+PPMT(V10/12,2,$C$25,U33)+PPMT(V10/12,3,$C$25,U33)+PPMT(V10/12,4,$C$25,U33)+PPMT(V10/12,5,$C$25,U33)+PPMT(V10/12,6,$C$25,U33)+PPMT(V10/12,7,$C$25,U33)+PPMT(V10/12,8,$C$25,U33)+PPMT(V10/12,9,$C$25,U33)+PPMT(V10/12,10,$C$25,U33)+PPMT(V10/12,11,$C$25,U33)+PPMT(V10/12,12,$C$25,U33)</f>
        <v>3.7736660525749453</v>
      </c>
      <c r="W33" s="26">
        <f>V33+PPMT(W10/12,1,$D$25,V33)+PPMT(W10/12,2,$D$25,V33)+PPMT(W10/12,3,$D$25,V33)+PPMT(W10/12,4,$D$25,V33)+PPMT(W10/12,5,$D$25,V33)+PPMT(W10/12,6,$D$25,V33)+PPMT(W10/12,7,$D$25,V33)+PPMT(W10/12,8,$D$25,V33)+PPMT(W10/12,9,$D$25,V33)+PPMT(W10/12,10,$D$25,V33)+PPMT(W10/12,11,$D$25,V33)+PPMT(W10/12,12,$D$25,V33)</f>
        <v>3.0688572554790845</v>
      </c>
      <c r="X33" s="26">
        <f>W33+PPMT(X10/12,1,$E$25,W33)+PPMT(X10/12,2,$E$25,W33)+PPMT(X10/12,3,$E$25,W33)+PPMT(X10/12,4,$E$25,W33)+PPMT(X10/12,5,$E$25,W33)+PPMT(X10/12,6,$E$25,W33)+PPMT(X10/12,7,$E$25,W33)+PPMT(X10/12,8,$E$25,W33)+PPMT(X10/12,9,$E$25,W33)+PPMT(X10/12,10,$E$25,W33)+PPMT(X10/12,11,$E$25,W33)+PPMT(X10/12,12,$E$25,W33)</f>
        <v>2.361388110162403</v>
      </c>
      <c r="Y33" s="26">
        <f>X33+PPMT(Y10/12,1,$F$25,X33)+PPMT(Y10/12,2,$F$25,X33)+PPMT(Y10/12,3,$F$25,X33)+PPMT(Y10/12,4,$F$25,X33)+PPMT(Y10/12,5,$F$25,X33)+PPMT(Y10/12,6,$F$25,X33)+PPMT(Y10/12,7,$F$25,X33)+PPMT(Y10/12,8,$F$25,X33)+PPMT(Y10/12,9,$F$25,X33)+PPMT(Y10/12,10,$F$25,X33)+PPMT(Y10/12,11,$F$25,X33)+PPMT(Y10/12,12,$F$25,X33)</f>
        <v>1.6295819694014777</v>
      </c>
      <c r="Z33" s="26">
        <f>Y33+PPMT(Z10/12,1,$G$25,Y33)+PPMT(Z10/12,2,$G$25,Y33)+PPMT(Z10/12,3,$G$25,Y33)+PPMT(Z10/12,4,$G$25,Y33)+PPMT(Z10/12,5,$G$25,Y33)+PPMT(Z10/12,6,$G$25,Y33)+PPMT(Z10/12,7,$G$25,Y33)+PPMT(Z10/12,8,$G$25,Y33)+PPMT(Z10/12,9,$G$25,Y33)+PPMT(Z10/12,10,$G$25,Y33)+PPMT(Z10/12,11,$G$25,Y33)+PPMT(Z10/12,12,$G$25,Y33)</f>
        <v>0.84410414915668208</v>
      </c>
      <c r="AA33" s="26">
        <f>Z33+PPMT(AA10/12,1,$H$25,Z33)+PPMT(AA10/12,2,$H$25,Z33)+PPMT(AA10/12,3,$H$25,Z33)+PPMT(AA10/12,4,$H$25,Z33)+PPMT(AA10/12,5,$H$25,Z33)+PPMT(AA10/12,6,$H$25,Z33)+PPMT(AA10/12,7,$H$25,Z33)+PPMT(AA10/12,8,$H$25,Z33)+PPMT(AA10/12,9,$H$25,Z33)+PPMT(AA10/12,10,$H$25,Z33)+PPMT(AA10/12,11,$H$25,Z33)+PPMT(AA10/12,12,$H$25,Z33)</f>
        <v>0</v>
      </c>
    </row>
    <row r="34" spans="2:30">
      <c r="B34" s="4"/>
      <c r="J34" s="5">
        <v>2002</v>
      </c>
      <c r="T34" s="25">
        <f>$I11</f>
        <v>5.124081865</v>
      </c>
      <c r="U34" s="25">
        <f>T34</f>
        <v>5.124081865</v>
      </c>
      <c r="V34" s="26">
        <f>U34+PPMT(V11/12,1,$B$25,U34)+PPMT(V11/12,2,$B$25,U34)+PPMT(V11/12,3,$B$25,U34)+PPMT(V11/12,4,$B$25,U34)+PPMT(V11/12,5,$B$25,U34)+PPMT(V11/12,6,$B$25,U34)+PPMT(V11/12,7,$B$25,U34)+PPMT(V11/12,8,$B$25,U34)+PPMT(V11/12,9,$B$25,U34)+PPMT(V11/12,10,$B$25,U34)+PPMT(V11/12,11,$B$25,U34)+PPMT(V11/12,12,$B$25,U34)</f>
        <v>4.4648924503873291</v>
      </c>
      <c r="W34" s="26">
        <f>V34+PPMT(W11/12,1,$C$25,V34)+PPMT(W11/12,2,$C$25,V34)+PPMT(W11/12,3,$C$25,V34)+PPMT(W11/12,4,$C$25,V34)+PPMT(W11/12,5,$C$25,V34)+PPMT(W11/12,6,$C$25,V34)+PPMT(W11/12,7,$C$25,V34)+PPMT(W11/12,8,$C$25,V34)+PPMT(W11/12,9,$C$25,V34)+PPMT(W11/12,10,$C$25,V34)+PPMT(W11/12,11,$C$25,V34)+PPMT(W11/12,12,$C$25,V34)</f>
        <v>3.781917613009433</v>
      </c>
      <c r="X34" s="26">
        <f>W34+PPMT(X11/12,1,$D$25,W34)+PPMT(X11/12,2,$D$25,W34)+PPMT(X11/12,3,$D$25,W34)+PPMT(X11/12,4,$D$25,W34)+PPMT(X11/12,5,$D$25,W34)+PPMT(X11/12,6,$D$25,W34)+PPMT(X11/12,7,$D$25,W34)+PPMT(X11/12,8,$D$25,W34)+PPMT(X11/12,9,$D$25,W34)+PPMT(X11/12,10,$D$25,W34)+PPMT(X11/12,11,$D$25,W34)+PPMT(X11/12,12,$D$25,W34)</f>
        <v>3.103348050461487</v>
      </c>
      <c r="Y34" s="26">
        <f>X34+PPMT(Y11/12,1,$E$25,X34)+PPMT(Y11/12,2,$E$25,X34)+PPMT(Y11/12,3,$E$25,X34)+PPMT(Y11/12,4,$E$25,X34)+PPMT(Y11/12,5,$E$25,X34)+PPMT(Y11/12,6,$E$25,X34)+PPMT(Y11/12,7,$E$25,X34)+PPMT(Y11/12,8,$E$25,X34)+PPMT(Y11/12,9,$E$25,X34)+PPMT(Y11/12,10,$E$25,X34)+PPMT(Y11/12,11,$E$25,X34)+PPMT(Y11/12,12,$E$25,X34)</f>
        <v>2.4082904445653175</v>
      </c>
      <c r="Z34" s="26">
        <f>Y34+PPMT(Z11/12,1,$F$25,Y34)+PPMT(Z11/12,2,$F$25,Y34)+PPMT(Z11/12,3,$F$25,Y34)+PPMT(Z11/12,4,$F$25,Y34)+PPMT(Z11/12,5,$F$25,Y34)+PPMT(Z11/12,6,$F$25,Y34)+PPMT(Z11/12,7,$F$25,Y34)+PPMT(Z11/12,8,$F$25,Y34)+PPMT(Z11/12,9,$F$25,Y34)+PPMT(Z11/12,10,$F$25,Y34)+PPMT(Z11/12,11,$F$25,Y34)+PPMT(Z11/12,12,$F$25,Y34)</f>
        <v>1.6625705967263511</v>
      </c>
      <c r="AA34" s="26">
        <f>Z34+PPMT(AA11/12,1,$G$25,Z34)+PPMT(AA11/12,2,$G$25,Z34)+PPMT(AA11/12,3,$G$25,Z34)+PPMT(AA11/12,4,$G$25,Z34)+PPMT(AA11/12,5,$G$25,Z34)+PPMT(AA11/12,6,$G$25,Z34)+PPMT(AA11/12,7,$G$25,Z34)+PPMT(AA11/12,8,$G$25,Z34)+PPMT(AA11/12,9,$G$25,Z34)+PPMT(AA11/12,10,$G$25,Z34)+PPMT(AA11/12,11,$G$25,Z34)+PPMT(AA11/12,12,$G$25,Z34)</f>
        <v>0.84875065956412443</v>
      </c>
      <c r="AB34" s="26">
        <f>AA34+PPMT(AB11/12,1,$H$25,AA34)+PPMT(AB11/12,2,$H$25,AA34)+PPMT(AB11/12,3,$H$25,AA34)+PPMT(AB11/12,4,$H$25,AA34)+PPMT(AB11/12,5,$H$25,AA34)+PPMT(AB11/12,6,$H$25,AA34)+PPMT(AB11/12,7,$H$25,AA34)+PPMT(AB11/12,8,$H$25,AA34)+PPMT(AB11/12,9,$H$25,AA34)+PPMT(AB11/12,10,$H$25,AA34)+PPMT(AB11/12,11,$H$25,AA34)+PPMT(AB11/12,12,$H$25,AA34)</f>
        <v>-2.0816681711721685E-16</v>
      </c>
    </row>
    <row r="35" spans="2:30">
      <c r="B35" s="4"/>
      <c r="J35" s="5">
        <v>2003</v>
      </c>
      <c r="U35" s="25">
        <f>$I12</f>
        <v>5.4854664069999997</v>
      </c>
      <c r="V35" s="25">
        <f>U35</f>
        <v>5.4854664069999997</v>
      </c>
      <c r="W35" s="26">
        <f>V35+PPMT(W12/12,1,$B$25,V35)+PPMT(W12/12,2,$B$25,V35)+PPMT(W12/12,3,$B$25,V35)+PPMT(W12/12,4,$B$25,V35)+PPMT(W12/12,5,$B$25,V35)+PPMT(W12/12,6,$B$25,V35)+PPMT(W12/12,7,$B$25,V35)+PPMT(W12/12,8,$B$25,V35)+PPMT(W12/12,9,$B$25,V35)+PPMT(W12/12,10,$B$25,V35)+PPMT(W12/12,11,$B$25,V35)+PPMT(W12/12,12,$B$25,V35)</f>
        <v>4.7786824800952949</v>
      </c>
      <c r="X35" s="26">
        <f>W35+PPMT(X12/12,1,$C$25,W35)+PPMT(X12/12,2,$C$25,W35)+PPMT(X12/12,3,$C$25,W35)+PPMT(X12/12,4,$C$25,W35)+PPMT(X12/12,5,$C$25,W35)+PPMT(X12/12,6,$C$25,W35)+PPMT(X12/12,7,$C$25,W35)+PPMT(X12/12,8,$C$25,W35)+PPMT(X12/12,9,$C$25,W35)+PPMT(X12/12,10,$C$25,W35)+PPMT(X12/12,11,$C$25,W35)+PPMT(X12/12,12,$C$25,W35)</f>
        <v>4.0837063466863439</v>
      </c>
      <c r="Y35" s="26">
        <f>X35+PPMT(Y12/12,1,$D$25,X35)+PPMT(Y12/12,2,$D$25,X35)+PPMT(Y12/12,3,$D$25,X35)+PPMT(Y12/12,4,$D$25,X35)+PPMT(Y12/12,5,$D$25,X35)+PPMT(Y12/12,6,$D$25,X35)+PPMT(Y12/12,7,$D$25,X35)+PPMT(Y12/12,8,$D$25,X35)+PPMT(Y12/12,9,$D$25,X35)+PPMT(Y12/12,10,$D$25,X35)+PPMT(Y12/12,11,$D$25,X35)+PPMT(Y12/12,12,$D$25,X35)</f>
        <v>3.3789280539907174</v>
      </c>
      <c r="Z35" s="26">
        <f>Y35+PPMT(Z12/12,1,$E$25,Y35)+PPMT(Z12/12,2,$E$25,Y35)+PPMT(Z12/12,3,$E$25,Y35)+PPMT(Z12/12,4,$E$25,Y35)+PPMT(Z12/12,5,$E$25,Y35)+PPMT(Z12/12,6,$E$25,Y35)+PPMT(Z12/12,7,$E$25,Y35)+PPMT(Z12/12,8,$E$25,Y35)+PPMT(Z12/12,9,$E$25,Y35)+PPMT(Z12/12,10,$E$25,Y35)+PPMT(Z12/12,11,$E$25,Y35)+PPMT(Z12/12,12,$E$25,Y35)</f>
        <v>2.6231046329140058</v>
      </c>
      <c r="AA35" s="26">
        <f>Z35+PPMT(AA12/12,1,$F$25,Z35)+PPMT(AA12/12,2,$F$25,Z35)+PPMT(AA12/12,3,$F$25,Z35)+PPMT(AA12/12,4,$F$25,Z35)+PPMT(AA12/12,5,$F$25,Z35)+PPMT(AA12/12,6,$F$25,Z35)+PPMT(AA12/12,7,$F$25,Z35)+PPMT(AA12/12,8,$F$25,Z35)+PPMT(AA12/12,9,$F$25,Z35)+PPMT(AA12/12,10,$F$25,Z35)+PPMT(AA12/12,11,$F$25,Z35)+PPMT(AA12/12,12,$F$25,Z35)</f>
        <v>1.7852148159646042</v>
      </c>
      <c r="AB35" s="26">
        <f>AA35+PPMT(AB12/12,1,$G$25,AA35)+PPMT(AB12/12,2,$G$25,AA35)+PPMT(AB12/12,3,$G$25,AA35)+PPMT(AB12/12,4,$G$25,AA35)+PPMT(AB12/12,5,$G$25,AA35)+PPMT(AB12/12,6,$G$25,AA35)+PPMT(AB12/12,7,$G$25,AA35)+PPMT(AB12/12,8,$G$25,AA35)+PPMT(AB12/12,9,$G$25,AA35)+PPMT(AB12/12,10,$G$25,AA35)+PPMT(AB12/12,11,$G$25,AA35)+PPMT(AB12/12,12,$G$25,AA35)</f>
        <v>0.90366375279884015</v>
      </c>
      <c r="AC35" s="26">
        <f>AB35+PPMT(AC12/12,1,$H$25,AB35)+PPMT(AC12/12,2,$H$25,AB35)+PPMT(AC12/12,3,$H$25,AB35)+PPMT(AC12/12,4,$H$25,AB35)+PPMT(AC12/12,5,$H$25,AB35)+PPMT(AC12/12,6,$H$25,AB35)+PPMT(AC12/12,7,$H$25,AB35)+PPMT(AC12/12,8,$H$25,AB35)+PPMT(AC12/12,9,$H$25,AB35)+PPMT(AC12/12,10,$H$25,AB35)+PPMT(AC12/12,11,$H$25,AB35)+PPMT(AC12/12,12,$H$25,AB35)</f>
        <v>1.3877787807814457E-16</v>
      </c>
    </row>
    <row r="36" spans="2:30">
      <c r="B36" s="4"/>
      <c r="J36" s="5">
        <v>2004</v>
      </c>
      <c r="V36" s="25">
        <f>$I13</f>
        <v>5.6732227619999991</v>
      </c>
      <c r="W36" s="25">
        <f>V36</f>
        <v>5.6732227619999991</v>
      </c>
      <c r="X36" s="26">
        <f>W36+PPMT(X13/12,1,$B$25,W36)+PPMT(X13/12,2,$B$25,W36)+PPMT(X13/12,3,$B$25,W36)+PPMT(X13/12,4,$B$25,W36)+PPMT(X13/12,5,$B$25,W36)+PPMT(X13/12,6,$B$25,W36)+PPMT(X13/12,7,$B$25,W36)+PPMT(X13/12,8,$B$25,W36)+PPMT(X13/12,9,$B$25,W36)+PPMT(X13/12,10,$B$25,W36)+PPMT(X13/12,11,$B$25,W36)+PPMT(X13/12,12,$B$25,W36)</f>
        <v>4.9855137605778737</v>
      </c>
      <c r="Y36" s="26">
        <f>X36+PPMT(Y13/12,1,$C$25,X36)+PPMT(Y13/12,2,$C$25,X36)+PPMT(Y13/12,3,$C$25,X36)+PPMT(Y13/12,4,$C$25,X36)+PPMT(Y13/12,5,$C$25,X36)+PPMT(Y13/12,6,$C$25,X36)+PPMT(Y13/12,7,$C$25,X36)+PPMT(Y13/12,8,$C$25,X36)+PPMT(Y13/12,9,$C$25,X36)+PPMT(Y13/12,10,$C$25,X36)+PPMT(Y13/12,11,$C$25,X36)+PPMT(Y13/12,12,$C$25,X36)</f>
        <v>4.2951751654000043</v>
      </c>
      <c r="Z36" s="26">
        <f>Y36+PPMT(Z13/12,1,$D$25,Y36)+PPMT(Z13/12,2,$D$25,Y36)+PPMT(Z13/12,3,$D$25,Y36)+PPMT(Z13/12,4,$D$25,Y36)+PPMT(Z13/12,5,$D$25,Y36)+PPMT(Z13/12,6,$D$25,Y36)+PPMT(Z13/12,7,$D$25,Y36)+PPMT(Z13/12,8,$D$25,Y36)+PPMT(Z13/12,9,$D$25,Y36)+PPMT(Z13/12,10,$D$25,Y36)+PPMT(Z13/12,11,$D$25,Y36)+PPMT(Z13/12,12,$D$25,Y36)</f>
        <v>3.5551630703329775</v>
      </c>
      <c r="AA36" s="26">
        <f>Z36+PPMT(AA13/12,1,$E$25,Z36)+PPMT(AA13/12,2,$E$25,Z36)+PPMT(AA13/12,3,$E$25,Z36)+PPMT(AA13/12,4,$E$25,Z36)+PPMT(AA13/12,5,$E$25,Z36)+PPMT(AA13/12,6,$E$25,Z36)+PPMT(AA13/12,7,$E$25,Z36)+PPMT(AA13/12,8,$E$25,Z36)+PPMT(AA13/12,9,$E$25,Z36)+PPMT(AA13/12,10,$E$25,Z36)+PPMT(AA13/12,11,$E$25,Z36)+PPMT(AA13/12,12,$E$25,Z36)</f>
        <v>2.7215921701934103</v>
      </c>
      <c r="AB36" s="26">
        <f>AA36+PPMT(AB13/12,1,$F$25,AA36)+PPMT(AB13/12,2,$F$25,AA36)+PPMT(AB13/12,3,$F$25,AA36)+PPMT(AB13/12,4,$F$25,AA36)+PPMT(AB13/12,5,$F$25,AA36)+PPMT(AB13/12,6,$F$25,AA36)+PPMT(AB13/12,7,$F$25,AA36)+PPMT(AB13/12,8,$F$25,AA36)+PPMT(AB13/12,9,$F$25,AA36)+PPMT(AB13/12,10,$F$25,AA36)+PPMT(AB13/12,11,$F$25,AA36)+PPMT(AB13/12,12,$F$25,AA36)</f>
        <v>1.8367749724121891</v>
      </c>
      <c r="AC36" s="26">
        <f>AB36+PPMT(AC13/12,1,$G$25,AB36)+PPMT(AC13/12,2,$G$25,AB36)+PPMT(AC13/12,3,$G$25,AB36)+PPMT(AC13/12,4,$G$25,AB36)+PPMT(AC13/12,5,$G$25,AB36)+PPMT(AC13/12,6,$G$25,AB36)+PPMT(AC13/12,7,$G$25,AB36)+PPMT(AC13/12,8,$G$25,AB36)+PPMT(AC13/12,9,$G$25,AB36)+PPMT(AC13/12,10,$G$25,AB36)+PPMT(AC13/12,11,$G$25,AB36)+PPMT(AC13/12,12,$G$25,AB36)</f>
        <v>0.92971733992761529</v>
      </c>
      <c r="AD36" s="26">
        <f>AC36+PPMT(AD13/12,1,$H$25,AC36)+PPMT(AD13/12,2,$H$25,AC36)+PPMT(AD13/12,3,$H$25,AC36)+PPMT(AD13/12,4,$H$25,AC36)+PPMT(AD13/12,5,$H$25,AC36)+PPMT(AD13/12,6,$H$25,AC36)+PPMT(AD13/12,7,$H$25,AC36)+PPMT(AD13/12,8,$H$25,AC36)+PPMT(AD13/12,9,$H$25,AC36)+PPMT(AD13/12,10,$H$25,AC36)+PPMT(AD13/12,11,$H$25,AC36)+PPMT(AD13/12,12,$H$25,AC36)</f>
        <v>-2.7755575615628914E-16</v>
      </c>
    </row>
    <row r="37" spans="2:30">
      <c r="J37" s="5">
        <v>2005</v>
      </c>
      <c r="W37" s="25">
        <f>$I14</f>
        <v>5.6935246239999993</v>
      </c>
      <c r="X37" s="25">
        <f>W37</f>
        <v>5.6935246239999993</v>
      </c>
      <c r="Y37" s="26">
        <f>X37+PPMT(Y14/12,1,$B$25,X37)+PPMT(Y14/12,2,$B$25,X37)+PPMT(Y14/12,3,$B$25,X37)+PPMT(Y14/12,4,$B$25,X37)+PPMT(Y14/12,5,$B$25,X37)+PPMT(Y14/12,6,$B$25,X37)+PPMT(Y14/12,7,$B$25,X37)+PPMT(Y14/12,8,$B$25,X37)+PPMT(Y14/12,9,$B$25,X37)+PPMT(Y14/12,10,$B$25,X37)+PPMT(Y14/12,11,$B$25,X37)+PPMT(Y14/12,12,$B$25,X37)</f>
        <v>5.0431847616997256</v>
      </c>
      <c r="Z37" s="26">
        <f>Y37+PPMT(Z14/12,1,$C$25,Y37)+PPMT(Z14/12,2,$C$25,Y37)+PPMT(Z14/12,3,$C$25,Y37)+PPMT(Z14/12,4,$C$25,Y37)+PPMT(Z14/12,5,$C$25,Y37)+PPMT(Z14/12,6,$C$25,Y37)+PPMT(Z14/12,7,$C$25,Y37)+PPMT(Z14/12,8,$C$25,Y37)+PPMT(Z14/12,9,$C$25,Y37)+PPMT(Z14/12,10,$C$25,Y37)+PPMT(Z14/12,11,$C$25,Y37)+PPMT(Z14/12,12,$C$25,Y37)</f>
        <v>4.3463628352079198</v>
      </c>
      <c r="AA37" s="26">
        <f>Z37+PPMT(AA14/12,1,$D$25,Z37)+PPMT(AA14/12,2,$D$25,Z37)+PPMT(AA14/12,3,$D$25,Z37)+PPMT(AA14/12,4,$D$25,Z37)+PPMT(AA14/12,5,$D$25,Z37)+PPMT(AA14/12,6,$D$25,Z37)+PPMT(AA14/12,7,$D$25,Z37)+PPMT(AA14/12,8,$D$25,Z37)+PPMT(AA14/12,9,$D$25,Z37)+PPMT(AA14/12,10,$D$25,Z37)+PPMT(AA14/12,11,$D$25,Z37)+PPMT(AA14/12,12,$D$25,Z37)</f>
        <v>3.5485783023560153</v>
      </c>
      <c r="AB37" s="26">
        <f>AA37+PPMT(AB14/12,1,$E$25,AA37)+PPMT(AB14/12,2,$E$25,AA37)+PPMT(AB14/12,3,$E$25,AA37)+PPMT(AB14/12,4,$E$25,AA37)+PPMT(AB14/12,5,$E$25,AA37)+PPMT(AB14/12,6,$E$25,AA37)+PPMT(AB14/12,7,$E$25,AA37)+PPMT(AB14/12,8,$E$25,AA37)+PPMT(AB14/12,9,$E$25,AA37)+PPMT(AB14/12,10,$E$25,AA37)+PPMT(AB14/12,11,$E$25,AA37)+PPMT(AB14/12,12,$E$25,AA37)</f>
        <v>2.6941242101897429</v>
      </c>
      <c r="AC37" s="26">
        <f>AB37+PPMT(AC14/12,1,$F$25,AB37)+PPMT(AC14/12,2,$F$25,AB37)+PPMT(AC14/12,3,$F$25,AB37)+PPMT(AC14/12,4,$F$25,AB37)+PPMT(AC14/12,5,$F$25,AB37)+PPMT(AC14/12,6,$F$25,AB37)+PPMT(AC14/12,7,$F$25,AB37)+PPMT(AC14/12,8,$F$25,AB37)+PPMT(AC14/12,9,$F$25,AB37)+PPMT(AC14/12,10,$F$25,AB37)+PPMT(AC14/12,11,$F$25,AB37)+PPMT(AC14/12,12,$F$25,AB37)</f>
        <v>1.8181482710503958</v>
      </c>
      <c r="AD37" s="26">
        <f>AC37+PPMT(AD14/12,1,$G$25,AC37)+PPMT(AD14/12,2,$G$25,AC37)+PPMT(AD14/12,3,$G$25,AC37)+PPMT(AD14/12,4,$G$25,AC37)+PPMT(AD14/12,5,$G$25,AC37)+PPMT(AD14/12,6,$G$25,AC37)+PPMT(AD14/12,7,$G$25,AC37)+PPMT(AD14/12,8,$G$25,AC37)+PPMT(AD14/12,9,$G$25,AC37)+PPMT(AD14/12,10,$G$25,AC37)+PPMT(AD14/12,11,$G$25,AC37)+PPMT(AD14/12,12,$G$25,AC37)</f>
        <v>0.90907413552519722</v>
      </c>
    </row>
    <row r="38" spans="2:30">
      <c r="J38" s="5">
        <v>2006</v>
      </c>
      <c r="X38" s="25">
        <f>$I15</f>
        <v>5.4714754929999998</v>
      </c>
      <c r="Y38" s="25">
        <f>X38</f>
        <v>5.4714754929999998</v>
      </c>
      <c r="Z38" s="26">
        <f>Y38+PPMT(Z15/12,1,$B$25,Y38)+PPMT(Z15/12,2,$B$25,Y38)+PPMT(Z15/12,3,$B$25,Y38)+PPMT(Z15/12,4,$B$25,Y38)+PPMT(Z15/12,5,$B$25,Y38)+PPMT(Z15/12,6,$B$25,Y38)+PPMT(Z15/12,7,$B$25,Y38)+PPMT(Z15/12,8,$B$25,Y38)+PPMT(Z15/12,9,$B$25,Y38)+PPMT(Z15/12,10,$B$25,Y38)+PPMT(Z15/12,11,$B$25,Y38)+PPMT(Z15/12,12,$B$25,Y38)</f>
        <v>4.8481296784100474</v>
      </c>
      <c r="AA38" s="26">
        <f>Z38+PPMT(AA15/12,1,$C$25,Z38)+PPMT(AA15/12,2,$C$25,Z38)+PPMT(AA15/12,3,$C$25,Z38)+PPMT(AA15/12,4,$C$25,Z38)+PPMT(AA15/12,5,$C$25,Z38)+PPMT(AA15/12,6,$C$25,Z38)+PPMT(AA15/12,7,$C$25,Z38)+PPMT(AA15/12,8,$C$25,Z38)+PPMT(AA15/12,9,$C$25,Z38)+PPMT(AA15/12,10,$C$25,Z38)+PPMT(AA15/12,11,$C$25,Z38)+PPMT(AA15/12,12,$C$25,Z38)</f>
        <v>4.122566117558911</v>
      </c>
      <c r="AB38" s="26">
        <f>AA38+PPMT(AB15/12,1,$D$25,AA38)+PPMT(AB15/12,2,$D$25,AA38)+PPMT(AB15/12,3,$D$25,AA38)+PPMT(AB15/12,4,$D$25,AA38)+PPMT(AB15/12,5,$D$25,AA38)+PPMT(AB15/12,6,$D$25,AA38)+PPMT(AB15/12,7,$D$25,AA38)+PPMT(AB15/12,8,$D$25,AA38)+PPMT(AB15/12,9,$D$25,AA38)+PPMT(AB15/12,10,$D$25,AA38)+PPMT(AB15/12,11,$D$25,AA38)+PPMT(AB15/12,12,$D$25,AA38)</f>
        <v>3.3383923224659235</v>
      </c>
      <c r="AC38" s="26">
        <f>AB38+PPMT(AC15/12,1,$E$25,AB38)+PPMT(AC15/12,2,$E$25,AB38)+PPMT(AC15/12,3,$E$25,AB38)+PPMT(AC15/12,4,$E$25,AB38)+PPMT(AC15/12,5,$E$25,AB38)+PPMT(AC15/12,6,$E$25,AB38)+PPMT(AC15/12,7,$E$25,AB38)+PPMT(AC15/12,8,$E$25,AB38)+PPMT(AC15/12,9,$E$25,AB38)+PPMT(AC15/12,10,$E$25,AB38)+PPMT(AC15/12,11,$E$25,AB38)+PPMT(AC15/12,12,$E$25,AB38)</f>
        <v>2.5344256173974156</v>
      </c>
      <c r="AD38" s="26">
        <f>AC38+PPMT(AD15/12,1,$F$25,AC38)+PPMT(AD15/12,2,$F$25,AC38)+PPMT(AD15/12,3,$F$25,AC38)+PPMT(AD15/12,4,$F$25,AC38)+PPMT(AD15/12,5,$F$25,AC38)+PPMT(AD15/12,6,$F$25,AC38)+PPMT(AD15/12,7,$F$25,AC38)+PPMT(AD15/12,8,$F$25,AC38)+PPMT(AD15/12,9,$F$25,AC38)+PPMT(AD15/12,10,$F$25,AC38)+PPMT(AD15/12,11,$F$25,AC38)+PPMT(AD15/12,12,$F$25,AC38)</f>
        <v>1.6896170782649449</v>
      </c>
    </row>
    <row r="39" spans="2:30">
      <c r="J39" s="5">
        <v>2007</v>
      </c>
      <c r="Y39" s="25">
        <f>$I16</f>
        <v>5.1984530849999997</v>
      </c>
      <c r="Z39" s="25">
        <f>Y39</f>
        <v>5.1984530849999997</v>
      </c>
      <c r="AA39" s="26">
        <f>Z39+PPMT(AA16/12,1,$B$25,Z39)+PPMT(AA16/12,2,$B$25,Z39)+PPMT(AA16/12,3,$B$25,Z39)+PPMT(AA16/12,4,$B$25,Z39)+PPMT(AA16/12,5,$B$25,Z39)+PPMT(AA16/12,6,$B$25,Z39)+PPMT(AA16/12,7,$B$25,Z39)+PPMT(AA16/12,8,$B$25,Z39)+PPMT(AA16/12,9,$B$25,Z39)+PPMT(AA16/12,10,$B$25,Z39)+PPMT(AA16/12,11,$B$25,Z39)+PPMT(AA16/12,12,$B$25,Z39)</f>
        <v>4.598048496267749</v>
      </c>
      <c r="AB39" s="26">
        <f>AA39+PPMT(AB16/12,1,$C$25,AA39)+PPMT(AB16/12,2,$C$25,AA39)+PPMT(AB16/12,3,$C$25,AA39)+PPMT(AB16/12,4,$C$25,AA39)+PPMT(AB16/12,5,$C$25,AA39)+PPMT(AB16/12,6,$C$25,AA39)+PPMT(AB16/12,7,$C$25,AA39)+PPMT(AB16/12,8,$C$25,AA39)+PPMT(AB16/12,9,$C$25,AA39)+PPMT(AB16/12,10,$C$25,AA39)+PPMT(AB16/12,11,$C$25,AA39)+PPMT(AB16/12,12,$C$25,AA39)</f>
        <v>3.9555195934886589</v>
      </c>
      <c r="AC39" s="26">
        <f>AB39+PPMT(AC16/12,1,$D$25,AB39)+PPMT(AC16/12,2,$D$25,AB39)+PPMT(AC16/12,3,$D$25,AB39)+PPMT(AC16/12,4,$D$25,AB39)+PPMT(AC16/12,5,$D$25,AB39)+PPMT(AC16/12,6,$D$25,AB39)+PPMT(AC16/12,7,$D$25,AB39)+PPMT(AC16/12,8,$D$25,AB39)+PPMT(AC16/12,9,$D$25,AB39)+PPMT(AC16/12,10,$D$25,AB39)+PPMT(AC16/12,11,$D$25,AB39)+PPMT(AC16/12,12,$D$25,AB39)</f>
        <v>3.2679109398336053</v>
      </c>
      <c r="AD39" s="26">
        <f>AC39+PPMT(AD16/12,1,$E$25,AC39)+PPMT(AD16/12,2,$E$25,AC39)+PPMT(AD16/12,3,$E$25,AC39)+PPMT(AD16/12,4,$E$25,AC39)+PPMT(AD16/12,5,$E$25,AC39)+PPMT(AD16/12,6,$E$25,AC39)+PPMT(AD16/12,7,$E$25,AC39)+PPMT(AD16/12,8,$E$25,AC39)+PPMT(AD16/12,9,$E$25,AC39)+PPMT(AD16/12,10,$E$25,AC39)+PPMT(AD16/12,11,$E$25,AC39)+PPMT(AD16/12,12,$E$25,AC39)</f>
        <v>2.5320597453794402</v>
      </c>
    </row>
    <row r="40" spans="2:30">
      <c r="J40" s="5">
        <v>2008</v>
      </c>
      <c r="Z40" s="25">
        <f>$I17</f>
        <v>5.861616326</v>
      </c>
      <c r="AA40" s="25">
        <f>Z40</f>
        <v>5.861616326</v>
      </c>
      <c r="AB40" s="26">
        <f>AA40+PPMT(AB17/12,1,$B$25,AA40)+PPMT(AB17/12,2,$B$25,AA40)+PPMT(AB17/12,3,$B$25,AA40)+PPMT(AB17/12,4,$B$25,AA40)+PPMT(AB17/12,5,$B$25,AA40)+PPMT(AB17/12,6,$B$25,AA40)+PPMT(AB17/12,7,$B$25,AA40)+PPMT(AB17/12,8,$B$25,AA40)+PPMT(AB17/12,9,$B$25,AA40)+PPMT(AB17/12,10,$B$25,AA40)+PPMT(AB17/12,11,$B$25,AA40)+PPMT(AB17/12,12,$B$25,AA40)</f>
        <v>5.1846185187728393</v>
      </c>
      <c r="AC40" s="26">
        <f>AB40+PPMT(AC17/12,1,$C$25,AB40)+PPMT(AC17/12,2,$C$25,AB40)+PPMT(AC17/12,3,$C$25,AB40)+PPMT(AC17/12,4,$C$25,AB40)+PPMT(AC17/12,5,$C$25,AB40)+PPMT(AC17/12,6,$C$25,AB40)+PPMT(AC17/12,7,$C$25,AB40)+PPMT(AC17/12,8,$C$25,AB40)+PPMT(AC17/12,9,$C$25,AB40)+PPMT(AC17/12,10,$C$25,AB40)+PPMT(AC17/12,11,$C$25,AB40)+PPMT(AC17/12,12,$C$25,AB40)</f>
        <v>4.4601226264612963</v>
      </c>
      <c r="AD40" s="26">
        <f>AC40+PPMT(AD17/12,1,$D$25,AC40)+PPMT(AD17/12,2,$D$25,AC40)+PPMT(AD17/12,3,$D$25,AC40)+PPMT(AD17/12,4,$D$25,AC40)+PPMT(AD17/12,5,$D$25,AC40)+PPMT(AD17/12,6,$D$25,AC40)+PPMT(AD17/12,7,$D$25,AC40)+PPMT(AD17/12,8,$D$25,AC40)+PPMT(AD17/12,9,$D$25,AC40)+PPMT(AD17/12,10,$D$25,AC40)+PPMT(AD17/12,11,$D$25,AC40)+PPMT(AD17/12,12,$D$25,AC40)</f>
        <v>3.6847961891037579</v>
      </c>
    </row>
    <row r="41" spans="2:30">
      <c r="J41" s="5">
        <v>2009</v>
      </c>
      <c r="AA41" s="25">
        <f>$I18</f>
        <v>8.2820940309999997</v>
      </c>
      <c r="AB41" s="25">
        <f>AA41</f>
        <v>8.2820940309999997</v>
      </c>
      <c r="AC41" s="26">
        <f>AB41+PPMT(AC18/12,1,$B$25,AB41)+PPMT(AC18/12,2,$B$25,AB41)+PPMT(AC18/12,3,$B$25,AB41)+PPMT(AC18/12,4,$B$25,AB41)+PPMT(AC18/12,5,$B$25,AB41)+PPMT(AC18/12,6,$B$25,AB41)+PPMT(AC18/12,7,$B$25,AB41)+PPMT(AC18/12,8,$B$25,AB41)+PPMT(AC18/12,9,$B$25,AB41)+PPMT(AC18/12,10,$B$25,AB41)+PPMT(AC18/12,11,$B$25,AB41)+PPMT(AC18/12,12,$B$25,AB41)</f>
        <v>7.3004429082824496</v>
      </c>
      <c r="AD41" s="26">
        <f>AC41+PPMT(AD18/12,1,$C$25,AC41)+PPMT(AD18/12,2,$C$25,AC41)+PPMT(AD18/12,3,$C$25,AC41)+PPMT(AD18/12,4,$C$25,AC41)+PPMT(AD18/12,5,$C$25,AC41)+PPMT(AD18/12,6,$C$25,AC41)+PPMT(AD18/12,7,$C$25,AC41)+PPMT(AD18/12,8,$C$25,AC41)+PPMT(AD18/12,9,$C$25,AC41)+PPMT(AD18/12,10,$C$25,AC41)+PPMT(AD18/12,11,$C$25,AC41)+PPMT(AD18/12,12,$C$25,AC41)</f>
        <v>6.2582456923013492</v>
      </c>
    </row>
    <row r="42" spans="2:30">
      <c r="J42" s="5">
        <v>2010</v>
      </c>
      <c r="AB42" s="25">
        <f>$I19</f>
        <v>14.990538946999997</v>
      </c>
      <c r="AC42" s="25">
        <f>AB42</f>
        <v>14.990538946999997</v>
      </c>
      <c r="AD42" s="26">
        <f>AC42+PPMT(AD19/12,1,$B$25,AC42)+PPMT(AD19/12,2,$B$25,AC42)+PPMT(AD19/12,3,$B$25,AC42)+PPMT(AD19/12,4,$B$25,AC42)+PPMT(AD19/12,5,$B$25,AC42)+PPMT(AD19/12,6,$B$25,AC42)+PPMT(AD19/12,7,$B$25,AC42)+PPMT(AD19/12,8,$B$25,AC42)+PPMT(AD19/12,9,$B$25,AC42)+PPMT(AD19/12,10,$B$25,AC42)+PPMT(AD19/12,11,$B$25,AC42)+PPMT(AD19/12,12,$B$25,AC42)</f>
        <v>13.190757669002315</v>
      </c>
    </row>
    <row r="43" spans="2:30">
      <c r="J43" s="5">
        <v>2011</v>
      </c>
      <c r="AC43" s="25">
        <f>$I20</f>
        <v>40.669047908000003</v>
      </c>
      <c r="AD43" s="25">
        <f>AC43</f>
        <v>40.669047908000003</v>
      </c>
    </row>
    <row r="44" spans="2:30">
      <c r="J44" s="5">
        <v>2012</v>
      </c>
      <c r="AD44" s="25">
        <f>$I21</f>
        <v>41.004822507999997</v>
      </c>
    </row>
    <row r="45" spans="2:30">
      <c r="J45" s="5" t="s">
        <v>70</v>
      </c>
      <c r="K45" s="25">
        <f>SUM(K25:K44)</f>
        <v>0</v>
      </c>
      <c r="L45" s="25">
        <f t="shared" ref="L45:AD45" si="0">SUM(L25:L44)</f>
        <v>0</v>
      </c>
      <c r="M45" s="25">
        <f t="shared" si="0"/>
        <v>1.0222219662119298</v>
      </c>
      <c r="N45" s="25">
        <f t="shared" si="0"/>
        <v>5.6170718612119295</v>
      </c>
      <c r="O45" s="25">
        <f t="shared" si="0"/>
        <v>10.86519109510856</v>
      </c>
      <c r="P45" s="25">
        <f t="shared" si="0"/>
        <v>15.805868699945901</v>
      </c>
      <c r="Q45" s="25">
        <f t="shared" si="0"/>
        <v>20.052449540095733</v>
      </c>
      <c r="R45" s="25">
        <f t="shared" si="0"/>
        <v>23.358523479969893</v>
      </c>
      <c r="S45" s="25">
        <f t="shared" si="0"/>
        <v>25.691695431126952</v>
      </c>
      <c r="T45" s="25">
        <f t="shared" si="0"/>
        <v>27.061254503000043</v>
      </c>
      <c r="U45" s="25">
        <f t="shared" si="0"/>
        <v>27.803901628798858</v>
      </c>
      <c r="V45" s="25">
        <f t="shared" si="0"/>
        <v>28.029398584252544</v>
      </c>
      <c r="W45" s="25">
        <f t="shared" si="0"/>
        <v>28.200009387135385</v>
      </c>
      <c r="X45" s="25">
        <f t="shared" si="0"/>
        <v>28.320681010213619</v>
      </c>
      <c r="Y45" s="25">
        <f t="shared" si="0"/>
        <v>28.308323188511562</v>
      </c>
      <c r="Z45" s="25">
        <f t="shared" si="0"/>
        <v>28.939504373747983</v>
      </c>
      <c r="AA45" s="25">
        <f t="shared" si="0"/>
        <v>31.768460918904815</v>
      </c>
      <c r="AB45" s="25">
        <f t="shared" si="0"/>
        <v>41.185726348128192</v>
      </c>
      <c r="AC45" s="25">
        <f t="shared" si="0"/>
        <v>75.970354557952788</v>
      </c>
      <c r="AD45" s="25">
        <f t="shared" si="0"/>
        <v>109.93842092557699</v>
      </c>
    </row>
    <row r="48" spans="2:30">
      <c r="J48" s="5" t="s">
        <v>68</v>
      </c>
      <c r="K48" s="5" t="s">
        <v>69</v>
      </c>
    </row>
    <row r="49" spans="10:30">
      <c r="J49" s="5" t="s">
        <v>66</v>
      </c>
      <c r="K49" s="5">
        <v>1993</v>
      </c>
      <c r="L49" s="5">
        <v>1994</v>
      </c>
      <c r="M49" s="5">
        <v>1995</v>
      </c>
      <c r="N49" s="5">
        <v>1996</v>
      </c>
      <c r="O49" s="5">
        <v>1997</v>
      </c>
      <c r="P49" s="5">
        <v>1998</v>
      </c>
      <c r="Q49" s="5">
        <v>1999</v>
      </c>
      <c r="R49" s="5">
        <v>2000</v>
      </c>
      <c r="S49" s="5">
        <v>2001</v>
      </c>
      <c r="T49" s="5">
        <v>2002</v>
      </c>
      <c r="U49" s="5">
        <v>2003</v>
      </c>
      <c r="V49" s="5">
        <v>2004</v>
      </c>
      <c r="W49" s="5">
        <v>2005</v>
      </c>
      <c r="X49" s="5">
        <v>2006</v>
      </c>
      <c r="Y49" s="5">
        <v>2007</v>
      </c>
      <c r="Z49" s="5">
        <v>2008</v>
      </c>
      <c r="AA49" s="5">
        <v>2009</v>
      </c>
      <c r="AB49" s="5">
        <v>2010</v>
      </c>
      <c r="AC49" s="5">
        <v>2011</v>
      </c>
      <c r="AD49" s="5">
        <v>2012</v>
      </c>
    </row>
    <row r="50" spans="10:30">
      <c r="J50" s="5">
        <v>1993</v>
      </c>
      <c r="K50" s="25">
        <f>$I2*K2</f>
        <v>0</v>
      </c>
      <c r="L50" s="25">
        <f>$I2*L2</f>
        <v>0</v>
      </c>
      <c r="M50" s="26">
        <f>-1*(IPMT(M2/12,1,$B$25,L25)+IPMT(M2/12,2,$B$25,L25)+IPMT(M2/12,3,$B$25,L25)+IPMT(M2/12,4,$B$25,L25)+IPMT(M2/12,5,$B$25,L25)+IPMT(M2/12,6,$B$25,L25)+IPMT(M2/12,7,$B$25,L25)+IPMT(M2/12,8,$B$25,L25)+IPMT(M2/12,9,$B$25,L25)+IPMT(M2/12,10,$B$25,L25)+IPMT(M2/12,11,$B$25,L25)+IPMT(M2/12,12,$B$25,L25))</f>
        <v>0</v>
      </c>
      <c r="N50" s="26">
        <f>-1*(IPMT(N2/12,1,$C$25,M25)+IPMT(N2/12,2,$C$25,M25)+IPMT(N2/12,3,$C$25,M25)+IPMT(N2/12,4,$C$25,M25)+IPMT(N2/12,5,$C$25,M25)+IPMT(N2/12,6,$C$25,M25)+IPMT(N2/12,7,$C$25,M25)+IPMT(N2/12,8,$C$25,M25)+IPMT(N2/12,9,$C$25,M25)+IPMT(N2/12,10,$C$25,M25)+IPMT(N2/12,11,$C$25,M25)+IPMT(N2/12,12,$C$25,M25))</f>
        <v>0</v>
      </c>
      <c r="O50" s="26">
        <f>-1*(IPMT(O2/12,1,$D$25,N25)+IPMT(O2/12,2,$D$25,N25)+IPMT(O2/12,3,$D$25,N25)+IPMT(O2/12,4,$D$25,N25)+IPMT(O2/12,5,$D$25,N25)+IPMT(O2/12,6,$D$25,N25)+IPMT(O2/12,7,$D$25,N25)+IPMT(O2/12,8,$D$25,N25)+IPMT(O2/12,9,$D$25,N25)+IPMT(O2/12,10,$D$25,N25)+IPMT(O2/12,11,$D$25,N25)+IPMT(O2/12,12,$D$25,N25))</f>
        <v>0</v>
      </c>
      <c r="P50" s="26">
        <f>-1*(IPMT(P2/12,1,$E$25,O25)+IPMT(P2/12,2,$E$25,O25)+IPMT(P2/12,3,$E$25,O25)+IPMT(P2/12,4,$E$25,O25)+IPMT(P2/12,5,$E$25,O25)+IPMT(P2/12,6,$E$25,O25)+IPMT(P2/12,7,$E$25,O25)+IPMT(P2/12,8,$E$25,O25)+IPMT(P2/12,9,$E$25,O25)+IPMT(P2/12,10,$E$25,O25)+IPMT(P2/12,11,$E$25,O25)+IPMT(P2/12,12,$E$25,O25))</f>
        <v>0</v>
      </c>
      <c r="Q50" s="26">
        <f>-1*(IPMT(Q2/12,1,$F$25,P25)+IPMT(Q2/12,2,$F$25,P25)+IPMT(Q2/12,3,$F$25,P25)+IPMT(Q2/12,4,$F$25,P25)+IPMT(Q2/12,5,$F$25,P25)+IPMT(Q2/12,6,$F$25,P25)+IPMT(Q2/12,7,$F$25,P25)+IPMT(Q2/12,8,$F$25,P25)+IPMT(Q2/12,9,$F$25,P25)+IPMT(Q2/12,10,$F$25,P25)+IPMT(Q2/12,11,$F$25,P25)+IPMT(Q2/12,12,$F$25,P25))</f>
        <v>0</v>
      </c>
      <c r="R50" s="26">
        <f>-1*(IPMT(R2/12,1,$G$25,Q25)+IPMT(R2/12,2,$G$25,Q25)+IPMT(R2/12,3,$G$25,Q25)+IPMT(R2/12,4,$G$25,Q25)+IPMT(R2/12,5,$G$25,Q25)+IPMT(R2/12,6,$G$25,Q25)+IPMT(R2/12,7,$G$25,Q25)+IPMT(R2/12,8,$G$25,Q25)+IPMT(R2/12,9,$G$25,Q25)+IPMT(R2/12,10,$G$25,Q25)+IPMT(R2/12,11,$G$25,Q25)+IPMT(R2/12,12,$G$25,Q25))</f>
        <v>0</v>
      </c>
      <c r="S50" s="26">
        <f>-1*(IPMT(S2/12,1,$H$25,R25)+IPMT(S2/12,2,$H$25,R25)+IPMT(S2/12,3,$H$25,R25)+IPMT(S2/12,4,$H$25,R25)+IPMT(S2/12,5,$H$25,R25)+IPMT(S2/12,6,$H$25,R25)+IPMT(S2/12,7,$H$25,R25)+IPMT(S2/12,8,$H$25,R25)+IPMT(S2/12,9,$H$25,R25)+IPMT(S2/12,10,$H$25,R25)+IPMT(S2/12,11,$H$25,R25)+IPMT(S2/12,12,$H$25,R25))</f>
        <v>0</v>
      </c>
    </row>
    <row r="51" spans="10:30">
      <c r="J51" s="5">
        <v>1994</v>
      </c>
      <c r="L51" s="25">
        <f>$I3*L3</f>
        <v>0</v>
      </c>
      <c r="M51" s="25">
        <f>$I3*M3</f>
        <v>0</v>
      </c>
      <c r="N51" s="26">
        <f>-1*(IPMT(N3/12,1,$B$25,M26)+IPMT(N3/12,2,$B$25,M26)+IPMT(N3/12,3,$B$25,M26)+IPMT(N3/12,4,$B$25,M26)+IPMT(N3/12,5,$B$25,M26)+IPMT(N3/12,6,$B$25,M26)+IPMT(N3/12,7,$B$25,M26)+IPMT(N3/12,8,$B$25,M26)+IPMT(N3/12,9,$B$25,M26)+IPMT(N3/12,10,$B$25,M26)+IPMT(N3/12,11,$B$25,M26)+IPMT(N3/12,12,$B$25,M26))</f>
        <v>0</v>
      </c>
      <c r="O51" s="26">
        <f>-1*(IPMT(O3/12,1,$C$25,N26)+IPMT(O3/12,2,$C$25,N26)+IPMT(O3/12,3,$C$25,N26)+IPMT(O3/12,4,$C$25,N26)+IPMT(O3/12,5,$C$25,N26)+IPMT(O3/12,6,$C$25,N26)+IPMT(O3/12,7,$C$25,N26)+IPMT(O3/12,8,$C$25,N26)+IPMT(O3/12,9,$C$25,N26)+IPMT(O3/12,10,$C$25,N26)+IPMT(O3/12,11,$C$25,N26)+IPMT(O3/12,12,$C$25,N26))</f>
        <v>0</v>
      </c>
      <c r="P51" s="26">
        <f>-1*(IPMT(P3/12,1,$D$25,O26)+IPMT(P3/12,2,$D$25,O26)+IPMT(P3/12,3,$D$25,O26)+IPMT(P3/12,4,$D$25,O26)+IPMT(P3/12,5,$D$25,O26)+IPMT(P3/12,6,$D$25,O26)+IPMT(P3/12,7,$D$25,O26)+IPMT(P3/12,8,$D$25,O26)+IPMT(P3/12,9,$D$25,O26)+IPMT(P3/12,10,$D$25,O26)+IPMT(P3/12,11,$D$25,O26)+IPMT(P3/12,12,$D$25,O26))</f>
        <v>0</v>
      </c>
      <c r="Q51" s="26">
        <f>-1*(IPMT(Q3/12,1,$E$25,P26)+IPMT(Q3/12,2,$E$25,P26)+IPMT(Q3/12,3,$E$25,P26)+IPMT(Q3/12,4,$E$25,P26)+IPMT(Q3/12,5,$E$25,P26)+IPMT(Q3/12,6,$E$25,P26)+IPMT(Q3/12,7,$E$25,P26)+IPMT(Q3/12,8,$E$25,P26)+IPMT(Q3/12,9,$E$25,P26)+IPMT(Q3/12,10,$E$25,P26)+IPMT(Q3/12,11,$E$25,P26)+IPMT(Q3/12,12,$E$25,P26))</f>
        <v>0</v>
      </c>
      <c r="R51" s="26">
        <f>-1*(IPMT(R3/12,1,$F$25,Q26)+IPMT(R3/12,2,$F$25,Q26)+IPMT(R3/12,3,$F$25,Q26)+IPMT(R3/12,4,$F$25,Q26)+IPMT(R3/12,5,$F$25,Q26)+IPMT(R3/12,6,$F$25,Q26)+IPMT(R3/12,7,$F$25,Q26)+IPMT(R3/12,8,$F$25,Q26)+IPMT(R3/12,9,$F$25,Q26)+IPMT(R3/12,10,$F$25,Q26)+IPMT(R3/12,11,$F$25,Q26)+IPMT(R3/12,12,$F$25,Q26))</f>
        <v>0</v>
      </c>
      <c r="S51" s="26">
        <f>-1*(IPMT(S3/12,1,$G$25,R26)+IPMT(S3/12,2,$G$25,R26)+IPMT(S3/12,3,$G$25,R26)+IPMT(S3/12,4,$G$25,R26)+IPMT(S3/12,5,$G$25,R26)+IPMT(S3/12,6,$G$25,R26)+IPMT(S3/12,7,$G$25,R26)+IPMT(S3/12,8,$G$25,R26)+IPMT(S3/12,9,$G$25,R26)+IPMT(S3/12,10,$G$25,R26)+IPMT(S3/12,11,$G$25,R26)+IPMT(S3/12,12,$G$25,R26))</f>
        <v>0</v>
      </c>
      <c r="T51" s="26">
        <f>-1*(IPMT(T3/12,1,$H$25,S26)+IPMT(T3/12,2,$H$25,S26)+IPMT(T3/12,3,$H$25,S26)+IPMT(T3/12,4,$H$25,S26)+IPMT(T3/12,5,$H$25,S26)+IPMT(T3/12,6,$H$25,S26)+IPMT(T3/12,7,$H$25,S26)+IPMT(T3/12,8,$H$25,S26)+IPMT(T3/12,9,$H$25,S26)+IPMT(T3/12,10,$H$25,S26)+IPMT(T3/12,11,$H$25,S26)+IPMT(T3/12,12,$H$25,S26))</f>
        <v>0</v>
      </c>
    </row>
    <row r="52" spans="10:30">
      <c r="J52" s="5">
        <v>1995</v>
      </c>
      <c r="M52" s="25">
        <f>$I4*M4</f>
        <v>0</v>
      </c>
      <c r="N52" s="25">
        <f>$I4*N4</f>
        <v>0</v>
      </c>
      <c r="O52" s="26">
        <f>-1*(IPMT(O4/12,1,$B$25,N27)+IPMT(O4/12,2,$B$25,N27)+IPMT(O4/12,3,$B$25,N27)+IPMT(O4/12,4,$B$25,N27)+IPMT(O4/12,5,$B$25,N27)+IPMT(O4/12,6,$B$25,N27)+IPMT(O4/12,7,$B$25,N27)+IPMT(O4/12,8,$B$25,N27)+IPMT(O4/12,9,$B$25,N27)+IPMT(O4/12,10,$B$25,N27)+IPMT(O4/12,11,$B$25,N27)+IPMT(O4/12,12,$B$25,N27))</f>
        <v>8.0139462561665764E-2</v>
      </c>
      <c r="P52" s="26">
        <f>-1*(IPMT(P4/12,1,$C$25,O27)+IPMT(P4/12,2,$C$25,O27)+IPMT(P4/12,3,$C$25,O27)+IPMT(P4/12,4,$C$25,O27)+IPMT(P4/12,5,$C$25,O27)+IPMT(P4/12,6,$C$25,O27)+IPMT(P4/12,7,$C$25,O27)+IPMT(P4/12,8,$C$25,O27)+IPMT(P4/12,9,$C$25,O27)+IPMT(P4/12,10,$C$25,O27)+IPMT(P4/12,11,$C$25,O27)+IPMT(P4/12,12,$C$25,O27))</f>
        <v>7.0492000535009522E-2</v>
      </c>
      <c r="Q52" s="26">
        <f>-1*(IPMT(Q4/12,1,$D$25,P27)+IPMT(Q4/12,2,$D$25,P27)+IPMT(Q4/12,3,$D$25,P27)+IPMT(Q4/12,4,$D$25,P27)+IPMT(Q4/12,5,$D$25,P27)+IPMT(Q4/12,6,$D$25,P27)+IPMT(Q4/12,7,$D$25,P27)+IPMT(Q4/12,8,$D$25,P27)+IPMT(Q4/12,9,$D$25,P27)+IPMT(Q4/12,10,$D$25,P27)+IPMT(Q4/12,11,$D$25,P27)+IPMT(Q4/12,12,$D$25,P27))</f>
        <v>5.4187837494264299E-2</v>
      </c>
      <c r="R52" s="26">
        <f>-1*(IPMT(R4/12,1,$E$25,Q27)+IPMT(R4/12,2,$E$25,Q27)+IPMT(R4/12,3,$E$25,Q27)+IPMT(R4/12,4,$E$25,Q27)+IPMT(R4/12,5,$E$25,Q27)+IPMT(R4/12,6,$E$25,Q27)+IPMT(R4/12,7,$E$25,Q27)+IPMT(R4/12,8,$E$25,Q27)+IPMT(R4/12,9,$E$25,Q27)+IPMT(R4/12,10,$E$25,Q27)+IPMT(R4/12,11,$E$25,Q27)+IPMT(R4/12,12,$E$25,Q27))</f>
        <v>4.0555972262135809E-2</v>
      </c>
      <c r="S52" s="26">
        <f>-1*(IPMT(S4/12,1,$F$25,R27)+IPMT(S4/12,2,$F$25,R27)+IPMT(S4/12,3,$F$25,R27)+IPMT(S4/12,4,$F$25,R27)+IPMT(S4/12,5,$F$25,R27)+IPMT(S4/12,6,$F$25,R27)+IPMT(S4/12,7,$F$25,R27)+IPMT(S4/12,8,$F$25,R27)+IPMT(S4/12,9,$F$25,R27)+IPMT(S4/12,10,$F$25,R27)+IPMT(S4/12,11,$F$25,R27)+IPMT(S4/12,12,$F$25,R27))</f>
        <v>3.569123866952096E-2</v>
      </c>
      <c r="T52" s="26">
        <f>-1*(IPMT(T4/12,1,$G$25,S27)+IPMT(T4/12,2,$G$25,S27)+IPMT(T4/12,3,$G$25,S27)+IPMT(T4/12,4,$G$25,S27)+IPMT(T4/12,5,$G$25,S27)+IPMT(T4/12,6,$G$25,S27)+IPMT(T4/12,7,$G$25,S27)+IPMT(T4/12,8,$G$25,S27)+IPMT(T4/12,9,$G$25,S27)+IPMT(T4/12,10,$G$25,S27)+IPMT(T4/12,11,$G$25,S27)+IPMT(T4/12,12,$G$25,S27))</f>
        <v>1.6389912446219256E-2</v>
      </c>
      <c r="U52" s="26">
        <f>-1*(IPMT(U4/12,1,$H$25,T27)+IPMT(U4/12,2,$H$25,T27)+IPMT(U4/12,3,$H$25,T27)+IPMT(U4/12,4,$H$25,T27)+IPMT(U4/12,5,$H$25,T27)+IPMT(U4/12,6,$H$25,T27)+IPMT(U4/12,7,$H$25,T27)+IPMT(U4/12,8,$H$25,T27)+IPMT(U4/12,9,$H$25,T27)+IPMT(U4/12,10,$H$25,T27)+IPMT(U4/12,11,$H$25,T27)+IPMT(U4/12,12,$H$25,T27))</f>
        <v>3.9967122009278147E-3</v>
      </c>
    </row>
    <row r="53" spans="10:30">
      <c r="J53" s="5">
        <v>1996</v>
      </c>
      <c r="N53" s="25">
        <f>$I5*N5</f>
        <v>0</v>
      </c>
      <c r="O53" s="25">
        <f>$I5*O5</f>
        <v>0</v>
      </c>
      <c r="P53" s="26">
        <f>-1*(IPMT(P5/12,1,$B$25,O28)+IPMT(P5/12,2,$B$25,O28)+IPMT(P5/12,3,$B$25,O28)+IPMT(P5/12,4,$B$25,O28)+IPMT(P5/12,5,$B$25,O28)+IPMT(P5/12,6,$B$25,O28)+IPMT(P5/12,7,$B$25,O28)+IPMT(P5/12,8,$B$25,O28)+IPMT(P5/12,9,$B$25,O28)+IPMT(P5/12,10,$B$25,O28)+IPMT(P5/12,11,$B$25,O28)+IPMT(P5/12,12,$B$25,O28))</f>
        <v>0.36022391741529464</v>
      </c>
      <c r="Q53" s="26">
        <f>-1*(IPMT(Q5/12,1,$C$25,P28)+IPMT(Q5/12,2,$C$25,P28)+IPMT(Q5/12,3,$C$25,P28)+IPMT(Q5/12,4,$C$25,P28)+IPMT(Q5/12,5,$C$25,P28)+IPMT(Q5/12,6,$C$25,P28)+IPMT(Q5/12,7,$C$25,P28)+IPMT(Q5/12,8,$C$25,P28)+IPMT(Q5/12,9,$C$25,P28)+IPMT(Q5/12,10,$C$25,P28)+IPMT(Q5/12,11,$C$25,P28)+IPMT(Q5/12,12,$C$25,P28))</f>
        <v>0.2860896537511679</v>
      </c>
      <c r="R53" s="26">
        <f>-1*(IPMT(R5/12,1,$D$25,Q28)+IPMT(R5/12,2,$D$25,Q28)+IPMT(R5/12,3,$D$25,Q28)+IPMT(R5/12,4,$D$25,Q28)+IPMT(R5/12,5,$D$25,Q28)+IPMT(R5/12,6,$D$25,Q28)+IPMT(R5/12,7,$D$25,Q28)+IPMT(R5/12,8,$D$25,Q28)+IPMT(R5/12,9,$D$25,Q28)+IPMT(R5/12,10,$D$25,Q28)+IPMT(R5/12,11,$D$25,Q28)+IPMT(R5/12,12,$D$25,Q28))</f>
        <v>0.22494447846133075</v>
      </c>
      <c r="S53" s="26">
        <f>-1*(IPMT(S5/12,1,$E$25,R28)+IPMT(S5/12,2,$E$25,R28)+IPMT(S5/12,3,$E$25,R28)+IPMT(S5/12,4,$E$25,R28)+IPMT(S5/12,5,$E$25,R28)+IPMT(S5/12,6,$E$25,R28)+IPMT(S5/12,7,$E$25,R28)+IPMT(S5/12,8,$E$25,R28)+IPMT(S5/12,9,$E$25,R28)+IPMT(S5/12,10,$E$25,R28)+IPMT(S5/12,11,$E$25,R28)+IPMT(S5/12,12,$E$25,R28))</f>
        <v>0.21505333591896458</v>
      </c>
      <c r="T53" s="26">
        <f>-1*(IPMT(T5/12,1,$F$25,S28)+IPMT(T5/12,2,$F$25,S28)+IPMT(T5/12,3,$F$25,S28)+IPMT(T5/12,4,$F$25,S28)+IPMT(T5/12,5,$F$25,S28)+IPMT(T5/12,6,$F$25,S28)+IPMT(T5/12,7,$F$25,S28)+IPMT(T5/12,8,$F$25,S28)+IPMT(T5/12,9,$F$25,S28)+IPMT(T5/12,10,$F$25,S28)+IPMT(T5/12,11,$F$25,S28)+IPMT(T5/12,12,$F$25,S28))</f>
        <v>0.11682143319815322</v>
      </c>
      <c r="U53" s="26">
        <f>-1*(IPMT(U5/12,1,$G$25,T28)+IPMT(U5/12,2,$G$25,T28)+IPMT(U5/12,3,$G$25,T28)+IPMT(U5/12,4,$G$25,T28)+IPMT(U5/12,5,$G$25,T28)+IPMT(U5/12,6,$G$25,T28)+IPMT(U5/12,7,$G$25,T28)+IPMT(U5/12,8,$G$25,T28)+IPMT(U5/12,9,$G$25,T28)+IPMT(U5/12,10,$G$25,T28)+IPMT(U5/12,11,$G$25,T28)+IPMT(U5/12,12,$G$25,T28))</f>
        <v>4.9235880699030732E-2</v>
      </c>
      <c r="V53" s="26">
        <f>-1*(IPMT(V5/12,1,$H$25,U28)+IPMT(V5/12,2,$H$25,U28)+IPMT(V5/12,3,$H$25,U28)+IPMT(V5/12,4,$H$25,U28)+IPMT(V5/12,5,$H$25,U28)+IPMT(V5/12,6,$H$25,U28)+IPMT(V5/12,7,$H$25,U28)+IPMT(V5/12,8,$H$25,U28)+IPMT(V5/12,9,$H$25,U28)+IPMT(V5/12,10,$H$25,U28)+IPMT(V5/12,11,$H$25,U28)+IPMT(V5/12,12,$H$25,U28))</f>
        <v>1.4824087441627883E-2</v>
      </c>
    </row>
    <row r="54" spans="10:30">
      <c r="J54" s="5">
        <v>1997</v>
      </c>
      <c r="O54" s="25">
        <f>$I6*O6</f>
        <v>0</v>
      </c>
      <c r="P54" s="25">
        <f>$I6*P6</f>
        <v>0</v>
      </c>
      <c r="Q54" s="26">
        <f>-1*(IPMT(Q6/12,1,$B$25,P29)+IPMT(Q6/12,2,$B$25,P29)+IPMT(Q6/12,3,$B$25,P29)+IPMT(Q6/12,4,$B$25,P29)+IPMT(Q6/12,5,$B$25,P29)+IPMT(Q6/12,6,$B$25,P29)+IPMT(Q6/12,7,$B$25,P29)+IPMT(Q6/12,8,$B$25,P29)+IPMT(Q6/12,9,$B$25,P29)+IPMT(Q6/12,10,$B$25,P29)+IPMT(Q6/12,11,$B$25,P29)+IPMT(Q6/12,12,$B$25,P29))</f>
        <v>0.37946812404417557</v>
      </c>
      <c r="R54" s="26">
        <f>-1*(IPMT(R6/12,1,$C$25,Q29)+IPMT(R6/12,2,$C$25,Q29)+IPMT(R6/12,3,$C$25,Q29)+IPMT(R6/12,4,$C$25,Q29)+IPMT(R6/12,5,$C$25,Q29)+IPMT(R6/12,6,$C$25,Q29)+IPMT(R6/12,7,$C$25,Q29)+IPMT(R6/12,8,$C$25,Q29)+IPMT(R6/12,9,$C$25,Q29)+IPMT(R6/12,10,$C$25,Q29)+IPMT(R6/12,11,$C$25,Q29)+IPMT(R6/12,12,$C$25,Q29))</f>
        <v>0.30828490828741534</v>
      </c>
      <c r="S54" s="26">
        <f>-1*(IPMT(S6/12,1,$D$25,R29)+IPMT(S6/12,2,$D$25,R29)+IPMT(S6/12,3,$D$25,R29)+IPMT(S6/12,4,$D$25,R29)+IPMT(S6/12,5,$D$25,R29)+IPMT(S6/12,6,$D$25,R29)+IPMT(S6/12,7,$D$25,R29)+IPMT(S6/12,8,$D$25,R29)+IPMT(S6/12,9,$D$25,R29)+IPMT(S6/12,10,$D$25,R29)+IPMT(S6/12,11,$D$25,R29)+IPMT(S6/12,12,$D$25,R29))</f>
        <v>0.30963105965119281</v>
      </c>
      <c r="T54" s="26">
        <f>-1*(IPMT(T6/12,1,$E$25,S29)+IPMT(T6/12,2,$E$25,S29)+IPMT(T6/12,3,$E$25,S29)+IPMT(T6/12,4,$E$25,S29)+IPMT(T6/12,5,$E$25,S29)+IPMT(T6/12,6,$E$25,S29)+IPMT(T6/12,7,$E$25,S29)+IPMT(T6/12,8,$E$25,S29)+IPMT(T6/12,9,$E$25,S29)+IPMT(T6/12,10,$E$25,S29)+IPMT(T6/12,11,$E$25,S29)+IPMT(T6/12,12,$E$25,S29))</f>
        <v>0.18270141221621866</v>
      </c>
      <c r="U54" s="26">
        <f>-1*(IPMT(U6/12,1,$F$25,T29)+IPMT(U6/12,2,$F$25,T29)+IPMT(U6/12,3,$F$25,T29)+IPMT(U6/12,4,$F$25,T29)+IPMT(U6/12,5,$F$25,T29)+IPMT(U6/12,6,$F$25,T29)+IPMT(U6/12,7,$F$25,T29)+IPMT(U6/12,8,$F$25,T29)+IPMT(U6/12,9,$F$25,T29)+IPMT(U6/12,10,$F$25,T29)+IPMT(U6/12,11,$F$25,T29)+IPMT(U6/12,12,$F$25,T29))</f>
        <v>9.1098213074520651E-2</v>
      </c>
      <c r="V54" s="26">
        <f>-1*(IPMT(V6/12,1,$G$25,U29)+IPMT(V6/12,2,$G$25,U29)+IPMT(V6/12,3,$G$25,U29)+IPMT(V6/12,4,$G$25,U29)+IPMT(V6/12,5,$G$25,U29)+IPMT(V6/12,6,$G$25,U29)+IPMT(V6/12,7,$G$25,U29)+IPMT(V6/12,8,$G$25,U29)+IPMT(V6/12,9,$G$25,U29)+IPMT(V6/12,10,$G$25,U29)+IPMT(V6/12,11,$G$25,U29)+IPMT(V6/12,12,$G$25,U29))</f>
        <v>4.7405096384646461E-2</v>
      </c>
      <c r="W54" s="26">
        <f>-1*(IPMT(W6/12,1,$H$25,V29)+IPMT(W6/12,2,$H$25,V29)+IPMT(W6/12,3,$H$25,V29)+IPMT(W6/12,4,$H$25,V29)+IPMT(W6/12,5,$H$25,V29)+IPMT(W6/12,6,$H$25,V29)+IPMT(W6/12,7,$H$25,V29)+IPMT(W6/12,8,$H$25,V29)+IPMT(W6/12,9,$H$25,V29)+IPMT(W6/12,10,$H$25,V29)+IPMT(W6/12,11,$H$25,V29)+IPMT(W6/12,12,$H$25,V29))</f>
        <v>1.6663772021775672E-2</v>
      </c>
    </row>
    <row r="55" spans="10:30">
      <c r="J55" s="5">
        <v>1998</v>
      </c>
      <c r="P55" s="25">
        <f>$I7*P7</f>
        <v>0</v>
      </c>
      <c r="Q55" s="25">
        <f>$I7*Q7</f>
        <v>0</v>
      </c>
      <c r="R55" s="26">
        <f>-1*(IPMT(R7/12,1,$B$25,Q30)+IPMT(R7/12,2,$B$25,Q30)+IPMT(R7/12,3,$B$25,Q30)+IPMT(R7/12,4,$B$25,Q30)+IPMT(R7/12,5,$B$25,Q30)+IPMT(R7/12,6,$B$25,Q30)+IPMT(R7/12,7,$B$25,Q30)+IPMT(R7/12,8,$B$25,Q30)+IPMT(R7/12,9,$B$25,Q30)+IPMT(R7/12,10,$B$25,Q30)+IPMT(R7/12,11,$B$25,Q30)+IPMT(R7/12,12,$B$25,Q30))</f>
        <v>0.36530484208933067</v>
      </c>
      <c r="S55" s="26">
        <f>-1*(IPMT(S7/12,1,$C$25,R30)+IPMT(S7/12,2,$C$25,R30)+IPMT(S7/12,3,$C$25,R30)+IPMT(S7/12,4,$C$25,R30)+IPMT(S7/12,5,$C$25,R30)+IPMT(S7/12,6,$C$25,R30)+IPMT(S7/12,7,$C$25,R30)+IPMT(S7/12,8,$C$25,R30)+IPMT(S7/12,9,$C$25,R30)+IPMT(S7/12,10,$C$25,R30)+IPMT(S7/12,11,$C$25,R30)+IPMT(S7/12,12,$C$25,R30))</f>
        <v>0.37909364227236536</v>
      </c>
      <c r="T55" s="26">
        <f>-1*(IPMT(T7/12,1,$D$25,S30)+IPMT(T7/12,2,$D$25,S30)+IPMT(T7/12,3,$D$25,S30)+IPMT(T7/12,4,$D$25,S30)+IPMT(T7/12,5,$D$25,S30)+IPMT(T7/12,6,$D$25,S30)+IPMT(T7/12,7,$D$25,S30)+IPMT(T7/12,8,$D$25,S30)+IPMT(T7/12,9,$D$25,S30)+IPMT(T7/12,10,$D$25,S30)+IPMT(T7/12,11,$D$25,S30)+IPMT(T7/12,12,$D$25,S30))</f>
        <v>0.2349885185814542</v>
      </c>
      <c r="U55" s="26">
        <f>-1*(IPMT(U7/12,1,$E$25,T30)+IPMT(U7/12,2,$E$25,T30)+IPMT(U7/12,3,$E$25,T30)+IPMT(U7/12,4,$E$25,T30)+IPMT(U7/12,5,$E$25,T30)+IPMT(U7/12,6,$E$25,T30)+IPMT(U7/12,7,$E$25,T30)+IPMT(U7/12,8,$E$25,T30)+IPMT(U7/12,9,$E$25,T30)+IPMT(U7/12,10,$E$25,T30)+IPMT(U7/12,11,$E$25,T30)+IPMT(U7/12,12,$E$25,T30))</f>
        <v>0.12729562082163326</v>
      </c>
      <c r="V55" s="26">
        <f>-1*(IPMT(V7/12,1,$F$25,U30)+IPMT(V7/12,2,$F$25,U30)+IPMT(V7/12,3,$F$25,U30)+IPMT(V7/12,4,$F$25,U30)+IPMT(V7/12,5,$F$25,U30)+IPMT(V7/12,6,$F$25,U30)+IPMT(V7/12,7,$F$25,U30)+IPMT(V7/12,8,$F$25,U30)+IPMT(V7/12,9,$F$25,U30)+IPMT(V7/12,10,$F$25,U30)+IPMT(V7/12,11,$F$25,U30)+IPMT(V7/12,12,$F$25,U30))</f>
        <v>7.8377598283667721E-2</v>
      </c>
      <c r="W55" s="26">
        <f>-1*(IPMT(W7/12,1,$G$25,V30)+IPMT(W7/12,2,$G$25,V30)+IPMT(W7/12,3,$G$25,V30)+IPMT(W7/12,4,$G$25,V30)+IPMT(W7/12,5,$G$25,V30)+IPMT(W7/12,6,$G$25,V30)+IPMT(W7/12,7,$G$25,V30)+IPMT(W7/12,8,$G$25,V30)+IPMT(W7/12,9,$G$25,V30)+IPMT(W7/12,10,$G$25,V30)+IPMT(W7/12,11,$G$25,V30)+IPMT(W7/12,12,$G$25,V30))</f>
        <v>4.7620894616809933E-2</v>
      </c>
      <c r="X55" s="26">
        <f>-1*(IPMT(X7/12,1,$H$25,W30)+IPMT(X7/12,2,$H$25,W30)+IPMT(X7/12,3,$H$25,W30)+IPMT(X7/12,4,$H$25,W30)+IPMT(X7/12,5,$H$25,W30)+IPMT(X7/12,6,$H$25,W30)+IPMT(X7/12,7,$H$25,W30)+IPMT(X7/12,8,$H$25,W30)+IPMT(X7/12,9,$H$25,W30)+IPMT(X7/12,10,$H$25,W30)+IPMT(X7/12,11,$H$25,W30)+IPMT(X7/12,12,$H$25,W30))</f>
        <v>2.6791198529982102E-2</v>
      </c>
    </row>
    <row r="56" spans="10:30">
      <c r="J56" s="5">
        <v>1999</v>
      </c>
      <c r="Q56" s="25">
        <f>$I8*Q8</f>
        <v>0</v>
      </c>
      <c r="R56" s="25">
        <f>$I8*R8</f>
        <v>0</v>
      </c>
      <c r="S56" s="26">
        <f>-1*(IPMT(S8/12,1,$B$25,R31)+IPMT(S8/12,2,$B$25,R31)+IPMT(S8/12,3,$B$25,R31)+IPMT(S8/12,4,$B$25,R31)+IPMT(S8/12,5,$B$25,R31)+IPMT(S8/12,6,$B$25,R31)+IPMT(S8/12,7,$B$25,R31)+IPMT(S8/12,8,$B$25,R31)+IPMT(S8/12,9,$B$25,R31)+IPMT(S8/12,10,$B$25,R31)+IPMT(S8/12,11,$B$25,R31)+IPMT(S8/12,12,$B$25,R31))</f>
        <v>0.43180068944491312</v>
      </c>
      <c r="T56" s="26">
        <f>-1*(IPMT(T8/12,1,$C$25,S31)+IPMT(T8/12,2,$C$25,S31)+IPMT(T8/12,3,$C$25,S31)+IPMT(T8/12,4,$C$25,S31)+IPMT(T8/12,5,$C$25,S31)+IPMT(T8/12,6,$C$25,S31)+IPMT(T8/12,7,$C$25,S31)+IPMT(T8/12,8,$C$25,S31)+IPMT(T8/12,9,$C$25,S31)+IPMT(T8/12,10,$C$25,S31)+IPMT(T8/12,11,$C$25,S31)+IPMT(T8/12,12,$C$25,S31))</f>
        <v>0.27655098198421063</v>
      </c>
      <c r="U56" s="26">
        <f>-1*(IPMT(U8/12,1,$D$25,T31)+IPMT(U8/12,2,$D$25,T31)+IPMT(U8/12,3,$D$25,T31)+IPMT(U8/12,4,$D$25,T31)+IPMT(U8/12,5,$D$25,T31)+IPMT(U8/12,6,$D$25,T31)+IPMT(U8/12,7,$D$25,T31)+IPMT(U8/12,8,$D$25,T31)+IPMT(U8/12,9,$D$25,T31)+IPMT(U8/12,10,$D$25,T31)+IPMT(U8/12,11,$D$25,T31)+IPMT(U8/12,12,$D$25,T31))</f>
        <v>0.15740929652268168</v>
      </c>
      <c r="V56" s="26">
        <f>-1*(IPMT(V8/12,1,$E$25,U31)+IPMT(V8/12,2,$E$25,U31)+IPMT(V8/12,3,$E$25,U31)+IPMT(V8/12,4,$E$25,U31)+IPMT(V8/12,5,$E$25,U31)+IPMT(V8/12,6,$E$25,U31)+IPMT(V8/12,7,$E$25,U31)+IPMT(V8/12,8,$E$25,U31)+IPMT(V8/12,9,$E$25,U31)+IPMT(V8/12,10,$E$25,U31)+IPMT(V8/12,11,$E$25,U31)+IPMT(V8/12,12,$E$25,U31))</f>
        <v>0.1053081130770932</v>
      </c>
      <c r="W56" s="26">
        <f>-1*(IPMT(W8/12,1,$F$25,V31)+IPMT(W8/12,2,$F$25,V31)+IPMT(W8/12,3,$F$25,V31)+IPMT(W8/12,4,$F$25,V31)+IPMT(W8/12,5,$F$25,V31)+IPMT(W8/12,6,$F$25,V31)+IPMT(W8/12,7,$F$25,V31)+IPMT(W8/12,8,$F$25,V31)+IPMT(W8/12,9,$F$25,V31)+IPMT(W8/12,10,$F$25,V31)+IPMT(W8/12,11,$F$25,V31)+IPMT(W8/12,12,$F$25,V31))</f>
        <v>7.5709617996114476E-2</v>
      </c>
      <c r="X56" s="26">
        <f>-1*(IPMT(X8/12,1,$G$25,W31)+IPMT(X8/12,2,$G$25,W31)+IPMT(X8/12,3,$G$25,W31)+IPMT(X8/12,4,$G$25,W31)+IPMT(X8/12,5,$G$25,W31)+IPMT(X8/12,6,$G$25,W31)+IPMT(X8/12,7,$G$25,W31)+IPMT(X8/12,8,$G$25,W31)+IPMT(X8/12,9,$G$25,W31)+IPMT(X8/12,10,$G$25,W31)+IPMT(X8/12,11,$G$25,W31)+IPMT(X8/12,12,$G$25,W31))</f>
        <v>7.3687498614798536E-2</v>
      </c>
      <c r="Y56" s="26">
        <f>-1*(IPMT(Y8/12,1,$H$25,X31)+IPMT(Y8/12,2,$H$25,X31)+IPMT(Y8/12,3,$H$25,X31)+IPMT(Y8/12,4,$H$25,X31)+IPMT(Y8/12,5,$H$25,X31)+IPMT(Y8/12,6,$H$25,X31)+IPMT(Y8/12,7,$H$25,X31)+IPMT(Y8/12,8,$H$25,X31)+IPMT(Y8/12,9,$H$25,X31)+IPMT(Y8/12,10,$H$25,X31)+IPMT(Y8/12,11,$H$25,X31)+IPMT(Y8/12,12,$H$25,X31))</f>
        <v>3.5809468391455886E-2</v>
      </c>
    </row>
    <row r="57" spans="10:30">
      <c r="J57" s="5">
        <v>2000</v>
      </c>
      <c r="R57" s="25">
        <f>$I9*R9</f>
        <v>0</v>
      </c>
      <c r="S57" s="25">
        <f>$I9*S9</f>
        <v>0</v>
      </c>
      <c r="T57" s="26">
        <f>-1*(IPMT(T9/12,1,$B$25,S32)+IPMT(T9/12,2,$B$25,S32)+IPMT(T9/12,3,$B$25,S32)+IPMT(T9/12,4,$B$25,S32)+IPMT(T9/12,5,$B$25,S32)+IPMT(T9/12,6,$B$25,S32)+IPMT(T9/12,7,$B$25,S32)+IPMT(T9/12,8,$B$25,S32)+IPMT(T9/12,9,$B$25,S32)+IPMT(T9/12,10,$B$25,S32)+IPMT(T9/12,11,$B$25,S32)+IPMT(T9/12,12,$B$25,S32))</f>
        <v>0.30422033283406319</v>
      </c>
      <c r="U57" s="26">
        <f>-1*(IPMT(U9/12,1,$C$25,T32)+IPMT(U9/12,2,$C$25,T32)+IPMT(U9/12,3,$C$25,T32)+IPMT(U9/12,4,$C$25,T32)+IPMT(U9/12,5,$C$25,T32)+IPMT(U9/12,6,$C$25,T32)+IPMT(U9/12,7,$C$25,T32)+IPMT(U9/12,8,$C$25,T32)+IPMT(U9/12,9,$C$25,T32)+IPMT(U9/12,10,$C$25,T32)+IPMT(U9/12,11,$C$25,T32)+IPMT(U9/12,12,$C$25,T32))</f>
        <v>0.17894654489469897</v>
      </c>
      <c r="V57" s="26">
        <f>-1*(IPMT(V9/12,1,$D$25,U32)+IPMT(V9/12,2,$D$25,U32)+IPMT(V9/12,3,$D$25,U32)+IPMT(V9/12,4,$D$25,U32)+IPMT(V9/12,5,$D$25,U32)+IPMT(V9/12,6,$D$25,U32)+IPMT(V9/12,7,$D$25,U32)+IPMT(V9/12,8,$D$25,U32)+IPMT(V9/12,9,$D$25,U32)+IPMT(V9/12,10,$D$25,U32)+IPMT(V9/12,11,$D$25,U32)+IPMT(V9/12,12,$D$25,U32))</f>
        <v>0.12580415576631598</v>
      </c>
      <c r="W57" s="26">
        <f>-1*(IPMT(W9/12,1,$E$25,V32)+IPMT(W9/12,2,$E$25,V32)+IPMT(W9/12,3,$E$25,V32)+IPMT(W9/12,4,$E$25,V32)+IPMT(W9/12,5,$E$25,V32)+IPMT(W9/12,6,$E$25,V32)+IPMT(W9/12,7,$E$25,V32)+IPMT(W9/12,8,$E$25,V32)+IPMT(W9/12,9,$E$25,V32)+IPMT(W9/12,10,$E$25,V32)+IPMT(W9/12,11,$E$25,V32)+IPMT(W9/12,12,$E$25,V32))</f>
        <v>9.8277286810239006E-2</v>
      </c>
      <c r="X57" s="26">
        <f>-1*(IPMT(X9/12,1,$F$25,W32)+IPMT(X9/12,2,$F$25,W32)+IPMT(X9/12,3,$F$25,W32)+IPMT(X9/12,4,$F$25,W32)+IPMT(X9/12,5,$F$25,W32)+IPMT(X9/12,6,$F$25,W32)+IPMT(X9/12,7,$F$25,W32)+IPMT(X9/12,8,$F$25,W32)+IPMT(X9/12,9,$F$25,W32)+IPMT(X9/12,10,$F$25,W32)+IPMT(X9/12,11,$F$25,W32)+IPMT(X9/12,12,$F$25,W32))</f>
        <v>0.11319879692467695</v>
      </c>
      <c r="Y57" s="26">
        <f>-1*(IPMT(Y9/12,1,$G$25,X32)+IPMT(Y9/12,2,$G$25,X32)+IPMT(Y9/12,3,$G$25,X32)+IPMT(Y9/12,4,$G$25,X32)+IPMT(Y9/12,5,$G$25,X32)+IPMT(Y9/12,6,$G$25,X32)+IPMT(Y9/12,7,$G$25,X32)+IPMT(Y9/12,8,$G$25,X32)+IPMT(Y9/12,9,$G$25,X32)+IPMT(Y9/12,10,$G$25,X32)+IPMT(Y9/12,11,$G$25,X32)+IPMT(Y9/12,12,$G$25,X32))</f>
        <v>9.5220769630281324E-2</v>
      </c>
      <c r="Z57" s="26">
        <f>-1*(IPMT(Z9/12,1,$H$25,Y32)+IPMT(Z9/12,2,$H$25,Y32)+IPMT(Z9/12,3,$H$25,Y32)+IPMT(Z9/12,4,$H$25,Y32)+IPMT(Z9/12,5,$H$25,Y32)+IPMT(Z9/12,6,$H$25,Y32)+IPMT(Z9/12,7,$H$25,Y32)+IPMT(Z9/12,8,$H$25,Y32)+IPMT(Z9/12,9,$H$25,Y32)+IPMT(Z9/12,10,$H$25,Y32)+IPMT(Z9/12,11,$H$25,Y32)+IPMT(Z9/12,12,$H$25,Y32))</f>
        <v>3.4921658878601089E-2</v>
      </c>
    </row>
    <row r="58" spans="10:30">
      <c r="J58" s="5">
        <v>2001</v>
      </c>
      <c r="S58" s="25">
        <f>$I10*S10</f>
        <v>0</v>
      </c>
      <c r="T58" s="25">
        <f>$I10*T10</f>
        <v>0</v>
      </c>
      <c r="U58" s="26">
        <f>-1*(IPMT(U10/12,1,$B$25,T33)+IPMT(U10/12,2,$B$25,T33)+IPMT(U10/12,3,$B$25,T33)+IPMT(U10/12,4,$B$25,T33)+IPMT(U10/12,5,$B$25,T33)+IPMT(U10/12,6,$B$25,T33)+IPMT(U10/12,7,$B$25,T33)+IPMT(U10/12,8,$B$25,T33)+IPMT(U10/12,9,$B$25,T33)+IPMT(U10/12,10,$B$25,T33)+IPMT(U10/12,11,$B$25,T33)+IPMT(U10/12,12,$B$25,T33))</f>
        <v>0.19505683420512099</v>
      </c>
      <c r="V58" s="26">
        <f>-1*(IPMT(V10/12,1,$C$25,U33)+IPMT(V10/12,2,$C$25,U33)+IPMT(V10/12,3,$C$25,U33)+IPMT(V10/12,4,$C$25,U33)+IPMT(V10/12,5,$C$25,U33)+IPMT(V10/12,6,$C$25,U33)+IPMT(V10/12,7,$C$25,U33)+IPMT(V10/12,8,$C$25,U33)+IPMT(V10/12,9,$C$25,U33)+IPMT(V10/12,10,$C$25,U33)+IPMT(V10/12,11,$C$25,U33)+IPMT(V10/12,12,$C$25,U33))</f>
        <v>0.14173035501646003</v>
      </c>
      <c r="W58" s="26">
        <f>-1*(IPMT(W10/12,1,$D$25,V33)+IPMT(W10/12,2,$D$25,V33)+IPMT(W10/12,3,$D$25,V33)+IPMT(W10/12,4,$D$25,V33)+IPMT(W10/12,5,$D$25,V33)+IPMT(W10/12,6,$D$25,V33)+IPMT(W10/12,7,$D$25,V33)+IPMT(W10/12,8,$D$25,V33)+IPMT(W10/12,9,$D$25,V33)+IPMT(W10/12,10,$D$25,V33)+IPMT(W10/12,11,$D$25,V33)+IPMT(W10/12,12,$D$25,V33))</f>
        <v>0.11635233313571008</v>
      </c>
      <c r="X58" s="26">
        <f>-1*(IPMT(X10/12,1,$E$25,W33)+IPMT(X10/12,2,$E$25,W33)+IPMT(X10/12,3,$E$25,W33)+IPMT(X10/12,4,$E$25,W33)+IPMT(X10/12,5,$E$25,W33)+IPMT(X10/12,6,$E$25,W33)+IPMT(X10/12,7,$E$25,W33)+IPMT(X10/12,8,$E$25,W33)+IPMT(X10/12,9,$E$25,W33)+IPMT(X10/12,10,$E$25,W33)+IPMT(X10/12,11,$E$25,W33)+IPMT(X10/12,12,$E$25,W33))</f>
        <v>0.14562791676385853</v>
      </c>
      <c r="Y58" s="26">
        <f>-1*(IPMT(Y10/12,1,$F$25,X33)+IPMT(Y10/12,2,$F$25,X33)+IPMT(Y10/12,3,$F$25,X33)+IPMT(Y10/12,4,$F$25,X33)+IPMT(Y10/12,5,$F$25,X33)+IPMT(Y10/12,6,$F$25,X33)+IPMT(Y10/12,7,$F$25,X33)+IPMT(Y10/12,8,$F$25,X33)+IPMT(Y10/12,9,$F$25,X33)+IPMT(Y10/12,10,$F$25,X33)+IPMT(Y10/12,11,$F$25,X33)+IPMT(Y10/12,12,$F$25,X33))</f>
        <v>0.14496254829742788</v>
      </c>
      <c r="Z58" s="26">
        <f>-1*(IPMT(Z10/12,1,$G$25,Y33)+IPMT(Z10/12,2,$G$25,Y33)+IPMT(Z10/12,3,$G$25,Y33)+IPMT(Z10/12,4,$G$25,Y33)+IPMT(Z10/12,5,$G$25,Y33)+IPMT(Z10/12,6,$G$25,Y33)+IPMT(Z10/12,7,$G$25,Y33)+IPMT(Z10/12,8,$G$25,Y33)+IPMT(Z10/12,9,$G$25,Y33)+IPMT(Z10/12,10,$G$25,Y33)+IPMT(Z10/12,11,$G$25,Y33)+IPMT(Z10/12,12,$G$25,Y33))</f>
        <v>9.2000847968192134E-2</v>
      </c>
      <c r="AA58" s="26">
        <f>-1*(IPMT(AA10/12,1,$H$25,Z33)+IPMT(AA10/12,2,$H$25,Z33)+IPMT(AA10/12,3,$H$25,Z33)+IPMT(AA10/12,4,$H$25,Z33)+IPMT(AA10/12,5,$H$25,Z33)+IPMT(AA10/12,6,$H$25,Z33)+IPMT(AA10/12,7,$H$25,Z33)+IPMT(AA10/12,8,$H$25,Z33)+IPMT(AA10/12,9,$H$25,Z33)+IPMT(AA10/12,10,$H$25,Z33)+IPMT(AA10/12,11,$H$25,Z33)+IPMT(AA10/12,12,$H$25,Z33))</f>
        <v>1.9372680451394602E-2</v>
      </c>
    </row>
    <row r="59" spans="10:30">
      <c r="J59" s="5">
        <v>2002</v>
      </c>
      <c r="T59" s="25">
        <f>$I11*T11</f>
        <v>0</v>
      </c>
      <c r="U59" s="25">
        <f>$I11*U11</f>
        <v>0</v>
      </c>
      <c r="V59" s="26">
        <f>-1*(IPMT(V11/12,1,$B$25,U34)+IPMT(V11/12,2,$B$25,U34)+IPMT(V11/12,3,$B$25,U34)+IPMT(V11/12,4,$B$25,U34)+IPMT(V11/12,5,$B$25,U34)+IPMT(V11/12,6,$B$25,U34)+IPMT(V11/12,7,$B$25,U34)+IPMT(V11/12,8,$B$25,U34)+IPMT(V11/12,9,$B$25,U34)+IPMT(V11/12,10,$B$25,U34)+IPMT(V11/12,11,$B$25,U34)+IPMT(V11/12,12,$B$25,U34))</f>
        <v>0.16497451871552621</v>
      </c>
      <c r="W59" s="26">
        <f>-1*(IPMT(W11/12,1,$C$25,V34)+IPMT(W11/12,2,$C$25,V34)+IPMT(W11/12,3,$C$25,V34)+IPMT(W11/12,4,$C$25,V34)+IPMT(W11/12,5,$C$25,V34)+IPMT(W11/12,6,$C$25,V34)+IPMT(W11/12,7,$C$25,V34)+IPMT(W11/12,8,$C$25,V34)+IPMT(W11/12,9,$C$25,V34)+IPMT(W11/12,10,$C$25,V34)+IPMT(W11/12,11,$C$25,V34)+IPMT(W11/12,12,$C$25,V34))</f>
        <v>0.13998185732550558</v>
      </c>
      <c r="X59" s="26">
        <f>-1*(IPMT(X11/12,1,$D$25,W34)+IPMT(X11/12,2,$D$25,W34)+IPMT(X11/12,3,$D$25,W34)+IPMT(X11/12,4,$D$25,W34)+IPMT(X11/12,5,$D$25,W34)+IPMT(X11/12,6,$D$25,W34)+IPMT(X11/12,7,$D$25,W34)+IPMT(X11/12,8,$D$25,W34)+IPMT(X11/12,9,$D$25,W34)+IPMT(X11/12,10,$D$25,W34)+IPMT(X11/12,11,$D$25,W34)+IPMT(X11/12,12,$D$25,W34))</f>
        <v>0.18411543191875324</v>
      </c>
      <c r="Y59" s="26">
        <f>-1*(IPMT(Y11/12,1,$E$25,X34)+IPMT(Y11/12,2,$E$25,X34)+IPMT(Y11/12,3,$E$25,X34)+IPMT(Y11/12,4,$E$25,X34)+IPMT(Y11/12,5,$E$25,X34)+IPMT(Y11/12,6,$E$25,X34)+IPMT(Y11/12,7,$E$25,X34)+IPMT(Y11/12,8,$E$25,X34)+IPMT(Y11/12,9,$E$25,X34)+IPMT(Y11/12,10,$E$25,X34)+IPMT(Y11/12,11,$E$25,X34)+IPMT(Y11/12,12,$E$25,X34))</f>
        <v>0.1991256276291635</v>
      </c>
      <c r="Z59" s="26">
        <f>-1*(IPMT(Z11/12,1,$F$25,Y34)+IPMT(Z11/12,2,$F$25,Y34)+IPMT(Z11/12,3,$F$25,Y34)+IPMT(Z11/12,4,$F$25,Y34)+IPMT(Z11/12,5,$F$25,Y34)+IPMT(Z11/12,6,$F$25,Y34)+IPMT(Z11/12,7,$F$25,Y34)+IPMT(Z11/12,8,$F$25,Y34)+IPMT(Z11/12,9,$F$25,Y34)+IPMT(Z11/12,10,$F$25,Y34)+IPMT(Z11/12,11,$F$25,Y34)+IPMT(Z11/12,12,$F$25,Y34))</f>
        <v>0.14952215926383317</v>
      </c>
      <c r="AA59" s="26">
        <f>-1*(IPMT(AA11/12,1,$G$25,Z34)+IPMT(AA11/12,2,$G$25,Z34)+IPMT(AA11/12,3,$G$25,Z34)+IPMT(AA11/12,4,$G$25,Z34)+IPMT(AA11/12,5,$G$25,Z34)+IPMT(AA11/12,6,$G$25,Z34)+IPMT(AA11/12,7,$G$25,Z34)+IPMT(AA11/12,8,$G$25,Z34)+IPMT(AA11/12,9,$G$25,Z34)+IPMT(AA11/12,10,$G$25,Z34)+IPMT(AA11/12,11,$G$25,Z34)+IPMT(AA11/12,12,$G$25,Z34))</f>
        <v>5.4410042965685676E-2</v>
      </c>
      <c r="AB59" s="26">
        <f>-1*(IPMT(AB11/12,1,$H$25,AA34)+IPMT(AB11/12,2,$H$25,AA34)+IPMT(AB11/12,3,$H$25,AA34)+IPMT(AB11/12,4,$H$25,AA34)+IPMT(AB11/12,5,$H$25,AA34)+IPMT(AB11/12,6,$H$25,AA34)+IPMT(AB11/12,7,$H$25,AA34)+IPMT(AB11/12,8,$H$25,AA34)+IPMT(AB11/12,9,$H$25,AA34)+IPMT(AB11/12,10,$H$25,AA34)+IPMT(AB11/12,11,$H$25,AA34)+IPMT(AB11/12,12,$H$25,AA34))</f>
        <v>1.1444704712634157E-2</v>
      </c>
    </row>
    <row r="60" spans="10:30">
      <c r="J60" s="5">
        <v>2003</v>
      </c>
      <c r="U60" s="25">
        <f>$I12*U12</f>
        <v>0</v>
      </c>
      <c r="V60" s="25">
        <f>$I12*V12</f>
        <v>0</v>
      </c>
      <c r="W60" s="26">
        <f>-1*(IPMT(W12/12,1,$B$25,V35)+IPMT(W12/12,2,$B$25,V35)+IPMT(W12/12,3,$B$25,V35)+IPMT(W12/12,4,$B$25,V35)+IPMT(W12/12,5,$B$25,V35)+IPMT(W12/12,6,$B$25,V35)+IPMT(W12/12,7,$B$25,V35)+IPMT(W12/12,8,$B$25,V35)+IPMT(W12/12,9,$B$25,V35)+IPMT(W12/12,10,$B$25,V35)+IPMT(W12/12,11,$B$25,V35)+IPMT(W12/12,12,$B$25,V35))</f>
        <v>0.17400968292012445</v>
      </c>
      <c r="X60" s="26">
        <f>-1*(IPMT(X12/12,1,$C$25,W35)+IPMT(X12/12,2,$C$25,W35)+IPMT(X12/12,3,$C$25,W35)+IPMT(X12/12,4,$C$25,W35)+IPMT(X12/12,5,$C$25,W35)+IPMT(X12/12,6,$C$25,W35)+IPMT(X12/12,7,$C$25,W35)+IPMT(X12/12,8,$C$25,W35)+IPMT(X12/12,9,$C$25,W35)+IPMT(X12/12,10,$C$25,W35)+IPMT(X12/12,11,$C$25,W35)+IPMT(X12/12,12,$C$25,W35))</f>
        <v>0.23654923218233354</v>
      </c>
      <c r="Y60" s="26">
        <f>-1*(IPMT(Y12/12,1,$D$25,X35)+IPMT(Y12/12,2,$D$25,X35)+IPMT(Y12/12,3,$D$25,X35)+IPMT(Y12/12,4,$D$25,X35)+IPMT(Y12/12,5,$D$25,X35)+IPMT(Y12/12,6,$D$25,X35)+IPMT(Y12/12,7,$D$25,X35)+IPMT(Y12/12,8,$D$25,X35)+IPMT(Y12/12,9,$D$25,X35)+IPMT(Y12/12,10,$D$25,X35)+IPMT(Y12/12,11,$D$25,X35)+IPMT(Y12/12,12,$D$25,X35))</f>
        <v>0.26880918896553752</v>
      </c>
      <c r="Z60" s="26">
        <f>-1*(IPMT(Z12/12,1,$E$25,Y35)+IPMT(Z12/12,2,$E$25,Y35)+IPMT(Z12/12,3,$E$25,Y35)+IPMT(Z12/12,4,$E$25,Y35)+IPMT(Z12/12,5,$E$25,Y35)+IPMT(Z12/12,6,$E$25,Y35)+IPMT(Z12/12,7,$E$25,Y35)+IPMT(Z12/12,8,$E$25,Y35)+IPMT(Z12/12,9,$E$25,Y35)+IPMT(Z12/12,10,$E$25,Y35)+IPMT(Z12/12,11,$E$25,Y35)+IPMT(Z12/12,12,$E$25,Y35))</f>
        <v>0.21927219569572515</v>
      </c>
      <c r="AA60" s="26">
        <f>-1*(IPMT(AA12/12,1,$F$25,Z35)+IPMT(AA12/12,2,$F$25,Z35)+IPMT(AA12/12,3,$F$25,Z35)+IPMT(AA12/12,4,$F$25,Z35)+IPMT(AA12/12,5,$F$25,Z35)+IPMT(AA12/12,6,$F$25,Z35)+IPMT(AA12/12,7,$F$25,Z35)+IPMT(AA12/12,8,$F$25,Z35)+IPMT(AA12/12,9,$F$25,Z35)+IPMT(AA12/12,10,$F$25,Z35)+IPMT(AA12/12,11,$F$25,Z35)+IPMT(AA12/12,12,$F$25,Z35))</f>
        <v>9.4387601670265234E-2</v>
      </c>
      <c r="AB60" s="26">
        <f>-1*(IPMT(AB12/12,1,$G$25,AA35)+IPMT(AB12/12,2,$G$25,AA35)+IPMT(AB12/12,3,$G$25,AA35)+IPMT(AB12/12,4,$G$25,AA35)+IPMT(AB12/12,5,$G$25,AA35)+IPMT(AB12/12,6,$G$25,AA35)+IPMT(AB12/12,7,$G$25,AA35)+IPMT(AB12/12,8,$G$25,AA35)+IPMT(AB12/12,9,$G$25,AA35)+IPMT(AB12/12,10,$G$25,AA35)+IPMT(AB12/12,11,$G$25,AA35)+IPMT(AB12/12,12,$G$25,AA35))</f>
        <v>3.4297852252690088E-2</v>
      </c>
      <c r="AC60" s="26">
        <f>-1*(IPMT(AC12/12,1,$H$25,AB35)+IPMT(AC12/12,2,$H$25,AB35)+IPMT(AC12/12,3,$H$25,AB35)+IPMT(AC12/12,4,$H$25,AB35)+IPMT(AC12/12,5,$H$25,AB35)+IPMT(AC12/12,6,$H$25,AB35)+IPMT(AC12/12,7,$H$25,AB35)+IPMT(AC12/12,8,$H$25,AB35)+IPMT(AC12/12,9,$H$25,AB35)+IPMT(AC12/12,10,$H$25,AB35)+IPMT(AC12/12,11,$H$25,AB35)+IPMT(AC12/12,12,$H$25,AB35))</f>
        <v>1.2135844572804902E-2</v>
      </c>
    </row>
    <row r="61" spans="10:30">
      <c r="J61" s="5">
        <v>2004</v>
      </c>
      <c r="V61" s="25">
        <f>$I13*V13</f>
        <v>0</v>
      </c>
      <c r="W61" s="25">
        <f>$I13*W13</f>
        <v>0</v>
      </c>
      <c r="X61" s="26">
        <f>-1*(IPMT(X13/12,1,$B$25,W36)+IPMT(X13/12,2,$B$25,W36)+IPMT(X13/12,3,$B$25,W36)+IPMT(X13/12,4,$B$25,W36)+IPMT(X13/12,5,$B$25,W36)+IPMT(X13/12,6,$B$25,W36)+IPMT(X13/12,7,$B$25,W36)+IPMT(X13/12,8,$B$25,W36)+IPMT(X13/12,9,$B$25,W36)+IPMT(X13/12,10,$B$25,W36)+IPMT(X13/12,11,$B$25,W36)+IPMT(X13/12,12,$B$25,W36))</f>
        <v>0.28413471236864379</v>
      </c>
      <c r="Y61" s="26">
        <f>-1*(IPMT(Y13/12,1,$C$25,X36)+IPMT(Y13/12,2,$C$25,X36)+IPMT(Y13/12,3,$C$25,X36)+IPMT(Y13/12,4,$C$25,X36)+IPMT(Y13/12,5,$C$25,X36)+IPMT(Y13/12,6,$C$25,X36)+IPMT(Y13/12,7,$C$25,X36)+IPMT(Y13/12,8,$C$25,X36)+IPMT(Y13/12,9,$C$25,X36)+IPMT(Y13/12,10,$C$25,X36)+IPMT(Y13/12,11,$C$25,X36)+IPMT(Y13/12,12,$C$25,X36))</f>
        <v>0.3336647041701758</v>
      </c>
      <c r="Z61" s="26">
        <f>-1*(IPMT(Z13/12,1,$D$25,Y36)+IPMT(Z13/12,2,$D$25,Y36)+IPMT(Z13/12,3,$D$25,Y36)+IPMT(Z13/12,4,$D$25,Y36)+IPMT(Z13/12,5,$D$25,Y36)+IPMT(Z13/12,6,$D$25,Y36)+IPMT(Z13/12,7,$D$25,Y36)+IPMT(Z13/12,8,$D$25,Y36)+IPMT(Z13/12,9,$D$25,Y36)+IPMT(Z13/12,10,$D$25,Y36)+IPMT(Z13/12,11,$D$25,Y36)+IPMT(Z13/12,12,$D$25,Y36))</f>
        <v>0.28594166050306824</v>
      </c>
      <c r="AA61" s="26">
        <f>-1*(IPMT(AA13/12,1,$E$25,Z36)+IPMT(AA13/12,2,$E$25,Z36)+IPMT(AA13/12,3,$E$25,Z36)+IPMT(AA13/12,4,$E$25,Z36)+IPMT(AA13/12,5,$E$25,Z36)+IPMT(AA13/12,6,$E$25,Z36)+IPMT(AA13/12,7,$E$25,Z36)+IPMT(AA13/12,8,$E$25,Z36)+IPMT(AA13/12,9,$E$25,Z36)+IPMT(AA13/12,10,$E$25,Z36)+IPMT(AA13/12,11,$E$25,Z36)+IPMT(AA13/12,12,$E$25,Z36))</f>
        <v>0.1337099666342258</v>
      </c>
      <c r="AB61" s="26">
        <f>-1*(IPMT(AB13/12,1,$F$25,AA36)+IPMT(AB13/12,2,$F$25,AA36)+IPMT(AB13/12,3,$F$25,AA36)+IPMT(AB13/12,4,$F$25,AA36)+IPMT(AB13/12,5,$F$25,AA36)+IPMT(AB13/12,6,$F$25,AA36)+IPMT(AB13/12,7,$F$25,AA36)+IPMT(AB13/12,8,$F$25,AA36)+IPMT(AB13/12,9,$F$25,AA36)+IPMT(AB13/12,10,$F$25,AA36)+IPMT(AB13/12,11,$F$25,AA36)+IPMT(AB13/12,12,$F$25,AA36))</f>
        <v>5.7483051638633015E-2</v>
      </c>
      <c r="AC61" s="26">
        <f>-1*(IPMT(AC13/12,1,$G$25,AB36)+IPMT(AC13/12,2,$G$25,AB36)+IPMT(AC13/12,3,$G$25,AB36)+IPMT(AC13/12,4,$G$25,AB36)+IPMT(AC13/12,5,$G$25,AB36)+IPMT(AC13/12,6,$G$25,AB36)+IPMT(AC13/12,7,$G$25,AB36)+IPMT(AC13/12,8,$G$25,AB36)+IPMT(AC13/12,9,$G$25,AB36)+IPMT(AC13/12,10,$G$25,AB36)+IPMT(AC13/12,11,$G$25,AB36)+IPMT(AC13/12,12,$G$25,AB36))</f>
        <v>3.51454413225483E-2</v>
      </c>
      <c r="AD61" s="26">
        <f>-1*(IPMT(AD13/12,1,$H$25,AC36)+IPMT(AD13/12,2,$H$25,AC36)+IPMT(AD13/12,3,$H$25,AC36)+IPMT(AD13/12,4,$H$25,AC36)+IPMT(AD13/12,5,$H$25,AC36)+IPMT(AD13/12,6,$H$25,AC36)+IPMT(AD13/12,7,$H$25,AC36)+IPMT(AD13/12,8,$H$25,AC36)+IPMT(AD13/12,9,$H$25,AC36)+IPMT(AD13/12,10,$H$25,AC36)+IPMT(AD13/12,11,$H$25,AC36)+IPMT(AD13/12,12,$H$25,AC36))</f>
        <v>0</v>
      </c>
    </row>
    <row r="62" spans="10:30">
      <c r="J62" s="5">
        <v>2005</v>
      </c>
      <c r="W62" s="25">
        <f>$I14*W14</f>
        <v>0</v>
      </c>
      <c r="X62" s="25">
        <f>$I14*X14</f>
        <v>0</v>
      </c>
      <c r="Y62" s="26">
        <f>-1*(IPMT(Y14/12,1,$B$25,X37)+IPMT(Y14/12,2,$B$25,X37)+IPMT(Y14/12,3,$B$25,X37)+IPMT(Y14/12,4,$B$25,X37)+IPMT(Y14/12,5,$B$25,X37)+IPMT(Y14/12,6,$B$25,X37)+IPMT(Y14/12,7,$B$25,X37)+IPMT(Y14/12,8,$B$25,X37)+IPMT(Y14/12,9,$B$25,X37)+IPMT(Y14/12,10,$B$25,X37)+IPMT(Y14/12,11,$B$25,X37)+IPMT(Y14/12,12,$B$25,X37))</f>
        <v>0.38550881512945573</v>
      </c>
      <c r="Z62" s="26">
        <f>-1*(IPMT(Z14/12,1,$C$25,Y37)+IPMT(Z14/12,2,$C$25,Y37)+IPMT(Z14/12,3,$C$25,Y37)+IPMT(Z14/12,4,$C$25,Y37)+IPMT(Z14/12,5,$C$25,Y37)+IPMT(Z14/12,6,$C$25,Y37)+IPMT(Z14/12,7,$C$25,Y37)+IPMT(Z14/12,8,$C$25,Y37)+IPMT(Z14/12,9,$C$25,Y37)+IPMT(Z14/12,10,$C$25,Y37)+IPMT(Z14/12,11,$C$25,Y37)+IPMT(Z14/12,12,$C$25,Y37))</f>
        <v>0.34135861379742233</v>
      </c>
      <c r="AA62" s="26">
        <f>-1*(IPMT(AA14/12,1,$D$25,Z37)+IPMT(AA14/12,2,$D$25,Z37)+IPMT(AA14/12,3,$D$25,Z37)+IPMT(AA14/12,4,$D$25,Z37)+IPMT(AA14/12,5,$D$25,Z37)+IPMT(AA14/12,6,$D$25,Z37)+IPMT(AA14/12,7,$D$25,Z37)+IPMT(AA14/12,8,$D$25,Z37)+IPMT(AA14/12,9,$D$25,Z37)+IPMT(AA14/12,10,$D$25,Z37)+IPMT(AA14/12,11,$D$25,Z37)+IPMT(AA14/12,12,$D$25,Z37))</f>
        <v>0.16770476488546088</v>
      </c>
      <c r="AB62" s="26">
        <f>-1*(IPMT(AB14/12,1,$E$25,AA37)+IPMT(AB14/12,2,$E$25,AA37)+IPMT(AB14/12,3,$E$25,AA37)+IPMT(AB14/12,4,$E$25,AA37)+IPMT(AB14/12,5,$E$25,AA37)+IPMT(AB14/12,6,$E$25,AA37)+IPMT(AB14/12,7,$E$25,AA37)+IPMT(AB14/12,8,$E$25,AA37)+IPMT(AB14/12,9,$E$25,AA37)+IPMT(AB14/12,10,$E$25,AA37)+IPMT(AB14/12,11,$E$25,AA37)+IPMT(AB14/12,12,$E$25,AA37))</f>
        <v>7.8335891224020765E-2</v>
      </c>
      <c r="AC62" s="26">
        <f>-1*(IPMT(AC14/12,1,$F$25,AB37)+IPMT(AC14/12,2,$F$25,AB37)+IPMT(AC14/12,3,$F$25,AB37)+IPMT(AC14/12,4,$F$25,AB37)+IPMT(AC14/12,5,$F$25,AB37)+IPMT(AC14/12,6,$F$25,AB37)+IPMT(AC14/12,7,$F$25,AB37)+IPMT(AC14/12,8,$F$25,AB37)+IPMT(AC14/12,9,$F$25,AB37)+IPMT(AC14/12,10,$F$25,AB37)+IPMT(AC14/12,11,$F$25,AB37)+IPMT(AC14/12,12,$F$25,AB37))</f>
        <v>5.6672270549106056E-2</v>
      </c>
      <c r="AD62" s="26">
        <f>-1*(IPMT(AD14/12,1,$G$25,AC37)+IPMT(AD14/12,2,$G$25,AC37)+IPMT(AD14/12,3,$G$25,AC37)+IPMT(AD14/12,4,$G$25,AC37)+IPMT(AD14/12,5,$G$25,AC37)+IPMT(AD14/12,6,$G$25,AC37)+IPMT(AD14/12,7,$G$25,AC37)+IPMT(AD14/12,8,$G$25,AC37)+IPMT(AD14/12,9,$G$25,AC37)+IPMT(AD14/12,10,$G$25,AC37)+IPMT(AD14/12,11,$G$25,AC37)+IPMT(AD14/12,12,$G$25,AC37))</f>
        <v>0</v>
      </c>
    </row>
    <row r="63" spans="10:30">
      <c r="J63" s="5">
        <v>2006</v>
      </c>
      <c r="X63" s="25">
        <f>$I15*X15</f>
        <v>0</v>
      </c>
      <c r="Y63" s="25">
        <f>$I15*Y15</f>
        <v>0</v>
      </c>
      <c r="Z63" s="26">
        <f>-1*(IPMT(Z15/12,1,$B$25,Y38)+IPMT(Z15/12,2,$B$25,Y38)+IPMT(Z15/12,3,$B$25,Y38)+IPMT(Z15/12,4,$B$25,Y38)+IPMT(Z15/12,5,$B$25,Y38)+IPMT(Z15/12,6,$B$25,Y38)+IPMT(Z15/12,7,$B$25,Y38)+IPMT(Z15/12,8,$B$25,Y38)+IPMT(Z15/12,9,$B$25,Y38)+IPMT(Z15/12,10,$B$25,Y38)+IPMT(Z15/12,11,$B$25,Y38)+IPMT(Z15/12,12,$B$25,Y38))</f>
        <v>0.37468105270800561</v>
      </c>
      <c r="AA63" s="26">
        <f>-1*(IPMT(AA15/12,1,$C$25,Z38)+IPMT(AA15/12,2,$C$25,Z38)+IPMT(AA15/12,3,$C$25,Z38)+IPMT(AA15/12,4,$C$25,Z38)+IPMT(AA15/12,5,$C$25,Z38)+IPMT(AA15/12,6,$C$25,Z38)+IPMT(AA15/12,7,$C$25,Z38)+IPMT(AA15/12,8,$C$25,Z38)+IPMT(AA15/12,9,$C$25,Z38)+IPMT(AA15/12,10,$C$25,Z38)+IPMT(AA15/12,11,$C$25,Z38)+IPMT(AA15/12,12,$C$25,Z38))</f>
        <v>0.19021213865449238</v>
      </c>
      <c r="AB63" s="26">
        <f>-1*(IPMT(AB15/12,1,$D$25,AA38)+IPMT(AB15/12,2,$D$25,AA38)+IPMT(AB15/12,3,$D$25,AA38)+IPMT(AB15/12,4,$D$25,AA38)+IPMT(AB15/12,5,$D$25,AA38)+IPMT(AB15/12,6,$D$25,AA38)+IPMT(AB15/12,7,$D$25,AA38)+IPMT(AB15/12,8,$D$25,AA38)+IPMT(AB15/12,9,$D$25,AA38)+IPMT(AB15/12,10,$D$25,AA38)+IPMT(AB15/12,11,$D$25,AA38)+IPMT(AB15/12,12,$D$25,AA38))</f>
        <v>9.336606839424974E-2</v>
      </c>
      <c r="AC63" s="26">
        <f>-1*(IPMT(AC15/12,1,$E$25,AB38)+IPMT(AC15/12,2,$E$25,AB38)+IPMT(AC15/12,3,$E$25,AB38)+IPMT(AC15/12,4,$E$25,AB38)+IPMT(AC15/12,5,$E$25,AB38)+IPMT(AC15/12,6,$E$25,AB38)+IPMT(AC15/12,7,$E$25,AB38)+IPMT(AC15/12,8,$E$25,AB38)+IPMT(AC15/12,9,$E$25,AB38)+IPMT(AC15/12,10,$E$25,AB38)+IPMT(AC15/12,11,$E$25,AB38)+IPMT(AC15/12,12,$E$25,AB38))</f>
        <v>7.3397265647519763E-2</v>
      </c>
      <c r="AD63" s="26">
        <f>-1*(IPMT(AD15/12,1,$F$25,AC38)+IPMT(AD15/12,2,$F$25,AC38)+IPMT(AD15/12,3,$F$25,AC38)+IPMT(AD15/12,4,$F$25,AC38)+IPMT(AD15/12,5,$F$25,AC38)+IPMT(AD15/12,6,$F$25,AC38)+IPMT(AD15/12,7,$F$25,AC38)+IPMT(AD15/12,8,$F$25,AC38)+IPMT(AD15/12,9,$F$25,AC38)+IPMT(AD15/12,10,$F$25,AC38)+IPMT(AD15/12,11,$F$25,AC38)+IPMT(AD15/12,12,$F$25,AC38))</f>
        <v>0</v>
      </c>
    </row>
    <row r="64" spans="10:30">
      <c r="J64" s="5">
        <v>2007</v>
      </c>
      <c r="Y64" s="25">
        <f>$I16*Y16</f>
        <v>0</v>
      </c>
      <c r="Z64" s="25">
        <f>$I16*Z16</f>
        <v>0</v>
      </c>
      <c r="AA64" s="26">
        <f>-1*(IPMT(AA16/12,1,$B$25,Z39)+IPMT(AA16/12,2,$B$25,Z39)+IPMT(AA16/12,3,$B$25,Z39)+IPMT(AA16/12,4,$B$25,Z39)+IPMT(AA16/12,5,$B$25,Z39)+IPMT(AA16/12,6,$B$25,Z39)+IPMT(AA16/12,7,$B$25,Z39)+IPMT(AA16/12,8,$B$25,Z39)+IPMT(AA16/12,9,$B$25,Z39)+IPMT(AA16/12,10,$B$25,Z39)+IPMT(AA16/12,11,$B$25,Z39)+IPMT(AA16/12,12,$B$25,Z39))</f>
        <v>0.33501128317719964</v>
      </c>
      <c r="AB64" s="26">
        <f>-1*(IPMT(AB16/12,1,$C$25,AA39)+IPMT(AB16/12,2,$C$25,AA39)+IPMT(AB16/12,3,$C$25,AA39)+IPMT(AB16/12,4,$C$25,AA39)+IPMT(AB16/12,5,$C$25,AA39)+IPMT(AB16/12,6,$C$25,AA39)+IPMT(AB16/12,7,$C$25,AA39)+IPMT(AB16/12,8,$C$25,AA39)+IPMT(AB16/12,9,$C$25,AA39)+IPMT(AB16/12,10,$C$25,AA39)+IPMT(AB16/12,11,$C$25,AA39)+IPMT(AB16/12,12,$C$25,AA39))</f>
        <v>0.29288696913036161</v>
      </c>
      <c r="AC64" s="26">
        <f>-1*(IPMT(AC16/12,1,$D$25,AB39)+IPMT(AC16/12,2,$D$25,AB39)+IPMT(AC16/12,3,$D$25,AB39)+IPMT(AC16/12,4,$D$25,AB39)+IPMT(AC16/12,5,$D$25,AB39)+IPMT(AC16/12,6,$D$25,AB39)+IPMT(AC16/12,7,$D$25,AB39)+IPMT(AC16/12,8,$D$25,AB39)+IPMT(AC16/12,9,$D$25,AB39)+IPMT(AC16/12,10,$D$25,AB39)+IPMT(AC16/12,11,$D$25,AB39)+IPMT(AC16/12,12,$D$25,AB39))</f>
        <v>0.24780721825439556</v>
      </c>
      <c r="AD64" s="26">
        <f>-1*(IPMT(AD16/12,1,$E$25,AC39)+IPMT(AD16/12,2,$E$25,AC39)+IPMT(AD16/12,3,$E$25,AC39)+IPMT(AD16/12,4,$E$25,AC39)+IPMT(AD16/12,5,$E$25,AC39)+IPMT(AD16/12,6,$E$25,AC39)+IPMT(AD16/12,7,$E$25,AC39)+IPMT(AD16/12,8,$E$25,AC39)+IPMT(AD16/12,9,$E$25,AC39)+IPMT(AD16/12,10,$E$25,AC39)+IPMT(AD16/12,11,$E$25,AC39)+IPMT(AD16/12,12,$E$25,AC39))</f>
        <v>0.19956467745528469</v>
      </c>
    </row>
    <row r="65" spans="10:30">
      <c r="J65" s="5">
        <v>2008</v>
      </c>
      <c r="Z65" s="25">
        <f>$I17*Z17</f>
        <v>0</v>
      </c>
      <c r="AA65" s="25">
        <f>$I17*AA17</f>
        <v>0</v>
      </c>
      <c r="AB65" s="26">
        <f>-1*(IPMT(AB17/12,1,$B$25,AA40)+IPMT(AB17/12,2,$B$25,AA40)+IPMT(AB17/12,3,$B$25,AA40)+IPMT(AB17/12,4,$B$25,AA40)+IPMT(AB17/12,5,$B$25,AA40)+IPMT(AB17/12,6,$B$25,AA40)+IPMT(AB17/12,7,$B$25,AA40)+IPMT(AB17/12,8,$B$25,AA40)+IPMT(AB17/12,9,$B$25,AA40)+IPMT(AB17/12,10,$B$25,AA40)+IPMT(AB17/12,11,$B$25,AA40)+IPMT(AB17/12,12,$B$25,AA40))</f>
        <v>0.37774845223320547</v>
      </c>
      <c r="AC65" s="26">
        <f>-1*(IPMT(AC17/12,1,$C$25,AB40)+IPMT(AC17/12,2,$C$25,AB40)+IPMT(AC17/12,3,$C$25,AB40)+IPMT(AC17/12,4,$C$25,AB40)+IPMT(AC17/12,5,$C$25,AB40)+IPMT(AC17/12,6,$C$25,AB40)+IPMT(AC17/12,7,$C$25,AB40)+IPMT(AC17/12,8,$C$25,AB40)+IPMT(AC17/12,9,$C$25,AB40)+IPMT(AC17/12,10,$C$25,AB40)+IPMT(AC17/12,11,$C$25,AB40)+IPMT(AC17/12,12,$C$25,AB40))</f>
        <v>0.33025036714882383</v>
      </c>
      <c r="AD65" s="26">
        <f>-1*(IPMT(AD17/12,1,$D$25,AC40)+IPMT(AD17/12,2,$D$25,AC40)+IPMT(AD17/12,3,$D$25,AC40)+IPMT(AD17/12,4,$D$25,AC40)+IPMT(AD17/12,5,$D$25,AC40)+IPMT(AD17/12,6,$D$25,AC40)+IPMT(AD17/12,7,$D$25,AC40)+IPMT(AD17/12,8,$D$25,AC40)+IPMT(AD17/12,9,$D$25,AC40)+IPMT(AD17/12,10,$D$25,AC40)+IPMT(AD17/12,11,$D$25,AC40)+IPMT(AD17/12,12,$D$25,AC40))</f>
        <v>0.27941982210283073</v>
      </c>
    </row>
    <row r="66" spans="10:30">
      <c r="J66" s="5">
        <v>2009</v>
      </c>
      <c r="AA66" s="25">
        <f>$I18*AA18</f>
        <v>0</v>
      </c>
      <c r="AB66" s="25">
        <f>$I18*AB18</f>
        <v>0</v>
      </c>
      <c r="AC66" s="26">
        <f>-1*(IPMT(AC18/12,1,$B$25,AB41)+IPMT(AC18/12,2,$B$25,AB41)+IPMT(AC18/12,3,$B$25,AB41)+IPMT(AC18/12,4,$B$25,AB41)+IPMT(AC18/12,5,$B$25,AB41)+IPMT(AC18/12,6,$B$25,AB41)+IPMT(AC18/12,7,$B$25,AB41)+IPMT(AC18/12,8,$B$25,AB41)+IPMT(AC18/12,9,$B$25,AB41)+IPMT(AC18/12,10,$B$25,AB41)+IPMT(AC18/12,11,$B$25,AB41)+IPMT(AC18/12,12,$B$25,AB41))</f>
        <v>0.47022193998235884</v>
      </c>
      <c r="AD66" s="26">
        <f>-1*(IPMT(AD18/12,1,$C$25,AC41)+IPMT(AD18/12,2,$C$25,AC41)+IPMT(AD18/12,3,$C$25,AC41)+IPMT(AD18/12,4,$C$25,AC41)+IPMT(AD18/12,5,$C$25,AC41)+IPMT(AD18/12,6,$C$25,AC41)+IPMT(AD18/12,7,$C$25,AC41)+IPMT(AD18/12,8,$C$25,AC41)+IPMT(AD18/12,9,$C$25,AC41)+IPMT(AD18/12,10,$C$25,AC41)+IPMT(AD18/12,11,$C$25,AC41)+IPMT(AD18/12,12,$C$25,AC41))</f>
        <v>0.40967584671881108</v>
      </c>
    </row>
    <row r="67" spans="10:30">
      <c r="J67" s="5">
        <v>2010</v>
      </c>
      <c r="AB67" s="25">
        <f>$I19*AB19</f>
        <v>0</v>
      </c>
      <c r="AC67" s="25">
        <f>$I19*AC19</f>
        <v>0</v>
      </c>
      <c r="AD67" s="26">
        <f>-1*(IPMT(AD19/12,1,$B$25,AC42)+IPMT(AD19/12,2,$B$25,AC42)+IPMT(AD19/12,3,$B$25,AC42)+IPMT(AD19/12,4,$B$25,AC42)+IPMT(AD19/12,5,$B$25,AC42)+IPMT(AD19/12,6,$B$25,AC42)+IPMT(AD19/12,7,$B$25,AC42)+IPMT(AD19/12,8,$B$25,AC42)+IPMT(AD19/12,9,$B$25,AC42)+IPMT(AD19/12,10,$B$25,AC42)+IPMT(AD19/12,11,$B$25,AC42)+IPMT(AD19/12,12,$B$25,AC42))</f>
        <v>0.79374176059201351</v>
      </c>
    </row>
    <row r="68" spans="10:30">
      <c r="J68" s="5">
        <v>2011</v>
      </c>
      <c r="AC68" s="25">
        <f>$I20*AC20</f>
        <v>0</v>
      </c>
      <c r="AD68" s="25">
        <f>$I20*AD20</f>
        <v>0</v>
      </c>
    </row>
    <row r="69" spans="10:30">
      <c r="J69" s="5">
        <v>2012</v>
      </c>
      <c r="AD69" s="25">
        <f>$I21*AD21</f>
        <v>0</v>
      </c>
    </row>
    <row r="70" spans="10:30">
      <c r="J70" s="5" t="s">
        <v>76</v>
      </c>
      <c r="K70" s="25">
        <f>SUM(K50:K69)</f>
        <v>0</v>
      </c>
      <c r="L70" s="25">
        <f t="shared" ref="L70:AD70" si="1">SUM(L50:L69)</f>
        <v>0</v>
      </c>
      <c r="M70" s="25">
        <f t="shared" si="1"/>
        <v>0</v>
      </c>
      <c r="N70" s="25">
        <f t="shared" si="1"/>
        <v>0</v>
      </c>
      <c r="O70" s="25">
        <f t="shared" si="1"/>
        <v>8.0139462561665764E-2</v>
      </c>
      <c r="P70" s="25">
        <f t="shared" si="1"/>
        <v>0.43071591795030417</v>
      </c>
      <c r="Q70" s="25">
        <f t="shared" si="1"/>
        <v>0.71974561528960779</v>
      </c>
      <c r="R70" s="25">
        <f t="shared" si="1"/>
        <v>0.93909020110021257</v>
      </c>
      <c r="S70" s="25">
        <f t="shared" si="1"/>
        <v>1.3712699659569569</v>
      </c>
      <c r="T70" s="25">
        <f t="shared" si="1"/>
        <v>1.1316725912603192</v>
      </c>
      <c r="U70" s="25">
        <f t="shared" si="1"/>
        <v>0.80303910241861409</v>
      </c>
      <c r="V70" s="25">
        <f t="shared" si="1"/>
        <v>0.67842392468533741</v>
      </c>
      <c r="W70" s="25">
        <f t="shared" si="1"/>
        <v>0.66861544482627921</v>
      </c>
      <c r="X70" s="25">
        <f t="shared" si="1"/>
        <v>1.0641047873030467</v>
      </c>
      <c r="Y70" s="25">
        <f t="shared" si="1"/>
        <v>1.4631011222134975</v>
      </c>
      <c r="Z70" s="25">
        <f t="shared" si="1"/>
        <v>1.4976981888148477</v>
      </c>
      <c r="AA70" s="25">
        <f t="shared" si="1"/>
        <v>0.99480847843872422</v>
      </c>
      <c r="AB70" s="25">
        <f t="shared" si="1"/>
        <v>0.94556298958579488</v>
      </c>
      <c r="AC70" s="25">
        <f t="shared" si="1"/>
        <v>1.2256303474775572</v>
      </c>
      <c r="AD70" s="25">
        <f t="shared" si="1"/>
        <v>1.6824021068689401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1:I2"/>
    </sheetView>
  </sheetViews>
  <sheetFormatPr baseColWidth="10" defaultColWidth="8.83203125" defaultRowHeight="15" x14ac:dyDescent="0"/>
  <cols>
    <col min="1" max="16384" width="8.83203125" style="5"/>
  </cols>
  <sheetData>
    <row r="1" spans="1:30">
      <c r="A1" s="5" t="s">
        <v>0</v>
      </c>
      <c r="I1" s="1" t="str">
        <f>Origination!E1</f>
        <v>ounsubdl</v>
      </c>
      <c r="K1" s="5" t="s">
        <v>39</v>
      </c>
      <c r="L1" s="5" t="s">
        <v>40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  <c r="AC1" s="5" t="s">
        <v>35</v>
      </c>
      <c r="AD1" s="5" t="s">
        <v>36</v>
      </c>
    </row>
    <row r="2" spans="1:30">
      <c r="A2" s="5">
        <v>1993</v>
      </c>
      <c r="B2" s="1"/>
      <c r="C2" s="1"/>
      <c r="D2" s="1"/>
      <c r="E2" s="1"/>
      <c r="F2" s="1"/>
      <c r="G2" s="1"/>
      <c r="H2" s="1"/>
      <c r="I2" s="1">
        <f>Origination!E2</f>
        <v>0</v>
      </c>
      <c r="J2" s="2"/>
      <c r="K2" s="22">
        <v>6.9400000000000003E-2</v>
      </c>
      <c r="L2" s="23">
        <v>6.2199999999999998E-2</v>
      </c>
      <c r="M2" s="23">
        <v>7.4300000000000005E-2</v>
      </c>
      <c r="N2" s="23">
        <v>8.2500000000000004E-2</v>
      </c>
      <c r="O2" s="23">
        <v>8.2500000000000004E-2</v>
      </c>
      <c r="P2" s="23">
        <v>8.2500000000000004E-2</v>
      </c>
      <c r="Q2" s="23">
        <v>7.46E-2</v>
      </c>
      <c r="R2" s="5">
        <v>6.9199999999999998E-2</v>
      </c>
      <c r="S2" s="5">
        <v>8.1900000000000001E-2</v>
      </c>
    </row>
    <row r="3" spans="1:30">
      <c r="A3" s="5">
        <v>1994</v>
      </c>
      <c r="B3" s="1"/>
      <c r="C3" s="1"/>
      <c r="D3" s="1"/>
      <c r="E3" s="1"/>
      <c r="F3" s="1"/>
      <c r="G3" s="1"/>
      <c r="H3" s="1"/>
      <c r="I3" s="1">
        <f>Origination!E3</f>
        <v>0</v>
      </c>
      <c r="J3" s="2"/>
      <c r="K3" s="22"/>
      <c r="L3" s="23">
        <v>6.2199999999999998E-2</v>
      </c>
      <c r="M3" s="23">
        <v>7.4300000000000005E-2</v>
      </c>
      <c r="N3" s="23">
        <v>8.2500000000000004E-2</v>
      </c>
      <c r="O3" s="23">
        <v>8.2500000000000004E-2</v>
      </c>
      <c r="P3" s="23">
        <v>8.2500000000000004E-2</v>
      </c>
      <c r="Q3" s="23">
        <v>7.46E-2</v>
      </c>
      <c r="R3" s="5">
        <v>6.9199999999999998E-2</v>
      </c>
      <c r="S3" s="5">
        <v>8.1900000000000001E-2</v>
      </c>
      <c r="T3" s="5">
        <v>5.9900000000000002E-2</v>
      </c>
    </row>
    <row r="4" spans="1:30">
      <c r="A4" s="5">
        <v>1995</v>
      </c>
      <c r="B4" s="1"/>
      <c r="C4" s="1"/>
      <c r="D4" s="1"/>
      <c r="E4" s="1"/>
      <c r="F4" s="1"/>
      <c r="G4" s="1"/>
      <c r="H4" s="1"/>
      <c r="I4" s="1">
        <f>Origination!E4</f>
        <v>0.43972524605740376</v>
      </c>
      <c r="J4" s="2"/>
      <c r="K4" s="22"/>
      <c r="L4" s="23"/>
      <c r="M4" s="23">
        <v>7.4300000000000005E-2</v>
      </c>
      <c r="N4" s="23">
        <v>8.2500000000000004E-2</v>
      </c>
      <c r="O4" s="23">
        <v>8.2500000000000004E-2</v>
      </c>
      <c r="P4" s="23">
        <v>8.2500000000000004E-2</v>
      </c>
      <c r="Q4" s="23">
        <v>7.46E-2</v>
      </c>
      <c r="R4" s="5">
        <v>6.9199999999999998E-2</v>
      </c>
      <c r="S4" s="5">
        <v>8.1900000000000001E-2</v>
      </c>
      <c r="T4" s="5">
        <v>5.9900000000000002E-2</v>
      </c>
      <c r="U4" s="5">
        <v>4.0599999999999997E-2</v>
      </c>
    </row>
    <row r="5" spans="1:30">
      <c r="A5" s="5">
        <v>1996</v>
      </c>
      <c r="B5" s="1"/>
      <c r="C5" s="1"/>
      <c r="D5" s="1"/>
      <c r="E5" s="1"/>
      <c r="F5" s="1"/>
      <c r="G5" s="1"/>
      <c r="H5" s="1"/>
      <c r="I5" s="1">
        <f>Origination!E5</f>
        <v>2.208045517</v>
      </c>
      <c r="J5" s="2"/>
      <c r="K5" s="22"/>
      <c r="L5" s="23"/>
      <c r="M5" s="23"/>
      <c r="N5" s="23">
        <v>8.2500000000000004E-2</v>
      </c>
      <c r="O5" s="23">
        <v>8.2500000000000004E-2</v>
      </c>
      <c r="P5" s="23">
        <v>8.2500000000000004E-2</v>
      </c>
      <c r="Q5" s="23">
        <v>7.46E-2</v>
      </c>
      <c r="R5" s="5">
        <v>6.9199999999999998E-2</v>
      </c>
      <c r="S5" s="5">
        <v>8.1900000000000001E-2</v>
      </c>
      <c r="T5" s="5">
        <v>5.9900000000000002E-2</v>
      </c>
      <c r="U5" s="5">
        <v>4.0599999999999997E-2</v>
      </c>
      <c r="V5" s="5">
        <v>3.4200000000000001E-2</v>
      </c>
    </row>
    <row r="6" spans="1:30">
      <c r="A6" s="5">
        <v>1997</v>
      </c>
      <c r="B6" s="1"/>
      <c r="C6" s="1"/>
      <c r="D6" s="1"/>
      <c r="E6" s="1"/>
      <c r="F6" s="1"/>
      <c r="G6" s="1"/>
      <c r="H6" s="1"/>
      <c r="I6" s="1">
        <f>Origination!E6</f>
        <v>2.8853807419999997</v>
      </c>
      <c r="J6" s="2"/>
      <c r="K6" s="22"/>
      <c r="L6" s="23"/>
      <c r="M6" s="23"/>
      <c r="N6" s="23"/>
      <c r="O6" s="23">
        <v>8.2500000000000004E-2</v>
      </c>
      <c r="P6" s="23">
        <v>8.2500000000000004E-2</v>
      </c>
      <c r="Q6" s="23">
        <v>7.46E-2</v>
      </c>
      <c r="R6" s="5">
        <v>6.9199999999999998E-2</v>
      </c>
      <c r="S6" s="5">
        <v>8.1900000000000001E-2</v>
      </c>
      <c r="T6" s="5">
        <v>5.9900000000000002E-2</v>
      </c>
      <c r="U6" s="5">
        <v>4.0599999999999997E-2</v>
      </c>
      <c r="V6" s="5">
        <v>3.4200000000000001E-2</v>
      </c>
      <c r="W6" s="5">
        <v>3.3700000000000001E-2</v>
      </c>
    </row>
    <row r="7" spans="1:30">
      <c r="A7" s="5">
        <v>1998</v>
      </c>
      <c r="B7" s="1"/>
      <c r="C7" s="1"/>
      <c r="D7" s="1"/>
      <c r="E7" s="1"/>
      <c r="F7" s="1"/>
      <c r="G7" s="1"/>
      <c r="H7" s="1"/>
      <c r="I7" s="1">
        <f>Origination!E7</f>
        <v>3.3014665969999997</v>
      </c>
      <c r="J7" s="2"/>
      <c r="K7" s="22"/>
      <c r="L7" s="23"/>
      <c r="M7" s="23"/>
      <c r="N7" s="23"/>
      <c r="O7" s="23"/>
      <c r="P7" s="23">
        <v>8.2500000000000004E-2</v>
      </c>
      <c r="Q7" s="23">
        <v>7.46E-2</v>
      </c>
      <c r="R7" s="5">
        <v>6.9199999999999998E-2</v>
      </c>
      <c r="S7" s="5">
        <v>8.1900000000000001E-2</v>
      </c>
      <c r="T7" s="5">
        <v>5.9900000000000002E-2</v>
      </c>
      <c r="U7" s="5">
        <v>4.0599999999999997E-2</v>
      </c>
      <c r="V7" s="5">
        <v>3.4200000000000001E-2</v>
      </c>
      <c r="W7" s="5">
        <v>3.3700000000000001E-2</v>
      </c>
      <c r="X7" s="5">
        <v>5.2999999999999999E-2</v>
      </c>
    </row>
    <row r="8" spans="1:30">
      <c r="A8" s="5">
        <v>1999</v>
      </c>
      <c r="B8" s="1"/>
      <c r="C8" s="1"/>
      <c r="D8" s="1"/>
      <c r="E8" s="1"/>
      <c r="F8" s="1"/>
      <c r="G8" s="1"/>
      <c r="H8" s="1"/>
      <c r="I8" s="1">
        <f>Origination!E8</f>
        <v>3.4151173379999999</v>
      </c>
      <c r="J8" s="2"/>
      <c r="K8" s="22"/>
      <c r="L8" s="23"/>
      <c r="M8" s="23"/>
      <c r="N8" s="23"/>
      <c r="O8" s="23"/>
      <c r="P8" s="23"/>
      <c r="Q8" s="23">
        <v>7.46E-2</v>
      </c>
      <c r="R8" s="5">
        <v>6.9199999999999998E-2</v>
      </c>
      <c r="S8" s="5">
        <v>8.1900000000000001E-2</v>
      </c>
      <c r="T8" s="5">
        <v>5.9900000000000002E-2</v>
      </c>
      <c r="U8" s="5">
        <v>4.0599999999999997E-2</v>
      </c>
      <c r="V8" s="5">
        <v>3.4200000000000001E-2</v>
      </c>
      <c r="W8" s="5">
        <v>3.3700000000000001E-2</v>
      </c>
      <c r="X8" s="5">
        <v>5.2999999999999999E-2</v>
      </c>
      <c r="Y8" s="5">
        <v>7.1400000000000005E-2</v>
      </c>
    </row>
    <row r="9" spans="1:30">
      <c r="A9" s="5">
        <v>2000</v>
      </c>
      <c r="B9" s="1"/>
      <c r="C9" s="1"/>
      <c r="D9" s="1"/>
      <c r="E9" s="1"/>
      <c r="F9" s="1"/>
      <c r="G9" s="1"/>
      <c r="H9" s="1"/>
      <c r="I9" s="1">
        <f>Origination!E9</f>
        <v>3.6910943369999996</v>
      </c>
      <c r="J9" s="2"/>
      <c r="K9" s="22"/>
      <c r="L9" s="23"/>
      <c r="M9" s="23"/>
      <c r="N9" s="23"/>
      <c r="O9" s="23"/>
      <c r="P9" s="23"/>
      <c r="Q9" s="23"/>
      <c r="R9" s="5">
        <v>6.9199999999999998E-2</v>
      </c>
      <c r="S9" s="5">
        <v>8.1900000000000001E-2</v>
      </c>
      <c r="T9" s="5">
        <v>5.9900000000000002E-2</v>
      </c>
      <c r="U9" s="5">
        <v>4.0599999999999997E-2</v>
      </c>
      <c r="V9" s="5">
        <v>3.4200000000000001E-2</v>
      </c>
      <c r="W9" s="5">
        <v>3.3700000000000001E-2</v>
      </c>
      <c r="X9" s="5">
        <v>5.2999999999999999E-2</v>
      </c>
      <c r="Y9" s="5">
        <v>7.1400000000000005E-2</v>
      </c>
      <c r="Z9" s="5">
        <v>7.22E-2</v>
      </c>
    </row>
    <row r="10" spans="1:30">
      <c r="A10" s="5">
        <v>2001</v>
      </c>
      <c r="B10" s="1"/>
      <c r="C10" s="1"/>
      <c r="D10" s="1"/>
      <c r="E10" s="1"/>
      <c r="F10" s="1"/>
      <c r="G10" s="1"/>
      <c r="H10" s="1"/>
      <c r="I10" s="1">
        <f>Origination!E10</f>
        <v>3.7012864049999998</v>
      </c>
      <c r="J10" s="2"/>
      <c r="K10" s="22"/>
      <c r="L10" s="23"/>
      <c r="M10" s="23"/>
      <c r="N10" s="23"/>
      <c r="O10" s="23"/>
      <c r="P10" s="23"/>
      <c r="Q10" s="23"/>
      <c r="S10" s="5">
        <v>8.1900000000000001E-2</v>
      </c>
      <c r="T10" s="5">
        <v>5.9900000000000002E-2</v>
      </c>
      <c r="U10" s="5">
        <v>4.0599999999999997E-2</v>
      </c>
      <c r="V10" s="5">
        <v>3.4200000000000001E-2</v>
      </c>
      <c r="W10" s="5">
        <v>3.3700000000000001E-2</v>
      </c>
      <c r="X10" s="5">
        <v>5.2999999999999999E-2</v>
      </c>
      <c r="Y10" s="5">
        <v>7.1400000000000005E-2</v>
      </c>
      <c r="Z10" s="5">
        <v>7.22E-2</v>
      </c>
      <c r="AA10" s="5">
        <v>4.2099999999999999E-2</v>
      </c>
    </row>
    <row r="11" spans="1:30">
      <c r="A11" s="5">
        <v>2002</v>
      </c>
      <c r="B11" s="1"/>
      <c r="C11" s="1"/>
      <c r="D11" s="1"/>
      <c r="E11" s="1"/>
      <c r="F11" s="1"/>
      <c r="G11" s="1"/>
      <c r="H11" s="1"/>
      <c r="I11" s="1">
        <f>Origination!E11</f>
        <v>3.9369695820000001</v>
      </c>
      <c r="J11" s="2"/>
      <c r="K11" s="22"/>
      <c r="L11" s="23"/>
      <c r="M11" s="23"/>
      <c r="N11" s="23"/>
      <c r="O11" s="23"/>
      <c r="P11" s="23"/>
      <c r="Q11" s="23"/>
      <c r="T11" s="5">
        <v>5.9900000000000002E-2</v>
      </c>
      <c r="U11" s="5">
        <v>4.0599999999999997E-2</v>
      </c>
      <c r="V11" s="5">
        <v>3.4200000000000001E-2</v>
      </c>
      <c r="W11" s="5">
        <v>3.3700000000000001E-2</v>
      </c>
      <c r="X11" s="5">
        <v>5.2999999999999999E-2</v>
      </c>
      <c r="Y11" s="5">
        <v>7.1400000000000005E-2</v>
      </c>
      <c r="Z11" s="5">
        <v>7.22E-2</v>
      </c>
      <c r="AA11" s="5">
        <v>4.2099999999999999E-2</v>
      </c>
      <c r="AB11" s="5">
        <v>2.4799999999999999E-2</v>
      </c>
    </row>
    <row r="12" spans="1:30">
      <c r="A12" s="5">
        <v>2003</v>
      </c>
      <c r="B12" s="1"/>
      <c r="C12" s="1"/>
      <c r="D12" s="1"/>
      <c r="E12" s="1"/>
      <c r="F12" s="1"/>
      <c r="G12" s="1"/>
      <c r="H12" s="1"/>
      <c r="I12" s="1">
        <f>Origination!E12</f>
        <v>4.3083023729999992</v>
      </c>
      <c r="J12" s="3"/>
      <c r="U12" s="5">
        <v>4.0599999999999997E-2</v>
      </c>
      <c r="V12" s="5">
        <v>3.4200000000000001E-2</v>
      </c>
      <c r="W12" s="5">
        <v>3.3700000000000001E-2</v>
      </c>
      <c r="X12" s="5">
        <v>5.2999999999999999E-2</v>
      </c>
      <c r="Y12" s="5">
        <v>7.1400000000000005E-2</v>
      </c>
      <c r="Z12" s="5">
        <v>7.22E-2</v>
      </c>
      <c r="AA12" s="5">
        <v>4.2099999999999999E-2</v>
      </c>
      <c r="AB12" s="5">
        <v>2.4799999999999999E-2</v>
      </c>
      <c r="AC12" s="5">
        <v>2.47E-2</v>
      </c>
    </row>
    <row r="13" spans="1:30">
      <c r="A13" s="5">
        <v>2004</v>
      </c>
      <c r="B13" s="1"/>
      <c r="C13" s="1"/>
      <c r="D13" s="1"/>
      <c r="E13" s="1"/>
      <c r="F13" s="1"/>
      <c r="G13" s="1"/>
      <c r="H13" s="1"/>
      <c r="I13" s="1">
        <f>Origination!E13</f>
        <v>4.4347378879999999</v>
      </c>
      <c r="J13" s="3"/>
      <c r="V13" s="5">
        <v>3.4200000000000001E-2</v>
      </c>
      <c r="W13" s="5">
        <v>3.3700000000000001E-2</v>
      </c>
      <c r="X13" s="5">
        <v>5.2999999999999999E-2</v>
      </c>
      <c r="Y13" s="5">
        <v>7.1400000000000005E-2</v>
      </c>
      <c r="Z13" s="5">
        <v>7.22E-2</v>
      </c>
      <c r="AA13" s="5">
        <v>4.2099999999999999E-2</v>
      </c>
      <c r="AB13" s="5">
        <v>2.4799999999999999E-2</v>
      </c>
      <c r="AC13" s="5">
        <v>2.47E-2</v>
      </c>
    </row>
    <row r="14" spans="1:30">
      <c r="A14" s="5">
        <v>2005</v>
      </c>
      <c r="B14" s="1"/>
      <c r="C14" s="1"/>
      <c r="D14" s="1"/>
      <c r="E14" s="1"/>
      <c r="F14" s="1"/>
      <c r="G14" s="1"/>
      <c r="H14" s="1"/>
      <c r="I14" s="1">
        <f>Origination!E14</f>
        <v>4.5644318689999999</v>
      </c>
      <c r="J14" s="3"/>
      <c r="W14" s="5">
        <v>3.3700000000000001E-2</v>
      </c>
      <c r="X14" s="5">
        <v>5.2999999999999999E-2</v>
      </c>
      <c r="Y14" s="5">
        <v>7.1400000000000005E-2</v>
      </c>
      <c r="Z14" s="5">
        <v>7.22E-2</v>
      </c>
      <c r="AA14" s="5">
        <v>4.2099999999999999E-2</v>
      </c>
      <c r="AB14" s="5">
        <v>2.4799999999999999E-2</v>
      </c>
      <c r="AC14" s="5">
        <v>2.47E-2</v>
      </c>
    </row>
    <row r="15" spans="1:30">
      <c r="A15" s="5">
        <v>2006</v>
      </c>
      <c r="B15" s="1"/>
      <c r="C15" s="1"/>
      <c r="D15" s="21"/>
      <c r="E15" s="1"/>
      <c r="F15" s="1"/>
      <c r="G15" s="1"/>
      <c r="H15" s="1"/>
      <c r="I15" s="1">
        <f>Origination!E15</f>
        <v>4.6438337919999997</v>
      </c>
      <c r="J15" s="3"/>
      <c r="X15" s="5">
        <v>5.2999999999999999E-2</v>
      </c>
      <c r="Y15" s="5">
        <v>7.1400000000000005E-2</v>
      </c>
      <c r="Z15" s="5">
        <v>7.22E-2</v>
      </c>
      <c r="AA15" s="5">
        <v>4.2099999999999999E-2</v>
      </c>
      <c r="AB15" s="5">
        <v>2.4799999999999999E-2</v>
      </c>
      <c r="AC15" s="5">
        <v>2.47E-2</v>
      </c>
    </row>
    <row r="16" spans="1:30">
      <c r="A16" s="5">
        <v>2007</v>
      </c>
      <c r="B16" s="1"/>
      <c r="C16" s="1"/>
      <c r="D16" s="1"/>
      <c r="E16" s="1"/>
      <c r="F16" s="1"/>
      <c r="G16" s="1"/>
      <c r="H16" s="1"/>
      <c r="I16" s="1">
        <f>Origination!E16</f>
        <v>4.4500332739999999</v>
      </c>
      <c r="J16" s="3"/>
      <c r="Y16" s="5">
        <v>6.8000000000000005E-2</v>
      </c>
      <c r="Z16" s="5">
        <v>6.8000000000000005E-2</v>
      </c>
      <c r="AA16" s="5">
        <v>6.8000000000000005E-2</v>
      </c>
      <c r="AB16" s="5">
        <v>6.8000000000000005E-2</v>
      </c>
      <c r="AC16" s="5">
        <v>6.8000000000000005E-2</v>
      </c>
      <c r="AD16" s="5">
        <v>6.8000000000000005E-2</v>
      </c>
    </row>
    <row r="17" spans="1:30">
      <c r="A17" s="5">
        <v>2008</v>
      </c>
      <c r="B17" s="1"/>
      <c r="C17" s="1"/>
      <c r="D17" s="1"/>
      <c r="E17" s="1"/>
      <c r="F17" s="1"/>
      <c r="G17" s="1"/>
      <c r="H17" s="1"/>
      <c r="I17" s="1">
        <f>Origination!E17</f>
        <v>4.9259351200000001</v>
      </c>
      <c r="J17" s="3"/>
      <c r="Z17" s="5">
        <v>6.8000000000000005E-2</v>
      </c>
      <c r="AA17" s="5">
        <v>6.8000000000000005E-2</v>
      </c>
      <c r="AB17" s="5">
        <v>6.8000000000000005E-2</v>
      </c>
      <c r="AC17" s="5">
        <v>6.8000000000000005E-2</v>
      </c>
      <c r="AD17" s="5">
        <v>6.8000000000000005E-2</v>
      </c>
    </row>
    <row r="18" spans="1:30">
      <c r="A18" s="5">
        <v>2009</v>
      </c>
      <c r="B18" s="1"/>
      <c r="C18" s="1"/>
      <c r="D18" s="1"/>
      <c r="E18" s="1"/>
      <c r="F18" s="1"/>
      <c r="G18" s="1"/>
      <c r="H18" s="1"/>
      <c r="I18" s="1">
        <f>Origination!E18</f>
        <v>9.3230339429999987</v>
      </c>
      <c r="J18" s="3"/>
      <c r="AA18" s="5">
        <v>6.8000000000000005E-2</v>
      </c>
      <c r="AB18" s="5">
        <v>6.8000000000000005E-2</v>
      </c>
      <c r="AC18" s="5">
        <v>6.8000000000000005E-2</v>
      </c>
      <c r="AD18" s="5">
        <v>6.8000000000000005E-2</v>
      </c>
    </row>
    <row r="19" spans="1:30">
      <c r="A19" s="5">
        <v>2010</v>
      </c>
      <c r="B19" s="1"/>
      <c r="C19" s="1"/>
      <c r="D19" s="1"/>
      <c r="E19" s="1"/>
      <c r="F19" s="1"/>
      <c r="G19" s="1"/>
      <c r="H19" s="1"/>
      <c r="I19" s="1">
        <f>Origination!E19</f>
        <v>17.864593799999998</v>
      </c>
      <c r="J19" s="3"/>
      <c r="AB19" s="5">
        <v>6.8000000000000005E-2</v>
      </c>
      <c r="AC19" s="5">
        <v>6.8000000000000005E-2</v>
      </c>
      <c r="AD19" s="5">
        <v>6.8000000000000005E-2</v>
      </c>
    </row>
    <row r="20" spans="1:30">
      <c r="A20" s="5">
        <v>2011</v>
      </c>
      <c r="B20" s="1"/>
      <c r="C20" s="1"/>
      <c r="D20" s="1"/>
      <c r="E20" s="1"/>
      <c r="F20" s="1"/>
      <c r="G20" s="1"/>
      <c r="H20" s="1"/>
      <c r="I20" s="1">
        <f>Origination!E20</f>
        <v>47.328471041</v>
      </c>
      <c r="J20" s="3"/>
      <c r="AC20" s="5">
        <v>6.8000000000000005E-2</v>
      </c>
      <c r="AD20" s="5">
        <v>6.8000000000000005E-2</v>
      </c>
    </row>
    <row r="21" spans="1:30">
      <c r="A21" s="5">
        <v>2012</v>
      </c>
      <c r="B21" s="1"/>
      <c r="C21" s="1"/>
      <c r="D21" s="1"/>
      <c r="E21" s="1"/>
      <c r="F21" s="1"/>
      <c r="G21" s="1"/>
      <c r="H21" s="1"/>
      <c r="I21" s="1">
        <f>Origination!E21</f>
        <v>47.357534381999997</v>
      </c>
      <c r="J21" s="3"/>
      <c r="AD21" s="5">
        <v>6.8000000000000005E-2</v>
      </c>
    </row>
    <row r="22" spans="1:30">
      <c r="B22" s="1"/>
      <c r="C22" s="1"/>
      <c r="D22" s="1"/>
      <c r="E22" s="1"/>
      <c r="F22" s="1"/>
      <c r="G22" s="1"/>
      <c r="H22" s="1"/>
      <c r="I22" s="1"/>
      <c r="J22" s="3"/>
    </row>
    <row r="23" spans="1:30">
      <c r="B23" s="1"/>
      <c r="C23" s="1"/>
      <c r="D23" s="1"/>
      <c r="E23" s="1"/>
      <c r="F23" s="1"/>
      <c r="G23" s="1"/>
      <c r="H23" s="1"/>
      <c r="I23" s="1"/>
      <c r="J23" s="3" t="s">
        <v>65</v>
      </c>
      <c r="K23" s="3" t="s">
        <v>65</v>
      </c>
      <c r="L23" s="24" t="s">
        <v>67</v>
      </c>
    </row>
    <row r="24" spans="1:30">
      <c r="J24" s="5" t="s">
        <v>66</v>
      </c>
      <c r="K24" s="5">
        <v>1993</v>
      </c>
      <c r="L24" s="5">
        <v>1994</v>
      </c>
      <c r="M24" s="5">
        <v>1995</v>
      </c>
      <c r="N24" s="5">
        <v>1996</v>
      </c>
      <c r="O24" s="5">
        <v>1997</v>
      </c>
      <c r="P24" s="5">
        <v>1998</v>
      </c>
      <c r="Q24" s="5">
        <v>1999</v>
      </c>
      <c r="R24" s="5">
        <v>2000</v>
      </c>
      <c r="S24" s="5">
        <v>2001</v>
      </c>
      <c r="T24" s="5">
        <v>2002</v>
      </c>
      <c r="U24" s="5">
        <v>2003</v>
      </c>
      <c r="V24" s="5">
        <v>2004</v>
      </c>
      <c r="W24" s="5">
        <v>2005</v>
      </c>
      <c r="X24" s="5">
        <v>2006</v>
      </c>
      <c r="Y24" s="5">
        <v>2007</v>
      </c>
      <c r="Z24" s="5">
        <v>2008</v>
      </c>
      <c r="AA24" s="5">
        <v>2009</v>
      </c>
      <c r="AB24" s="5">
        <v>2010</v>
      </c>
      <c r="AC24" s="5">
        <v>2011</v>
      </c>
      <c r="AD24" s="5">
        <v>2012</v>
      </c>
    </row>
    <row r="25" spans="1:30">
      <c r="B25" s="5">
        <v>84</v>
      </c>
      <c r="C25" s="5">
        <v>72</v>
      </c>
      <c r="D25" s="5">
        <v>60</v>
      </c>
      <c r="E25" s="5">
        <v>48</v>
      </c>
      <c r="F25" s="5">
        <v>36</v>
      </c>
      <c r="G25" s="5">
        <v>24</v>
      </c>
      <c r="H25" s="5">
        <v>12</v>
      </c>
      <c r="J25" s="5">
        <v>1993</v>
      </c>
      <c r="K25" s="25">
        <f>$I2</f>
        <v>0</v>
      </c>
      <c r="L25" s="25">
        <f>K25</f>
        <v>0</v>
      </c>
      <c r="M25" s="26">
        <f>L25+PPMT(M2/12,1,$B$25,L25)+PPMT(M2/12,2,$B$25,L25)+PPMT(M2/12,3,$B$25,L25)+PPMT(M2/12,4,$B$25,L25)+PPMT(M2/12,5,$B$25,L25)+PPMT(M2/12,6,$B$25,L25)+PPMT(M2/12,7,$B$25,L25)+PPMT(M2/12,8,$B$25,L25)+PPMT(M2/12,9,$B$25,L25)+PPMT(M2/12,10,$B$25,L25)+PPMT(M2/12,11,$B$25,L25)+PPMT(M2/12,12,$B$25,L25)</f>
        <v>0</v>
      </c>
      <c r="N25" s="26">
        <f>M25+PPMT(N2/12,1,$C$25,M25)+PPMT(N2/12,2,$C$25,M25)+PPMT(N2/12,3,$C$25,M25)+PPMT(N2/12,4,$C$25,M25)+PPMT(N2/12,5,$C$25,M25)+PPMT(N2/12,6,$C$25,M25)+PPMT(N2/12,7,$C$25,M25)+PPMT(N2/12,8,$C$25,M25)+PPMT(N2/12,9,$C$25,M25)+PPMT(N2/12,10,$C$25,M25)+PPMT(N2/12,11,$C$25,M25)+PPMT(N2/12,12,$C$25,M25)</f>
        <v>0</v>
      </c>
      <c r="O25" s="26">
        <f>N25+PPMT(O2/12,1,$D$25,N25)+PPMT(O2/12,2,$D$25,N25)+PPMT(O2/12,3,$D$25,N25)+PPMT(O2/12,4,$D$25,N25)+PPMT(O2/12,5,$D$25,N25)+PPMT(O2/12,6,$D$25,N25)+PPMT(O2/12,7,$D$25,N25)+PPMT(O2/12,8,$D$25,N25)+PPMT(O2/12,9,$D$25,N25)+PPMT(O2/12,10,$D$25,N25)+PPMT(O2/12,11,$D$25,N25)+PPMT(O2/12,12,$D$25,N25)</f>
        <v>0</v>
      </c>
      <c r="P25" s="26">
        <f>O25+PPMT(P2/12,1,$E$25,O25)+PPMT(P2/12,2,$E$25,O25)+PPMT(P2/12,3,$E$25,O25)+PPMT(P2/12,4,$E$25,O25)+PPMT(P2/12,5,$E$25,O25)+PPMT(P2/12,6,$E$25,O25)+PPMT(P2/12,7,$E$25,O25)+PPMT(P2/12,8,$E$25,O25)+PPMT(P2/12,9,$E$25,O25)+PPMT(P2/12,10,$E$25,O25)+PPMT(P2/12,11,$E$25,O25)+PPMT(P2/12,12,$E$25,O25)</f>
        <v>0</v>
      </c>
      <c r="Q25" s="26">
        <f>P25+PPMT(Q2/12,1,$F$25,P25)+PPMT(Q2/12,2,$F$25,P25)+PPMT(Q2/12,3,$F$25,P25)+PPMT(Q2/12,4,$F$25,P25)+PPMT(Q2/12,5,$F$25,P25)+PPMT(Q2/12,6,$F$25,P25)+PPMT(Q2/12,7,$F$25,P25)+PPMT(Q2/12,8,$F$25,P25)+PPMT(Q2/12,9,$F$25,P25)+PPMT(Q2/12,10,$F$25,P25)+PPMT(Q2/12,11,$F$25,P25)+PPMT(Q2/12,12,$F$25,P25)</f>
        <v>0</v>
      </c>
      <c r="R25" s="26">
        <f>Q25+PPMT(R2/12,1,$G$25,Q25)+PPMT(R2/12,2,$G$25,Q25)+PPMT(R2/12,3,$G$25,Q25)+PPMT(R2/12,4,$G$25,Q25)+PPMT(R2/12,5,$G$25,Q25)+PPMT(R2/12,6,$G$25,Q25)+PPMT(R2/12,7,$G$25,Q25)+PPMT(R2/12,8,$G$25,Q25)+PPMT(R2/12,9,$G$25,Q25)+PPMT(R2/12,10,$G$25,Q25)+PPMT(R2/12,11,$G$25,Q25)+PPMT(R2/12,12,$G$25,Q25)</f>
        <v>0</v>
      </c>
      <c r="S25" s="26">
        <f>R25+PPMT(S2/12,1,$H$25,R25)+PPMT(S2/12,2,$H$25,R25)+PPMT(S2/12,3,$H$25,R25)+PPMT(S2/12,4,$H$25,R25)+PPMT(S2/12,5,$H$25,R25)+PPMT(S2/12,6,$H$25,R25)+PPMT(S2/12,7,$H$25,R25)+PPMT(S2/12,8,$H$25,R25)+PPMT(S2/12,9,$H$25,R25)+PPMT(S2/12,10,$H$25,R25)+PPMT(S2/12,11,$H$25,R25)+PPMT(S2/12,12,$H$25,R25)</f>
        <v>0</v>
      </c>
      <c r="T25" s="26"/>
    </row>
    <row r="26" spans="1:30">
      <c r="J26" s="5">
        <v>1994</v>
      </c>
      <c r="L26" s="25">
        <f>$I3</f>
        <v>0</v>
      </c>
      <c r="M26" s="25">
        <f>L26</f>
        <v>0</v>
      </c>
      <c r="N26" s="26">
        <f>M26+PPMT(N3/12,1,$B$25,M26)+PPMT(N3/12,2,$B$25,M26)+PPMT(N3/12,3,$B$25,M26)+PPMT(N3/12,4,$B$25,M26)+PPMT(N3/12,5,$B$25,M26)+PPMT(N3/12,6,$B$25,M26)+PPMT(N3/12,7,$B$25,M26)+PPMT(N3/12,8,$B$25,M26)+PPMT(N3/12,9,$B$25,M26)+PPMT(N3/12,10,$B$25,M26)+PPMT(N3/12,11,$B$25,M26)+PPMT(N3/12,12,$B$25,M26)</f>
        <v>0</v>
      </c>
      <c r="O26" s="26">
        <f>N26+PPMT(O3/12,1,$C$25,N26)+PPMT(O3/12,2,$C$25,N26)+PPMT(O3/12,3,$C$25,N26)+PPMT(O3/12,4,$C$25,N26)+PPMT(O3/12,5,$C$25,N26)+PPMT(O3/12,6,$C$25,N26)+PPMT(O3/12,7,$C$25,N26)+PPMT(O3/12,8,$C$25,N26)+PPMT(O3/12,9,$C$25,N26)+PPMT(O3/12,10,$C$25,N26)+PPMT(O3/12,11,$C$25,N26)+PPMT(O3/12,12,$C$25,N26)</f>
        <v>0</v>
      </c>
      <c r="P26" s="26">
        <f>O26+PPMT(P3/12,1,$D$25,O26)+PPMT(P3/12,2,$D$25,O26)+PPMT(P3/12,3,$D$25,O26)+PPMT(P3/12,4,$D$25,O26)+PPMT(P3/12,5,$D$25,O26)+PPMT(P3/12,6,$D$25,O26)+PPMT(P3/12,7,$D$25,O26)+PPMT(P3/12,8,$D$25,O26)+PPMT(P3/12,9,$D$25,O26)+PPMT(P3/12,10,$D$25,O26)+PPMT(P3/12,11,$D$25,O26)+PPMT(P3/12,12,$D$25,O26)</f>
        <v>0</v>
      </c>
      <c r="Q26" s="26">
        <f>P26+PPMT(Q3/12,1,$E$25,P26)+PPMT(Q3/12,2,$E$25,P26)+PPMT(Q3/12,3,$E$25,P26)+PPMT(Q3/12,4,$E$25,P26)+PPMT(Q3/12,5,$E$25,P26)+PPMT(Q3/12,6,$E$25,P26)+PPMT(Q3/12,7,$E$25,P26)+PPMT(Q3/12,8,$E$25,P26)+PPMT(Q3/12,9,$E$25,P26)+PPMT(Q3/12,10,$E$25,P26)+PPMT(Q3/12,11,$E$25,P26)+PPMT(Q3/12,12,$E$25,P26)</f>
        <v>0</v>
      </c>
      <c r="R26" s="26">
        <f>Q26+PPMT(R3/12,1,$F$25,Q26)+PPMT(R3/12,2,$F$25,Q26)+PPMT(R3/12,3,$F$25,Q26)+PPMT(R3/12,4,$F$25,Q26)+PPMT(R3/12,5,$F$25,Q26)+PPMT(R3/12,6,$F$25,Q26)+PPMT(R3/12,7,$F$25,Q26)+PPMT(R3/12,8,$F$25,Q26)+PPMT(R3/12,9,$F$25,Q26)+PPMT(R3/12,10,$F$25,Q26)+PPMT(R3/12,11,$F$25,Q26)+PPMT(R3/12,12,$F$25,Q26)</f>
        <v>0</v>
      </c>
      <c r="S26" s="26">
        <f>R26+PPMT(S3/12,1,$G$25,R26)+PPMT(S3/12,2,$G$25,R26)+PPMT(S3/12,3,$G$25,R26)+PPMT(S3/12,4,$G$25,R26)+PPMT(S3/12,5,$G$25,R26)+PPMT(S3/12,6,$G$25,R26)+PPMT(S3/12,7,$G$25,R26)+PPMT(S3/12,8,$G$25,R26)+PPMT(S3/12,9,$G$25,R26)+PPMT(S3/12,10,$G$25,R26)+PPMT(S3/12,11,$G$25,R26)+PPMT(S3/12,12,$G$25,R26)</f>
        <v>0</v>
      </c>
      <c r="T26" s="26">
        <f>S26+PPMT(T3/12,1,$H$25,S26)+PPMT(T3/12,2,$H$25,S26)+PPMT(T3/12,3,$H$25,S26)+PPMT(T3/12,4,$H$25,S26)+PPMT(T3/12,5,$H$25,S26)+PPMT(T3/12,6,$H$25,S26)+PPMT(T3/12,7,$H$25,S26)+PPMT(T3/12,8,$H$25,S26)+PPMT(T3/12,9,$H$25,S26)+PPMT(T3/12,10,$H$25,S26)+PPMT(T3/12,11,$H$25,S26)+PPMT(T3/12,12,$H$25,S26)</f>
        <v>0</v>
      </c>
    </row>
    <row r="27" spans="1:30">
      <c r="J27" s="5">
        <v>1995</v>
      </c>
      <c r="M27" s="25">
        <f>$I4</f>
        <v>0.43972524605740376</v>
      </c>
      <c r="N27" s="25">
        <f>M27</f>
        <v>0.43972524605740376</v>
      </c>
      <c r="O27" s="26">
        <f>N27+PPMT(O4/12,1,$B$25,N27)+PPMT(O4/12,2,$B$25,N27)+PPMT(O4/12,3,$B$25,N27)+PPMT(O4/12,4,$B$25,N27)+PPMT(O4/12,5,$B$25,N27)+PPMT(O4/12,6,$B$25,N27)+PPMT(O4/12,7,$B$25,N27)+PPMT(O4/12,8,$B$25,N27)+PPMT(O4/12,9,$B$25,N27)+PPMT(O4/12,10,$B$25,N27)+PPMT(O4/12,11,$B$25,N27)+PPMT(O4/12,12,$B$25,N27)</f>
        <v>0.39129593536946494</v>
      </c>
      <c r="P27" s="26">
        <f>O27+PPMT(P4/12,1,$C$25,O27)+PPMT(P4/12,2,$C$25,O27)+PPMT(P4/12,3,$C$25,O27)+PPMT(P4/12,4,$C$25,O27)+PPMT(P4/12,5,$C$25,O27)+PPMT(P4/12,6,$C$25,O27)+PPMT(P4/12,7,$C$25,O27)+PPMT(P4/12,8,$C$25,O27)+PPMT(P4/12,9,$C$25,O27)+PPMT(P4/12,10,$C$25,O27)+PPMT(P4/12,11,$C$25,O27)+PPMT(P4/12,12,$C$25,O27)</f>
        <v>0.33871661347679594</v>
      </c>
      <c r="Q27" s="26">
        <f>P27+PPMT(Q4/12,1,$D$25,P27)+PPMT(Q4/12,2,$D$25,P27)+PPMT(Q4/12,3,$D$25,P27)+PPMT(Q4/12,4,$D$25,P27)+PPMT(Q4/12,5,$D$25,P27)+PPMT(Q4/12,6,$D$25,P27)+PPMT(Q4/12,7,$D$25,P27)+PPMT(Q4/12,8,$D$25,P27)+PPMT(Q4/12,9,$D$25,P27)+PPMT(Q4/12,10,$D$25,P27)+PPMT(Q4/12,11,$D$25,P27)+PPMT(Q4/12,12,$D$25,P27)</f>
        <v>0.28065738901602222</v>
      </c>
      <c r="R27" s="26">
        <f>Q27+PPMT(R4/12,1,$E$25,Q27)+PPMT(R4/12,2,$E$25,Q27)+PPMT(R4/12,3,$E$25,Q27)+PPMT(R4/12,4,$E$25,Q27)+PPMT(R4/12,5,$E$25,Q27)+PPMT(R4/12,6,$E$25,Q27)+PPMT(R4/12,7,$E$25,Q27)+PPMT(R4/12,8,$E$25,Q27)+PPMT(R4/12,9,$E$25,Q27)+PPMT(R4/12,10,$E$25,Q27)+PPMT(R4/12,11,$E$25,Q27)+PPMT(R4/12,12,$E$25,Q27)</f>
        <v>0.21757985139695318</v>
      </c>
      <c r="S27" s="26">
        <f>R27+PPMT(S4/12,1,$F$25,R27)+PPMT(S4/12,2,$F$25,R27)+PPMT(S4/12,3,$F$25,R27)+PPMT(S4/12,4,$F$25,R27)+PPMT(S4/12,5,$F$25,R27)+PPMT(S4/12,6,$F$25,R27)+PPMT(S4/12,7,$F$25,R27)+PPMT(S4/12,8,$F$25,R27)+PPMT(S4/12,9,$F$25,R27)+PPMT(S4/12,10,$F$25,R27)+PPMT(S4/12,11,$F$25,R27)+PPMT(S4/12,12,$F$25,R27)</f>
        <v>0.15088602622215522</v>
      </c>
      <c r="T27" s="26">
        <f>S27+PPMT(T4/12,1,$G$25,S27)+PPMT(T4/12,2,$G$25,S27)+PPMT(T4/12,3,$G$25,S27)+PPMT(T4/12,4,$G$25,S27)+PPMT(T4/12,5,$G$25,S27)+PPMT(T4/12,6,$G$25,S27)+PPMT(T4/12,7,$G$25,S27)+PPMT(T4/12,8,$G$25,S27)+PPMT(T4/12,9,$G$25,S27)+PPMT(T4/12,10,$G$25,S27)+PPMT(T4/12,11,$G$25,S27)+PPMT(T4/12,12,$G$25,S27)</f>
        <v>7.7696240340153336E-2</v>
      </c>
      <c r="U27" s="26">
        <f>T27+PPMT(U4/12,1,$H$25,T27)+PPMT(U4/12,2,$H$25,T27)+PPMT(U4/12,3,$H$25,T27)+PPMT(U4/12,4,$H$25,T27)+PPMT(U4/12,5,$H$25,T27)+PPMT(U4/12,6,$H$25,T27)+PPMT(U4/12,7,$H$25,T27)+PPMT(U4/12,8,$H$25,T27)+PPMT(U4/12,9,$H$25,T27)+PPMT(U4/12,10,$H$25,T27)+PPMT(U4/12,11,$H$25,T27)+PPMT(U4/12,12,$H$25,T27)</f>
        <v>-1.0408340855860843E-17</v>
      </c>
    </row>
    <row r="28" spans="1:30">
      <c r="J28" s="5">
        <v>1996</v>
      </c>
      <c r="N28" s="25">
        <f>$I5</f>
        <v>2.208045517</v>
      </c>
      <c r="O28" s="25">
        <f>N28</f>
        <v>2.208045517</v>
      </c>
      <c r="P28" s="26">
        <f>O28+PPMT(P5/12,1,$B$25,O28)+PPMT(P5/12,2,$B$25,O28)+PPMT(P5/12,3,$B$25,O28)+PPMT(P5/12,4,$B$25,O28)+PPMT(P5/12,5,$B$25,O28)+PPMT(P5/12,6,$B$25,O28)+PPMT(P5/12,7,$B$25,O28)+PPMT(P5/12,8,$B$25,O28)+PPMT(P5/12,9,$B$25,O28)+PPMT(P5/12,10,$B$25,O28)+PPMT(P5/12,11,$B$25,O28)+PPMT(P5/12,12,$B$25,O28)</f>
        <v>1.9648615667613465</v>
      </c>
      <c r="Q28" s="26">
        <f>P28+PPMT(Q5/12,1,$C$25,P28)+PPMT(Q5/12,2,$C$25,P28)+PPMT(Q5/12,3,$C$25,P28)+PPMT(Q5/12,4,$C$25,P28)+PPMT(Q5/12,5,$C$25,P28)+PPMT(Q5/12,6,$C$25,P28)+PPMT(Q5/12,7,$C$25,P28)+PPMT(Q5/12,8,$C$25,P28)+PPMT(Q5/12,9,$C$25,P28)+PPMT(Q5/12,10,$C$25,P28)+PPMT(Q5/12,11,$C$25,P28)+PPMT(Q5/12,12,$C$25,P28)</f>
        <v>1.6951257734976171</v>
      </c>
      <c r="R28" s="26">
        <f>Q28+PPMT(R5/12,1,$D$25,Q28)+PPMT(R5/12,2,$D$25,Q28)+PPMT(R5/12,3,$D$25,Q28)+PPMT(R5/12,4,$D$25,Q28)+PPMT(R5/12,5,$D$25,Q28)+PPMT(R5/12,6,$D$25,Q28)+PPMT(R5/12,7,$D$25,Q28)+PPMT(R5/12,8,$D$25,Q28)+PPMT(R5/12,9,$D$25,Q28)+PPMT(R5/12,10,$D$25,Q28)+PPMT(R5/12,11,$D$25,Q28)+PPMT(R5/12,12,$D$25,Q28)</f>
        <v>1.4012034388285792</v>
      </c>
      <c r="S28" s="26">
        <f>R28+PPMT(S5/12,1,$E$25,R28)+PPMT(S5/12,2,$E$25,R28)+PPMT(S5/12,3,$E$25,R28)+PPMT(S5/12,4,$E$25,R28)+PPMT(S5/12,5,$E$25,R28)+PPMT(S5/12,6,$E$25,R28)+PPMT(S5/12,7,$E$25,R28)+PPMT(S5/12,8,$E$25,R28)+PPMT(S5/12,9,$E$25,R28)+PPMT(S5/12,10,$E$25,R28)+PPMT(S5/12,11,$E$25,R28)+PPMT(S5/12,12,$E$25,R28)</f>
        <v>1.0925559498176691</v>
      </c>
      <c r="T28" s="26">
        <f>S28+PPMT(T5/12,1,$F$25,S28)+PPMT(T5/12,2,$F$25,S28)+PPMT(T5/12,3,$F$25,S28)+PPMT(T5/12,4,$F$25,S28)+PPMT(T5/12,5,$F$25,S28)+PPMT(T5/12,6,$F$25,S28)+PPMT(T5/12,7,$F$25,S28)+PPMT(T5/12,8,$F$25,S28)+PPMT(T5/12,9,$F$25,S28)+PPMT(T5/12,10,$F$25,S28)+PPMT(T5/12,11,$F$25,S28)+PPMT(T5/12,12,$F$25,S28)</f>
        <v>0.74990162219784107</v>
      </c>
      <c r="U28" s="26">
        <f>T28+PPMT(U5/12,1,$G$25,T28)+PPMT(U5/12,2,$G$25,T28)+PPMT(U5/12,3,$G$25,T28)+PPMT(U5/12,4,$G$25,T28)+PPMT(U5/12,5,$G$25,T28)+PPMT(U5/12,6,$G$25,T28)+PPMT(U5/12,7,$G$25,T28)+PPMT(U5/12,8,$G$25,T28)+PPMT(U5/12,9,$G$25,T28)+PPMT(U5/12,10,$G$25,T28)+PPMT(U5/12,11,$G$25,T28)+PPMT(U5/12,12,$G$25,T28)</f>
        <v>0.38254842532513555</v>
      </c>
      <c r="V28" s="26">
        <f>U28+PPMT(V5/12,1,$H$25,U28)+PPMT(V5/12,2,$H$25,U28)+PPMT(V5/12,3,$H$25,U28)+PPMT(V5/12,4,$H$25,U28)+PPMT(V5/12,5,$H$25,U28)+PPMT(V5/12,6,$H$25,U28)+PPMT(V5/12,7,$H$25,U28)+PPMT(V5/12,8,$H$25,U28)+PPMT(V5/12,9,$H$25,U28)+PPMT(V5/12,10,$H$25,U28)+PPMT(V5/12,11,$H$25,U28)+PPMT(V5/12,12,$H$25,U28)</f>
        <v>0</v>
      </c>
    </row>
    <row r="29" spans="1:30">
      <c r="J29" s="5">
        <v>1997</v>
      </c>
      <c r="O29" s="25">
        <f>$I6</f>
        <v>2.8853807419999997</v>
      </c>
      <c r="P29" s="25">
        <f>O29</f>
        <v>2.8853807419999997</v>
      </c>
      <c r="Q29" s="26">
        <f>P29+PPMT(Q6/12,1,$B$25,P29)+PPMT(Q6/12,2,$B$25,P29)+PPMT(Q6/12,3,$B$25,P29)+PPMT(Q6/12,4,$B$25,P29)+PPMT(Q6/12,5,$B$25,P29)+PPMT(Q6/12,6,$B$25,P29)+PPMT(Q6/12,7,$B$25,P29)+PPMT(Q6/12,8,$B$25,P29)+PPMT(Q6/12,9,$B$25,P29)+PPMT(Q6/12,10,$B$25,P29)+PPMT(Q6/12,11,$B$25,P29)+PPMT(Q6/12,12,$B$25,P29)</f>
        <v>2.5592303393514402</v>
      </c>
      <c r="R29" s="26">
        <f>Q29+PPMT(R6/12,1,$C$25,Q29)+PPMT(R6/12,2,$C$25,Q29)+PPMT(R6/12,3,$C$25,Q29)+PPMT(R6/12,4,$C$25,Q29)+PPMT(R6/12,5,$C$25,Q29)+PPMT(R6/12,6,$C$25,Q29)+PPMT(R6/12,7,$C$25,Q29)+PPMT(R6/12,8,$C$25,Q29)+PPMT(R6/12,9,$C$25,Q29)+PPMT(R6/12,10,$C$25,Q29)+PPMT(R6/12,11,$C$25,Q29)+PPMT(R6/12,12,$C$25,Q29)</f>
        <v>2.202754639995081</v>
      </c>
      <c r="S29" s="26">
        <f>R29+PPMT(S6/12,1,$D$25,R29)+PPMT(S6/12,2,$D$25,R29)+PPMT(S6/12,3,$D$25,R29)+PPMT(S6/12,4,$D$25,R29)+PPMT(S6/12,5,$D$25,R29)+PPMT(S6/12,6,$D$25,R29)+PPMT(S6/12,7,$D$25,R29)+PPMT(S6/12,8,$D$25,R29)+PPMT(S6/12,9,$D$25,R29)+PPMT(S6/12,10,$D$25,R29)+PPMT(S6/12,11,$D$25,R29)+PPMT(S6/12,12,$D$25,R29)</f>
        <v>1.8310386979948627</v>
      </c>
      <c r="T29" s="26">
        <f>S29+PPMT(T6/12,1,$E$25,S29)+PPMT(T6/12,2,$E$25,S29)+PPMT(T6/12,3,$E$25,S29)+PPMT(T6/12,4,$E$25,S29)+PPMT(T6/12,5,$E$25,S29)+PPMT(T6/12,6,$E$25,S29)+PPMT(T6/12,7,$E$25,S29)+PPMT(T6/12,8,$E$25,S29)+PPMT(T6/12,9,$E$25,S29)+PPMT(T6/12,10,$E$25,S29)+PPMT(T6/12,11,$E$25,S29)+PPMT(T6/12,12,$E$25,S29)</f>
        <v>1.413453918001675</v>
      </c>
      <c r="U29" s="26">
        <f>T29+PPMT(U6/12,1,$F$25,T29)+PPMT(U6/12,2,$F$25,T29)+PPMT(U6/12,3,$F$25,T29)+PPMT(U6/12,4,$F$25,T29)+PPMT(U6/12,5,$F$25,T29)+PPMT(U6/12,6,$F$25,T29)+PPMT(U6/12,7,$F$25,T29)+PPMT(U6/12,8,$F$25,T29)+PPMT(U6/12,9,$F$25,T29)+PPMT(U6/12,10,$F$25,T29)+PPMT(U6/12,11,$F$25,T29)+PPMT(U6/12,12,$F$25,T29)</f>
        <v>0.96126489333135101</v>
      </c>
      <c r="V29" s="26">
        <f>U29+PPMT(V6/12,1,$G$25,U29)+PPMT(V6/12,2,$G$25,U29)+PPMT(V6/12,3,$G$25,U29)+PPMT(V6/12,4,$G$25,U29)+PPMT(V6/12,5,$G$25,U29)+PPMT(V6/12,6,$G$25,U29)+PPMT(V6/12,7,$G$25,U29)+PPMT(V6/12,8,$G$25,U29)+PPMT(V6/12,9,$G$25,U29)+PPMT(V6/12,10,$G$25,U29)+PPMT(V6/12,11,$G$25,U29)+PPMT(V6/12,12,$G$25,U29)</f>
        <v>0.48883877431593825</v>
      </c>
      <c r="W29" s="26">
        <f>V29+PPMT(W6/12,1,$H$25,V29)+PPMT(W6/12,2,$H$25,V29)+PPMT(W6/12,3,$H$25,V29)+PPMT(W6/12,4,$H$25,V29)+PPMT(W6/12,5,$H$25,V29)+PPMT(W6/12,6,$H$25,V29)+PPMT(W6/12,7,$H$25,V29)+PPMT(W6/12,8,$H$25,V29)+PPMT(W6/12,9,$H$25,V29)+PPMT(W6/12,10,$H$25,V29)+PPMT(W6/12,11,$H$25,V29)+PPMT(W6/12,12,$H$25,V29)</f>
        <v>0</v>
      </c>
    </row>
    <row r="30" spans="1:30">
      <c r="J30" s="5">
        <v>1998</v>
      </c>
      <c r="P30" s="25">
        <f>$I7</f>
        <v>3.3014665969999997</v>
      </c>
      <c r="Q30" s="25">
        <f>P30</f>
        <v>3.3014665969999997</v>
      </c>
      <c r="R30" s="26">
        <f>Q30+PPMT(R7/12,1,$B$25,Q30)+PPMT(R7/12,2,$B$25,Q30)+PPMT(R7/12,3,$B$25,Q30)+PPMT(R7/12,4,$B$25,Q30)+PPMT(R7/12,5,$B$25,Q30)+PPMT(R7/12,6,$B$25,Q30)+PPMT(R7/12,7,$B$25,Q30)+PPMT(R7/12,8,$B$25,Q30)+PPMT(R7/12,9,$B$25,Q30)+PPMT(R7/12,10,$B$25,Q30)+PPMT(R7/12,11,$B$25,Q30)+PPMT(R7/12,12,$B$25,Q30)</f>
        <v>2.9216438490226255</v>
      </c>
      <c r="S30" s="26">
        <f>R30+PPMT(S7/12,1,$C$25,R30)+PPMT(S7/12,2,$C$25,R30)+PPMT(S7/12,3,$C$25,R30)+PPMT(S7/12,4,$C$25,R30)+PPMT(S7/12,5,$C$25,R30)+PPMT(S7/12,6,$C$25,R30)+PPMT(S7/12,7,$C$25,R30)+PPMT(S7/12,8,$C$25,R30)+PPMT(S7/12,9,$C$25,R30)+PPMT(S7/12,10,$C$25,R30)+PPMT(S7/12,11,$C$25,R30)+PPMT(S7/12,12,$C$25,R30)</f>
        <v>2.5284148751275342</v>
      </c>
      <c r="T30" s="26">
        <f>S30+PPMT(T7/12,1,$D$25,S30)+PPMT(T7/12,2,$D$25,S30)+PPMT(T7/12,3,$D$25,S30)+PPMT(T7/12,4,$D$25,S30)+PPMT(T7/12,5,$D$25,S30)+PPMT(T7/12,6,$D$25,S30)+PPMT(T7/12,7,$D$25,S30)+PPMT(T7/12,8,$D$25,S30)+PPMT(T7/12,9,$D$25,S30)+PPMT(T7/12,10,$D$25,S30)+PPMT(T7/12,11,$D$25,S30)+PPMT(T7/12,12,$D$25,S30)</f>
        <v>2.0812888334802926</v>
      </c>
      <c r="U30" s="26">
        <f>T30+PPMT(U7/12,1,$E$25,T30)+PPMT(U7/12,2,$E$25,T30)+PPMT(U7/12,3,$E$25,T30)+PPMT(U7/12,4,$E$25,T30)+PPMT(U7/12,5,$E$25,T30)+PPMT(U7/12,6,$E$25,T30)+PPMT(U7/12,7,$E$25,T30)+PPMT(U7/12,8,$E$25,T30)+PPMT(U7/12,9,$E$25,T30)+PPMT(U7/12,10,$E$25,T30)+PPMT(U7/12,11,$E$25,T30)+PPMT(U7/12,12,$E$25,T30)</f>
        <v>1.5921606786032483</v>
      </c>
      <c r="V30" s="26">
        <f>U30+PPMT(V7/12,1,$F$25,U30)+PPMT(V7/12,2,$F$25,U30)+PPMT(V7/12,3,$F$25,U30)+PPMT(V7/12,4,$F$25,U30)+PPMT(V7/12,5,$F$25,U30)+PPMT(V7/12,6,$F$25,U30)+PPMT(V7/12,7,$F$25,U30)+PPMT(V7/12,8,$F$25,U30)+PPMT(V7/12,9,$F$25,U30)+PPMT(V7/12,10,$F$25,U30)+PPMT(V7/12,11,$F$25,U30)+PPMT(V7/12,12,$F$25,U30)</f>
        <v>1.0794586117682043</v>
      </c>
      <c r="W30" s="26">
        <f>V30+PPMT(W7/12,1,$G$25,V30)+PPMT(W7/12,2,$G$25,V30)+PPMT(W7/12,3,$G$25,V30)+PPMT(W7/12,4,$G$25,V30)+PPMT(W7/12,5,$G$25,V30)+PPMT(W7/12,6,$G$25,V30)+PPMT(W7/12,7,$G$25,V30)+PPMT(W7/12,8,$G$25,V30)+PPMT(W7/12,9,$G$25,V30)+PPMT(W7/12,10,$G$25,V30)+PPMT(W7/12,11,$G$25,V30)+PPMT(W7/12,12,$G$25,V30)</f>
        <v>0.54881014144432916</v>
      </c>
      <c r="X30" s="26">
        <f>W30+PPMT(X7/12,1,$H$25,W30)+PPMT(X7/12,2,$H$25,W30)+PPMT(X7/12,3,$H$25,W30)+PPMT(X7/12,4,$H$25,W30)+PPMT(X7/12,5,$H$25,W30)+PPMT(X7/12,6,$H$25,W30)+PPMT(X7/12,7,$H$25,W30)+PPMT(X7/12,8,$H$25,W30)+PPMT(X7/12,9,$H$25,W30)+PPMT(X7/12,10,$H$25,W30)+PPMT(X7/12,11,$H$25,W30)+PPMT(X7/12,12,$H$25,W30)</f>
        <v>0</v>
      </c>
    </row>
    <row r="31" spans="1:30">
      <c r="J31" s="5">
        <v>1999</v>
      </c>
      <c r="Q31" s="25">
        <f>$I8</f>
        <v>3.4151173379999999</v>
      </c>
      <c r="R31" s="25">
        <f>Q31</f>
        <v>3.4151173379999999</v>
      </c>
      <c r="S31" s="26">
        <f>R31+PPMT(S8/12,1,$B$25,R31)+PPMT(S8/12,2,$B$25,R31)+PPMT(S8/12,3,$B$25,R31)+PPMT(S8/12,4,$B$25,R31)+PPMT(S8/12,5,$B$25,R31)+PPMT(S8/12,6,$B$25,R31)+PPMT(S8/12,7,$B$25,R31)+PPMT(S8/12,8,$B$25,R31)+PPMT(S8/12,9,$B$25,R31)+PPMT(S8/12,10,$B$25,R31)+PPMT(S8/12,11,$B$25,R31)+PPMT(S8/12,12,$B$25,R31)</f>
        <v>3.0382458671543797</v>
      </c>
      <c r="T31" s="26">
        <f>S31+PPMT(T8/12,1,$C$25,S31)+PPMT(T8/12,2,$C$25,S31)+PPMT(T8/12,3,$C$25,S31)+PPMT(T8/12,4,$C$25,S31)+PPMT(T8/12,5,$C$25,S31)+PPMT(T8/12,6,$C$25,S31)+PPMT(T8/12,7,$C$25,S31)+PPMT(T8/12,8,$C$25,S31)+PPMT(T8/12,9,$C$25,S31)+PPMT(T8/12,10,$C$25,S31)+PPMT(T8/12,11,$C$25,S31)+PPMT(T8/12,12,$C$25,S31)</f>
        <v>2.6043962983874129</v>
      </c>
      <c r="U31" s="26">
        <f>T31+PPMT(U8/12,1,$D$25,T31)+PPMT(U8/12,2,$D$25,T31)+PPMT(U8/12,3,$D$25,T31)+PPMT(U8/12,4,$D$25,T31)+PPMT(U8/12,5,$D$25,T31)+PPMT(U8/12,6,$D$25,T31)+PPMT(U8/12,7,$D$25,T31)+PPMT(U8/12,8,$D$25,T31)+PPMT(U8/12,9,$D$25,T31)+PPMT(U8/12,10,$D$25,T31)+PPMT(U8/12,11,$D$25,T31)+PPMT(U8/12,12,$D$25,T31)</f>
        <v>2.1248631102460243</v>
      </c>
      <c r="V31" s="26">
        <f>U31+PPMT(V8/12,1,$E$25,U31)+PPMT(V8/12,2,$E$25,U31)+PPMT(V8/12,3,$E$25,U31)+PPMT(V8/12,4,$E$25,U31)+PPMT(V8/12,5,$E$25,U31)+PPMT(V8/12,6,$E$25,U31)+PPMT(V8/12,7,$E$25,U31)+PPMT(V8/12,8,$E$25,U31)+PPMT(V8/12,9,$E$25,U31)+PPMT(V8/12,10,$E$25,U31)+PPMT(V8/12,11,$E$25,U31)+PPMT(V8/12,12,$E$25,U31)</f>
        <v>1.6205423792200719</v>
      </c>
      <c r="W31" s="26">
        <f>V31+PPMT(W8/12,1,$F$25,V31)+PPMT(W8/12,2,$F$25,V31)+PPMT(W8/12,3,$F$25,V31)+PPMT(W8/12,4,$F$25,V31)+PPMT(W8/12,5,$F$25,V31)+PPMT(W8/12,6,$F$25,V31)+PPMT(W8/12,7,$F$25,V31)+PPMT(W8/12,8,$F$25,V31)+PPMT(W8/12,9,$F$25,V31)+PPMT(W8/12,10,$F$25,V31)+PPMT(W8/12,11,$F$25,V31)+PPMT(W8/12,12,$F$25,V31)</f>
        <v>1.0984348036014169</v>
      </c>
      <c r="X31" s="26">
        <f>W31+PPMT(X8/12,1,$G$25,W31)+PPMT(X8/12,2,$G$25,W31)+PPMT(X8/12,3,$G$25,W31)+PPMT(X8/12,4,$G$25,W31)+PPMT(X8/12,5,$G$25,W31)+PPMT(X8/12,6,$G$25,W31)+PPMT(X8/12,7,$G$25,W31)+PPMT(X8/12,8,$G$25,W31)+PPMT(X8/12,9,$G$25,W31)+PPMT(X8/12,10,$G$25,W31)+PPMT(X8/12,11,$G$25,W31)+PPMT(X8/12,12,$G$25,W31)</f>
        <v>0.56373623310370524</v>
      </c>
      <c r="Y31" s="26">
        <f>X31+PPMT(Y8/12,1,$H$25,X31)+PPMT(Y8/12,2,$H$25,X31)+PPMT(Y8/12,3,$H$25,X31)+PPMT(Y8/12,4,$H$25,X31)+PPMT(Y8/12,5,$H$25,X31)+PPMT(Y8/12,6,$H$25,X31)+PPMT(Y8/12,7,$H$25,X31)+PPMT(Y8/12,8,$H$25,X31)+PPMT(Y8/12,9,$H$25,X31)+PPMT(Y8/12,10,$H$25,X31)+PPMT(Y8/12,11,$H$25,X31)+PPMT(Y8/12,12,$H$25,X31)</f>
        <v>6.9388939039072284E-17</v>
      </c>
    </row>
    <row r="32" spans="1:30">
      <c r="B32" s="4"/>
      <c r="J32" s="5">
        <v>2000</v>
      </c>
      <c r="R32" s="25">
        <f>$I9</f>
        <v>3.6910943369999996</v>
      </c>
      <c r="S32" s="25">
        <f>R32</f>
        <v>3.6910943369999996</v>
      </c>
      <c r="T32" s="26">
        <f>S32+PPMT(T9/12,1,$B$25,S32)+PPMT(T9/12,2,$B$25,S32)+PPMT(T9/12,3,$B$25,S32)+PPMT(T9/12,4,$B$25,S32)+PPMT(T9/12,5,$B$25,S32)+PPMT(T9/12,6,$B$25,S32)+PPMT(T9/12,7,$B$25,S32)+PPMT(T9/12,8,$B$25,S32)+PPMT(T9/12,9,$B$25,S32)+PPMT(T9/12,10,$B$25,S32)+PPMT(T9/12,11,$B$25,S32)+PPMT(T9/12,12,$B$25,S32)</f>
        <v>3.2534592816234471</v>
      </c>
      <c r="U32" s="26">
        <f>T32+PPMT(U9/12,1,$C$25,T32)+PPMT(U9/12,2,$C$25,T32)+PPMT(U9/12,3,$C$25,T32)+PPMT(U9/12,4,$C$25,T32)+PPMT(U9/12,5,$C$25,T32)+PPMT(U9/12,6,$C$25,T32)+PPMT(U9/12,7,$C$25,T32)+PPMT(U9/12,8,$C$25,T32)+PPMT(U9/12,9,$C$25,T32)+PPMT(U9/12,10,$C$25,T32)+PPMT(U9/12,11,$C$25,T32)+PPMT(U9/12,12,$C$25,T32)</f>
        <v>2.7646407037755019</v>
      </c>
      <c r="V32" s="26">
        <f>U32+PPMT(V9/12,1,$D$25,U32)+PPMT(V9/12,2,$D$25,U32)+PPMT(V9/12,3,$D$25,U32)+PPMT(V9/12,4,$D$25,U32)+PPMT(V9/12,5,$D$25,U32)+PPMT(V9/12,6,$D$25,U32)+PPMT(V9/12,7,$D$25,U32)+PPMT(V9/12,8,$D$25,U32)+PPMT(V9/12,9,$D$25,U32)+PPMT(V9/12,10,$D$25,U32)+PPMT(V9/12,11,$D$25,U32)+PPMT(V9/12,12,$D$25,U32)</f>
        <v>2.2488199579702202</v>
      </c>
      <c r="W32" s="26">
        <f>V32+PPMT(W9/12,1,$E$25,V32)+PPMT(W9/12,2,$E$25,V32)+PPMT(W9/12,3,$E$25,V32)+PPMT(W9/12,4,$E$25,V32)+PPMT(W9/12,5,$E$25,V32)+PPMT(W9/12,6,$E$25,V32)+PPMT(W9/12,7,$E$25,V32)+PPMT(W9/12,8,$E$25,V32)+PPMT(W9/12,9,$E$25,V32)+PPMT(W9/12,10,$E$25,V32)+PPMT(W9/12,11,$E$25,V32)+PPMT(W9/12,12,$E$25,V32)</f>
        <v>1.7146683669866156</v>
      </c>
      <c r="X32" s="26">
        <f>W32+PPMT(X9/12,1,$F$25,W32)+PPMT(X9/12,2,$F$25,W32)+PPMT(X9/12,3,$F$25,W32)+PPMT(X9/12,4,$F$25,W32)+PPMT(X9/12,5,$F$25,W32)+PPMT(X9/12,6,$F$25,W32)+PPMT(X9/12,7,$F$25,W32)+PPMT(X9/12,8,$F$25,W32)+PPMT(X9/12,9,$F$25,W32)+PPMT(X9/12,10,$F$25,W32)+PPMT(X9/12,11,$F$25,W32)+PPMT(X9/12,12,$F$25,W32)</f>
        <v>1.1730577193355667</v>
      </c>
      <c r="Y32" s="26">
        <f>X32+PPMT(Y9/12,1,$G$25,X32)+PPMT(Y9/12,2,$G$25,X32)+PPMT(Y9/12,3,$G$25,X32)+PPMT(Y9/12,4,$G$25,X32)+PPMT(Y9/12,5,$G$25,X32)+PPMT(Y9/12,6,$G$25,X32)+PPMT(Y9/12,7,$G$25,X32)+PPMT(Y9/12,8,$G$25,X32)+PPMT(Y9/12,9,$G$25,X32)+PPMT(Y9/12,10,$G$25,X32)+PPMT(Y9/12,11,$G$25,X32)+PPMT(Y9/12,12,$G$25,X32)</f>
        <v>0.60739707995670722</v>
      </c>
      <c r="Z32" s="26">
        <f>Y32+PPMT(Z9/12,1,$H$25,Y32)+PPMT(Z9/12,2,$H$25,Y32)+PPMT(Z9/12,3,$H$25,Y32)+PPMT(Z9/12,4,$H$25,Y32)+PPMT(Z9/12,5,$H$25,Y32)+PPMT(Z9/12,6,$H$25,Y32)+PPMT(Z9/12,7,$H$25,Y32)+PPMT(Z9/12,8,$H$25,Y32)+PPMT(Z9/12,9,$H$25,Y32)+PPMT(Z9/12,10,$H$25,Y32)+PPMT(Z9/12,11,$H$25,Y32)+PPMT(Z9/12,12,$H$25,Y32)</f>
        <v>0</v>
      </c>
    </row>
    <row r="33" spans="2:30">
      <c r="B33" s="4"/>
      <c r="J33" s="5">
        <v>2001</v>
      </c>
      <c r="S33" s="25">
        <f>$I10</f>
        <v>3.7012864049999998</v>
      </c>
      <c r="T33" s="25">
        <f>S33</f>
        <v>3.7012864049999998</v>
      </c>
      <c r="U33" s="26">
        <f>T33+PPMT(U10/12,1,$B$25,T33)+PPMT(U10/12,2,$B$25,T33)+PPMT(U10/12,3,$B$25,T33)+PPMT(U10/12,4,$B$25,T33)+PPMT(U10/12,5,$B$25,T33)+PPMT(U10/12,6,$B$25,T33)+PPMT(U10/12,7,$B$25,T33)+PPMT(U10/12,8,$B$25,T33)+PPMT(U10/12,9,$B$25,T33)+PPMT(U10/12,10,$B$25,T33)+PPMT(U10/12,11,$B$25,T33)+PPMT(U10/12,12,$B$25,T33)</f>
        <v>3.2346045405198041</v>
      </c>
      <c r="V33" s="26">
        <f>U33+PPMT(V10/12,1,$C$25,U33)+PPMT(V10/12,2,$C$25,U33)+PPMT(V10/12,3,$C$25,U33)+PPMT(V10/12,4,$C$25,U33)+PPMT(V10/12,5,$C$25,U33)+PPMT(V10/12,6,$C$25,U33)+PPMT(V10/12,7,$C$25,U33)+PPMT(V10/12,8,$C$25,U33)+PPMT(V10/12,9,$C$25,U33)+PPMT(V10/12,10,$C$25,U33)+PPMT(V10/12,11,$C$25,U33)+PPMT(V10/12,12,$C$25,U33)</f>
        <v>2.7404620946460798</v>
      </c>
      <c r="W33" s="26">
        <f>V33+PPMT(W10/12,1,$D$25,V33)+PPMT(W10/12,2,$D$25,V33)+PPMT(W10/12,3,$D$25,V33)+PPMT(W10/12,4,$D$25,V33)+PPMT(W10/12,5,$D$25,V33)+PPMT(W10/12,6,$D$25,V33)+PPMT(W10/12,7,$D$25,V33)+PPMT(W10/12,8,$D$25,V33)+PPMT(W10/12,9,$D$25,V33)+PPMT(W10/12,10,$D$25,V33)+PPMT(W10/12,11,$D$25,V33)+PPMT(W10/12,12,$D$25,V33)</f>
        <v>2.2286251261638381</v>
      </c>
      <c r="X33" s="26">
        <f>W33+PPMT(X10/12,1,$E$25,W33)+PPMT(X10/12,2,$E$25,W33)+PPMT(X10/12,3,$E$25,W33)+PPMT(X10/12,4,$E$25,W33)+PPMT(X10/12,5,$E$25,W33)+PPMT(X10/12,6,$E$25,W33)+PPMT(X10/12,7,$E$25,W33)+PPMT(X10/12,8,$E$25,W33)+PPMT(X10/12,9,$E$25,W33)+PPMT(X10/12,10,$E$25,W33)+PPMT(X10/12,11,$E$25,W33)+PPMT(X10/12,12,$E$25,W33)</f>
        <v>1.7148561946101049</v>
      </c>
      <c r="Y33" s="26">
        <f>X33+PPMT(Y10/12,1,$F$25,X33)+PPMT(Y10/12,2,$F$25,X33)+PPMT(Y10/12,3,$F$25,X33)+PPMT(Y10/12,4,$F$25,X33)+PPMT(Y10/12,5,$F$25,X33)+PPMT(Y10/12,6,$F$25,X33)+PPMT(Y10/12,7,$F$25,X33)+PPMT(Y10/12,8,$F$25,X33)+PPMT(Y10/12,9,$F$25,X33)+PPMT(Y10/12,10,$F$25,X33)+PPMT(Y10/12,11,$F$25,X33)+PPMT(Y10/12,12,$F$25,X33)</f>
        <v>1.1834135705294404</v>
      </c>
      <c r="Z33" s="26">
        <f>Y33+PPMT(Z10/12,1,$G$25,Y33)+PPMT(Z10/12,2,$G$25,Y33)+PPMT(Z10/12,3,$G$25,Y33)+PPMT(Z10/12,4,$G$25,Y33)+PPMT(Z10/12,5,$G$25,Y33)+PPMT(Z10/12,6,$G$25,Y33)+PPMT(Z10/12,7,$G$25,Y33)+PPMT(Z10/12,8,$G$25,Y33)+PPMT(Z10/12,9,$G$25,Y33)+PPMT(Z10/12,10,$G$25,Y33)+PPMT(Z10/12,11,$G$25,Y33)+PPMT(Z10/12,12,$G$25,Y33)</f>
        <v>0.61299420575886376</v>
      </c>
      <c r="AA33" s="26">
        <f>Z33+PPMT(AA10/12,1,$H$25,Z33)+PPMT(AA10/12,2,$H$25,Z33)+PPMT(AA10/12,3,$H$25,Z33)+PPMT(AA10/12,4,$H$25,Z33)+PPMT(AA10/12,5,$H$25,Z33)+PPMT(AA10/12,6,$H$25,Z33)+PPMT(AA10/12,7,$H$25,Z33)+PPMT(AA10/12,8,$H$25,Z33)+PPMT(AA10/12,9,$H$25,Z33)+PPMT(AA10/12,10,$H$25,Z33)+PPMT(AA10/12,11,$H$25,Z33)+PPMT(AA10/12,12,$H$25,Z33)</f>
        <v>-7.6327832942979512E-17</v>
      </c>
    </row>
    <row r="34" spans="2:30">
      <c r="B34" s="4"/>
      <c r="J34" s="5">
        <v>2002</v>
      </c>
      <c r="T34" s="25">
        <f>$I11</f>
        <v>3.9369695820000001</v>
      </c>
      <c r="U34" s="25">
        <f>T34</f>
        <v>3.9369695820000001</v>
      </c>
      <c r="V34" s="26">
        <f>U34+PPMT(V11/12,1,$B$25,U34)+PPMT(V11/12,2,$B$25,U34)+PPMT(V11/12,3,$B$25,U34)+PPMT(V11/12,4,$B$25,U34)+PPMT(V11/12,5,$B$25,U34)+PPMT(V11/12,6,$B$25,U34)+PPMT(V11/12,7,$B$25,U34)+PPMT(V11/12,8,$B$25,U34)+PPMT(V11/12,9,$B$25,U34)+PPMT(V11/12,10,$B$25,U34)+PPMT(V11/12,11,$B$25,U34)+PPMT(V11/12,12,$B$25,U34)</f>
        <v>3.4304966679286948</v>
      </c>
      <c r="W34" s="26">
        <f>V34+PPMT(W11/12,1,$C$25,V34)+PPMT(W11/12,2,$C$25,V34)+PPMT(W11/12,3,$C$25,V34)+PPMT(W11/12,4,$C$25,V34)+PPMT(W11/12,5,$C$25,V34)+PPMT(W11/12,6,$C$25,V34)+PPMT(W11/12,7,$C$25,V34)+PPMT(W11/12,8,$C$25,V34)+PPMT(W11/12,9,$C$25,V34)+PPMT(W11/12,10,$C$25,V34)+PPMT(W11/12,11,$C$25,V34)+PPMT(W11/12,12,$C$25,V34)</f>
        <v>2.9057487753561051</v>
      </c>
      <c r="X34" s="26">
        <f>W34+PPMT(X11/12,1,$D$25,W34)+PPMT(X11/12,2,$D$25,W34)+PPMT(X11/12,3,$D$25,W34)+PPMT(X11/12,4,$D$25,W34)+PPMT(X11/12,5,$D$25,W34)+PPMT(X11/12,6,$D$25,W34)+PPMT(X11/12,7,$D$25,W34)+PPMT(X11/12,8,$D$25,W34)+PPMT(X11/12,9,$D$25,W34)+PPMT(X11/12,10,$D$25,W34)+PPMT(X11/12,11,$D$25,W34)+PPMT(X11/12,12,$D$25,W34)</f>
        <v>2.3843855736340522</v>
      </c>
      <c r="Y34" s="26">
        <f>X34+PPMT(Y11/12,1,$E$25,X34)+PPMT(Y11/12,2,$E$25,X34)+PPMT(Y11/12,3,$E$25,X34)+PPMT(Y11/12,4,$E$25,X34)+PPMT(Y11/12,5,$E$25,X34)+PPMT(Y11/12,6,$E$25,X34)+PPMT(Y11/12,7,$E$25,X34)+PPMT(Y11/12,8,$E$25,X34)+PPMT(Y11/12,9,$E$25,X34)+PPMT(Y11/12,10,$E$25,X34)+PPMT(Y11/12,11,$E$25,X34)+PPMT(Y11/12,12,$E$25,X34)</f>
        <v>1.8503541658140359</v>
      </c>
      <c r="Z34" s="26">
        <f>Y34+PPMT(Z11/12,1,$F$25,Y34)+PPMT(Z11/12,2,$F$25,Y34)+PPMT(Z11/12,3,$F$25,Y34)+PPMT(Z11/12,4,$F$25,Y34)+PPMT(Z11/12,5,$F$25,Y34)+PPMT(Z11/12,6,$F$25,Y34)+PPMT(Z11/12,7,$F$25,Y34)+PPMT(Z11/12,8,$F$25,Y34)+PPMT(Z11/12,9,$F$25,Y34)+PPMT(Z11/12,10,$F$25,Y34)+PPMT(Z11/12,11,$F$25,Y34)+PPMT(Z11/12,12,$F$25,Y34)</f>
        <v>1.2773975981820556</v>
      </c>
      <c r="AA34" s="26">
        <f>Z34+PPMT(AA11/12,1,$G$25,Z34)+PPMT(AA11/12,2,$G$25,Z34)+PPMT(AA11/12,3,$G$25,Z34)+PPMT(AA11/12,4,$G$25,Z34)+PPMT(AA11/12,5,$G$25,Z34)+PPMT(AA11/12,6,$G$25,Z34)+PPMT(AA11/12,7,$G$25,Z34)+PPMT(AA11/12,8,$G$25,Z34)+PPMT(AA11/12,9,$G$25,Z34)+PPMT(AA11/12,10,$G$25,Z34)+PPMT(AA11/12,11,$G$25,Z34)+PPMT(AA11/12,12,$G$25,Z34)</f>
        <v>0.65211790471782283</v>
      </c>
      <c r="AB34" s="26">
        <f>AA34+PPMT(AB11/12,1,$H$25,AA34)+PPMT(AB11/12,2,$H$25,AA34)+PPMT(AB11/12,3,$H$25,AA34)+PPMT(AB11/12,4,$H$25,AA34)+PPMT(AB11/12,5,$H$25,AA34)+PPMT(AB11/12,6,$H$25,AA34)+PPMT(AB11/12,7,$H$25,AA34)+PPMT(AB11/12,8,$H$25,AA34)+PPMT(AB11/12,9,$H$25,AA34)+PPMT(AB11/12,10,$H$25,AA34)+PPMT(AB11/12,11,$H$25,AA34)+PPMT(AB11/12,12,$H$25,AA34)</f>
        <v>-2.0122792321330962E-16</v>
      </c>
    </row>
    <row r="35" spans="2:30">
      <c r="B35" s="4"/>
      <c r="J35" s="5">
        <v>2003</v>
      </c>
      <c r="U35" s="25">
        <f>$I12</f>
        <v>4.3083023729999992</v>
      </c>
      <c r="V35" s="25">
        <f>U35</f>
        <v>4.3083023729999992</v>
      </c>
      <c r="W35" s="26">
        <f>V35+PPMT(W12/12,1,$B$25,V35)+PPMT(W12/12,2,$B$25,V35)+PPMT(W12/12,3,$B$25,V35)+PPMT(W12/12,4,$B$25,V35)+PPMT(W12/12,5,$B$25,V35)+PPMT(W12/12,6,$B$25,V35)+PPMT(W12/12,7,$B$25,V35)+PPMT(W12/12,8,$B$25,V35)+PPMT(W12/12,9,$B$25,V35)+PPMT(W12/12,10,$B$25,V35)+PPMT(W12/12,11,$B$25,V35)+PPMT(W12/12,12,$B$25,V35)</f>
        <v>3.7531920790793176</v>
      </c>
      <c r="X35" s="26">
        <f>W35+PPMT(X12/12,1,$C$25,W35)+PPMT(X12/12,2,$C$25,W35)+PPMT(X12/12,3,$C$25,W35)+PPMT(X12/12,4,$C$25,W35)+PPMT(X12/12,5,$C$25,W35)+PPMT(X12/12,6,$C$25,W35)+PPMT(X12/12,7,$C$25,W35)+PPMT(X12/12,8,$C$25,W35)+PPMT(X12/12,9,$C$25,W35)+PPMT(X12/12,10,$C$25,W35)+PPMT(X12/12,11,$C$25,W35)+PPMT(X12/12,12,$C$25,W35)</f>
        <v>3.2073556628862847</v>
      </c>
      <c r="Y35" s="26">
        <f>X35+PPMT(Y12/12,1,$D$25,X35)+PPMT(Y12/12,2,$D$25,X35)+PPMT(Y12/12,3,$D$25,X35)+PPMT(Y12/12,4,$D$25,X35)+PPMT(Y12/12,5,$D$25,X35)+PPMT(Y12/12,6,$D$25,X35)+PPMT(Y12/12,7,$D$25,X35)+PPMT(Y12/12,8,$D$25,X35)+PPMT(Y12/12,9,$D$25,X35)+PPMT(Y12/12,10,$D$25,X35)+PPMT(Y12/12,11,$D$25,X35)+PPMT(Y12/12,12,$D$25,X35)</f>
        <v>2.6538206003098908</v>
      </c>
      <c r="Z35" s="26">
        <f>Y35+PPMT(Z12/12,1,$E$25,Y35)+PPMT(Z12/12,2,$E$25,Y35)+PPMT(Z12/12,3,$E$25,Y35)+PPMT(Z12/12,4,$E$25,Y35)+PPMT(Z12/12,5,$E$25,Y35)+PPMT(Z12/12,6,$E$25,Y35)+PPMT(Z12/12,7,$E$25,Y35)+PPMT(Z12/12,8,$E$25,Y35)+PPMT(Z12/12,9,$E$25,Y35)+PPMT(Z12/12,10,$E$25,Y35)+PPMT(Z12/12,11,$E$25,Y35)+PPMT(Z12/12,12,$E$25,Y35)</f>
        <v>2.0601945351792406</v>
      </c>
      <c r="AA35" s="26">
        <f>Z35+PPMT(AA12/12,1,$F$25,Z35)+PPMT(AA12/12,2,$F$25,Z35)+PPMT(AA12/12,3,$F$25,Z35)+PPMT(AA12/12,4,$F$25,Z35)+PPMT(AA12/12,5,$F$25,Z35)+PPMT(AA12/12,6,$F$25,Z35)+PPMT(AA12/12,7,$F$25,Z35)+PPMT(AA12/12,8,$F$25,Z35)+PPMT(AA12/12,9,$F$25,Z35)+PPMT(AA12/12,10,$F$25,Z35)+PPMT(AA12/12,11,$F$25,Z35)+PPMT(AA12/12,12,$F$25,Z35)</f>
        <v>1.4021132675464512</v>
      </c>
      <c r="AB35" s="26">
        <f>AA35+PPMT(AB12/12,1,$G$25,AA35)+PPMT(AB12/12,2,$G$25,AA35)+PPMT(AB12/12,3,$G$25,AA35)+PPMT(AB12/12,4,$G$25,AA35)+PPMT(AB12/12,5,$G$25,AA35)+PPMT(AB12/12,6,$G$25,AA35)+PPMT(AB12/12,7,$G$25,AA35)+PPMT(AB12/12,8,$G$25,AA35)+PPMT(AB12/12,9,$G$25,AA35)+PPMT(AB12/12,10,$G$25,AA35)+PPMT(AB12/12,11,$G$25,AA35)+PPMT(AB12/12,12,$G$25,AA35)</f>
        <v>0.70974032137160559</v>
      </c>
      <c r="AC35" s="26">
        <f>AB35+PPMT(AC12/12,1,$H$25,AB35)+PPMT(AC12/12,2,$H$25,AB35)+PPMT(AC12/12,3,$H$25,AB35)+PPMT(AC12/12,4,$H$25,AB35)+PPMT(AC12/12,5,$H$25,AB35)+PPMT(AC12/12,6,$H$25,AB35)+PPMT(AC12/12,7,$H$25,AB35)+PPMT(AC12/12,8,$H$25,AB35)+PPMT(AC12/12,9,$H$25,AB35)+PPMT(AC12/12,10,$H$25,AB35)+PPMT(AC12/12,11,$H$25,AB35)+PPMT(AC12/12,12,$H$25,AB35)</f>
        <v>0</v>
      </c>
    </row>
    <row r="36" spans="2:30">
      <c r="B36" s="4"/>
      <c r="J36" s="5">
        <v>2004</v>
      </c>
      <c r="V36" s="25">
        <f>$I13</f>
        <v>4.4347378879999999</v>
      </c>
      <c r="W36" s="25">
        <f>V36</f>
        <v>4.4347378879999999</v>
      </c>
      <c r="X36" s="26">
        <f>W36+PPMT(X13/12,1,$B$25,W36)+PPMT(X13/12,2,$B$25,W36)+PPMT(X13/12,3,$B$25,W36)+PPMT(X13/12,4,$B$25,W36)+PPMT(X13/12,5,$B$25,W36)+PPMT(X13/12,6,$B$25,W36)+PPMT(X13/12,7,$B$25,W36)+PPMT(X13/12,8,$B$25,W36)+PPMT(X13/12,9,$B$25,W36)+PPMT(X13/12,10,$B$25,W36)+PPMT(X13/12,11,$B$25,W36)+PPMT(X13/12,12,$B$25,W36)</f>
        <v>3.8971582278193044</v>
      </c>
      <c r="Y36" s="26">
        <f>X36+PPMT(Y13/12,1,$C$25,X36)+PPMT(Y13/12,2,$C$25,X36)+PPMT(Y13/12,3,$C$25,X36)+PPMT(Y13/12,4,$C$25,X36)+PPMT(Y13/12,5,$C$25,X36)+PPMT(Y13/12,6,$C$25,X36)+PPMT(Y13/12,7,$C$25,X36)+PPMT(Y13/12,8,$C$25,X36)+PPMT(Y13/12,9,$C$25,X36)+PPMT(Y13/12,10,$C$25,X36)+PPMT(Y13/12,11,$C$25,X36)+PPMT(Y13/12,12,$C$25,X36)</f>
        <v>3.357523023629875</v>
      </c>
      <c r="Z36" s="26">
        <f>Y36+PPMT(Z13/12,1,$D$25,Y36)+PPMT(Z13/12,2,$D$25,Y36)+PPMT(Z13/12,3,$D$25,Y36)+PPMT(Z13/12,4,$D$25,Y36)+PPMT(Z13/12,5,$D$25,Y36)+PPMT(Z13/12,6,$D$25,Y36)+PPMT(Z13/12,7,$D$25,Y36)+PPMT(Z13/12,8,$D$25,Y36)+PPMT(Z13/12,9,$D$25,Y36)+PPMT(Z13/12,10,$D$25,Y36)+PPMT(Z13/12,11,$D$25,Y36)+PPMT(Z13/12,12,$D$25,Y36)</f>
        <v>2.779058222713954</v>
      </c>
      <c r="AA36" s="26">
        <f>Z36+PPMT(AA13/12,1,$E$25,Z36)+PPMT(AA13/12,2,$E$25,Z36)+PPMT(AA13/12,3,$E$25,Z36)+PPMT(AA13/12,4,$E$25,Z36)+PPMT(AA13/12,5,$E$25,Z36)+PPMT(AA13/12,6,$E$25,Z36)+PPMT(AA13/12,7,$E$25,Z36)+PPMT(AA13/12,8,$E$25,Z36)+PPMT(AA13/12,9,$E$25,Z36)+PPMT(AA13/12,10,$E$25,Z36)+PPMT(AA13/12,11,$E$25,Z36)+PPMT(AA13/12,12,$E$25,Z36)</f>
        <v>2.1274588393891922</v>
      </c>
      <c r="AB36" s="26">
        <f>AA36+PPMT(AB13/12,1,$F$25,AA36)+PPMT(AB13/12,2,$F$25,AA36)+PPMT(AB13/12,3,$F$25,AA36)+PPMT(AB13/12,4,$F$25,AA36)+PPMT(AB13/12,5,$F$25,AA36)+PPMT(AB13/12,6,$F$25,AA36)+PPMT(AB13/12,7,$F$25,AA36)+PPMT(AB13/12,8,$F$25,AA36)+PPMT(AB13/12,9,$F$25,AA36)+PPMT(AB13/12,10,$F$25,AA36)+PPMT(AB13/12,11,$F$25,AA36)+PPMT(AB13/12,12,$F$25,AA36)</f>
        <v>1.4358004089751091</v>
      </c>
      <c r="AC36" s="26">
        <f>AB36+PPMT(AC13/12,1,$G$25,AB36)+PPMT(AC13/12,2,$G$25,AB36)+PPMT(AC13/12,3,$G$25,AB36)+PPMT(AC13/12,4,$G$25,AB36)+PPMT(AC13/12,5,$G$25,AB36)+PPMT(AC13/12,6,$G$25,AB36)+PPMT(AC13/12,7,$G$25,AB36)+PPMT(AC13/12,8,$G$25,AB36)+PPMT(AC13/12,9,$G$25,AB36)+PPMT(AC13/12,10,$G$25,AB36)+PPMT(AC13/12,11,$G$25,AB36)+PPMT(AC13/12,12,$G$25,AB36)</f>
        <v>0.72675671051105739</v>
      </c>
      <c r="AD36" s="26">
        <f>AC36+PPMT(AD13/12,1,$H$25,AC36)+PPMT(AD13/12,2,$H$25,AC36)+PPMT(AD13/12,3,$H$25,AC36)+PPMT(AD13/12,4,$H$25,AC36)+PPMT(AD13/12,5,$H$25,AC36)+PPMT(AD13/12,6,$H$25,AC36)+PPMT(AD13/12,7,$H$25,AC36)+PPMT(AD13/12,8,$H$25,AC36)+PPMT(AD13/12,9,$H$25,AC36)+PPMT(AD13/12,10,$H$25,AC36)+PPMT(AD13/12,11,$H$25,AC36)+PPMT(AD13/12,12,$H$25,AC36)</f>
        <v>1.9428902930940239E-16</v>
      </c>
    </row>
    <row r="37" spans="2:30">
      <c r="J37" s="5">
        <v>2005</v>
      </c>
      <c r="W37" s="25">
        <f>$I14</f>
        <v>4.5644318689999999</v>
      </c>
      <c r="X37" s="25">
        <f>W37</f>
        <v>4.5644318689999999</v>
      </c>
      <c r="Y37" s="26">
        <f>X37+PPMT(Y14/12,1,$B$25,X37)+PPMT(Y14/12,2,$B$25,X37)+PPMT(Y14/12,3,$B$25,X37)+PPMT(Y14/12,4,$B$25,X37)+PPMT(Y14/12,5,$B$25,X37)+PPMT(Y14/12,6,$B$25,X37)+PPMT(Y14/12,7,$B$25,X37)+PPMT(Y14/12,8,$B$25,X37)+PPMT(Y14/12,9,$B$25,X37)+PPMT(Y14/12,10,$B$25,X37)+PPMT(Y14/12,11,$B$25,X37)+PPMT(Y14/12,12,$B$25,X37)</f>
        <v>4.0430620341086989</v>
      </c>
      <c r="Z37" s="26">
        <f>Y37+PPMT(Z14/12,1,$C$25,Y37)+PPMT(Z14/12,2,$C$25,Y37)+PPMT(Z14/12,3,$C$25,Y37)+PPMT(Z14/12,4,$C$25,Y37)+PPMT(Z14/12,5,$C$25,Y37)+PPMT(Z14/12,6,$C$25,Y37)+PPMT(Z14/12,7,$C$25,Y37)+PPMT(Z14/12,8,$C$25,Y37)+PPMT(Z14/12,9,$C$25,Y37)+PPMT(Z14/12,10,$C$25,Y37)+PPMT(Z14/12,11,$C$25,Y37)+PPMT(Z14/12,12,$C$25,Y37)</f>
        <v>3.4844280738918663</v>
      </c>
      <c r="AA37" s="26">
        <f>Z37+PPMT(AA14/12,1,$D$25,Z37)+PPMT(AA14/12,2,$D$25,Z37)+PPMT(AA14/12,3,$D$25,Z37)+PPMT(AA14/12,4,$D$25,Z37)+PPMT(AA14/12,5,$D$25,Z37)+PPMT(AA14/12,6,$D$25,Z37)+PPMT(AA14/12,7,$D$25,Z37)+PPMT(AA14/12,8,$D$25,Z37)+PPMT(AA14/12,9,$D$25,Z37)+PPMT(AA14/12,10,$D$25,Z37)+PPMT(AA14/12,11,$D$25,Z37)+PPMT(AA14/12,12,$D$25,Z37)</f>
        <v>2.8448535771039327</v>
      </c>
      <c r="AB37" s="26">
        <f>AA37+PPMT(AB14/12,1,$E$25,AA37)+PPMT(AB14/12,2,$E$25,AA37)+PPMT(AB14/12,3,$E$25,AA37)+PPMT(AB14/12,4,$E$25,AA37)+PPMT(AB14/12,5,$E$25,AA37)+PPMT(AB14/12,6,$E$25,AA37)+PPMT(AB14/12,7,$E$25,AA37)+PPMT(AB14/12,8,$E$25,AA37)+PPMT(AB14/12,9,$E$25,AA37)+PPMT(AB14/12,10,$E$25,AA37)+PPMT(AB14/12,11,$E$25,AA37)+PPMT(AB14/12,12,$E$25,AA37)</f>
        <v>2.1598477597160439</v>
      </c>
      <c r="AC37" s="26">
        <f>AB37+PPMT(AC14/12,1,$F$25,AB37)+PPMT(AC14/12,2,$F$25,AB37)+PPMT(AC14/12,3,$F$25,AB37)+PPMT(AC14/12,4,$F$25,AB37)+PPMT(AC14/12,5,$F$25,AB37)+PPMT(AC14/12,6,$F$25,AB37)+PPMT(AC14/12,7,$F$25,AB37)+PPMT(AC14/12,8,$F$25,AB37)+PPMT(AC14/12,9,$F$25,AB37)+PPMT(AC14/12,10,$F$25,AB37)+PPMT(AC14/12,11,$F$25,AB37)+PPMT(AC14/12,12,$F$25,AB37)</f>
        <v>1.4575881302010307</v>
      </c>
      <c r="AD37" s="26">
        <f>AC37+PPMT(AD14/12,1,$G$25,AC37)+PPMT(AD14/12,2,$G$25,AC37)+PPMT(AD14/12,3,$G$25,AC37)+PPMT(AD14/12,4,$G$25,AC37)+PPMT(AD14/12,5,$G$25,AC37)+PPMT(AD14/12,6,$G$25,AC37)+PPMT(AD14/12,7,$G$25,AC37)+PPMT(AD14/12,8,$G$25,AC37)+PPMT(AD14/12,9,$G$25,AC37)+PPMT(AD14/12,10,$G$25,AC37)+PPMT(AD14/12,11,$G$25,AC37)+PPMT(AD14/12,12,$G$25,AC37)</f>
        <v>0.72879406510051492</v>
      </c>
    </row>
    <row r="38" spans="2:30">
      <c r="J38" s="5">
        <v>2006</v>
      </c>
      <c r="X38" s="25">
        <f>$I15</f>
        <v>4.6438337919999997</v>
      </c>
      <c r="Y38" s="25">
        <f>X38</f>
        <v>4.6438337919999997</v>
      </c>
      <c r="Z38" s="26">
        <f>Y38+PPMT(Z15/12,1,$B$25,Y38)+PPMT(Z15/12,2,$B$25,Y38)+PPMT(Z15/12,3,$B$25,Y38)+PPMT(Z15/12,4,$B$25,Y38)+PPMT(Z15/12,5,$B$25,Y38)+PPMT(Z15/12,6,$B$25,Y38)+PPMT(Z15/12,7,$B$25,Y38)+PPMT(Z15/12,8,$B$25,Y38)+PPMT(Z15/12,9,$B$25,Y38)+PPMT(Z15/12,10,$B$25,Y38)+PPMT(Z15/12,11,$B$25,Y38)+PPMT(Z15/12,12,$B$25,Y38)</f>
        <v>4.114778263633295</v>
      </c>
      <c r="AA38" s="26">
        <f>Z38+PPMT(AA15/12,1,$C$25,Z38)+PPMT(AA15/12,2,$C$25,Z38)+PPMT(AA15/12,3,$C$25,Z38)+PPMT(AA15/12,4,$C$25,Z38)+PPMT(AA15/12,5,$C$25,Z38)+PPMT(AA15/12,6,$C$25,Z38)+PPMT(AA15/12,7,$C$25,Z38)+PPMT(AA15/12,8,$C$25,Z38)+PPMT(AA15/12,9,$C$25,Z38)+PPMT(AA15/12,10,$C$25,Z38)+PPMT(AA15/12,11,$C$25,Z38)+PPMT(AA15/12,12,$C$25,Z38)</f>
        <v>3.4989669369746923</v>
      </c>
      <c r="AB38" s="26">
        <f>AA38+PPMT(AB15/12,1,$D$25,AA38)+PPMT(AB15/12,2,$D$25,AA38)+PPMT(AB15/12,3,$D$25,AA38)+PPMT(AB15/12,4,$D$25,AA38)+PPMT(AB15/12,5,$D$25,AA38)+PPMT(AB15/12,6,$D$25,AA38)+PPMT(AB15/12,7,$D$25,AA38)+PPMT(AB15/12,8,$D$25,AA38)+PPMT(AB15/12,9,$D$25,AA38)+PPMT(AB15/12,10,$D$25,AA38)+PPMT(AB15/12,11,$D$25,AA38)+PPMT(AB15/12,12,$D$25,AA38)</f>
        <v>2.8334110420223007</v>
      </c>
      <c r="AC38" s="26">
        <f>AB38+PPMT(AC15/12,1,$E$25,AB38)+PPMT(AC15/12,2,$E$25,AB38)+PPMT(AC15/12,3,$E$25,AB38)+PPMT(AC15/12,4,$E$25,AB38)+PPMT(AC15/12,5,$E$25,AB38)+PPMT(AC15/12,6,$E$25,AB38)+PPMT(AC15/12,7,$E$25,AB38)+PPMT(AC15/12,8,$E$25,AB38)+PPMT(AC15/12,9,$E$25,AB38)+PPMT(AC15/12,10,$E$25,AB38)+PPMT(AC15/12,11,$E$25,AB38)+PPMT(AC15/12,12,$E$25,AB38)</f>
        <v>2.1510562078616586</v>
      </c>
      <c r="AD38" s="26">
        <f>AC38+PPMT(AD15/12,1,$F$25,AC38)+PPMT(AD15/12,2,$F$25,AC38)+PPMT(AD15/12,3,$F$25,AC38)+PPMT(AD15/12,4,$F$25,AC38)+PPMT(AD15/12,5,$F$25,AC38)+PPMT(AD15/12,6,$F$25,AC38)+PPMT(AD15/12,7,$F$25,AC38)+PPMT(AD15/12,8,$F$25,AC38)+PPMT(AD15/12,9,$F$25,AC38)+PPMT(AD15/12,10,$F$25,AC38)+PPMT(AD15/12,11,$F$25,AC38)+PPMT(AD15/12,12,$F$25,AC38)</f>
        <v>1.4340374719077724</v>
      </c>
    </row>
    <row r="39" spans="2:30">
      <c r="J39" s="5">
        <v>2007</v>
      </c>
      <c r="Y39" s="25">
        <f>$I16</f>
        <v>4.4500332739999999</v>
      </c>
      <c r="Z39" s="25">
        <f>Y39</f>
        <v>4.4500332739999999</v>
      </c>
      <c r="AA39" s="26">
        <f>Z39+PPMT(AA16/12,1,$B$25,Z39)+PPMT(AA16/12,2,$B$25,Z39)+PPMT(AA16/12,3,$B$25,Z39)+PPMT(AA16/12,4,$B$25,Z39)+PPMT(AA16/12,5,$B$25,Z39)+PPMT(AA16/12,6,$B$25,Z39)+PPMT(AA16/12,7,$B$25,Z39)+PPMT(AA16/12,8,$B$25,Z39)+PPMT(AA16/12,9,$B$25,Z39)+PPMT(AA16/12,10,$B$25,Z39)+PPMT(AA16/12,11,$B$25,Z39)+PPMT(AA16/12,12,$B$25,Z39)</f>
        <v>3.936068763013016</v>
      </c>
      <c r="AB39" s="26">
        <f>AA39+PPMT(AB16/12,1,$C$25,AA39)+PPMT(AB16/12,2,$C$25,AA39)+PPMT(AB16/12,3,$C$25,AA39)+PPMT(AB16/12,4,$C$25,AA39)+PPMT(AB16/12,5,$C$25,AA39)+PPMT(AB16/12,6,$C$25,AA39)+PPMT(AB16/12,7,$C$25,AA39)+PPMT(AB16/12,8,$C$25,AA39)+PPMT(AB16/12,9,$C$25,AA39)+PPMT(AB16/12,10,$C$25,AA39)+PPMT(AB16/12,11,$C$25,AA39)+PPMT(AB16/12,12,$C$25,AA39)</f>
        <v>3.3860445634825784</v>
      </c>
      <c r="AC39" s="26">
        <f>AB39+PPMT(AC16/12,1,$D$25,AB39)+PPMT(AC16/12,2,$D$25,AB39)+PPMT(AC16/12,3,$D$25,AB39)+PPMT(AC16/12,4,$D$25,AB39)+PPMT(AC16/12,5,$D$25,AB39)+PPMT(AC16/12,6,$D$25,AB39)+PPMT(AC16/12,7,$D$25,AB39)+PPMT(AC16/12,8,$D$25,AB39)+PPMT(AC16/12,9,$D$25,AB39)+PPMT(AC16/12,10,$D$25,AB39)+PPMT(AC16/12,11,$D$25,AB39)+PPMT(AC16/12,12,$D$25,AB39)</f>
        <v>2.7974307319786367</v>
      </c>
      <c r="AD39" s="26">
        <f>AC39+PPMT(AD16/12,1,$E$25,AC39)+PPMT(AD16/12,2,$E$25,AC39)+PPMT(AD16/12,3,$E$25,AC39)+PPMT(AD16/12,4,$E$25,AC39)+PPMT(AD16/12,5,$E$25,AC39)+PPMT(AD16/12,6,$E$25,AC39)+PPMT(AD16/12,7,$E$25,AC39)+PPMT(AD16/12,8,$E$25,AC39)+PPMT(AD16/12,9,$E$25,AC39)+PPMT(AD16/12,10,$E$25,AC39)+PPMT(AD16/12,11,$E$25,AC39)+PPMT(AD16/12,12,$E$25,AC39)</f>
        <v>2.1675198245430498</v>
      </c>
    </row>
    <row r="40" spans="2:30">
      <c r="J40" s="5">
        <v>2008</v>
      </c>
      <c r="Z40" s="25">
        <f>$I17</f>
        <v>4.9259351200000001</v>
      </c>
      <c r="AA40" s="25">
        <f>Z40</f>
        <v>4.9259351200000001</v>
      </c>
      <c r="AB40" s="26">
        <f>AA40+PPMT(AB17/12,1,$B$25,AA40)+PPMT(AB17/12,2,$B$25,AA40)+PPMT(AB17/12,3,$B$25,AA40)+PPMT(AB17/12,4,$B$25,AA40)+PPMT(AB17/12,5,$B$25,AA40)+PPMT(AB17/12,6,$B$25,AA40)+PPMT(AB17/12,7,$B$25,AA40)+PPMT(AB17/12,8,$B$25,AA40)+PPMT(AB17/12,9,$B$25,AA40)+PPMT(AB17/12,10,$B$25,AA40)+PPMT(AB17/12,11,$B$25,AA40)+PPMT(AB17/12,12,$B$25,AA40)</f>
        <v>4.3570054785304464</v>
      </c>
      <c r="AC40" s="26">
        <f>AB40+PPMT(AC17/12,1,$C$25,AB40)+PPMT(AC17/12,2,$C$25,AB40)+PPMT(AC17/12,3,$C$25,AB40)+PPMT(AC17/12,4,$C$25,AB40)+PPMT(AC17/12,5,$C$25,AB40)+PPMT(AC17/12,6,$C$25,AB40)+PPMT(AC17/12,7,$C$25,AB40)+PPMT(AC17/12,8,$C$25,AB40)+PPMT(AC17/12,9,$C$25,AB40)+PPMT(AC17/12,10,$C$25,AB40)+PPMT(AC17/12,11,$C$25,AB40)+PPMT(AC17/12,12,$C$25,AB40)</f>
        <v>3.7481598015448716</v>
      </c>
      <c r="AD40" s="26">
        <f>AC40+PPMT(AD17/12,1,$D$25,AC40)+PPMT(AD17/12,2,$D$25,AC40)+PPMT(AD17/12,3,$D$25,AC40)+PPMT(AD17/12,4,$D$25,AC40)+PPMT(AD17/12,5,$D$25,AC40)+PPMT(AD17/12,6,$D$25,AC40)+PPMT(AD17/12,7,$D$25,AC40)+PPMT(AD17/12,8,$D$25,AC40)+PPMT(AD17/12,9,$D$25,AC40)+PPMT(AD17/12,10,$D$25,AC40)+PPMT(AD17/12,11,$D$25,AC40)+PPMT(AD17/12,12,$D$25,AC40)</f>
        <v>3.0965975847714273</v>
      </c>
    </row>
    <row r="41" spans="2:30">
      <c r="J41" s="5">
        <v>2009</v>
      </c>
      <c r="AA41" s="25">
        <f>$I18</f>
        <v>9.3230339429999987</v>
      </c>
      <c r="AB41" s="25">
        <f>AA41</f>
        <v>9.3230339429999987</v>
      </c>
      <c r="AC41" s="26">
        <f>AB41+PPMT(AC18/12,1,$B$25,AB41)+PPMT(AC18/12,2,$B$25,AB41)+PPMT(AC18/12,3,$B$25,AB41)+PPMT(AC18/12,4,$B$25,AB41)+PPMT(AC18/12,5,$B$25,AB41)+PPMT(AC18/12,6,$B$25,AB41)+PPMT(AC18/12,7,$B$25,AB41)+PPMT(AC18/12,8,$B$25,AB41)+PPMT(AC18/12,9,$B$25,AB41)+PPMT(AC18/12,10,$B$25,AB41)+PPMT(AC18/12,11,$B$25,AB41)+PPMT(AC18/12,12,$B$25,AB41)</f>
        <v>8.2462535491487134</v>
      </c>
      <c r="AD41" s="26">
        <f>AC41+PPMT(AD18/12,1,$C$25,AC41)+PPMT(AD18/12,2,$C$25,AC41)+PPMT(AD18/12,3,$C$25,AC41)+PPMT(AD18/12,4,$C$25,AC41)+PPMT(AD18/12,5,$C$25,AC41)+PPMT(AD18/12,6,$C$25,AC41)+PPMT(AD18/12,7,$C$25,AC41)+PPMT(AD18/12,8,$C$25,AC41)+PPMT(AD18/12,9,$C$25,AC41)+PPMT(AD18/12,10,$C$25,AC41)+PPMT(AD18/12,11,$C$25,AC41)+PPMT(AD18/12,12,$C$25,AC41)</f>
        <v>7.0939263718095757</v>
      </c>
    </row>
    <row r="42" spans="2:30">
      <c r="J42" s="5">
        <v>2010</v>
      </c>
      <c r="AB42" s="25">
        <f>$I19</f>
        <v>17.864593799999998</v>
      </c>
      <c r="AC42" s="25">
        <f>AB42</f>
        <v>17.864593799999998</v>
      </c>
      <c r="AD42" s="26">
        <f>AC42+PPMT(AD19/12,1,$B$25,AC42)+PPMT(AD19/12,2,$B$25,AC42)+PPMT(AD19/12,3,$B$25,AC42)+PPMT(AD19/12,4,$B$25,AC42)+PPMT(AD19/12,5,$B$25,AC42)+PPMT(AD19/12,6,$B$25,AC42)+PPMT(AD19/12,7,$B$25,AC42)+PPMT(AD19/12,8,$B$25,AC42)+PPMT(AD19/12,9,$B$25,AC42)+PPMT(AD19/12,10,$B$25,AC42)+PPMT(AD19/12,11,$B$25,AC42)+PPMT(AD19/12,12,$B$25,AC42)</f>
        <v>15.801290752347755</v>
      </c>
    </row>
    <row r="43" spans="2:30">
      <c r="J43" s="5">
        <v>2011</v>
      </c>
      <c r="AC43" s="25">
        <f>$I20</f>
        <v>47.328471041</v>
      </c>
      <c r="AD43" s="25">
        <f>AC43</f>
        <v>47.328471041</v>
      </c>
    </row>
    <row r="44" spans="2:30">
      <c r="J44" s="5">
        <v>2012</v>
      </c>
      <c r="AD44" s="25">
        <f>$I21</f>
        <v>47.357534381999997</v>
      </c>
    </row>
    <row r="45" spans="2:30">
      <c r="J45" s="5" t="s">
        <v>70</v>
      </c>
      <c r="K45" s="25">
        <f>SUM(K25:K44)</f>
        <v>0</v>
      </c>
      <c r="L45" s="25">
        <f t="shared" ref="L45:AD45" si="0">SUM(L25:L44)</f>
        <v>0</v>
      </c>
      <c r="M45" s="25">
        <f t="shared" si="0"/>
        <v>0.43972524605740376</v>
      </c>
      <c r="N45" s="25">
        <f t="shared" si="0"/>
        <v>2.6477707630574039</v>
      </c>
      <c r="O45" s="25">
        <f t="shared" si="0"/>
        <v>5.4847221943694642</v>
      </c>
      <c r="P45" s="25">
        <f t="shared" si="0"/>
        <v>8.4904255192381424</v>
      </c>
      <c r="Q45" s="25">
        <f t="shared" si="0"/>
        <v>11.25159743686508</v>
      </c>
      <c r="R45" s="25">
        <f t="shared" si="0"/>
        <v>13.849393454243238</v>
      </c>
      <c r="S45" s="25">
        <f t="shared" si="0"/>
        <v>16.0335221583166</v>
      </c>
      <c r="T45" s="25">
        <f t="shared" si="0"/>
        <v>17.818452181030821</v>
      </c>
      <c r="U45" s="25">
        <f t="shared" si="0"/>
        <v>19.305354306801064</v>
      </c>
      <c r="V45" s="25">
        <f t="shared" si="0"/>
        <v>20.351658746849211</v>
      </c>
      <c r="W45" s="25">
        <f t="shared" si="0"/>
        <v>21.248649049631624</v>
      </c>
      <c r="X45" s="25">
        <f t="shared" si="0"/>
        <v>22.148815272389019</v>
      </c>
      <c r="Y45" s="25">
        <f t="shared" si="0"/>
        <v>22.789437540348647</v>
      </c>
      <c r="Z45" s="25">
        <f t="shared" si="0"/>
        <v>23.704819293359272</v>
      </c>
      <c r="AA45" s="25">
        <f t="shared" si="0"/>
        <v>28.710548351745103</v>
      </c>
      <c r="AB45" s="25">
        <f t="shared" si="0"/>
        <v>42.069477317098077</v>
      </c>
      <c r="AC45" s="25">
        <f t="shared" si="0"/>
        <v>84.320309972245965</v>
      </c>
      <c r="AD45" s="25">
        <f t="shared" si="0"/>
        <v>125.00817149348009</v>
      </c>
    </row>
    <row r="48" spans="2:30">
      <c r="J48" s="5" t="s">
        <v>68</v>
      </c>
      <c r="K48" s="5" t="s">
        <v>69</v>
      </c>
    </row>
    <row r="49" spans="10:30">
      <c r="J49" s="5" t="s">
        <v>66</v>
      </c>
    </row>
    <row r="50" spans="10:30">
      <c r="J50" s="5">
        <v>1993</v>
      </c>
      <c r="K50" s="25">
        <f>$I2*K2</f>
        <v>0</v>
      </c>
      <c r="L50" s="25">
        <f>$I2*L2</f>
        <v>0</v>
      </c>
      <c r="M50" s="26">
        <f>-1*(IPMT(M2/12,1,$B$25,L25)+IPMT(M2/12,2,$B$25,L25)+IPMT(M2/12,3,$B$25,L25)+IPMT(M2/12,4,$B$25,L25)+IPMT(M2/12,5,$B$25,L25)+IPMT(M2/12,6,$B$25,L25)+IPMT(M2/12,7,$B$25,L25)+IPMT(M2/12,8,$B$25,L25)+IPMT(M2/12,9,$B$25,L25)+IPMT(M2/12,10,$B$25,L25)+IPMT(M2/12,11,$B$25,L25)+IPMT(M2/12,12,$B$25,L25))</f>
        <v>0</v>
      </c>
      <c r="N50" s="26">
        <f>-1*(IPMT(N2/12,1,$C$25,M25)+IPMT(N2/12,2,$C$25,M25)+IPMT(N2/12,3,$C$25,M25)+IPMT(N2/12,4,$C$25,M25)+IPMT(N2/12,5,$C$25,M25)+IPMT(N2/12,6,$C$25,M25)+IPMT(N2/12,7,$C$25,M25)+IPMT(N2/12,8,$C$25,M25)+IPMT(N2/12,9,$C$25,M25)+IPMT(N2/12,10,$C$25,M25)+IPMT(N2/12,11,$C$25,M25)+IPMT(N2/12,12,$C$25,M25))</f>
        <v>0</v>
      </c>
      <c r="O50" s="26">
        <f>-1*(IPMT(O2/12,1,$D$25,N25)+IPMT(O2/12,2,$D$25,N25)+IPMT(O2/12,3,$D$25,N25)+IPMT(O2/12,4,$D$25,N25)+IPMT(O2/12,5,$D$25,N25)+IPMT(O2/12,6,$D$25,N25)+IPMT(O2/12,7,$D$25,N25)+IPMT(O2/12,8,$D$25,N25)+IPMT(O2/12,9,$D$25,N25)+IPMT(O2/12,10,$D$25,N25)+IPMT(O2/12,11,$D$25,N25)+IPMT(O2/12,12,$D$25,N25))</f>
        <v>0</v>
      </c>
      <c r="P50" s="26">
        <f>-1*(IPMT(P2/12,1,$E$25,O25)+IPMT(P2/12,2,$E$25,O25)+IPMT(P2/12,3,$E$25,O25)+IPMT(P2/12,4,$E$25,O25)+IPMT(P2/12,5,$E$25,O25)+IPMT(P2/12,6,$E$25,O25)+IPMT(P2/12,7,$E$25,O25)+IPMT(P2/12,8,$E$25,O25)+IPMT(P2/12,9,$E$25,O25)+IPMT(P2/12,10,$E$25,O25)+IPMT(P2/12,11,$E$25,O25)+IPMT(P2/12,12,$E$25,O25))</f>
        <v>0</v>
      </c>
      <c r="Q50" s="26">
        <f>-1*(IPMT(Q2/12,1,$F$25,P25)+IPMT(Q2/12,2,$F$25,P25)+IPMT(Q2/12,3,$F$25,P25)+IPMT(Q2/12,4,$F$25,P25)+IPMT(Q2/12,5,$F$25,P25)+IPMT(Q2/12,6,$F$25,P25)+IPMT(Q2/12,7,$F$25,P25)+IPMT(Q2/12,8,$F$25,P25)+IPMT(Q2/12,9,$F$25,P25)+IPMT(Q2/12,10,$F$25,P25)+IPMT(Q2/12,11,$F$25,P25)+IPMT(Q2/12,12,$F$25,P25))</f>
        <v>0</v>
      </c>
      <c r="R50" s="26">
        <f>-1*(IPMT(R2/12,1,$G$25,Q25)+IPMT(R2/12,2,$G$25,Q25)+IPMT(R2/12,3,$G$25,Q25)+IPMT(R2/12,4,$G$25,Q25)+IPMT(R2/12,5,$G$25,Q25)+IPMT(R2/12,6,$G$25,Q25)+IPMT(R2/12,7,$G$25,Q25)+IPMT(R2/12,8,$G$25,Q25)+IPMT(R2/12,9,$G$25,Q25)+IPMT(R2/12,10,$G$25,Q25)+IPMT(R2/12,11,$G$25,Q25)+IPMT(R2/12,12,$G$25,Q25))</f>
        <v>0</v>
      </c>
      <c r="S50" s="26">
        <f>-1*(IPMT(S2/12,1,$H$25,R25)+IPMT(S2/12,2,$H$25,R25)+IPMT(S2/12,3,$H$25,R25)+IPMT(S2/12,4,$H$25,R25)+IPMT(S2/12,5,$H$25,R25)+IPMT(S2/12,6,$H$25,R25)+IPMT(S2/12,7,$H$25,R25)+IPMT(S2/12,8,$H$25,R25)+IPMT(S2/12,9,$H$25,R25)+IPMT(S2/12,10,$H$25,R25)+IPMT(S2/12,11,$H$25,R25)+IPMT(S2/12,12,$H$25,R25))</f>
        <v>0</v>
      </c>
    </row>
    <row r="51" spans="10:30">
      <c r="J51" s="5">
        <v>1994</v>
      </c>
      <c r="L51" s="25">
        <f>$I3*L3</f>
        <v>0</v>
      </c>
      <c r="M51" s="25">
        <f>$I3*M3</f>
        <v>0</v>
      </c>
      <c r="N51" s="26">
        <f>-1*(IPMT(N3/12,1,$B$25,M26)+IPMT(N3/12,2,$B$25,M26)+IPMT(N3/12,3,$B$25,M26)+IPMT(N3/12,4,$B$25,M26)+IPMT(N3/12,5,$B$25,M26)+IPMT(N3/12,6,$B$25,M26)+IPMT(N3/12,7,$B$25,M26)+IPMT(N3/12,8,$B$25,M26)+IPMT(N3/12,9,$B$25,M26)+IPMT(N3/12,10,$B$25,M26)+IPMT(N3/12,11,$B$25,M26)+IPMT(N3/12,12,$B$25,M26))</f>
        <v>0</v>
      </c>
      <c r="O51" s="26">
        <f>-1*(IPMT(O3/12,1,$C$25,N26)+IPMT(O3/12,2,$C$25,N26)+IPMT(O3/12,3,$C$25,N26)+IPMT(O3/12,4,$C$25,N26)+IPMT(O3/12,5,$C$25,N26)+IPMT(O3/12,6,$C$25,N26)+IPMT(O3/12,7,$C$25,N26)+IPMT(O3/12,8,$C$25,N26)+IPMT(O3/12,9,$C$25,N26)+IPMT(O3/12,10,$C$25,N26)+IPMT(O3/12,11,$C$25,N26)+IPMT(O3/12,12,$C$25,N26))</f>
        <v>0</v>
      </c>
      <c r="P51" s="26">
        <f>-1*(IPMT(P3/12,1,$D$25,O26)+IPMT(P3/12,2,$D$25,O26)+IPMT(P3/12,3,$D$25,O26)+IPMT(P3/12,4,$D$25,O26)+IPMT(P3/12,5,$D$25,O26)+IPMT(P3/12,6,$D$25,O26)+IPMT(P3/12,7,$D$25,O26)+IPMT(P3/12,8,$D$25,O26)+IPMT(P3/12,9,$D$25,O26)+IPMT(P3/12,10,$D$25,O26)+IPMT(P3/12,11,$D$25,O26)+IPMT(P3/12,12,$D$25,O26))</f>
        <v>0</v>
      </c>
      <c r="Q51" s="26">
        <f>-1*(IPMT(Q3/12,1,$E$25,P26)+IPMT(Q3/12,2,$E$25,P26)+IPMT(Q3/12,3,$E$25,P26)+IPMT(Q3/12,4,$E$25,P26)+IPMT(Q3/12,5,$E$25,P26)+IPMT(Q3/12,6,$E$25,P26)+IPMT(Q3/12,7,$E$25,P26)+IPMT(Q3/12,8,$E$25,P26)+IPMT(Q3/12,9,$E$25,P26)+IPMT(Q3/12,10,$E$25,P26)+IPMT(Q3/12,11,$E$25,P26)+IPMT(Q3/12,12,$E$25,P26))</f>
        <v>0</v>
      </c>
      <c r="R51" s="26">
        <f>-1*(IPMT(R3/12,1,$F$25,Q26)+IPMT(R3/12,2,$F$25,Q26)+IPMT(R3/12,3,$F$25,Q26)+IPMT(R3/12,4,$F$25,Q26)+IPMT(R3/12,5,$F$25,Q26)+IPMT(R3/12,6,$F$25,Q26)+IPMT(R3/12,7,$F$25,Q26)+IPMT(R3/12,8,$F$25,Q26)+IPMT(R3/12,9,$F$25,Q26)+IPMT(R3/12,10,$F$25,Q26)+IPMT(R3/12,11,$F$25,Q26)+IPMT(R3/12,12,$F$25,Q26))</f>
        <v>0</v>
      </c>
      <c r="S51" s="26">
        <f>-1*(IPMT(S3/12,1,$G$25,R26)+IPMT(S3/12,2,$G$25,R26)+IPMT(S3/12,3,$G$25,R26)+IPMT(S3/12,4,$G$25,R26)+IPMT(S3/12,5,$G$25,R26)+IPMT(S3/12,6,$G$25,R26)+IPMT(S3/12,7,$G$25,R26)+IPMT(S3/12,8,$G$25,R26)+IPMT(S3/12,9,$G$25,R26)+IPMT(S3/12,10,$G$25,R26)+IPMT(S3/12,11,$G$25,R26)+IPMT(S3/12,12,$G$25,R26))</f>
        <v>0</v>
      </c>
      <c r="T51" s="26">
        <f>-1*(IPMT(T3/12,1,$H$25,S26)+IPMT(T3/12,2,$H$25,S26)+IPMT(T3/12,3,$H$25,S26)+IPMT(T3/12,4,$H$25,S26)+IPMT(T3/12,5,$H$25,S26)+IPMT(T3/12,6,$H$25,S26)+IPMT(T3/12,7,$H$25,S26)+IPMT(T3/12,8,$H$25,S26)+IPMT(T3/12,9,$H$25,S26)+IPMT(T3/12,10,$H$25,S26)+IPMT(T3/12,11,$H$25,S26)+IPMT(T3/12,12,$H$25,S26))</f>
        <v>0</v>
      </c>
    </row>
    <row r="52" spans="10:30">
      <c r="J52" s="5">
        <v>1995</v>
      </c>
      <c r="M52" s="25">
        <f>$I4*M4</f>
        <v>3.2671585782065103E-2</v>
      </c>
      <c r="N52" s="25">
        <f>$I4*N4</f>
        <v>3.6277332799735815E-2</v>
      </c>
      <c r="O52" s="26">
        <f>-1*(IPMT(O4/12,1,$B$25,N27)+IPMT(O4/12,2,$B$25,N27)+IPMT(O4/12,3,$B$25,N27)+IPMT(O4/12,4,$B$25,N27)+IPMT(O4/12,5,$B$25,N27)+IPMT(O4/12,6,$B$25,N27)+IPMT(O4/12,7,$B$25,N27)+IPMT(O4/12,8,$B$25,N27)+IPMT(O4/12,9,$B$25,N27)+IPMT(O4/12,10,$B$25,N27)+IPMT(O4/12,11,$B$25,N27)+IPMT(O4/12,12,$B$25,N27))</f>
        <v>3.4473280812408851E-2</v>
      </c>
      <c r="P52" s="26">
        <f>-1*(IPMT(P4/12,1,$C$25,O27)+IPMT(P4/12,2,$C$25,O27)+IPMT(P4/12,3,$C$25,O27)+IPMT(P4/12,4,$C$25,O27)+IPMT(P4/12,5,$C$25,O27)+IPMT(P4/12,6,$C$25,O27)+IPMT(P4/12,7,$C$25,O27)+IPMT(P4/12,8,$C$25,O27)+IPMT(P4/12,9,$C$25,O27)+IPMT(P4/12,10,$C$25,O27)+IPMT(P4/12,11,$C$25,O27)+IPMT(P4/12,12,$C$25,O27))</f>
        <v>3.0323269607678623E-2</v>
      </c>
      <c r="Q52" s="26">
        <f>-1*(IPMT(Q4/12,1,$D$25,P27)+IPMT(Q4/12,2,$D$25,P27)+IPMT(Q4/12,3,$D$25,P27)+IPMT(Q4/12,4,$D$25,P27)+IPMT(Q4/12,5,$D$25,P27)+IPMT(Q4/12,6,$D$25,P27)+IPMT(Q4/12,7,$D$25,P27)+IPMT(Q4/12,8,$D$25,P27)+IPMT(Q4/12,9,$D$25,P27)+IPMT(Q4/12,10,$D$25,P27)+IPMT(Q4/12,11,$D$25,P27)+IPMT(Q4/12,12,$D$25,P27))</f>
        <v>2.3309771226872607E-2</v>
      </c>
      <c r="R52" s="26">
        <f>-1*(IPMT(R4/12,1,$E$25,Q27)+IPMT(R4/12,2,$E$25,Q27)+IPMT(R4/12,3,$E$25,Q27)+IPMT(R4/12,4,$E$25,Q27)+IPMT(R4/12,5,$E$25,Q27)+IPMT(R4/12,6,$E$25,Q27)+IPMT(R4/12,7,$E$25,Q27)+IPMT(R4/12,8,$E$25,Q27)+IPMT(R4/12,9,$E$25,Q27)+IPMT(R4/12,10,$E$25,Q27)+IPMT(R4/12,11,$E$25,Q27)+IPMT(R4/12,12,$E$25,Q27))</f>
        <v>1.7445804797318974E-2</v>
      </c>
      <c r="S52" s="26">
        <f>-1*(IPMT(S4/12,1,$F$25,R27)+IPMT(S4/12,2,$F$25,R27)+IPMT(S4/12,3,$F$25,R27)+IPMT(S4/12,4,$F$25,R27)+IPMT(S4/12,5,$F$25,R27)+IPMT(S4/12,6,$F$25,R27)+IPMT(S4/12,7,$F$25,R27)+IPMT(S4/12,8,$F$25,R27)+IPMT(S4/12,9,$F$25,R27)+IPMT(S4/12,10,$F$25,R27)+IPMT(S4/12,11,$F$25,R27)+IPMT(S4/12,12,$F$25,R27))</f>
        <v>1.5353161274950379E-2</v>
      </c>
      <c r="T52" s="26">
        <f>-1*(IPMT(T4/12,1,$G$25,S27)+IPMT(T4/12,2,$G$25,S27)+IPMT(T4/12,3,$G$25,S27)+IPMT(T4/12,4,$G$25,S27)+IPMT(T4/12,5,$G$25,S27)+IPMT(T4/12,6,$G$25,S27)+IPMT(T4/12,7,$G$25,S27)+IPMT(T4/12,8,$G$25,S27)+IPMT(T4/12,9,$G$25,S27)+IPMT(T4/12,10,$G$25,S27)+IPMT(T4/12,11,$G$25,S27)+IPMT(T4/12,12,$G$25,S27))</f>
        <v>7.0503848689345049E-3</v>
      </c>
      <c r="U52" s="26">
        <f>-1*(IPMT(U4/12,1,$H$25,T27)+IPMT(U4/12,2,$H$25,T27)+IPMT(U4/12,3,$H$25,T27)+IPMT(U4/12,4,$H$25,T27)+IPMT(U4/12,5,$H$25,T27)+IPMT(U4/12,6,$H$25,T27)+IPMT(U4/12,7,$H$25,T27)+IPMT(U4/12,8,$H$25,T27)+IPMT(U4/12,9,$H$25,T27)+IPMT(U4/12,10,$H$25,T27)+IPMT(U4/12,11,$H$25,T27)+IPMT(U4/12,12,$H$25,T27))</f>
        <v>1.7192501375080521E-3</v>
      </c>
    </row>
    <row r="53" spans="10:30">
      <c r="J53" s="5">
        <v>1996</v>
      </c>
      <c r="N53" s="25">
        <f>$I5*N5</f>
        <v>0.1821637551525</v>
      </c>
      <c r="O53" s="25">
        <f>$I5*O5</f>
        <v>0.1821637551525</v>
      </c>
      <c r="P53" s="26">
        <f>-1*(IPMT(P5/12,1,$B$25,O28)+IPMT(P5/12,2,$B$25,O28)+IPMT(P5/12,3,$B$25,O28)+IPMT(P5/12,4,$B$25,O28)+IPMT(P5/12,5,$B$25,O28)+IPMT(P5/12,6,$B$25,O28)+IPMT(P5/12,7,$B$25,O28)+IPMT(P5/12,8,$B$25,O28)+IPMT(P5/12,9,$B$25,O28)+IPMT(P5/12,10,$B$25,O28)+IPMT(P5/12,11,$B$25,O28)+IPMT(P5/12,12,$B$25,O28))</f>
        <v>0.17310485089633593</v>
      </c>
      <c r="Q53" s="26">
        <f>-1*(IPMT(Q5/12,1,$C$25,P28)+IPMT(Q5/12,2,$C$25,P28)+IPMT(Q5/12,3,$C$25,P28)+IPMT(Q5/12,4,$C$25,P28)+IPMT(Q5/12,5,$C$25,P28)+IPMT(Q5/12,6,$C$25,P28)+IPMT(Q5/12,7,$C$25,P28)+IPMT(Q5/12,8,$C$25,P28)+IPMT(Q5/12,9,$C$25,P28)+IPMT(Q5/12,10,$C$25,P28)+IPMT(Q5/12,11,$C$25,P28)+IPMT(Q5/12,12,$C$25,P28))</f>
        <v>0.1374797853816177</v>
      </c>
      <c r="R53" s="26">
        <f>-1*(IPMT(R5/12,1,$D$25,Q28)+IPMT(R5/12,2,$D$25,Q28)+IPMT(R5/12,3,$D$25,Q28)+IPMT(R5/12,4,$D$25,Q28)+IPMT(R5/12,5,$D$25,Q28)+IPMT(R5/12,6,$D$25,Q28)+IPMT(R5/12,7,$D$25,Q28)+IPMT(R5/12,8,$D$25,Q28)+IPMT(R5/12,9,$D$25,Q28)+IPMT(R5/12,10,$D$25,Q28)+IPMT(R5/12,11,$D$25,Q28)+IPMT(R5/12,12,$D$25,Q28))</f>
        <v>0.10809659914699879</v>
      </c>
      <c r="S53" s="26">
        <f>-1*(IPMT(S5/12,1,$E$25,R28)+IPMT(S5/12,2,$E$25,R28)+IPMT(S5/12,3,$E$25,R28)+IPMT(S5/12,4,$E$25,R28)+IPMT(S5/12,5,$E$25,R28)+IPMT(S5/12,6,$E$25,R28)+IPMT(S5/12,7,$E$25,R28)+IPMT(S5/12,8,$E$25,R28)+IPMT(S5/12,9,$E$25,R28)+IPMT(S5/12,10,$E$25,R28)+IPMT(S5/12,11,$E$25,R28)+IPMT(S5/12,12,$E$25,R28))</f>
        <v>0.10334343126387699</v>
      </c>
      <c r="T53" s="26">
        <f>-1*(IPMT(T5/12,1,$F$25,S28)+IPMT(T5/12,2,$F$25,S28)+IPMT(T5/12,3,$F$25,S28)+IPMT(T5/12,4,$F$25,S28)+IPMT(T5/12,5,$F$25,S28)+IPMT(T5/12,6,$F$25,S28)+IPMT(T5/12,7,$F$25,S28)+IPMT(T5/12,8,$F$25,S28)+IPMT(T5/12,9,$F$25,S28)+IPMT(T5/12,10,$F$25,S28)+IPMT(T5/12,11,$F$25,S28)+IPMT(T5/12,12,$F$25,S28))</f>
        <v>5.6138295647783561E-2</v>
      </c>
      <c r="U53" s="26">
        <f>-1*(IPMT(U5/12,1,$G$25,T28)+IPMT(U5/12,2,$G$25,T28)+IPMT(U5/12,3,$G$25,T28)+IPMT(U5/12,4,$G$25,T28)+IPMT(U5/12,5,$G$25,T28)+IPMT(U5/12,6,$G$25,T28)+IPMT(U5/12,7,$G$25,T28)+IPMT(U5/12,8,$G$25,T28)+IPMT(U5/12,9,$G$25,T28)+IPMT(U5/12,10,$G$25,T28)+IPMT(U5/12,11,$G$25,T28)+IPMT(U5/12,12,$G$25,T28))</f>
        <v>2.3660199601154036E-2</v>
      </c>
      <c r="V53" s="26">
        <f>-1*(IPMT(V5/12,1,$H$25,U28)+IPMT(V5/12,2,$H$25,U28)+IPMT(V5/12,3,$H$25,U28)+IPMT(V5/12,4,$H$25,U28)+IPMT(V5/12,5,$H$25,U28)+IPMT(V5/12,6,$H$25,U28)+IPMT(V5/12,7,$H$25,U28)+IPMT(V5/12,8,$H$25,U28)+IPMT(V5/12,9,$H$25,U28)+IPMT(V5/12,10,$H$25,U28)+IPMT(V5/12,11,$H$25,U28)+IPMT(V5/12,12,$H$25,U28))</f>
        <v>7.1236842480362382E-3</v>
      </c>
    </row>
    <row r="54" spans="10:30">
      <c r="J54" s="5">
        <v>1997</v>
      </c>
      <c r="O54" s="25">
        <f>$I6*O6</f>
        <v>0.23804391121499999</v>
      </c>
      <c r="P54" s="25">
        <f>$I6*P6</f>
        <v>0.23804391121499999</v>
      </c>
      <c r="Q54" s="26">
        <f>-1*(IPMT(Q6/12,1,$B$25,P29)+IPMT(Q6/12,2,$B$25,P29)+IPMT(Q6/12,3,$B$25,P29)+IPMT(Q6/12,4,$B$25,P29)+IPMT(Q6/12,5,$B$25,P29)+IPMT(Q6/12,6,$B$25,P29)+IPMT(Q6/12,7,$B$25,P29)+IPMT(Q6/12,8,$B$25,P29)+IPMT(Q6/12,9,$B$25,P29)+IPMT(Q6/12,10,$B$25,P29)+IPMT(Q6/12,11,$B$25,P29)+IPMT(Q6/12,12,$B$25,P29))</f>
        <v>0.20424750484550322</v>
      </c>
      <c r="R54" s="26">
        <f>-1*(IPMT(R6/12,1,$C$25,Q29)+IPMT(R6/12,2,$C$25,Q29)+IPMT(R6/12,3,$C$25,Q29)+IPMT(R6/12,4,$C$25,Q29)+IPMT(R6/12,5,$C$25,Q29)+IPMT(R6/12,6,$C$25,Q29)+IPMT(R6/12,7,$C$25,Q29)+IPMT(R6/12,8,$C$25,Q29)+IPMT(R6/12,9,$C$25,Q29)+IPMT(R6/12,10,$C$25,Q29)+IPMT(R6/12,11,$C$25,Q29)+IPMT(R6/12,12,$C$25,Q29))</f>
        <v>0.16593336649246243</v>
      </c>
      <c r="S54" s="26">
        <f>-1*(IPMT(S6/12,1,$D$25,R29)+IPMT(S6/12,2,$D$25,R29)+IPMT(S6/12,3,$D$25,R29)+IPMT(S6/12,4,$D$25,R29)+IPMT(S6/12,5,$D$25,R29)+IPMT(S6/12,6,$D$25,R29)+IPMT(S6/12,7,$D$25,R29)+IPMT(S6/12,8,$D$25,R29)+IPMT(S6/12,9,$D$25,R29)+IPMT(S6/12,10,$D$25,R29)+IPMT(S6/12,11,$D$25,R29)+IPMT(S6/12,12,$D$25,R29))</f>
        <v>0.16665792816121519</v>
      </c>
      <c r="T54" s="26">
        <f>-1*(IPMT(T6/12,1,$E$25,S29)+IPMT(T6/12,2,$E$25,S29)+IPMT(T6/12,3,$E$25,S29)+IPMT(T6/12,4,$E$25,S29)+IPMT(T6/12,5,$E$25,S29)+IPMT(T6/12,6,$E$25,S29)+IPMT(T6/12,7,$E$25,S29)+IPMT(T6/12,8,$E$25,S29)+IPMT(T6/12,9,$E$25,S29)+IPMT(T6/12,10,$E$25,S29)+IPMT(T6/12,11,$E$25,S29)+IPMT(T6/12,12,$E$25,S29))</f>
        <v>9.833845114370722E-2</v>
      </c>
      <c r="U54" s="26">
        <f>-1*(IPMT(U6/12,1,$F$25,T29)+IPMT(U6/12,2,$F$25,T29)+IPMT(U6/12,3,$F$25,T29)+IPMT(U6/12,4,$F$25,T29)+IPMT(U6/12,5,$F$25,T29)+IPMT(U6/12,6,$F$25,T29)+IPMT(U6/12,7,$F$25,T29)+IPMT(U6/12,8,$F$25,T29)+IPMT(U6/12,9,$F$25,T29)+IPMT(U6/12,10,$F$25,T29)+IPMT(U6/12,11,$F$25,T29)+IPMT(U6/12,12,$F$25,T29))</f>
        <v>4.9033322003586177E-2</v>
      </c>
      <c r="V54" s="26">
        <f>-1*(IPMT(V6/12,1,$G$25,U29)+IPMT(V6/12,2,$G$25,U29)+IPMT(V6/12,3,$G$25,U29)+IPMT(V6/12,4,$G$25,U29)+IPMT(V6/12,5,$G$25,U29)+IPMT(V6/12,6,$G$25,U29)+IPMT(V6/12,7,$G$25,U29)+IPMT(V6/12,8,$G$25,U29)+IPMT(V6/12,9,$G$25,U29)+IPMT(V6/12,10,$G$25,U29)+IPMT(V6/12,11,$G$25,U29)+IPMT(V6/12,12,$G$25,U29))</f>
        <v>2.5515641604714766E-2</v>
      </c>
      <c r="W54" s="26">
        <f>-1*(IPMT(W6/12,1,$H$25,V29)+IPMT(W6/12,2,$H$25,V29)+IPMT(W6/12,3,$H$25,V29)+IPMT(W6/12,4,$H$25,V29)+IPMT(W6/12,5,$H$25,V29)+IPMT(W6/12,6,$H$25,V29)+IPMT(W6/12,7,$H$25,V29)+IPMT(W6/12,8,$H$25,V29)+IPMT(W6/12,9,$H$25,V29)+IPMT(W6/12,10,$H$25,V29)+IPMT(W6/12,11,$H$25,V29)+IPMT(W6/12,12,$H$25,V29))</f>
        <v>8.9692220271069909E-3</v>
      </c>
    </row>
    <row r="55" spans="10:30">
      <c r="J55" s="5">
        <v>1998</v>
      </c>
      <c r="P55" s="25">
        <f>$I7*P7</f>
        <v>0.2723709942525</v>
      </c>
      <c r="Q55" s="25">
        <f>$I7*Q7</f>
        <v>0.24628940813619998</v>
      </c>
      <c r="R55" s="26">
        <f>-1*(IPMT(R7/12,1,$B$25,Q30)+IPMT(R7/12,2,$B$25,Q30)+IPMT(R7/12,3,$B$25,Q30)+IPMT(R7/12,4,$B$25,Q30)+IPMT(R7/12,5,$B$25,Q30)+IPMT(R7/12,6,$B$25,Q30)+IPMT(R7/12,7,$B$25,Q30)+IPMT(R7/12,8,$B$25,Q30)+IPMT(R7/12,9,$B$25,Q30)+IPMT(R7/12,10,$B$25,Q30)+IPMT(R7/12,11,$B$25,Q30)+IPMT(R7/12,12,$B$25,Q30))</f>
        <v>0.21656484966952524</v>
      </c>
      <c r="S55" s="26">
        <f>-1*(IPMT(S7/12,1,$C$25,R30)+IPMT(S7/12,2,$C$25,R30)+IPMT(S7/12,3,$C$25,R30)+IPMT(S7/12,4,$C$25,R30)+IPMT(S7/12,5,$C$25,R30)+IPMT(S7/12,6,$C$25,R30)+IPMT(S7/12,7,$C$25,R30)+IPMT(S7/12,8,$C$25,R30)+IPMT(S7/12,9,$C$25,R30)+IPMT(S7/12,10,$C$25,R30)+IPMT(S7/12,11,$C$25,R30)+IPMT(S7/12,12,$C$25,R30))</f>
        <v>0.22473930862737235</v>
      </c>
      <c r="T55" s="26">
        <f>-1*(IPMT(T7/12,1,$D$25,S30)+IPMT(T7/12,2,$D$25,S30)+IPMT(T7/12,3,$D$25,S30)+IPMT(T7/12,4,$D$25,S30)+IPMT(T7/12,5,$D$25,S30)+IPMT(T7/12,6,$D$25,S30)+IPMT(T7/12,7,$D$25,S30)+IPMT(T7/12,8,$D$25,S30)+IPMT(T7/12,9,$D$25,S30)+IPMT(T7/12,10,$D$25,S30)+IPMT(T7/12,11,$D$25,S30)+IPMT(T7/12,12,$D$25,S30))</f>
        <v>0.13930900261161197</v>
      </c>
      <c r="U55" s="26">
        <f>-1*(IPMT(U7/12,1,$E$25,T30)+IPMT(U7/12,2,$E$25,T30)+IPMT(U7/12,3,$E$25,T30)+IPMT(U7/12,4,$E$25,T30)+IPMT(U7/12,5,$E$25,T30)+IPMT(U7/12,6,$E$25,T30)+IPMT(U7/12,7,$E$25,T30)+IPMT(U7/12,8,$E$25,T30)+IPMT(U7/12,9,$E$25,T30)+IPMT(U7/12,10,$E$25,T30)+IPMT(U7/12,11,$E$25,T30)+IPMT(U7/12,12,$E$25,T30))</f>
        <v>7.5465074125911968E-2</v>
      </c>
      <c r="V55" s="26">
        <f>-1*(IPMT(V7/12,1,$F$25,U30)+IPMT(V7/12,2,$F$25,U30)+IPMT(V7/12,3,$F$25,U30)+IPMT(V7/12,4,$F$25,U30)+IPMT(V7/12,5,$F$25,U30)+IPMT(V7/12,6,$F$25,U30)+IPMT(V7/12,7,$F$25,U30)+IPMT(V7/12,8,$F$25,U30)+IPMT(V7/12,9,$F$25,U30)+IPMT(V7/12,10,$F$25,U30)+IPMT(V7/12,11,$F$25,U30)+IPMT(V7/12,12,$F$25,U30))</f>
        <v>4.6464844792859908E-2</v>
      </c>
      <c r="W55" s="26">
        <f>-1*(IPMT(W7/12,1,$G$25,V30)+IPMT(W7/12,2,$G$25,V30)+IPMT(W7/12,3,$G$25,V30)+IPMT(W7/12,4,$G$25,V30)+IPMT(W7/12,5,$G$25,V30)+IPMT(W7/12,6,$G$25,V30)+IPMT(W7/12,7,$G$25,V30)+IPMT(W7/12,8,$G$25,V30)+IPMT(W7/12,9,$G$25,V30)+IPMT(W7/12,10,$G$25,V30)+IPMT(W7/12,11,$G$25,V30)+IPMT(W7/12,12,$G$25,V30))</f>
        <v>2.823124879712333E-2</v>
      </c>
      <c r="X55" s="26">
        <f>-1*(IPMT(X7/12,1,$H$25,W30)+IPMT(X7/12,2,$H$25,W30)+IPMT(X7/12,3,$H$25,W30)+IPMT(X7/12,4,$H$25,W30)+IPMT(X7/12,5,$H$25,W30)+IPMT(X7/12,6,$H$25,W30)+IPMT(X7/12,7,$H$25,W30)+IPMT(X7/12,8,$H$25,W30)+IPMT(X7/12,9,$H$25,W30)+IPMT(X7/12,10,$H$25,W30)+IPMT(X7/12,11,$H$25,W30)+IPMT(X7/12,12,$H$25,W30))</f>
        <v>1.5882712774700006E-2</v>
      </c>
    </row>
    <row r="56" spans="10:30">
      <c r="J56" s="5">
        <v>1999</v>
      </c>
      <c r="Q56" s="25">
        <f>$I8*Q8</f>
        <v>0.25476775341480001</v>
      </c>
      <c r="R56" s="25">
        <f>$I8*R8</f>
        <v>0.2363261197896</v>
      </c>
      <c r="S56" s="26">
        <f>-1*(IPMT(S8/12,1,$B$25,R31)+IPMT(S8/12,2,$B$25,R31)+IPMT(S8/12,3,$B$25,R31)+IPMT(S8/12,4,$B$25,R31)+IPMT(S8/12,5,$B$25,R31)+IPMT(S8/12,6,$B$25,R31)+IPMT(S8/12,7,$B$25,R31)+IPMT(S8/12,8,$B$25,R31)+IPMT(S8/12,9,$B$25,R31)+IPMT(S8/12,10,$B$25,R31)+IPMT(S8/12,11,$B$25,R31)+IPMT(S8/12,12,$B$25,R31))</f>
        <v>0.26575975918416456</v>
      </c>
      <c r="T56" s="26">
        <f>-1*(IPMT(T8/12,1,$C$25,S31)+IPMT(T8/12,2,$C$25,S31)+IPMT(T8/12,3,$C$25,S31)+IPMT(T8/12,4,$C$25,S31)+IPMT(T8/12,5,$C$25,S31)+IPMT(T8/12,6,$C$25,S31)+IPMT(T8/12,7,$C$25,S31)+IPMT(T8/12,8,$C$25,S31)+IPMT(T8/12,9,$C$25,S31)+IPMT(T8/12,10,$C$25,S31)+IPMT(T8/12,11,$C$25,S31)+IPMT(T8/12,12,$C$25,S31))</f>
        <v>0.17020844146578029</v>
      </c>
      <c r="U56" s="26">
        <f>-1*(IPMT(U8/12,1,$D$25,T31)+IPMT(U8/12,2,$D$25,T31)+IPMT(U8/12,3,$D$25,T31)+IPMT(U8/12,4,$D$25,T31)+IPMT(U8/12,5,$D$25,T31)+IPMT(U8/12,6,$D$25,T31)+IPMT(U8/12,7,$D$25,T31)+IPMT(U8/12,8,$D$25,T31)+IPMT(U8/12,9,$D$25,T31)+IPMT(U8/12,10,$D$25,T31)+IPMT(U8/12,11,$D$25,T31)+IPMT(U8/12,12,$D$25,T31))</f>
        <v>9.6880476941789403E-2</v>
      </c>
      <c r="V56" s="26">
        <f>-1*(IPMT(V8/12,1,$E$25,U31)+IPMT(V8/12,2,$E$25,U31)+IPMT(V8/12,3,$E$25,U31)+IPMT(V8/12,4,$E$25,U31)+IPMT(V8/12,5,$E$25,U31)+IPMT(V8/12,6,$E$25,U31)+IPMT(V8/12,7,$E$25,U31)+IPMT(V8/12,8,$E$25,U31)+IPMT(V8/12,9,$E$25,U31)+IPMT(V8/12,10,$E$25,U31)+IPMT(V8/12,11,$E$25,U31)+IPMT(V8/12,12,$E$25,U31))</f>
        <v>6.4813835307869425E-2</v>
      </c>
      <c r="W56" s="26">
        <f>-1*(IPMT(W8/12,1,$F$25,V31)+IPMT(W8/12,2,$F$25,V31)+IPMT(W8/12,3,$F$25,V31)+IPMT(W8/12,4,$F$25,V31)+IPMT(W8/12,5,$F$25,V31)+IPMT(W8/12,6,$F$25,V31)+IPMT(W8/12,7,$F$25,V31)+IPMT(W8/12,8,$F$25,V31)+IPMT(W8/12,9,$F$25,V31)+IPMT(W8/12,10,$F$25,V31)+IPMT(W8/12,11,$F$25,V31)+IPMT(W8/12,12,$F$25,V31))</f>
        <v>4.6596891432567657E-2</v>
      </c>
      <c r="X56" s="26">
        <f>-1*(IPMT(X8/12,1,$G$25,W31)+IPMT(X8/12,2,$G$25,W31)+IPMT(X8/12,3,$G$25,W31)+IPMT(X8/12,4,$G$25,W31)+IPMT(X8/12,5,$G$25,W31)+IPMT(X8/12,6,$G$25,W31)+IPMT(X8/12,7,$G$25,W31)+IPMT(X8/12,8,$G$25,W31)+IPMT(X8/12,9,$G$25,W31)+IPMT(X8/12,10,$G$25,W31)+IPMT(X8/12,11,$G$25,W31)+IPMT(X8/12,12,$G$25,W31))</f>
        <v>4.5352340478952952E-2</v>
      </c>
      <c r="Y56" s="26">
        <f>-1*(IPMT(Y8/12,1,$H$25,X31)+IPMT(Y8/12,2,$H$25,X31)+IPMT(Y8/12,3,$H$25,X31)+IPMT(Y8/12,4,$H$25,X31)+IPMT(Y8/12,5,$H$25,X31)+IPMT(Y8/12,6,$H$25,X31)+IPMT(Y8/12,7,$H$25,X31)+IPMT(Y8/12,8,$H$25,X31)+IPMT(Y8/12,9,$H$25,X31)+IPMT(Y8/12,10,$H$25,X31)+IPMT(Y8/12,11,$H$25,X31)+IPMT(Y8/12,12,$H$25,X31))</f>
        <v>2.2039602828008834E-2</v>
      </c>
    </row>
    <row r="57" spans="10:30">
      <c r="J57" s="5">
        <v>2000</v>
      </c>
      <c r="R57" s="25">
        <f>$I9*R9</f>
        <v>0.25542372812039998</v>
      </c>
      <c r="S57" s="25">
        <f>$I9*S9</f>
        <v>0.30230062620029996</v>
      </c>
      <c r="T57" s="26">
        <f>-1*(IPMT(T9/12,1,$B$25,S32)+IPMT(T9/12,2,$B$25,S32)+IPMT(T9/12,3,$B$25,S32)+IPMT(T9/12,4,$B$25,S32)+IPMT(T9/12,5,$B$25,S32)+IPMT(T9/12,6,$B$25,S32)+IPMT(T9/12,7,$B$25,S32)+IPMT(T9/12,8,$B$25,S32)+IPMT(T9/12,9,$B$25,S32)+IPMT(T9/12,10,$B$25,S32)+IPMT(T9/12,11,$B$25,S32)+IPMT(T9/12,12,$B$25,S32))</f>
        <v>0.20921125856952802</v>
      </c>
      <c r="U57" s="26">
        <f>-1*(IPMT(U9/12,1,$C$25,T32)+IPMT(U9/12,2,$C$25,T32)+IPMT(U9/12,3,$C$25,T32)+IPMT(U9/12,4,$C$25,T32)+IPMT(U9/12,5,$C$25,T32)+IPMT(U9/12,6,$C$25,T32)+IPMT(U9/12,7,$C$25,T32)+IPMT(U9/12,8,$C$25,T32)+IPMT(U9/12,9,$C$25,T32)+IPMT(U9/12,10,$C$25,T32)+IPMT(U9/12,11,$C$25,T32)+IPMT(U9/12,12,$C$25,T32))</f>
        <v>0.12306091287628974</v>
      </c>
      <c r="V57" s="26">
        <f>-1*(IPMT(V9/12,1,$D$25,U32)+IPMT(V9/12,2,$D$25,U32)+IPMT(V9/12,3,$D$25,U32)+IPMT(V9/12,4,$D$25,U32)+IPMT(V9/12,5,$D$25,U32)+IPMT(V9/12,6,$D$25,U32)+IPMT(V9/12,7,$D$25,U32)+IPMT(V9/12,8,$D$25,U32)+IPMT(V9/12,9,$D$25,U32)+IPMT(V9/12,10,$D$25,U32)+IPMT(V9/12,11,$D$25,U32)+IPMT(V9/12,12,$D$25,U32))</f>
        <v>8.6515077792331391E-2</v>
      </c>
      <c r="W57" s="26">
        <f>-1*(IPMT(W9/12,1,$E$25,V32)+IPMT(W9/12,2,$E$25,V32)+IPMT(W9/12,3,$E$25,V32)+IPMT(W9/12,4,$E$25,V32)+IPMT(W9/12,5,$E$25,V32)+IPMT(W9/12,6,$E$25,V32)+IPMT(W9/12,7,$E$25,V32)+IPMT(W9/12,8,$E$25,V32)+IPMT(W9/12,9,$E$25,V32)+IPMT(W9/12,10,$E$25,V32)+IPMT(W9/12,11,$E$25,V32)+IPMT(W9/12,12,$E$25,V32))</f>
        <v>6.7584946314497046E-2</v>
      </c>
      <c r="X57" s="26">
        <f>-1*(IPMT(X9/12,1,$F$25,W32)+IPMT(X9/12,2,$F$25,W32)+IPMT(X9/12,3,$F$25,W32)+IPMT(X9/12,4,$F$25,W32)+IPMT(X9/12,5,$F$25,W32)+IPMT(X9/12,6,$F$25,W32)+IPMT(X9/12,7,$F$25,W32)+IPMT(X9/12,8,$F$25,W32)+IPMT(X9/12,9,$F$25,W32)+IPMT(X9/12,10,$F$25,W32)+IPMT(X9/12,11,$F$25,W32)+IPMT(X9/12,12,$F$25,W32))</f>
        <v>7.7846416617017078E-2</v>
      </c>
      <c r="Y57" s="26">
        <f>-1*(IPMT(Y9/12,1,$G$25,X32)+IPMT(Y9/12,2,$G$25,X32)+IPMT(Y9/12,3,$G$25,X32)+IPMT(Y9/12,4,$G$25,X32)+IPMT(Y9/12,5,$G$25,X32)+IPMT(Y9/12,6,$G$25,X32)+IPMT(Y9/12,7,$G$25,X32)+IPMT(Y9/12,8,$G$25,X32)+IPMT(Y9/12,9,$G$25,X32)+IPMT(Y9/12,10,$G$25,X32)+IPMT(Y9/12,11,$G$25,X32)+IPMT(Y9/12,12,$G$25,X32))</f>
        <v>6.5482990143122019E-2</v>
      </c>
      <c r="Z57" s="26">
        <f>-1*(IPMT(Z9/12,1,$H$25,Y32)+IPMT(Z9/12,2,$H$25,Y32)+IPMT(Z9/12,3,$H$25,Y32)+IPMT(Z9/12,4,$H$25,Y32)+IPMT(Z9/12,5,$H$25,Y32)+IPMT(Z9/12,6,$H$25,Y32)+IPMT(Z9/12,7,$H$25,Y32)+IPMT(Z9/12,8,$H$25,Y32)+IPMT(Z9/12,9,$H$25,Y32)+IPMT(Z9/12,10,$H$25,Y32)+IPMT(Z9/12,11,$H$25,Y32)+IPMT(Z9/12,12,$H$25,Y32))</f>
        <v>2.4015502636744946E-2</v>
      </c>
    </row>
    <row r="58" spans="10:30">
      <c r="J58" s="5">
        <v>2001</v>
      </c>
      <c r="S58" s="25">
        <f>$I10*S10</f>
        <v>0.30313535656949997</v>
      </c>
      <c r="T58" s="25">
        <f>$I10*T10</f>
        <v>0.2217070556595</v>
      </c>
      <c r="U58" s="26">
        <f>-1*(IPMT(U10/12,1,$B$25,T33)+IPMT(U10/12,2,$B$25,T33)+IPMT(U10/12,3,$B$25,T33)+IPMT(U10/12,4,$B$25,T33)+IPMT(U10/12,5,$B$25,T33)+IPMT(U10/12,6,$B$25,T33)+IPMT(U10/12,7,$B$25,T33)+IPMT(U10/12,8,$B$25,T33)+IPMT(U10/12,9,$B$25,T33)+IPMT(U10/12,10,$B$25,T33)+IPMT(U10/12,11,$B$25,T33)+IPMT(U10/12,12,$B$25,T33))</f>
        <v>0.14165160695023707</v>
      </c>
      <c r="V58" s="26">
        <f>-1*(IPMT(V10/12,1,$C$25,U33)+IPMT(V10/12,2,$C$25,U33)+IPMT(V10/12,3,$C$25,U33)+IPMT(V10/12,4,$C$25,U33)+IPMT(V10/12,5,$C$25,U33)+IPMT(V10/12,6,$C$25,U33)+IPMT(V10/12,7,$C$25,U33)+IPMT(V10/12,8,$C$25,U33)+IPMT(V10/12,9,$C$25,U33)+IPMT(V10/12,10,$C$25,U33)+IPMT(V10/12,11,$C$25,U33)+IPMT(V10/12,12,$C$25,U33))</f>
        <v>0.10292555307545377</v>
      </c>
      <c r="W58" s="26">
        <f>-1*(IPMT(W10/12,1,$D$25,V33)+IPMT(W10/12,2,$D$25,V33)+IPMT(W10/12,3,$D$25,V33)+IPMT(W10/12,4,$D$25,V33)+IPMT(W10/12,5,$D$25,V33)+IPMT(W10/12,6,$D$25,V33)+IPMT(W10/12,7,$D$25,V33)+IPMT(W10/12,8,$D$25,V33)+IPMT(W10/12,9,$D$25,V33)+IPMT(W10/12,10,$D$25,V33)+IPMT(W10/12,11,$D$25,V33)+IPMT(W10/12,12,$D$25,V33))</f>
        <v>8.44958600309835E-2</v>
      </c>
      <c r="X58" s="26">
        <f>-1*(IPMT(X10/12,1,$E$25,W33)+IPMT(X10/12,2,$E$25,W33)+IPMT(X10/12,3,$E$25,W33)+IPMT(X10/12,4,$E$25,W33)+IPMT(X10/12,5,$E$25,W33)+IPMT(X10/12,6,$E$25,W33)+IPMT(X10/12,7,$E$25,W33)+IPMT(X10/12,8,$E$25,W33)+IPMT(X10/12,9,$E$25,W33)+IPMT(X10/12,10,$E$25,W33)+IPMT(X10/12,11,$E$25,W33)+IPMT(X10/12,12,$E$25,W33))</f>
        <v>0.1057559890709759</v>
      </c>
      <c r="Y58" s="26">
        <f>-1*(IPMT(Y10/12,1,$F$25,X33)+IPMT(Y10/12,2,$F$25,X33)+IPMT(Y10/12,3,$F$25,X33)+IPMT(Y10/12,4,$F$25,X33)+IPMT(Y10/12,5,$F$25,X33)+IPMT(Y10/12,6,$F$25,X33)+IPMT(Y10/12,7,$F$25,X33)+IPMT(Y10/12,8,$F$25,X33)+IPMT(Y10/12,9,$F$25,X33)+IPMT(Y10/12,10,$F$25,X33)+IPMT(Y10/12,11,$F$25,X33)+IPMT(Y10/12,12,$F$25,X33))</f>
        <v>0.10527279394034642</v>
      </c>
      <c r="Z58" s="26">
        <f>-1*(IPMT(Z10/12,1,$G$25,Y33)+IPMT(Z10/12,2,$G$25,Y33)+IPMT(Z10/12,3,$G$25,Y33)+IPMT(Z10/12,4,$G$25,Y33)+IPMT(Z10/12,5,$G$25,Y33)+IPMT(Z10/12,6,$G$25,Y33)+IPMT(Z10/12,7,$G$25,Y33)+IPMT(Z10/12,8,$G$25,Y33)+IPMT(Z10/12,9,$G$25,Y33)+IPMT(Z10/12,10,$G$25,Y33)+IPMT(Z10/12,11,$G$25,Y33)+IPMT(Z10/12,12,$G$25,Y33))</f>
        <v>6.6811644967919442E-2</v>
      </c>
      <c r="AA58" s="26">
        <f>-1*(IPMT(AA10/12,1,$H$25,Z33)+IPMT(AA10/12,2,$H$25,Z33)+IPMT(AA10/12,3,$H$25,Z33)+IPMT(AA10/12,4,$H$25,Z33)+IPMT(AA10/12,5,$H$25,Z33)+IPMT(AA10/12,6,$H$25,Z33)+IPMT(AA10/12,7,$H$25,Z33)+IPMT(AA10/12,8,$H$25,Z33)+IPMT(AA10/12,9,$H$25,Z33)+IPMT(AA10/12,10,$H$25,Z33)+IPMT(AA10/12,11,$H$25,Z33)+IPMT(AA10/12,12,$H$25,Z33))</f>
        <v>1.4068573029272729E-2</v>
      </c>
    </row>
    <row r="59" spans="10:30">
      <c r="J59" s="5">
        <v>2002</v>
      </c>
      <c r="T59" s="25">
        <f>$I11*T11</f>
        <v>0.23582447796180001</v>
      </c>
      <c r="U59" s="25">
        <f>$I11*U11</f>
        <v>0.15984096502920001</v>
      </c>
      <c r="V59" s="26">
        <f>-1*(IPMT(V11/12,1,$B$25,U34)+IPMT(V11/12,2,$B$25,U34)+IPMT(V11/12,3,$B$25,U34)+IPMT(V11/12,4,$B$25,U34)+IPMT(V11/12,5,$B$25,U34)+IPMT(V11/12,6,$B$25,U34)+IPMT(V11/12,7,$B$25,U34)+IPMT(V11/12,8,$B$25,U34)+IPMT(V11/12,9,$B$25,U34)+IPMT(V11/12,10,$B$25,U34)+IPMT(V11/12,11,$B$25,U34)+IPMT(V11/12,12,$B$25,U34))</f>
        <v>0.12675434918878217</v>
      </c>
      <c r="W59" s="26">
        <f>-1*(IPMT(W11/12,1,$C$25,V34)+IPMT(W11/12,2,$C$25,V34)+IPMT(W11/12,3,$C$25,V34)+IPMT(W11/12,4,$C$25,V34)+IPMT(W11/12,5,$C$25,V34)+IPMT(W11/12,6,$C$25,V34)+IPMT(W11/12,7,$C$25,V34)+IPMT(W11/12,8,$C$25,V34)+IPMT(W11/12,9,$C$25,V34)+IPMT(W11/12,10,$C$25,V34)+IPMT(W11/12,11,$C$25,V34)+IPMT(W11/12,12,$C$25,V34))</f>
        <v>0.10755181686043946</v>
      </c>
      <c r="X59" s="26">
        <f>-1*(IPMT(X11/12,1,$D$25,W34)+IPMT(X11/12,2,$D$25,W34)+IPMT(X11/12,3,$D$25,W34)+IPMT(X11/12,4,$D$25,W34)+IPMT(X11/12,5,$D$25,W34)+IPMT(X11/12,6,$D$25,W34)+IPMT(X11/12,7,$D$25,W34)+IPMT(X11/12,8,$D$25,W34)+IPMT(X11/12,9,$D$25,W34)+IPMT(X11/12,10,$D$25,W34)+IPMT(X11/12,11,$D$25,W34)+IPMT(X11/12,12,$D$25,W34))</f>
        <v>0.14146082637595075</v>
      </c>
      <c r="Y59" s="26">
        <f>-1*(IPMT(Y11/12,1,$E$25,X34)+IPMT(Y11/12,2,$E$25,X34)+IPMT(Y11/12,3,$E$25,X34)+IPMT(Y11/12,4,$E$25,X34)+IPMT(Y11/12,5,$E$25,X34)+IPMT(Y11/12,6,$E$25,X34)+IPMT(Y11/12,7,$E$25,X34)+IPMT(Y11/12,8,$E$25,X34)+IPMT(Y11/12,9,$E$25,X34)+IPMT(Y11/12,10,$E$25,X34)+IPMT(Y11/12,11,$E$25,X34)+IPMT(Y11/12,12,$E$25,X34))</f>
        <v>0.15299356248139784</v>
      </c>
      <c r="Z59" s="26">
        <f>-1*(IPMT(Z11/12,1,$F$25,Y34)+IPMT(Z11/12,2,$F$25,Y34)+IPMT(Z11/12,3,$F$25,Y34)+IPMT(Z11/12,4,$F$25,Y34)+IPMT(Z11/12,5,$F$25,Y34)+IPMT(Z11/12,6,$F$25,Y34)+IPMT(Z11/12,7,$F$25,Y34)+IPMT(Z11/12,8,$F$25,Y34)+IPMT(Z11/12,9,$F$25,Y34)+IPMT(Z11/12,10,$F$25,Y34)+IPMT(Z11/12,11,$F$25,Y34)+IPMT(Z11/12,12,$F$25,Y34))</f>
        <v>0.11488188681713621</v>
      </c>
      <c r="AA59" s="26">
        <f>-1*(IPMT(AA11/12,1,$G$25,Z34)+IPMT(AA11/12,2,$G$25,Z34)+IPMT(AA11/12,3,$G$25,Z34)+IPMT(AA11/12,4,$G$25,Z34)+IPMT(AA11/12,5,$G$25,Z34)+IPMT(AA11/12,6,$G$25,Z34)+IPMT(AA11/12,7,$G$25,Z34)+IPMT(AA11/12,8,$G$25,Z34)+IPMT(AA11/12,9,$G$25,Z34)+IPMT(AA11/12,10,$G$25,Z34)+IPMT(AA11/12,11,$G$25,Z34)+IPMT(AA11/12,12,$G$25,Z34))</f>
        <v>4.1804695895743142E-2</v>
      </c>
      <c r="AB59" s="26">
        <f>-1*(IPMT(AB11/12,1,$H$25,AA34)+IPMT(AB11/12,2,$H$25,AA34)+IPMT(AB11/12,3,$H$25,AA34)+IPMT(AB11/12,4,$H$25,AA34)+IPMT(AB11/12,5,$H$25,AA34)+IPMT(AB11/12,6,$H$25,AA34)+IPMT(AB11/12,7,$H$25,AA34)+IPMT(AB11/12,8,$H$25,AA34)+IPMT(AB11/12,9,$H$25,AA34)+IPMT(AB11/12,10,$H$25,AA34)+IPMT(AB11/12,11,$H$25,AA34)+IPMT(AB11/12,12,$H$25,AA34))</f>
        <v>8.7932737055544125E-3</v>
      </c>
    </row>
    <row r="60" spans="10:30">
      <c r="J60" s="5">
        <v>2003</v>
      </c>
      <c r="U60" s="25">
        <f>$I12*U12</f>
        <v>0.17491707634379997</v>
      </c>
      <c r="V60" s="25">
        <f>$I12*V12</f>
        <v>0.14734394115659999</v>
      </c>
      <c r="W60" s="26">
        <f>-1*(IPMT(W12/12,1,$B$25,V35)+IPMT(W12/12,2,$B$25,V35)+IPMT(W12/12,3,$B$25,V35)+IPMT(W12/12,4,$B$25,V35)+IPMT(W12/12,5,$B$25,V35)+IPMT(W12/12,6,$B$25,V35)+IPMT(W12/12,7,$B$25,V35)+IPMT(W12/12,8,$B$25,V35)+IPMT(W12/12,9,$B$25,V35)+IPMT(W12/12,10,$B$25,V35)+IPMT(W12/12,11,$B$25,V35)+IPMT(W12/12,12,$B$25,V35))</f>
        <v>0.13666774604490795</v>
      </c>
      <c r="X60" s="26">
        <f>-1*(IPMT(X12/12,1,$C$25,W35)+IPMT(X12/12,2,$C$25,W35)+IPMT(X12/12,3,$C$25,W35)+IPMT(X12/12,4,$C$25,W35)+IPMT(X12/12,5,$C$25,W35)+IPMT(X12/12,6,$C$25,W35)+IPMT(X12/12,7,$C$25,W35)+IPMT(X12/12,8,$C$25,W35)+IPMT(X12/12,9,$C$25,W35)+IPMT(X12/12,10,$C$25,W35)+IPMT(X12/12,11,$C$25,W35)+IPMT(X12/12,12,$C$25,W35))</f>
        <v>0.18578650250085754</v>
      </c>
      <c r="Y60" s="26">
        <f>-1*(IPMT(Y12/12,1,$D$25,X35)+IPMT(Y12/12,2,$D$25,X35)+IPMT(Y12/12,3,$D$25,X35)+IPMT(Y12/12,4,$D$25,X35)+IPMT(Y12/12,5,$D$25,X35)+IPMT(Y12/12,6,$D$25,X35)+IPMT(Y12/12,7,$D$25,X35)+IPMT(Y12/12,8,$D$25,X35)+IPMT(Y12/12,9,$D$25,X35)+IPMT(Y12/12,10,$D$25,X35)+IPMT(Y12/12,11,$D$25,X35)+IPMT(Y12/12,12,$D$25,X35))</f>
        <v>0.21112357287004171</v>
      </c>
      <c r="Z60" s="26">
        <f>-1*(IPMT(Z12/12,1,$E$25,Y35)+IPMT(Z12/12,2,$E$25,Y35)+IPMT(Z12/12,3,$E$25,Y35)+IPMT(Z12/12,4,$E$25,Y35)+IPMT(Z12/12,5,$E$25,Y35)+IPMT(Z12/12,6,$E$25,Y35)+IPMT(Z12/12,7,$E$25,Y35)+IPMT(Z12/12,8,$E$25,Y35)+IPMT(Z12/12,9,$E$25,Y35)+IPMT(Z12/12,10,$E$25,Y35)+IPMT(Z12/12,11,$E$25,Y35)+IPMT(Z12/12,12,$E$25,Y35))</f>
        <v>0.1722170643216944</v>
      </c>
      <c r="AA60" s="26">
        <f>-1*(IPMT(AA12/12,1,$F$25,Z35)+IPMT(AA12/12,2,$F$25,Z35)+IPMT(AA12/12,3,$F$25,Z35)+IPMT(AA12/12,4,$F$25,Z35)+IPMT(AA12/12,5,$F$25,Z35)+IPMT(AA12/12,6,$F$25,Z35)+IPMT(AA12/12,7,$F$25,Z35)+IPMT(AA12/12,8,$F$25,Z35)+IPMT(AA12/12,9,$F$25,Z35)+IPMT(AA12/12,10,$F$25,Z35)+IPMT(AA12/12,11,$F$25,Z35)+IPMT(AA12/12,12,$F$25,Z35))</f>
        <v>7.4132315848084704E-2</v>
      </c>
      <c r="AB60" s="26">
        <f>-1*(IPMT(AB12/12,1,$G$25,AA35)+IPMT(AB12/12,2,$G$25,AA35)+IPMT(AB12/12,3,$G$25,AA35)+IPMT(AB12/12,4,$G$25,AA35)+IPMT(AB12/12,5,$G$25,AA35)+IPMT(AB12/12,6,$G$25,AA35)+IPMT(AB12/12,7,$G$25,AA35)+IPMT(AB12/12,8,$G$25,AA35)+IPMT(AB12/12,9,$G$25,AA35)+IPMT(AB12/12,10,$G$25,AA35)+IPMT(AB12/12,11,$G$25,AA35)+IPMT(AB12/12,12,$G$25,AA35))</f>
        <v>2.693763980771164E-2</v>
      </c>
      <c r="AC60" s="26">
        <f>-1*(IPMT(AC12/12,1,$H$25,AB35)+IPMT(AC12/12,2,$H$25,AB35)+IPMT(AC12/12,3,$H$25,AB35)+IPMT(AC12/12,4,$H$25,AB35)+IPMT(AC12/12,5,$H$25,AB35)+IPMT(AC12/12,6,$H$25,AB35)+IPMT(AC12/12,7,$H$25,AB35)+IPMT(AC12/12,8,$H$25,AB35)+IPMT(AC12/12,9,$H$25,AB35)+IPMT(AC12/12,10,$H$25,AB35)+IPMT(AC12/12,11,$H$25,AB35)+IPMT(AC12/12,12,$H$25,AB35))</f>
        <v>9.5315300636339331E-3</v>
      </c>
    </row>
    <row r="61" spans="10:30">
      <c r="J61" s="5">
        <v>2004</v>
      </c>
      <c r="V61" s="25">
        <f>$I13*V13</f>
        <v>0.1516680357696</v>
      </c>
      <c r="W61" s="25">
        <f>$I13*W13</f>
        <v>0.14945066682559999</v>
      </c>
      <c r="X61" s="26">
        <f>-1*(IPMT(X13/12,1,$B$25,W36)+IPMT(X13/12,2,$B$25,W36)+IPMT(X13/12,3,$B$25,W36)+IPMT(X13/12,4,$B$25,W36)+IPMT(X13/12,5,$B$25,W36)+IPMT(X13/12,6,$B$25,W36)+IPMT(X13/12,7,$B$25,W36)+IPMT(X13/12,8,$B$25,W36)+IPMT(X13/12,9,$B$25,W36)+IPMT(X13/12,10,$B$25,W36)+IPMT(X13/12,11,$B$25,W36)+IPMT(X13/12,12,$B$25,W36))</f>
        <v>0.22210708570748822</v>
      </c>
      <c r="Y61" s="26">
        <f>-1*(IPMT(Y13/12,1,$C$25,X36)+IPMT(Y13/12,2,$C$25,X36)+IPMT(Y13/12,3,$C$25,X36)+IPMT(Y13/12,4,$C$25,X36)+IPMT(Y13/12,5,$C$25,X36)+IPMT(Y13/12,6,$C$25,X36)+IPMT(Y13/12,7,$C$25,X36)+IPMT(Y13/12,8,$C$25,X36)+IPMT(Y13/12,9,$C$25,X36)+IPMT(Y13/12,10,$C$25,X36)+IPMT(Y13/12,11,$C$25,X36)+IPMT(Y13/12,12,$C$25,X36))</f>
        <v>0.26082450267652485</v>
      </c>
      <c r="Z61" s="26">
        <f>-1*(IPMT(Z13/12,1,$D$25,Y36)+IPMT(Z13/12,2,$D$25,Y36)+IPMT(Z13/12,3,$D$25,Y36)+IPMT(Z13/12,4,$D$25,Y36)+IPMT(Z13/12,5,$D$25,Y36)+IPMT(Z13/12,6,$D$25,Y36)+IPMT(Z13/12,7,$D$25,Y36)+IPMT(Z13/12,8,$D$25,Y36)+IPMT(Z13/12,9,$D$25,Y36)+IPMT(Z13/12,10,$D$25,Y36)+IPMT(Z13/12,11,$D$25,Y36)+IPMT(Z13/12,12,$D$25,Y36))</f>
        <v>0.22351957058417199</v>
      </c>
      <c r="AA61" s="26">
        <f>-1*(IPMT(AA13/12,1,$E$25,Z36)+IPMT(AA13/12,2,$E$25,Z36)+IPMT(AA13/12,3,$E$25,Z36)+IPMT(AA13/12,4,$E$25,Z36)+IPMT(AA13/12,5,$E$25,Z36)+IPMT(AA13/12,6,$E$25,Z36)+IPMT(AA13/12,7,$E$25,Z36)+IPMT(AA13/12,8,$E$25,Z36)+IPMT(AA13/12,9,$E$25,Z36)+IPMT(AA13/12,10,$E$25,Z36)+IPMT(AA13/12,11,$E$25,Z36)+IPMT(AA13/12,12,$E$25,Z36))</f>
        <v>0.10452060141332717</v>
      </c>
      <c r="AB61" s="26">
        <f>-1*(IPMT(AB13/12,1,$F$25,AA36)+IPMT(AB13/12,2,$F$25,AA36)+IPMT(AB13/12,3,$F$25,AA36)+IPMT(AB13/12,4,$F$25,AA36)+IPMT(AB13/12,5,$F$25,AA36)+IPMT(AB13/12,6,$F$25,AA36)+IPMT(AB13/12,7,$F$25,AA36)+IPMT(AB13/12,8,$F$25,AA36)+IPMT(AB13/12,9,$F$25,AA36)+IPMT(AB13/12,10,$F$25,AA36)+IPMT(AB13/12,11,$F$25,AA36)+IPMT(AB13/12,12,$F$25,AA36))</f>
        <v>4.4934295322794249E-2</v>
      </c>
      <c r="AC61" s="26">
        <f>-1*(IPMT(AC13/12,1,$G$25,AB36)+IPMT(AC13/12,2,$G$25,AB36)+IPMT(AC13/12,3,$G$25,AB36)+IPMT(AC13/12,4,$G$25,AB36)+IPMT(AC13/12,5,$G$25,AB36)+IPMT(AC13/12,6,$G$25,AB36)+IPMT(AC13/12,7,$G$25,AB36)+IPMT(AC13/12,8,$G$25,AB36)+IPMT(AC13/12,9,$G$25,AB36)+IPMT(AC13/12,10,$G$25,AB36)+IPMT(AC13/12,11,$G$25,AB36)+IPMT(AC13/12,12,$G$25,AB36))</f>
        <v>2.7473065444840697E-2</v>
      </c>
      <c r="AD61" s="26">
        <f>-1*(IPMT(AD13/12,1,$H$25,AC36)+IPMT(AD13/12,2,$H$25,AC36)+IPMT(AD13/12,3,$H$25,AC36)+IPMT(AD13/12,4,$H$25,AC36)+IPMT(AD13/12,5,$H$25,AC36)+IPMT(AD13/12,6,$H$25,AC36)+IPMT(AD13/12,7,$H$25,AC36)+IPMT(AD13/12,8,$H$25,AC36)+IPMT(AD13/12,9,$H$25,AC36)+IPMT(AD13/12,10,$H$25,AC36)+IPMT(AD13/12,11,$H$25,AC36)+IPMT(AD13/12,12,$H$25,AC36))</f>
        <v>0</v>
      </c>
    </row>
    <row r="62" spans="10:30">
      <c r="J62" s="5">
        <v>2005</v>
      </c>
      <c r="W62" s="25">
        <f>$I14*W14</f>
        <v>0.1538213539853</v>
      </c>
      <c r="X62" s="25">
        <f>$I14*X14</f>
        <v>0.24191488905699998</v>
      </c>
      <c r="Y62" s="26">
        <f>-1*(IPMT(Y14/12,1,$B$25,X37)+IPMT(Y14/12,2,$B$25,X37)+IPMT(Y14/12,3,$B$25,X37)+IPMT(Y14/12,4,$B$25,X37)+IPMT(Y14/12,5,$B$25,X37)+IPMT(Y14/12,6,$B$25,X37)+IPMT(Y14/12,7,$B$25,X37)+IPMT(Y14/12,8,$B$25,X37)+IPMT(Y14/12,9,$B$25,X37)+IPMT(Y14/12,10,$B$25,X37)+IPMT(Y14/12,11,$B$25,X37)+IPMT(Y14/12,12,$B$25,X37))</f>
        <v>0.30905789256446314</v>
      </c>
      <c r="Z62" s="26">
        <f>-1*(IPMT(Z14/12,1,$C$25,Y37)+IPMT(Z14/12,2,$C$25,Y37)+IPMT(Z14/12,3,$C$25,Y37)+IPMT(Z14/12,4,$C$25,Y37)+IPMT(Z14/12,5,$C$25,Y37)+IPMT(Z14/12,6,$C$25,Y37)+IPMT(Z14/12,7,$C$25,Y37)+IPMT(Z14/12,8,$C$25,Y37)+IPMT(Z14/12,9,$C$25,Y37)+IPMT(Z14/12,10,$C$25,Y37)+IPMT(Z14/12,11,$C$25,Y37)+IPMT(Z14/12,12,$C$25,Y37))</f>
        <v>0.27366319432548014</v>
      </c>
      <c r="AA62" s="26">
        <f>-1*(IPMT(AA14/12,1,$D$25,Z37)+IPMT(AA14/12,2,$D$25,Z37)+IPMT(AA14/12,3,$D$25,Z37)+IPMT(AA14/12,4,$D$25,Z37)+IPMT(AA14/12,5,$D$25,Z37)+IPMT(AA14/12,6,$D$25,Z37)+IPMT(AA14/12,7,$D$25,Z37)+IPMT(AA14/12,8,$D$25,Z37)+IPMT(AA14/12,9,$D$25,Z37)+IPMT(AA14/12,10,$D$25,Z37)+IPMT(AA14/12,11,$D$25,Z37)+IPMT(AA14/12,12,$D$25,Z37))</f>
        <v>0.13444694174143437</v>
      </c>
      <c r="AB62" s="26">
        <f>-1*(IPMT(AB14/12,1,$E$25,AA37)+IPMT(AB14/12,2,$E$25,AA37)+IPMT(AB14/12,3,$E$25,AA37)+IPMT(AB14/12,4,$E$25,AA37)+IPMT(AB14/12,5,$E$25,AA37)+IPMT(AB14/12,6,$E$25,AA37)+IPMT(AB14/12,7,$E$25,AA37)+IPMT(AB14/12,8,$E$25,AA37)+IPMT(AB14/12,9,$E$25,AA37)+IPMT(AB14/12,10,$E$25,AA37)+IPMT(AB14/12,11,$E$25,AA37)+IPMT(AB14/12,12,$E$25,AA37))</f>
        <v>6.2800964604985618E-2</v>
      </c>
      <c r="AC62" s="26">
        <f>-1*(IPMT(AC14/12,1,$F$25,AB37)+IPMT(AC14/12,2,$F$25,AB37)+IPMT(AC14/12,3,$F$25,AB37)+IPMT(AC14/12,4,$F$25,AB37)+IPMT(AC14/12,5,$F$25,AB37)+IPMT(AC14/12,6,$F$25,AB37)+IPMT(AC14/12,7,$F$25,AB37)+IPMT(AC14/12,8,$F$25,AB37)+IPMT(AC14/12,9,$F$25,AB37)+IPMT(AC14/12,10,$F$25,AB37)+IPMT(AC14/12,11,$F$25,AB37)+IPMT(AC14/12,12,$F$25,AB37))</f>
        <v>4.5433494165024998E-2</v>
      </c>
      <c r="AD62" s="26">
        <f>-1*(IPMT(AD14/12,1,$G$25,AC37)+IPMT(AD14/12,2,$G$25,AC37)+IPMT(AD14/12,3,$G$25,AC37)+IPMT(AD14/12,4,$G$25,AC37)+IPMT(AD14/12,5,$G$25,AC37)+IPMT(AD14/12,6,$G$25,AC37)+IPMT(AD14/12,7,$G$25,AC37)+IPMT(AD14/12,8,$G$25,AC37)+IPMT(AD14/12,9,$G$25,AC37)+IPMT(AD14/12,10,$G$25,AC37)+IPMT(AD14/12,11,$G$25,AC37)+IPMT(AD14/12,12,$G$25,AC37))</f>
        <v>0</v>
      </c>
    </row>
    <row r="63" spans="10:30">
      <c r="J63" s="5">
        <v>2006</v>
      </c>
      <c r="X63" s="25">
        <f>$I15*X15</f>
        <v>0.24612319097599997</v>
      </c>
      <c r="Y63" s="25">
        <f>$I15*Y15</f>
        <v>0.33156973274880003</v>
      </c>
      <c r="Z63" s="26">
        <f>-1*(IPMT(Z15/12,1,$B$25,Y38)+IPMT(Z15/12,2,$B$25,Y38)+IPMT(Z15/12,3,$B$25,Y38)+IPMT(Z15/12,4,$B$25,Y38)+IPMT(Z15/12,5,$B$25,Y38)+IPMT(Z15/12,6,$B$25,Y38)+IPMT(Z15/12,7,$B$25,Y38)+IPMT(Z15/12,8,$B$25,Y38)+IPMT(Z15/12,9,$B$25,Y38)+IPMT(Z15/12,10,$B$25,Y38)+IPMT(Z15/12,11,$B$25,Y38)+IPMT(Z15/12,12,$B$25,Y38))</f>
        <v>0.31800499445051056</v>
      </c>
      <c r="AA63" s="26">
        <f>-1*(IPMT(AA15/12,1,$C$25,Z38)+IPMT(AA15/12,2,$C$25,Z38)+IPMT(AA15/12,3,$C$25,Z38)+IPMT(AA15/12,4,$C$25,Z38)+IPMT(AA15/12,5,$C$25,Z38)+IPMT(AA15/12,6,$C$25,Z38)+IPMT(AA15/12,7,$C$25,Z38)+IPMT(AA15/12,8,$C$25,Z38)+IPMT(AA15/12,9,$C$25,Z38)+IPMT(AA15/12,10,$C$25,Z38)+IPMT(AA15/12,11,$C$25,Z38)+IPMT(AA15/12,12,$C$25,Z38))</f>
        <v>0.16143973563664848</v>
      </c>
      <c r="AB63" s="26">
        <f>-1*(IPMT(AB15/12,1,$D$25,AA38)+IPMT(AB15/12,2,$D$25,AA38)+IPMT(AB15/12,3,$D$25,AA38)+IPMT(AB15/12,4,$D$25,AA38)+IPMT(AB15/12,5,$D$25,AA38)+IPMT(AB15/12,6,$D$25,AA38)+IPMT(AB15/12,7,$D$25,AA38)+IPMT(AB15/12,8,$D$25,AA38)+IPMT(AB15/12,9,$D$25,AA38)+IPMT(AB15/12,10,$D$25,AA38)+IPMT(AB15/12,11,$D$25,AA38)+IPMT(AB15/12,12,$D$25,AA38))</f>
        <v>7.9243067795899194E-2</v>
      </c>
      <c r="AC63" s="26">
        <f>-1*(IPMT(AC15/12,1,$E$25,AB38)+IPMT(AC15/12,2,$E$25,AB38)+IPMT(AC15/12,3,$E$25,AB38)+IPMT(AC15/12,4,$E$25,AB38)+IPMT(AC15/12,5,$E$25,AB38)+IPMT(AC15/12,6,$E$25,AB38)+IPMT(AC15/12,7,$E$25,AB38)+IPMT(AC15/12,8,$E$25,AB38)+IPMT(AC15/12,9,$E$25,AB38)+IPMT(AC15/12,10,$E$25,AB38)+IPMT(AC15/12,11,$E$25,AB38)+IPMT(AC15/12,12,$E$25,AB38))</f>
        <v>6.2294842203061453E-2</v>
      </c>
      <c r="AD63" s="26">
        <f>-1*(IPMT(AD15/12,1,$F$25,AC38)+IPMT(AD15/12,2,$F$25,AC38)+IPMT(AD15/12,3,$F$25,AC38)+IPMT(AD15/12,4,$F$25,AC38)+IPMT(AD15/12,5,$F$25,AC38)+IPMT(AD15/12,6,$F$25,AC38)+IPMT(AD15/12,7,$F$25,AC38)+IPMT(AD15/12,8,$F$25,AC38)+IPMT(AD15/12,9,$F$25,AC38)+IPMT(AD15/12,10,$F$25,AC38)+IPMT(AD15/12,11,$F$25,AC38)+IPMT(AD15/12,12,$F$25,AC38))</f>
        <v>0</v>
      </c>
    </row>
    <row r="64" spans="10:30">
      <c r="J64" s="5">
        <v>2007</v>
      </c>
      <c r="Y64" s="25">
        <f>$I16*Y16</f>
        <v>0.30260226263200002</v>
      </c>
      <c r="Z64" s="25">
        <f>$I16*Z16</f>
        <v>0.30260226263200002</v>
      </c>
      <c r="AA64" s="26">
        <f>-1*(IPMT(AA16/12,1,$B$25,Z39)+IPMT(AA16/12,2,$B$25,Z39)+IPMT(AA16/12,3,$B$25,Z39)+IPMT(AA16/12,4,$B$25,Z39)+IPMT(AA16/12,5,$B$25,Z39)+IPMT(AA16/12,6,$B$25,Z39)+IPMT(AA16/12,7,$B$25,Z39)+IPMT(AA16/12,8,$B$25,Z39)+IPMT(AA16/12,9,$B$25,Z39)+IPMT(AA16/12,10,$B$25,Z39)+IPMT(AA16/12,11,$B$25,Z39)+IPMT(AA16/12,12,$B$25,Z39))</f>
        <v>0.28677980409319681</v>
      </c>
      <c r="AB64" s="26">
        <f>-1*(IPMT(AB16/12,1,$C$25,AA39)+IPMT(AB16/12,2,$C$25,AA39)+IPMT(AB16/12,3,$C$25,AA39)+IPMT(AB16/12,4,$C$25,AA39)+IPMT(AB16/12,5,$C$25,AA39)+IPMT(AB16/12,6,$C$25,AA39)+IPMT(AB16/12,7,$C$25,AA39)+IPMT(AB16/12,8,$C$25,AA39)+IPMT(AB16/12,9,$C$25,AA39)+IPMT(AB16/12,10,$C$25,AA39)+IPMT(AB16/12,11,$C$25,AA39)+IPMT(AB16/12,12,$C$25,AA39))</f>
        <v>0.25072011554974338</v>
      </c>
      <c r="AC64" s="26">
        <f>-1*(IPMT(AC16/12,1,$D$25,AB39)+IPMT(AC16/12,2,$D$25,AB39)+IPMT(AC16/12,3,$D$25,AB39)+IPMT(AC16/12,4,$D$25,AB39)+IPMT(AC16/12,5,$D$25,AB39)+IPMT(AC16/12,6,$D$25,AB39)+IPMT(AC16/12,7,$D$25,AB39)+IPMT(AC16/12,8,$D$25,AB39)+IPMT(AC16/12,9,$D$25,AB39)+IPMT(AC16/12,10,$D$25,AB39)+IPMT(AC16/12,11,$D$25,AB39)+IPMT(AC16/12,12,$D$25,AB39))</f>
        <v>0.21213048357623884</v>
      </c>
      <c r="AD64" s="26">
        <f>-1*(IPMT(AD16/12,1,$E$25,AC39)+IPMT(AD16/12,2,$E$25,AC39)+IPMT(AD16/12,3,$E$25,AC39)+IPMT(AD16/12,4,$E$25,AC39)+IPMT(AD16/12,5,$E$25,AC39)+IPMT(AD16/12,6,$E$25,AC39)+IPMT(AD16/12,7,$E$25,AC39)+IPMT(AD16/12,8,$E$25,AC39)+IPMT(AD16/12,9,$E$25,AC39)+IPMT(AD16/12,10,$E$25,AC39)+IPMT(AD16/12,11,$E$25,AC39)+IPMT(AD16/12,12,$E$25,AC39))</f>
        <v>0.17083340764459248</v>
      </c>
    </row>
    <row r="65" spans="10:30">
      <c r="J65" s="5">
        <v>2008</v>
      </c>
      <c r="Z65" s="25">
        <f>$I17*Z17</f>
        <v>0.33496358816000005</v>
      </c>
      <c r="AA65" s="25">
        <f>$I17*AA17</f>
        <v>0.33496358816000005</v>
      </c>
      <c r="AB65" s="26">
        <f>-1*(IPMT(AB17/12,1,$B$25,AA40)+IPMT(AB17/12,2,$B$25,AA40)+IPMT(AB17/12,3,$B$25,AA40)+IPMT(AB17/12,4,$B$25,AA40)+IPMT(AB17/12,5,$B$25,AA40)+IPMT(AB17/12,6,$B$25,AA40)+IPMT(AB17/12,7,$B$25,AA40)+IPMT(AB17/12,8,$B$25,AA40)+IPMT(AB17/12,9,$B$25,AA40)+IPMT(AB17/12,10,$B$25,AA40)+IPMT(AB17/12,11,$B$25,AA40)+IPMT(AB17/12,12,$B$25,AA40))</f>
        <v>0.31744902154846183</v>
      </c>
      <c r="AC65" s="26">
        <f>-1*(IPMT(AC17/12,1,$C$25,AB40)+IPMT(AC17/12,2,$C$25,AB40)+IPMT(AC17/12,3,$C$25,AB40)+IPMT(AC17/12,4,$C$25,AB40)+IPMT(AC17/12,5,$C$25,AB40)+IPMT(AC17/12,6,$C$25,AB40)+IPMT(AC17/12,7,$C$25,AB40)+IPMT(AC17/12,8,$C$25,AB40)+IPMT(AC17/12,9,$C$25,AB40)+IPMT(AC17/12,10,$C$25,AB40)+IPMT(AC17/12,11,$C$25,AB40)+IPMT(AC17/12,12,$C$25,AB40))</f>
        <v>0.27753298603244092</v>
      </c>
      <c r="AD65" s="26">
        <f>-1*(IPMT(AD17/12,1,$D$25,AC40)+IPMT(AD17/12,2,$D$25,AC40)+IPMT(AD17/12,3,$D$25,AC40)+IPMT(AD17/12,4,$D$25,AC40)+IPMT(AD17/12,5,$D$25,AC40)+IPMT(AD17/12,6,$D$25,AC40)+IPMT(AD17/12,7,$D$25,AC40)+IPMT(AD17/12,8,$D$25,AC40)+IPMT(AD17/12,9,$D$25,AC40)+IPMT(AD17/12,10,$D$25,AC40)+IPMT(AD17/12,11,$D$25,AC40)+IPMT(AD17/12,12,$D$25,AC40))</f>
        <v>0.23481644624457224</v>
      </c>
    </row>
    <row r="66" spans="10:30">
      <c r="J66" s="5">
        <v>2009</v>
      </c>
      <c r="AA66" s="25">
        <f>$I18*AA18</f>
        <v>0.6339663081239999</v>
      </c>
      <c r="AB66" s="25">
        <f>$I18*AB18</f>
        <v>0.6339663081239999</v>
      </c>
      <c r="AC66" s="26">
        <f>-1*(IPMT(AC18/12,1,$B$25,AB41)+IPMT(AC18/12,2,$B$25,AB41)+IPMT(AC18/12,3,$B$25,AB41)+IPMT(AC18/12,4,$B$25,AB41)+IPMT(AC18/12,5,$B$25,AB41)+IPMT(AC18/12,6,$B$25,AB41)+IPMT(AC18/12,7,$B$25,AB41)+IPMT(AC18/12,8,$B$25,AB41)+IPMT(AC18/12,9,$B$25,AB41)+IPMT(AC18/12,10,$B$25,AB41)+IPMT(AC18/12,11,$B$25,AB41)+IPMT(AC18/12,12,$B$25,AB41))</f>
        <v>0.60081749575874399</v>
      </c>
      <c r="AD66" s="26">
        <f>-1*(IPMT(AD18/12,1,$C$25,AC41)+IPMT(AD18/12,2,$C$25,AC41)+IPMT(AD18/12,3,$C$25,AC41)+IPMT(AD18/12,4,$C$25,AC41)+IPMT(AD18/12,5,$C$25,AC41)+IPMT(AD18/12,6,$C$25,AC41)+IPMT(AD18/12,7,$C$25,AC41)+IPMT(AD18/12,8,$C$25,AC41)+IPMT(AD18/12,9,$C$25,AC41)+IPMT(AD18/12,10,$C$25,AC41)+IPMT(AD18/12,11,$C$25,AC41)+IPMT(AD18/12,12,$C$25,AC41))</f>
        <v>0.52527071227088973</v>
      </c>
    </row>
    <row r="67" spans="10:30">
      <c r="J67" s="5">
        <v>2010</v>
      </c>
      <c r="AB67" s="25">
        <f>$I19*AB19</f>
        <v>1.2147923783999999</v>
      </c>
      <c r="AC67" s="25">
        <f>$I19*AC19</f>
        <v>1.2147923783999999</v>
      </c>
      <c r="AD67" s="26">
        <f>-1*(IPMT(AD19/12,1,$B$25,AC42)+IPMT(AD19/12,2,$B$25,AC42)+IPMT(AD19/12,3,$B$25,AC42)+IPMT(AD19/12,4,$B$25,AC42)+IPMT(AD19/12,5,$B$25,AC42)+IPMT(AD19/12,6,$B$25,AC42)+IPMT(AD19/12,7,$B$25,AC42)+IPMT(AD19/12,8,$B$25,AC42)+IPMT(AD19/12,9,$B$25,AC42)+IPMT(AD19/12,10,$B$25,AC42)+IPMT(AD19/12,11,$B$25,AC42)+IPMT(AD19/12,12,$B$25,AC42))</f>
        <v>1.1512733489211522</v>
      </c>
    </row>
    <row r="68" spans="10:30">
      <c r="J68" s="5">
        <v>2011</v>
      </c>
      <c r="AC68" s="25">
        <f>$I20*AC20</f>
        <v>3.2183360307880005</v>
      </c>
      <c r="AD68" s="25">
        <f>$I20*AD20</f>
        <v>3.2183360307880005</v>
      </c>
    </row>
    <row r="69" spans="10:30">
      <c r="J69" s="5">
        <v>2012</v>
      </c>
      <c r="AD69" s="25">
        <f>$I21*AD21</f>
        <v>3.2203123379759999</v>
      </c>
    </row>
    <row r="70" spans="10:30">
      <c r="J70" s="5" t="s">
        <v>70</v>
      </c>
      <c r="K70" s="25">
        <f>SUM(K50:K69)</f>
        <v>0</v>
      </c>
      <c r="L70" s="25">
        <f t="shared" ref="L70:AD70" si="1">SUM(L50:L69)</f>
        <v>0</v>
      </c>
      <c r="M70" s="25">
        <f t="shared" si="1"/>
        <v>3.2671585782065103E-2</v>
      </c>
      <c r="N70" s="25">
        <f t="shared" si="1"/>
        <v>0.21844108795223582</v>
      </c>
      <c r="O70" s="25">
        <f t="shared" si="1"/>
        <v>0.45468094717990881</v>
      </c>
      <c r="P70" s="25">
        <f t="shared" si="1"/>
        <v>0.7138430259715145</v>
      </c>
      <c r="Q70" s="25">
        <f t="shared" si="1"/>
        <v>0.8660942230049935</v>
      </c>
      <c r="R70" s="25">
        <f t="shared" si="1"/>
        <v>0.99979046801630544</v>
      </c>
      <c r="S70" s="25">
        <f t="shared" si="1"/>
        <v>1.3812895712813793</v>
      </c>
      <c r="T70" s="25">
        <f t="shared" si="1"/>
        <v>1.1377873679286457</v>
      </c>
      <c r="U70" s="25">
        <f t="shared" si="1"/>
        <v>0.84622888400947638</v>
      </c>
      <c r="V70" s="25">
        <f t="shared" si="1"/>
        <v>0.75912496293624765</v>
      </c>
      <c r="W70" s="25">
        <f t="shared" si="1"/>
        <v>0.7833697523185259</v>
      </c>
      <c r="X70" s="25">
        <f t="shared" si="1"/>
        <v>1.2822299535589425</v>
      </c>
      <c r="Y70" s="25">
        <f t="shared" si="1"/>
        <v>1.7609669128847047</v>
      </c>
      <c r="Z70" s="25">
        <f t="shared" si="1"/>
        <v>1.8306797088956577</v>
      </c>
      <c r="AA70" s="25">
        <f t="shared" si="1"/>
        <v>1.7861225639417075</v>
      </c>
      <c r="AB70" s="25">
        <f t="shared" si="1"/>
        <v>2.6396370648591501</v>
      </c>
      <c r="AC70" s="25">
        <f t="shared" si="1"/>
        <v>5.6683423064319847</v>
      </c>
      <c r="AD70" s="25">
        <f t="shared" si="1"/>
        <v>8.5208422838452069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workbookViewId="0">
      <selection activeCell="I2" sqref="I1:I2"/>
    </sheetView>
  </sheetViews>
  <sheetFormatPr baseColWidth="10" defaultColWidth="8.83203125" defaultRowHeight="15" x14ac:dyDescent="0"/>
  <cols>
    <col min="1" max="16384" width="8.83203125" style="5"/>
  </cols>
  <sheetData>
    <row r="1" spans="1:30">
      <c r="A1" s="5" t="s">
        <v>0</v>
      </c>
      <c r="I1" s="1" t="str">
        <f>Origination!F1</f>
        <v>ounsubffel</v>
      </c>
      <c r="K1" s="5" t="s">
        <v>39</v>
      </c>
      <c r="L1" s="5" t="s">
        <v>40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  <c r="AC1" s="5" t="s">
        <v>35</v>
      </c>
      <c r="AD1" s="5" t="s">
        <v>36</v>
      </c>
    </row>
    <row r="2" spans="1:30">
      <c r="A2" s="5">
        <v>1993</v>
      </c>
      <c r="B2" s="1"/>
      <c r="C2" s="1"/>
      <c r="D2" s="1"/>
      <c r="E2" s="1"/>
      <c r="F2" s="1"/>
      <c r="G2" s="1"/>
      <c r="H2" s="1"/>
      <c r="I2" s="1">
        <f>Origination!F2</f>
        <v>0.27469279927452311</v>
      </c>
      <c r="J2" s="2"/>
      <c r="K2" s="22">
        <v>6.9400000000000003E-2</v>
      </c>
      <c r="L2" s="23">
        <v>6.2199999999999998E-2</v>
      </c>
      <c r="M2" s="23">
        <v>7.4300000000000005E-2</v>
      </c>
      <c r="N2" s="23">
        <v>8.2500000000000004E-2</v>
      </c>
      <c r="O2" s="23">
        <v>8.2500000000000004E-2</v>
      </c>
      <c r="P2" s="23">
        <v>8.2500000000000004E-2</v>
      </c>
      <c r="Q2" s="23">
        <v>7.46E-2</v>
      </c>
      <c r="R2" s="5">
        <v>6.9199999999999998E-2</v>
      </c>
      <c r="S2" s="5">
        <v>8.1900000000000001E-2</v>
      </c>
    </row>
    <row r="3" spans="1:30">
      <c r="A3" s="5">
        <v>1994</v>
      </c>
      <c r="B3" s="1"/>
      <c r="C3" s="1"/>
      <c r="D3" s="1"/>
      <c r="E3" s="1"/>
      <c r="F3" s="1"/>
      <c r="G3" s="1"/>
      <c r="H3" s="1"/>
      <c r="I3" s="1">
        <f>Origination!F3</f>
        <v>1.7269904475735618</v>
      </c>
      <c r="J3" s="2"/>
      <c r="K3" s="22"/>
      <c r="L3" s="23">
        <v>6.2199999999999998E-2</v>
      </c>
      <c r="M3" s="23">
        <v>7.4300000000000005E-2</v>
      </c>
      <c r="N3" s="23">
        <v>8.2500000000000004E-2</v>
      </c>
      <c r="O3" s="23">
        <v>8.2500000000000004E-2</v>
      </c>
      <c r="P3" s="23">
        <v>8.2500000000000004E-2</v>
      </c>
      <c r="Q3" s="23">
        <v>7.46E-2</v>
      </c>
      <c r="R3" s="5">
        <v>6.9199999999999998E-2</v>
      </c>
      <c r="S3" s="5">
        <v>8.1900000000000001E-2</v>
      </c>
      <c r="T3" s="5">
        <v>5.9900000000000002E-2</v>
      </c>
    </row>
    <row r="4" spans="1:30">
      <c r="A4" s="5">
        <v>1995</v>
      </c>
      <c r="B4" s="1"/>
      <c r="C4" s="1"/>
      <c r="D4" s="1"/>
      <c r="E4" s="1"/>
      <c r="F4" s="1"/>
      <c r="G4" s="1"/>
      <c r="H4" s="1"/>
      <c r="I4" s="1">
        <f>Origination!F4</f>
        <v>5.7897570223033084</v>
      </c>
      <c r="J4" s="2"/>
      <c r="K4" s="22"/>
      <c r="L4" s="23"/>
      <c r="M4" s="23">
        <v>7.4300000000000005E-2</v>
      </c>
      <c r="N4" s="23">
        <v>8.2500000000000004E-2</v>
      </c>
      <c r="O4" s="23">
        <v>8.2500000000000004E-2</v>
      </c>
      <c r="P4" s="23">
        <v>8.2500000000000004E-2</v>
      </c>
      <c r="Q4" s="23">
        <v>7.46E-2</v>
      </c>
      <c r="R4" s="5">
        <v>6.9199999999999998E-2</v>
      </c>
      <c r="S4" s="5">
        <v>8.1900000000000001E-2</v>
      </c>
      <c r="T4" s="5">
        <v>5.9900000000000002E-2</v>
      </c>
      <c r="U4" s="5">
        <v>4.0599999999999997E-2</v>
      </c>
    </row>
    <row r="5" spans="1:30">
      <c r="A5" s="5">
        <v>1996</v>
      </c>
      <c r="B5" s="1"/>
      <c r="C5" s="1"/>
      <c r="D5" s="1"/>
      <c r="E5" s="1"/>
      <c r="F5" s="1"/>
      <c r="G5" s="1"/>
      <c r="H5" s="1"/>
      <c r="I5" s="1">
        <f>Origination!F5</f>
        <v>5.5397255349999996</v>
      </c>
      <c r="J5" s="2"/>
      <c r="K5" s="22"/>
      <c r="L5" s="23"/>
      <c r="M5" s="23"/>
      <c r="N5" s="23">
        <v>8.2500000000000004E-2</v>
      </c>
      <c r="O5" s="23">
        <v>8.2500000000000004E-2</v>
      </c>
      <c r="P5" s="23">
        <v>8.2500000000000004E-2</v>
      </c>
      <c r="Q5" s="23">
        <v>7.46E-2</v>
      </c>
      <c r="R5" s="5">
        <v>6.9199999999999998E-2</v>
      </c>
      <c r="S5" s="5">
        <v>8.1900000000000001E-2</v>
      </c>
      <c r="T5" s="5">
        <v>5.9900000000000002E-2</v>
      </c>
      <c r="U5" s="5">
        <v>4.0599999999999997E-2</v>
      </c>
      <c r="V5" s="5">
        <v>3.4200000000000001E-2</v>
      </c>
    </row>
    <row r="6" spans="1:30">
      <c r="A6" s="5">
        <v>1997</v>
      </c>
      <c r="B6" s="1"/>
      <c r="C6" s="1"/>
      <c r="D6" s="1"/>
      <c r="E6" s="1"/>
      <c r="F6" s="1"/>
      <c r="G6" s="1"/>
      <c r="H6" s="1"/>
      <c r="I6" s="1">
        <f>Origination!F6</f>
        <v>6.2512773199999989</v>
      </c>
      <c r="J6" s="2"/>
      <c r="K6" s="22"/>
      <c r="L6" s="23"/>
      <c r="M6" s="23"/>
      <c r="N6" s="23"/>
      <c r="O6" s="23">
        <v>8.2500000000000004E-2</v>
      </c>
      <c r="P6" s="23">
        <v>8.2500000000000004E-2</v>
      </c>
      <c r="Q6" s="23">
        <v>7.46E-2</v>
      </c>
      <c r="R6" s="5">
        <v>6.9199999999999998E-2</v>
      </c>
      <c r="S6" s="5">
        <v>8.1900000000000001E-2</v>
      </c>
      <c r="T6" s="5">
        <v>5.9900000000000002E-2</v>
      </c>
      <c r="U6" s="5">
        <v>4.0599999999999997E-2</v>
      </c>
      <c r="V6" s="5">
        <v>3.4200000000000001E-2</v>
      </c>
      <c r="W6" s="5">
        <v>3.3700000000000001E-2</v>
      </c>
    </row>
    <row r="7" spans="1:30">
      <c r="A7" s="5">
        <v>1998</v>
      </c>
      <c r="B7" s="1"/>
      <c r="C7" s="1"/>
      <c r="D7" s="1"/>
      <c r="E7" s="1"/>
      <c r="F7" s="1"/>
      <c r="G7" s="1"/>
      <c r="H7" s="1"/>
      <c r="I7" s="1">
        <f>Origination!F7</f>
        <v>6.8730088110000001</v>
      </c>
      <c r="J7" s="2"/>
      <c r="K7" s="22"/>
      <c r="L7" s="23"/>
      <c r="M7" s="23"/>
      <c r="N7" s="23"/>
      <c r="O7" s="23"/>
      <c r="P7" s="23">
        <v>8.2500000000000004E-2</v>
      </c>
      <c r="Q7" s="23">
        <v>7.46E-2</v>
      </c>
      <c r="R7" s="5">
        <v>6.9199999999999998E-2</v>
      </c>
      <c r="S7" s="5">
        <v>8.1900000000000001E-2</v>
      </c>
      <c r="T7" s="5">
        <v>5.9900000000000002E-2</v>
      </c>
      <c r="U7" s="5">
        <v>4.0599999999999997E-2</v>
      </c>
      <c r="V7" s="5">
        <v>3.4200000000000001E-2</v>
      </c>
      <c r="W7" s="5">
        <v>3.3700000000000001E-2</v>
      </c>
      <c r="X7" s="5">
        <v>5.2999999999999999E-2</v>
      </c>
    </row>
    <row r="8" spans="1:30">
      <c r="A8" s="5">
        <v>1999</v>
      </c>
      <c r="B8" s="1"/>
      <c r="C8" s="1"/>
      <c r="D8" s="1"/>
      <c r="E8" s="1"/>
      <c r="F8" s="1"/>
      <c r="G8" s="1"/>
      <c r="H8" s="1"/>
      <c r="I8" s="1">
        <f>Origination!F8</f>
        <v>7.4850734640000001</v>
      </c>
      <c r="J8" s="2"/>
      <c r="K8" s="22"/>
      <c r="L8" s="23"/>
      <c r="M8" s="23"/>
      <c r="N8" s="23"/>
      <c r="O8" s="23"/>
      <c r="P8" s="23"/>
      <c r="Q8" s="23">
        <v>7.46E-2</v>
      </c>
      <c r="R8" s="5">
        <v>6.9199999999999998E-2</v>
      </c>
      <c r="S8" s="5">
        <v>8.1900000000000001E-2</v>
      </c>
      <c r="T8" s="5">
        <v>5.9900000000000002E-2</v>
      </c>
      <c r="U8" s="5">
        <v>4.0599999999999997E-2</v>
      </c>
      <c r="V8" s="5">
        <v>3.4200000000000001E-2</v>
      </c>
      <c r="W8" s="5">
        <v>3.3700000000000001E-2</v>
      </c>
      <c r="X8" s="5">
        <v>5.2999999999999999E-2</v>
      </c>
      <c r="Y8" s="5">
        <v>7.1400000000000005E-2</v>
      </c>
    </row>
    <row r="9" spans="1:30">
      <c r="A9" s="5">
        <v>2000</v>
      </c>
      <c r="B9" s="1"/>
      <c r="C9" s="1"/>
      <c r="D9" s="1"/>
      <c r="E9" s="1"/>
      <c r="F9" s="1"/>
      <c r="G9" s="1"/>
      <c r="H9" s="1"/>
      <c r="I9" s="1">
        <f>Origination!F9</f>
        <v>8.475023994999999</v>
      </c>
      <c r="J9" s="2"/>
      <c r="K9" s="22"/>
      <c r="L9" s="23"/>
      <c r="M9" s="23"/>
      <c r="N9" s="23"/>
      <c r="O9" s="23"/>
      <c r="P9" s="23"/>
      <c r="Q9" s="23"/>
      <c r="R9" s="5">
        <v>6.9199999999999998E-2</v>
      </c>
      <c r="S9" s="5">
        <v>8.1900000000000001E-2</v>
      </c>
      <c r="T9" s="5">
        <v>5.9900000000000002E-2</v>
      </c>
      <c r="U9" s="5">
        <v>4.0599999999999997E-2</v>
      </c>
      <c r="V9" s="5">
        <v>3.4200000000000001E-2</v>
      </c>
      <c r="W9" s="5">
        <v>3.3700000000000001E-2</v>
      </c>
      <c r="X9" s="5">
        <v>5.2999999999999999E-2</v>
      </c>
      <c r="Y9" s="5">
        <v>7.1400000000000005E-2</v>
      </c>
      <c r="Z9" s="5">
        <v>7.22E-2</v>
      </c>
    </row>
    <row r="10" spans="1:30">
      <c r="A10" s="5">
        <v>2001</v>
      </c>
      <c r="B10" s="1"/>
      <c r="C10" s="1"/>
      <c r="D10" s="1"/>
      <c r="E10" s="1"/>
      <c r="F10" s="1"/>
      <c r="G10" s="1"/>
      <c r="H10" s="1"/>
      <c r="I10" s="1">
        <f>Origination!F10</f>
        <v>9.4064021690000015</v>
      </c>
      <c r="J10" s="2"/>
      <c r="K10" s="22"/>
      <c r="L10" s="23"/>
      <c r="M10" s="23"/>
      <c r="N10" s="23"/>
      <c r="O10" s="23"/>
      <c r="P10" s="23"/>
      <c r="Q10" s="23"/>
      <c r="S10" s="5">
        <v>8.1900000000000001E-2</v>
      </c>
      <c r="T10" s="5">
        <v>5.9900000000000002E-2</v>
      </c>
      <c r="U10" s="5">
        <v>4.0599999999999997E-2</v>
      </c>
      <c r="V10" s="5">
        <v>3.4200000000000001E-2</v>
      </c>
      <c r="W10" s="5">
        <v>3.3700000000000001E-2</v>
      </c>
      <c r="X10" s="5">
        <v>5.2999999999999999E-2</v>
      </c>
      <c r="Y10" s="5">
        <v>7.1400000000000005E-2</v>
      </c>
      <c r="Z10" s="5">
        <v>7.22E-2</v>
      </c>
      <c r="AA10" s="5">
        <v>4.2099999999999999E-2</v>
      </c>
    </row>
    <row r="11" spans="1:30">
      <c r="A11" s="5">
        <v>2002</v>
      </c>
      <c r="B11" s="1"/>
      <c r="C11" s="1"/>
      <c r="D11" s="1"/>
      <c r="E11" s="1"/>
      <c r="F11" s="1"/>
      <c r="G11" s="1"/>
      <c r="H11" s="1"/>
      <c r="I11" s="1">
        <f>Origination!F11</f>
        <v>10.744070714999999</v>
      </c>
      <c r="J11" s="2"/>
      <c r="K11" s="22"/>
      <c r="L11" s="23"/>
      <c r="M11" s="23"/>
      <c r="N11" s="23"/>
      <c r="O11" s="23"/>
      <c r="P11" s="23"/>
      <c r="Q11" s="23"/>
      <c r="T11" s="5">
        <v>5.9900000000000002E-2</v>
      </c>
      <c r="U11" s="5">
        <v>4.0599999999999997E-2</v>
      </c>
      <c r="V11" s="5">
        <v>3.4200000000000001E-2</v>
      </c>
      <c r="W11" s="5">
        <v>3.3700000000000001E-2</v>
      </c>
      <c r="X11" s="5">
        <v>5.2999999999999999E-2</v>
      </c>
      <c r="Y11" s="5">
        <v>7.1400000000000005E-2</v>
      </c>
      <c r="Z11" s="5">
        <v>7.22E-2</v>
      </c>
      <c r="AA11" s="5">
        <v>4.2099999999999999E-2</v>
      </c>
      <c r="AB11" s="5">
        <v>2.4799999999999999E-2</v>
      </c>
    </row>
    <row r="12" spans="1:30">
      <c r="A12" s="5">
        <v>2003</v>
      </c>
      <c r="B12" s="1"/>
      <c r="C12" s="1"/>
      <c r="D12" s="1"/>
      <c r="E12" s="1"/>
      <c r="F12" s="1"/>
      <c r="G12" s="1"/>
      <c r="H12" s="1"/>
      <c r="I12" s="1">
        <f>Origination!F12</f>
        <v>12.687916700000001</v>
      </c>
      <c r="J12" s="3"/>
      <c r="U12" s="5">
        <v>4.0599999999999997E-2</v>
      </c>
      <c r="V12" s="5">
        <v>3.4200000000000001E-2</v>
      </c>
      <c r="W12" s="5">
        <v>3.3700000000000001E-2</v>
      </c>
      <c r="X12" s="5">
        <v>5.2999999999999999E-2</v>
      </c>
      <c r="Y12" s="5">
        <v>7.1400000000000005E-2</v>
      </c>
      <c r="Z12" s="5">
        <v>7.22E-2</v>
      </c>
      <c r="AA12" s="5">
        <v>4.2099999999999999E-2</v>
      </c>
      <c r="AB12" s="5">
        <v>2.4799999999999999E-2</v>
      </c>
      <c r="AC12" s="5">
        <v>2.47E-2</v>
      </c>
    </row>
    <row r="13" spans="1:30">
      <c r="A13" s="5">
        <v>2004</v>
      </c>
      <c r="B13" s="1"/>
      <c r="C13" s="1"/>
      <c r="D13" s="1"/>
      <c r="E13" s="1"/>
      <c r="F13" s="1"/>
      <c r="G13" s="1"/>
      <c r="H13" s="1"/>
      <c r="I13" s="1">
        <f>Origination!F13</f>
        <v>15.164415956999999</v>
      </c>
      <c r="J13" s="3"/>
      <c r="V13" s="5">
        <v>3.4200000000000001E-2</v>
      </c>
      <c r="W13" s="5">
        <v>3.3700000000000001E-2</v>
      </c>
      <c r="X13" s="5">
        <v>5.2999999999999999E-2</v>
      </c>
      <c r="Y13" s="5">
        <v>7.1400000000000005E-2</v>
      </c>
      <c r="Z13" s="5">
        <v>7.22E-2</v>
      </c>
      <c r="AA13" s="5">
        <v>4.2099999999999999E-2</v>
      </c>
      <c r="AB13" s="5">
        <v>2.4799999999999999E-2</v>
      </c>
      <c r="AC13" s="5">
        <v>2.47E-2</v>
      </c>
    </row>
    <row r="14" spans="1:30">
      <c r="A14" s="5">
        <v>2005</v>
      </c>
      <c r="B14" s="1"/>
      <c r="C14" s="1"/>
      <c r="D14" s="1"/>
      <c r="E14" s="1"/>
      <c r="F14" s="1"/>
      <c r="G14" s="1"/>
      <c r="H14" s="1"/>
      <c r="I14" s="1">
        <f>Origination!F14</f>
        <v>17.280633958999999</v>
      </c>
      <c r="J14" s="3"/>
      <c r="W14" s="5">
        <v>3.3700000000000001E-2</v>
      </c>
      <c r="X14" s="5">
        <v>5.2999999999999999E-2</v>
      </c>
      <c r="Y14" s="5">
        <v>7.1400000000000005E-2</v>
      </c>
      <c r="Z14" s="5">
        <v>7.22E-2</v>
      </c>
      <c r="AA14" s="5">
        <v>4.2099999999999999E-2</v>
      </c>
      <c r="AB14" s="5">
        <v>2.4799999999999999E-2</v>
      </c>
      <c r="AC14" s="5">
        <v>2.47E-2</v>
      </c>
    </row>
    <row r="15" spans="1:30">
      <c r="A15" s="5">
        <v>2006</v>
      </c>
      <c r="B15" s="1"/>
      <c r="C15" s="1"/>
      <c r="D15" s="21"/>
      <c r="E15" s="1"/>
      <c r="F15" s="1"/>
      <c r="G15" s="1"/>
      <c r="H15" s="1"/>
      <c r="I15" s="1">
        <f>Origination!F15</f>
        <v>18.965021067000002</v>
      </c>
      <c r="J15" s="3"/>
      <c r="X15" s="5">
        <v>5.2999999999999999E-2</v>
      </c>
      <c r="Y15" s="5">
        <v>7.1400000000000005E-2</v>
      </c>
      <c r="Z15" s="5">
        <v>7.22E-2</v>
      </c>
      <c r="AA15" s="5">
        <v>4.2099999999999999E-2</v>
      </c>
      <c r="AB15" s="5">
        <v>2.4799999999999999E-2</v>
      </c>
      <c r="AC15" s="5">
        <v>2.47E-2</v>
      </c>
    </row>
    <row r="16" spans="1:30">
      <c r="A16" s="5">
        <v>2007</v>
      </c>
      <c r="B16" s="1"/>
      <c r="C16" s="1"/>
      <c r="D16" s="1"/>
      <c r="E16" s="1"/>
      <c r="F16" s="1"/>
      <c r="G16" s="1"/>
      <c r="H16" s="1"/>
      <c r="I16" s="1">
        <f>Origination!F16</f>
        <v>19.898762855000001</v>
      </c>
      <c r="J16" s="3"/>
      <c r="Y16" s="5">
        <v>6.8000000000000005E-2</v>
      </c>
      <c r="Z16" s="5">
        <v>6.8000000000000005E-2</v>
      </c>
      <c r="AA16" s="5">
        <v>6.8000000000000005E-2</v>
      </c>
      <c r="AB16" s="5">
        <v>6.8000000000000005E-2</v>
      </c>
      <c r="AC16" s="5">
        <v>6.8000000000000005E-2</v>
      </c>
      <c r="AD16" s="5">
        <v>6.8000000000000005E-2</v>
      </c>
    </row>
    <row r="17" spans="1:30">
      <c r="A17" s="5">
        <v>2008</v>
      </c>
      <c r="B17" s="1"/>
      <c r="C17" s="1"/>
      <c r="D17" s="1"/>
      <c r="E17" s="1"/>
      <c r="F17" s="1"/>
      <c r="G17" s="1"/>
      <c r="H17" s="1"/>
      <c r="I17" s="1">
        <f>Origination!F17</f>
        <v>22.463685824999999</v>
      </c>
      <c r="J17" s="3"/>
      <c r="Z17" s="5">
        <v>6.8000000000000005E-2</v>
      </c>
      <c r="AA17" s="5">
        <v>6.8000000000000005E-2</v>
      </c>
      <c r="AB17" s="5">
        <v>6.8000000000000005E-2</v>
      </c>
      <c r="AC17" s="5">
        <v>6.8000000000000005E-2</v>
      </c>
      <c r="AD17" s="5">
        <v>6.8000000000000005E-2</v>
      </c>
    </row>
    <row r="18" spans="1:30">
      <c r="A18" s="5">
        <v>2009</v>
      </c>
      <c r="B18" s="1"/>
      <c r="C18" s="1"/>
      <c r="D18" s="1"/>
      <c r="E18" s="1"/>
      <c r="F18" s="1"/>
      <c r="G18" s="1"/>
      <c r="H18" s="1"/>
      <c r="I18" s="1">
        <f>Origination!F18</f>
        <v>31.101188310000001</v>
      </c>
      <c r="J18" s="3"/>
      <c r="AA18" s="5">
        <v>6.8000000000000005E-2</v>
      </c>
      <c r="AB18" s="5">
        <v>6.8000000000000005E-2</v>
      </c>
      <c r="AC18" s="5">
        <v>6.8000000000000005E-2</v>
      </c>
      <c r="AD18" s="5">
        <v>6.8000000000000005E-2</v>
      </c>
    </row>
    <row r="19" spans="1:30">
      <c r="A19" s="5">
        <v>2010</v>
      </c>
      <c r="B19" s="1"/>
      <c r="C19" s="1"/>
      <c r="D19" s="1"/>
      <c r="E19" s="1"/>
      <c r="F19" s="1"/>
      <c r="G19" s="1"/>
      <c r="H19" s="1"/>
      <c r="I19" s="1">
        <f>Origination!F19</f>
        <v>28.702979705000001</v>
      </c>
      <c r="J19" s="3"/>
      <c r="AB19" s="5">
        <v>6.8000000000000005E-2</v>
      </c>
      <c r="AC19" s="5">
        <v>6.8000000000000005E-2</v>
      </c>
      <c r="AD19" s="5">
        <v>6.8000000000000005E-2</v>
      </c>
    </row>
    <row r="20" spans="1:30">
      <c r="A20" s="5">
        <v>2011</v>
      </c>
      <c r="B20" s="1"/>
      <c r="C20" s="1"/>
      <c r="D20" s="1"/>
      <c r="E20" s="1"/>
      <c r="F20" s="1"/>
      <c r="G20" s="1"/>
      <c r="H20" s="1"/>
      <c r="I20" s="1">
        <f>Origination!F20</f>
        <v>0</v>
      </c>
      <c r="J20" s="3"/>
      <c r="AC20" s="5">
        <v>6.8000000000000005E-2</v>
      </c>
      <c r="AD20" s="5">
        <v>6.8000000000000005E-2</v>
      </c>
    </row>
    <row r="21" spans="1:30">
      <c r="A21" s="5">
        <v>2012</v>
      </c>
      <c r="B21" s="1"/>
      <c r="C21" s="1"/>
      <c r="D21" s="1"/>
      <c r="E21" s="1"/>
      <c r="F21" s="1"/>
      <c r="G21" s="1"/>
      <c r="H21" s="1"/>
      <c r="I21" s="1">
        <f>Origination!F21</f>
        <v>0</v>
      </c>
      <c r="J21" s="3"/>
      <c r="AD21" s="5">
        <v>6.8000000000000005E-2</v>
      </c>
    </row>
    <row r="22" spans="1:30">
      <c r="B22" s="1"/>
      <c r="C22" s="1"/>
      <c r="D22" s="1"/>
      <c r="E22" s="1"/>
      <c r="F22" s="1"/>
      <c r="G22" s="1"/>
      <c r="H22" s="1"/>
      <c r="I22" s="1"/>
      <c r="J22" s="3"/>
    </row>
    <row r="23" spans="1:30">
      <c r="B23" s="1"/>
      <c r="C23" s="1"/>
      <c r="D23" s="1"/>
      <c r="E23" s="1"/>
      <c r="F23" s="1"/>
      <c r="G23" s="1"/>
      <c r="H23" s="1"/>
      <c r="I23" s="1"/>
      <c r="J23" s="3" t="s">
        <v>65</v>
      </c>
      <c r="K23" s="3" t="s">
        <v>65</v>
      </c>
      <c r="L23" s="24" t="s">
        <v>67</v>
      </c>
    </row>
    <row r="24" spans="1:30">
      <c r="J24" s="5" t="s">
        <v>66</v>
      </c>
      <c r="K24" s="5">
        <v>1993</v>
      </c>
      <c r="L24" s="5">
        <v>1994</v>
      </c>
      <c r="M24" s="5">
        <v>1995</v>
      </c>
      <c r="N24" s="5">
        <v>1996</v>
      </c>
      <c r="O24" s="5">
        <v>1997</v>
      </c>
      <c r="P24" s="5">
        <v>1998</v>
      </c>
      <c r="Q24" s="5">
        <v>1999</v>
      </c>
      <c r="R24" s="5">
        <v>2000</v>
      </c>
      <c r="S24" s="5">
        <v>2001</v>
      </c>
      <c r="T24" s="5">
        <v>2002</v>
      </c>
      <c r="U24" s="5">
        <v>2003</v>
      </c>
      <c r="V24" s="5">
        <v>2004</v>
      </c>
      <c r="W24" s="5">
        <v>2005</v>
      </c>
      <c r="X24" s="5">
        <v>2006</v>
      </c>
      <c r="Y24" s="5">
        <v>2007</v>
      </c>
      <c r="Z24" s="5">
        <v>2008</v>
      </c>
      <c r="AA24" s="5">
        <v>2009</v>
      </c>
      <c r="AB24" s="5">
        <v>2010</v>
      </c>
      <c r="AC24" s="5">
        <v>2011</v>
      </c>
      <c r="AD24" s="5">
        <v>2012</v>
      </c>
    </row>
    <row r="25" spans="1:30">
      <c r="B25" s="5">
        <v>84</v>
      </c>
      <c r="C25" s="5">
        <v>72</v>
      </c>
      <c r="D25" s="5">
        <v>60</v>
      </c>
      <c r="E25" s="5">
        <v>48</v>
      </c>
      <c r="F25" s="5">
        <v>36</v>
      </c>
      <c r="G25" s="5">
        <v>24</v>
      </c>
      <c r="H25" s="5">
        <v>12</v>
      </c>
      <c r="J25" s="5">
        <v>1993</v>
      </c>
      <c r="K25" s="25">
        <f>$I2</f>
        <v>0.27469279927452311</v>
      </c>
      <c r="L25" s="25">
        <f>K25</f>
        <v>0.27469279927452311</v>
      </c>
      <c r="M25" s="26">
        <f>L25+PPMT(M2/12,1,$B$25,L25)+PPMT(M2/12,2,$B$25,L25)+PPMT(M2/12,3,$B$25,L25)+PPMT(M2/12,4,$B$25,L25)+PPMT(M2/12,5,$B$25,L25)+PPMT(M2/12,6,$B$25,L25)+PPMT(M2/12,7,$B$25,L25)+PPMT(M2/12,8,$B$25,L25)+PPMT(M2/12,9,$B$25,L25)+PPMT(M2/12,10,$B$25,L25)+PPMT(M2/12,11,$B$25,L25)+PPMT(M2/12,12,$B$25,L25)</f>
        <v>0.24361224276403587</v>
      </c>
      <c r="N25" s="26">
        <f>M25+PPMT(N2/12,1,$C$25,M25)+PPMT(N2/12,2,$C$25,M25)+PPMT(N2/12,3,$C$25,M25)+PPMT(N2/12,4,$C$25,M25)+PPMT(N2/12,5,$C$25,M25)+PPMT(N2/12,6,$C$25,M25)+PPMT(N2/12,7,$C$25,M25)+PPMT(N2/12,8,$C$25,M25)+PPMT(N2/12,9,$C$25,M25)+PPMT(N2/12,10,$C$25,M25)+PPMT(N2/12,11,$C$25,M25)+PPMT(N2/12,12,$C$25,M25)</f>
        <v>0.21087751344160899</v>
      </c>
      <c r="O25" s="26">
        <f>N25+PPMT(O2/12,1,$D$25,N25)+PPMT(O2/12,2,$D$25,N25)+PPMT(O2/12,3,$D$25,N25)+PPMT(O2/12,4,$D$25,N25)+PPMT(O2/12,5,$D$25,N25)+PPMT(O2/12,6,$D$25,N25)+PPMT(O2/12,7,$D$25,N25)+PPMT(O2/12,8,$D$25,N25)+PPMT(O2/12,9,$D$25,N25)+PPMT(O2/12,10,$D$25,N25)+PPMT(O2/12,11,$D$25,N25)+PPMT(O2/12,12,$D$25,N25)</f>
        <v>0.17533767515640442</v>
      </c>
      <c r="P25" s="26">
        <f>O25+PPMT(P2/12,1,$E$25,O25)+PPMT(P2/12,2,$E$25,O25)+PPMT(P2/12,3,$E$25,O25)+PPMT(P2/12,4,$E$25,O25)+PPMT(P2/12,5,$E$25,O25)+PPMT(P2/12,6,$E$25,O25)+PPMT(P2/12,7,$E$25,O25)+PPMT(P2/12,8,$E$25,O25)+PPMT(P2/12,9,$E$25,O25)+PPMT(P2/12,10,$E$25,O25)+PPMT(P2/12,11,$E$25,O25)+PPMT(P2/12,12,$E$25,O25)</f>
        <v>0.13675235212234033</v>
      </c>
      <c r="Q25" s="26">
        <f>P25+PPMT(Q2/12,1,$F$25,P25)+PPMT(Q2/12,2,$F$25,P25)+PPMT(Q2/12,3,$F$25,P25)+PPMT(Q2/12,4,$F$25,P25)+PPMT(Q2/12,5,$F$25,P25)+PPMT(Q2/12,6,$F$25,P25)+PPMT(Q2/12,7,$F$25,P25)+PPMT(Q2/12,8,$F$25,P25)+PPMT(Q2/12,9,$F$25,P25)+PPMT(Q2/12,10,$F$25,P25)+PPMT(Q2/12,11,$F$25,P25)+PPMT(Q2/12,12,$F$25,P25)</f>
        <v>9.4513201097809682E-2</v>
      </c>
      <c r="R25" s="26">
        <f>Q25+PPMT(R2/12,1,$G$25,Q25)+PPMT(R2/12,2,$G$25,Q25)+PPMT(R2/12,3,$G$25,Q25)+PPMT(R2/12,4,$G$25,Q25)+PPMT(R2/12,5,$G$25,Q25)+PPMT(R2/12,6,$G$25,Q25)+PPMT(R2/12,7,$G$25,Q25)+PPMT(R2/12,8,$G$25,Q25)+PPMT(R2/12,9,$G$25,Q25)+PPMT(R2/12,10,$G$25,Q25)+PPMT(R2/12,11,$G$25,Q25)+PPMT(R2/12,12,$G$25,Q25)</f>
        <v>4.8886335929023902E-2</v>
      </c>
      <c r="S25" s="26">
        <f>R25+PPMT(S2/12,1,$H$25,R25)+PPMT(S2/12,2,$H$25,R25)+PPMT(S2/12,3,$H$25,R25)+PPMT(S2/12,4,$H$25,R25)+PPMT(S2/12,5,$H$25,R25)+PPMT(S2/12,6,$H$25,R25)+PPMT(S2/12,7,$H$25,R25)+PPMT(S2/12,8,$H$25,R25)+PPMT(S2/12,9,$H$25,R25)+PPMT(S2/12,10,$H$25,R25)+PPMT(S2/12,11,$H$25,R25)+PPMT(S2/12,12,$H$25,R25)</f>
        <v>0</v>
      </c>
      <c r="T25" s="26"/>
    </row>
    <row r="26" spans="1:30">
      <c r="J26" s="5">
        <v>1994</v>
      </c>
      <c r="L26" s="25">
        <f>$I3</f>
        <v>1.7269904475735618</v>
      </c>
      <c r="M26" s="25">
        <f>L26</f>
        <v>1.7269904475735618</v>
      </c>
      <c r="N26" s="26">
        <f>M26+PPMT(N3/12,1,$B$25,M26)+PPMT(N3/12,2,$B$25,M26)+PPMT(N3/12,3,$B$25,M26)+PPMT(N3/12,4,$B$25,M26)+PPMT(N3/12,5,$B$25,M26)+PPMT(N3/12,6,$B$25,M26)+PPMT(N3/12,7,$B$25,M26)+PPMT(N3/12,8,$B$25,M26)+PPMT(N3/12,9,$B$25,M26)+PPMT(N3/12,10,$B$25,M26)+PPMT(N3/12,11,$B$25,M26)+PPMT(N3/12,12,$B$25,M26)</f>
        <v>1.5367876841649672</v>
      </c>
      <c r="O26" s="26">
        <f>N26+PPMT(O3/12,1,$C$25,N26)+PPMT(O3/12,2,$C$25,N26)+PPMT(O3/12,3,$C$25,N26)+PPMT(O3/12,4,$C$25,N26)+PPMT(O3/12,5,$C$25,N26)+PPMT(O3/12,6,$C$25,N26)+PPMT(O3/12,7,$C$25,N26)+PPMT(O3/12,8,$C$25,N26)+PPMT(O3/12,9,$C$25,N26)+PPMT(O3/12,10,$C$25,N26)+PPMT(O3/12,11,$C$25,N26)+PPMT(O3/12,12,$C$25,N26)</f>
        <v>1.3302860391885023</v>
      </c>
      <c r="P26" s="26">
        <f>O26+PPMT(P3/12,1,$D$25,O26)+PPMT(P3/12,2,$D$25,O26)+PPMT(P3/12,3,$D$25,O26)+PPMT(P3/12,4,$D$25,O26)+PPMT(P3/12,5,$D$25,O26)+PPMT(P3/12,6,$D$25,O26)+PPMT(P3/12,7,$D$25,O26)+PPMT(P3/12,8,$D$25,O26)+PPMT(P3/12,9,$D$25,O26)+PPMT(P3/12,10,$D$25,O26)+PPMT(P3/12,11,$D$25,O26)+PPMT(P3/12,12,$D$25,O26)</f>
        <v>1.1060888266255053</v>
      </c>
      <c r="Q26" s="26">
        <f>P26+PPMT(Q3/12,1,$E$25,P26)+PPMT(Q3/12,2,$E$25,P26)+PPMT(Q3/12,3,$E$25,P26)+PPMT(Q3/12,4,$E$25,P26)+PPMT(Q3/12,5,$E$25,P26)+PPMT(Q3/12,6,$E$25,P26)+PPMT(Q3/12,7,$E$25,P26)+PPMT(Q3/12,8,$E$25,P26)+PPMT(Q3/12,9,$E$25,P26)+PPMT(Q3/12,10,$E$25,P26)+PPMT(Q3/12,11,$E$25,P26)+PPMT(Q3/12,12,$E$25,P26)</f>
        <v>0.85960817479276863</v>
      </c>
      <c r="R26" s="26">
        <f>Q26+PPMT(R3/12,1,$F$25,Q26)+PPMT(R3/12,2,$F$25,Q26)+PPMT(R3/12,3,$F$25,Q26)+PPMT(R3/12,4,$F$25,Q26)+PPMT(R3/12,5,$F$25,Q26)+PPMT(R3/12,6,$F$25,Q26)+PPMT(R3/12,7,$F$25,Q26)+PPMT(R3/12,8,$F$25,Q26)+PPMT(R3/12,9,$F$25,Q26)+PPMT(R3/12,10,$F$25,Q26)+PPMT(R3/12,11,$F$25,Q26)+PPMT(R3/12,12,$F$25,Q26)</f>
        <v>0.59260068189375292</v>
      </c>
      <c r="S26" s="26">
        <f>R26+PPMT(S3/12,1,$G$25,R26)+PPMT(S3/12,2,$G$25,R26)+PPMT(S3/12,3,$G$25,R26)+PPMT(S3/12,4,$G$25,R26)+PPMT(S3/12,5,$G$25,R26)+PPMT(S3/12,6,$G$25,R26)+PPMT(S3/12,7,$G$25,R26)+PPMT(S3/12,8,$G$25,R26)+PPMT(S3/12,9,$G$25,R26)+PPMT(S3/12,10,$G$25,R26)+PPMT(S3/12,11,$G$25,R26)+PPMT(S3/12,12,$G$25,R26)</f>
        <v>0.30838591290181733</v>
      </c>
      <c r="T26" s="26">
        <f>S26+PPMT(T3/12,1,$H$25,S26)+PPMT(T3/12,2,$H$25,S26)+PPMT(T3/12,3,$H$25,S26)+PPMT(T3/12,4,$H$25,S26)+PPMT(T3/12,5,$H$25,S26)+PPMT(T3/12,6,$H$25,S26)+PPMT(T3/12,7,$H$25,S26)+PPMT(T3/12,8,$H$25,S26)+PPMT(T3/12,9,$H$25,S26)+PPMT(T3/12,10,$H$25,S26)+PPMT(T3/12,11,$H$25,S26)+PPMT(T3/12,12,$H$25,S26)</f>
        <v>0</v>
      </c>
    </row>
    <row r="27" spans="1:30">
      <c r="J27" s="5">
        <v>1995</v>
      </c>
      <c r="M27" s="25">
        <f>$I4</f>
        <v>5.7897570223033084</v>
      </c>
      <c r="N27" s="25">
        <f>M27</f>
        <v>5.7897570223033084</v>
      </c>
      <c r="O27" s="26">
        <f>N27+PPMT(O4/12,1,$B$25,N27)+PPMT(O4/12,2,$B$25,N27)+PPMT(O4/12,3,$B$25,N27)+PPMT(O4/12,4,$B$25,N27)+PPMT(O4/12,5,$B$25,N27)+PPMT(O4/12,6,$B$25,N27)+PPMT(O4/12,7,$B$25,N27)+PPMT(O4/12,8,$B$25,N27)+PPMT(O4/12,9,$B$25,N27)+PPMT(O4/12,10,$B$25,N27)+PPMT(O4/12,11,$B$25,N27)+PPMT(O4/12,12,$B$25,N27)</f>
        <v>5.1520998849093855</v>
      </c>
      <c r="P27" s="26">
        <f>O27+PPMT(P4/12,1,$C$25,O27)+PPMT(P4/12,2,$C$25,O27)+PPMT(P4/12,3,$C$25,O27)+PPMT(P4/12,4,$C$25,O27)+PPMT(P4/12,5,$C$25,O27)+PPMT(P4/12,6,$C$25,O27)+PPMT(P4/12,7,$C$25,O27)+PPMT(P4/12,8,$C$25,O27)+PPMT(P4/12,9,$C$25,O27)+PPMT(P4/12,10,$C$25,O27)+PPMT(P4/12,11,$C$25,O27)+PPMT(P4/12,12,$C$25,O27)</f>
        <v>4.4598005437060255</v>
      </c>
      <c r="Q27" s="26">
        <f>P27+PPMT(Q4/12,1,$D$25,P27)+PPMT(Q4/12,2,$D$25,P27)+PPMT(Q4/12,3,$D$25,P27)+PPMT(Q4/12,4,$D$25,P27)+PPMT(Q4/12,5,$D$25,P27)+PPMT(Q4/12,6,$D$25,P27)+PPMT(Q4/12,7,$D$25,P27)+PPMT(Q4/12,8,$D$25,P27)+PPMT(Q4/12,9,$D$25,P27)+PPMT(Q4/12,10,$D$25,P27)+PPMT(Q4/12,11,$D$25,P27)+PPMT(Q4/12,12,$D$25,P27)</f>
        <v>3.6953486375551416</v>
      </c>
      <c r="R27" s="26">
        <f>Q27+PPMT(R4/12,1,$E$25,Q27)+PPMT(R4/12,2,$E$25,Q27)+PPMT(R4/12,3,$E$25,Q27)+PPMT(R4/12,4,$E$25,Q27)+PPMT(R4/12,5,$E$25,Q27)+PPMT(R4/12,6,$E$25,Q27)+PPMT(R4/12,7,$E$25,Q27)+PPMT(R4/12,8,$E$25,Q27)+PPMT(R4/12,9,$E$25,Q27)+PPMT(R4/12,10,$E$25,Q27)+PPMT(R4/12,11,$E$25,Q27)+PPMT(R4/12,12,$E$25,Q27)</f>
        <v>2.8648218036877715</v>
      </c>
      <c r="S27" s="26">
        <f>R27+PPMT(S4/12,1,$F$25,R27)+PPMT(S4/12,2,$F$25,R27)+PPMT(S4/12,3,$F$25,R27)+PPMT(S4/12,4,$F$25,R27)+PPMT(S4/12,5,$F$25,R27)+PPMT(S4/12,6,$F$25,R27)+PPMT(S4/12,7,$F$25,R27)+PPMT(S4/12,8,$F$25,R27)+PPMT(S4/12,9,$F$25,R27)+PPMT(S4/12,10,$F$25,R27)+PPMT(S4/12,11,$F$25,R27)+PPMT(S4/12,12,$F$25,R27)</f>
        <v>1.9866801774968406</v>
      </c>
      <c r="T27" s="26">
        <f>S27+PPMT(T4/12,1,$G$25,S27)+PPMT(T4/12,2,$G$25,S27)+PPMT(T4/12,3,$G$25,S27)+PPMT(T4/12,4,$G$25,S27)+PPMT(T4/12,5,$G$25,S27)+PPMT(T4/12,6,$G$25,S27)+PPMT(T4/12,7,$G$25,S27)+PPMT(T4/12,8,$G$25,S27)+PPMT(T4/12,9,$G$25,S27)+PPMT(T4/12,10,$G$25,S27)+PPMT(T4/12,11,$G$25,S27)+PPMT(T4/12,12,$G$25,S27)</f>
        <v>1.0230077921367386</v>
      </c>
      <c r="U27" s="26">
        <f>T27+PPMT(U4/12,1,$H$25,T27)+PPMT(U4/12,2,$H$25,T27)+PPMT(U4/12,3,$H$25,T27)+PPMT(U4/12,4,$H$25,T27)+PPMT(U4/12,5,$H$25,T27)+PPMT(U4/12,6,$H$25,T27)+PPMT(U4/12,7,$H$25,T27)+PPMT(U4/12,8,$H$25,T27)+PPMT(U4/12,9,$H$25,T27)+PPMT(U4/12,10,$H$25,T27)+PPMT(U4/12,11,$H$25,T27)+PPMT(U4/12,12,$H$25,T27)</f>
        <v>0</v>
      </c>
    </row>
    <row r="28" spans="1:30">
      <c r="J28" s="5">
        <v>1996</v>
      </c>
      <c r="N28" s="25">
        <f>$I5</f>
        <v>5.5397255349999996</v>
      </c>
      <c r="O28" s="25">
        <f>N28</f>
        <v>5.5397255349999996</v>
      </c>
      <c r="P28" s="26">
        <f>O28+PPMT(P5/12,1,$B$25,O28)+PPMT(P5/12,2,$B$25,O28)+PPMT(P5/12,3,$B$25,O28)+PPMT(P5/12,4,$B$25,O28)+PPMT(P5/12,5,$B$25,O28)+PPMT(P5/12,6,$B$25,O28)+PPMT(P5/12,7,$B$25,O28)+PPMT(P5/12,8,$B$25,O28)+PPMT(P5/12,9,$B$25,O28)+PPMT(P5/12,10,$B$25,O28)+PPMT(P5/12,11,$B$25,O28)+PPMT(P5/12,12,$B$25,O28)</f>
        <v>4.9296057125293116</v>
      </c>
      <c r="Q28" s="26">
        <f>P28+PPMT(Q5/12,1,$C$25,P28)+PPMT(Q5/12,2,$C$25,P28)+PPMT(Q5/12,3,$C$25,P28)+PPMT(Q5/12,4,$C$25,P28)+PPMT(Q5/12,5,$C$25,P28)+PPMT(Q5/12,6,$C$25,P28)+PPMT(Q5/12,7,$C$25,P28)+PPMT(Q5/12,8,$C$25,P28)+PPMT(Q5/12,9,$C$25,P28)+PPMT(Q5/12,10,$C$25,P28)+PPMT(Q5/12,11,$C$25,P28)+PPMT(Q5/12,12,$C$25,P28)</f>
        <v>4.2528704504425177</v>
      </c>
      <c r="R28" s="26">
        <f>Q28+PPMT(R5/12,1,$D$25,Q28)+PPMT(R5/12,2,$D$25,Q28)+PPMT(R5/12,3,$D$25,Q28)+PPMT(R5/12,4,$D$25,Q28)+PPMT(R5/12,5,$D$25,Q28)+PPMT(R5/12,6,$D$25,Q28)+PPMT(R5/12,7,$D$25,Q28)+PPMT(R5/12,8,$D$25,Q28)+PPMT(R5/12,9,$D$25,Q28)+PPMT(R5/12,10,$D$25,Q28)+PPMT(R5/12,11,$D$25,Q28)+PPMT(R5/12,12,$D$25,Q28)</f>
        <v>3.5154540112718551</v>
      </c>
      <c r="S28" s="26">
        <f>R28+PPMT(S5/12,1,$E$25,R28)+PPMT(S5/12,2,$E$25,R28)+PPMT(S5/12,3,$E$25,R28)+PPMT(S5/12,4,$E$25,R28)+PPMT(S5/12,5,$E$25,R28)+PPMT(S5/12,6,$E$25,R28)+PPMT(S5/12,7,$E$25,R28)+PPMT(S5/12,8,$E$25,R28)+PPMT(S5/12,9,$E$25,R28)+PPMT(S5/12,10,$E$25,R28)+PPMT(S5/12,11,$E$25,R28)+PPMT(S5/12,12,$E$25,R28)</f>
        <v>2.7410938982111199</v>
      </c>
      <c r="T28" s="26">
        <f>S28+PPMT(T5/12,1,$F$25,S28)+PPMT(T5/12,2,$F$25,S28)+PPMT(T5/12,3,$F$25,S28)+PPMT(T5/12,4,$F$25,S28)+PPMT(T5/12,5,$F$25,S28)+PPMT(T5/12,6,$F$25,S28)+PPMT(T5/12,7,$F$25,S28)+PPMT(T5/12,8,$F$25,S28)+PPMT(T5/12,9,$F$25,S28)+PPMT(T5/12,10,$F$25,S28)+PPMT(T5/12,11,$F$25,S28)+PPMT(T5/12,12,$F$25,S28)</f>
        <v>1.8814146417015647</v>
      </c>
      <c r="U28" s="26">
        <f>T28+PPMT(U5/12,1,$G$25,T28)+PPMT(U5/12,2,$G$25,T28)+PPMT(U5/12,3,$G$25,T28)+PPMT(U5/12,4,$G$25,T28)+PPMT(U5/12,5,$G$25,T28)+PPMT(U5/12,6,$G$25,T28)+PPMT(U5/12,7,$G$25,T28)+PPMT(U5/12,8,$G$25,T28)+PPMT(U5/12,9,$G$25,T28)+PPMT(U5/12,10,$G$25,T28)+PPMT(U5/12,11,$G$25,T28)+PPMT(U5/12,12,$G$25,T28)</f>
        <v>0.95976883802060342</v>
      </c>
      <c r="V28" s="26">
        <f>U28+PPMT(V5/12,1,$H$25,U28)+PPMT(V5/12,2,$H$25,U28)+PPMT(V5/12,3,$H$25,U28)+PPMT(V5/12,4,$H$25,U28)+PPMT(V5/12,5,$H$25,U28)+PPMT(V5/12,6,$H$25,U28)+PPMT(V5/12,7,$H$25,U28)+PPMT(V5/12,8,$H$25,U28)+PPMT(V5/12,9,$H$25,U28)+PPMT(V5/12,10,$H$25,U28)+PPMT(V5/12,11,$H$25,U28)+PPMT(V5/12,12,$H$25,U28)</f>
        <v>-2.4980018054066022E-16</v>
      </c>
    </row>
    <row r="29" spans="1:30">
      <c r="J29" s="5">
        <v>1997</v>
      </c>
      <c r="O29" s="25">
        <f>$I6</f>
        <v>6.2512773199999989</v>
      </c>
      <c r="P29" s="25">
        <f>O29</f>
        <v>6.2512773199999989</v>
      </c>
      <c r="Q29" s="26">
        <f>P29+PPMT(Q6/12,1,$B$25,P29)+PPMT(Q6/12,2,$B$25,P29)+PPMT(Q6/12,3,$B$25,P29)+PPMT(Q6/12,4,$B$25,P29)+PPMT(Q6/12,5,$B$25,P29)+PPMT(Q6/12,6,$B$25,P29)+PPMT(Q6/12,7,$B$25,P29)+PPMT(Q6/12,8,$B$25,P29)+PPMT(Q6/12,9,$B$25,P29)+PPMT(Q6/12,10,$B$25,P29)+PPMT(Q6/12,11,$B$25,P29)+PPMT(Q6/12,12,$B$25,P29)</f>
        <v>5.5446611756181037</v>
      </c>
      <c r="R29" s="26">
        <f>Q29+PPMT(R6/12,1,$C$25,Q29)+PPMT(R6/12,2,$C$25,Q29)+PPMT(R6/12,3,$C$25,Q29)+PPMT(R6/12,4,$C$25,Q29)+PPMT(R6/12,5,$C$25,Q29)+PPMT(R6/12,6,$C$25,Q29)+PPMT(R6/12,7,$C$25,Q29)+PPMT(R6/12,8,$C$25,Q29)+PPMT(R6/12,9,$C$25,Q29)+PPMT(R6/12,10,$C$25,Q29)+PPMT(R6/12,11,$C$25,Q29)+PPMT(R6/12,12,$C$25,Q29)</f>
        <v>4.7723442255254414</v>
      </c>
      <c r="S29" s="26">
        <f>R29+PPMT(S6/12,1,$D$25,R29)+PPMT(S6/12,2,$D$25,R29)+PPMT(S6/12,3,$D$25,R29)+PPMT(S6/12,4,$D$25,R29)+PPMT(S6/12,5,$D$25,R29)+PPMT(S6/12,6,$D$25,R29)+PPMT(S6/12,7,$D$25,R29)+PPMT(S6/12,8,$D$25,R29)+PPMT(S6/12,9,$D$25,R29)+PPMT(S6/12,10,$D$25,R29)+PPMT(S6/12,11,$D$25,R29)+PPMT(S6/12,12,$D$25,R29)</f>
        <v>3.9670087618605216</v>
      </c>
      <c r="T29" s="26">
        <f>S29+PPMT(T6/12,1,$E$25,S29)+PPMT(T6/12,2,$E$25,S29)+PPMT(T6/12,3,$E$25,S29)+PPMT(T6/12,4,$E$25,S29)+PPMT(T6/12,5,$E$25,S29)+PPMT(T6/12,6,$E$25,S29)+PPMT(T6/12,7,$E$25,S29)+PPMT(T6/12,8,$E$25,S29)+PPMT(T6/12,9,$E$25,S29)+PPMT(T6/12,10,$E$25,S29)+PPMT(T6/12,11,$E$25,S29)+PPMT(T6/12,12,$E$25,S29)</f>
        <v>3.06229687190066</v>
      </c>
      <c r="U29" s="26">
        <f>T29+PPMT(U6/12,1,$F$25,T29)+PPMT(U6/12,2,$F$25,T29)+PPMT(U6/12,3,$F$25,T29)+PPMT(U6/12,4,$F$25,T29)+PPMT(U6/12,5,$F$25,T29)+PPMT(U6/12,6,$F$25,T29)+PPMT(U6/12,7,$F$25,T29)+PPMT(U6/12,8,$F$25,T29)+PPMT(U6/12,9,$F$25,T29)+PPMT(U6/12,10,$F$25,T29)+PPMT(U6/12,11,$F$25,T29)+PPMT(U6/12,12,$F$25,T29)</f>
        <v>2.0826136872422816</v>
      </c>
      <c r="V29" s="26">
        <f>U29+PPMT(V6/12,1,$G$25,U29)+PPMT(V6/12,2,$G$25,U29)+PPMT(V6/12,3,$G$25,U29)+PPMT(V6/12,4,$G$25,U29)+PPMT(V6/12,5,$G$25,U29)+PPMT(V6/12,6,$G$25,U29)+PPMT(V6/12,7,$G$25,U29)+PPMT(V6/12,8,$G$25,U29)+PPMT(V6/12,9,$G$25,U29)+PPMT(V6/12,10,$G$25,U29)+PPMT(V6/12,11,$G$25,U29)+PPMT(V6/12,12,$G$25,U29)</f>
        <v>1.059086136722341</v>
      </c>
      <c r="W29" s="26">
        <f>V29+PPMT(W6/12,1,$H$25,V29)+PPMT(W6/12,2,$H$25,V29)+PPMT(W6/12,3,$H$25,V29)+PPMT(W6/12,4,$H$25,V29)+PPMT(W6/12,5,$H$25,V29)+PPMT(W6/12,6,$H$25,V29)+PPMT(W6/12,7,$H$25,V29)+PPMT(W6/12,8,$H$25,V29)+PPMT(W6/12,9,$H$25,V29)+PPMT(W6/12,10,$H$25,V29)+PPMT(W6/12,11,$H$25,V29)+PPMT(W6/12,12,$H$25,V29)</f>
        <v>2.7755575615628914E-16</v>
      </c>
    </row>
    <row r="30" spans="1:30">
      <c r="J30" s="5">
        <v>1998</v>
      </c>
      <c r="P30" s="25">
        <f>$I7</f>
        <v>6.8730088110000001</v>
      </c>
      <c r="Q30" s="25">
        <f>P30</f>
        <v>6.8730088110000001</v>
      </c>
      <c r="R30" s="26">
        <f>Q30+PPMT(R7/12,1,$B$25,Q30)+PPMT(R7/12,2,$B$25,Q30)+PPMT(R7/12,3,$B$25,Q30)+PPMT(R7/12,4,$B$25,Q30)+PPMT(R7/12,5,$B$25,Q30)+PPMT(R7/12,6,$B$25,Q30)+PPMT(R7/12,7,$B$25,Q30)+PPMT(R7/12,8,$B$25,Q30)+PPMT(R7/12,9,$B$25,Q30)+PPMT(R7/12,10,$B$25,Q30)+PPMT(R7/12,11,$B$25,Q30)+PPMT(R7/12,12,$B$25,Q30)</f>
        <v>6.0822920138532783</v>
      </c>
      <c r="S30" s="26">
        <f>R30+PPMT(S7/12,1,$C$25,R30)+PPMT(S7/12,2,$C$25,R30)+PPMT(S7/12,3,$C$25,R30)+PPMT(S7/12,4,$C$25,R30)+PPMT(S7/12,5,$C$25,R30)+PPMT(S7/12,6,$C$25,R30)+PPMT(S7/12,7,$C$25,R30)+PPMT(S7/12,8,$C$25,R30)+PPMT(S7/12,9,$C$25,R30)+PPMT(S7/12,10,$C$25,R30)+PPMT(S7/12,11,$C$25,R30)+PPMT(S7/12,12,$C$25,R30)</f>
        <v>5.2636660720438622</v>
      </c>
      <c r="T30" s="26">
        <f>S30+PPMT(T7/12,1,$D$25,S30)+PPMT(T7/12,2,$D$25,S30)+PPMT(T7/12,3,$D$25,S30)+PPMT(T7/12,4,$D$25,S30)+PPMT(T7/12,5,$D$25,S30)+PPMT(T7/12,6,$D$25,S30)+PPMT(T7/12,7,$D$25,S30)+PPMT(T7/12,8,$D$25,S30)+PPMT(T7/12,9,$D$25,S30)+PPMT(T7/12,10,$D$25,S30)+PPMT(T7/12,11,$D$25,S30)+PPMT(T7/12,12,$D$25,S30)</f>
        <v>4.332836959109164</v>
      </c>
      <c r="U30" s="26">
        <f>T30+PPMT(U7/12,1,$E$25,T30)+PPMT(U7/12,2,$E$25,T30)+PPMT(U7/12,3,$E$25,T30)+PPMT(U7/12,4,$E$25,T30)+PPMT(U7/12,5,$E$25,T30)+PPMT(U7/12,6,$E$25,T30)+PPMT(U7/12,7,$E$25,T30)+PPMT(U7/12,8,$E$25,T30)+PPMT(U7/12,9,$E$25,T30)+PPMT(U7/12,10,$E$25,T30)+PPMT(U7/12,11,$E$25,T30)+PPMT(U7/12,12,$E$25,T30)</f>
        <v>3.3145676477573827</v>
      </c>
      <c r="V30" s="26">
        <f>U30+PPMT(V7/12,1,$F$25,U30)+PPMT(V7/12,2,$F$25,U30)+PPMT(V7/12,3,$F$25,U30)+PPMT(V7/12,4,$F$25,U30)+PPMT(V7/12,5,$F$25,U30)+PPMT(V7/12,6,$F$25,U30)+PPMT(V7/12,7,$F$25,U30)+PPMT(V7/12,8,$F$25,U30)+PPMT(V7/12,9,$F$25,U30)+PPMT(V7/12,10,$F$25,U30)+PPMT(V7/12,11,$F$25,U30)+PPMT(V7/12,12,$F$25,U30)</f>
        <v>2.2472220547481414</v>
      </c>
      <c r="W30" s="26">
        <f>V30+PPMT(W7/12,1,$G$25,V30)+PPMT(W7/12,2,$G$25,V30)+PPMT(W7/12,3,$G$25,V30)+PPMT(W7/12,4,$G$25,V30)+PPMT(W7/12,5,$G$25,V30)+PPMT(W7/12,6,$G$25,V30)+PPMT(W7/12,7,$G$25,V30)+PPMT(W7/12,8,$G$25,V30)+PPMT(W7/12,9,$G$25,V30)+PPMT(W7/12,10,$G$25,V30)+PPMT(W7/12,11,$G$25,V30)+PPMT(W7/12,12,$G$25,V30)</f>
        <v>1.1425155538876495</v>
      </c>
      <c r="X30" s="26">
        <f>W30+PPMT(X7/12,1,$H$25,W30)+PPMT(X7/12,2,$H$25,W30)+PPMT(X7/12,3,$H$25,W30)+PPMT(X7/12,4,$H$25,W30)+PPMT(X7/12,5,$H$25,W30)+PPMT(X7/12,6,$H$25,W30)+PPMT(X7/12,7,$H$25,W30)+PPMT(X7/12,8,$H$25,W30)+PPMT(X7/12,9,$H$25,W30)+PPMT(X7/12,10,$H$25,W30)+PPMT(X7/12,11,$H$25,W30)+PPMT(X7/12,12,$H$25,W30)</f>
        <v>0</v>
      </c>
    </row>
    <row r="31" spans="1:30">
      <c r="J31" s="5">
        <v>1999</v>
      </c>
      <c r="Q31" s="25">
        <f>$I8</f>
        <v>7.4850734640000001</v>
      </c>
      <c r="R31" s="25">
        <f>Q31</f>
        <v>7.4850734640000001</v>
      </c>
      <c r="S31" s="26">
        <f>R31+PPMT(S8/12,1,$B$25,R31)+PPMT(S8/12,2,$B$25,R31)+PPMT(S8/12,3,$B$25,R31)+PPMT(S8/12,4,$B$25,R31)+PPMT(S8/12,5,$B$25,R31)+PPMT(S8/12,6,$B$25,R31)+PPMT(S8/12,7,$B$25,R31)+PPMT(S8/12,8,$B$25,R31)+PPMT(S8/12,9,$B$25,R31)+PPMT(S8/12,10,$B$25,R31)+PPMT(S8/12,11,$B$25,R31)+PPMT(S8/12,12,$B$25,R31)</f>
        <v>6.6590665170711372</v>
      </c>
      <c r="T31" s="26">
        <f>S31+PPMT(T8/12,1,$C$25,S31)+PPMT(T8/12,2,$C$25,S31)+PPMT(T8/12,3,$C$25,S31)+PPMT(T8/12,4,$C$25,S31)+PPMT(T8/12,5,$C$25,S31)+PPMT(T8/12,6,$C$25,S31)+PPMT(T8/12,7,$C$25,S31)+PPMT(T8/12,8,$C$25,S31)+PPMT(T8/12,9,$C$25,S31)+PPMT(T8/12,10,$C$25,S31)+PPMT(T8/12,11,$C$25,S31)+PPMT(T8/12,12,$C$25,S31)</f>
        <v>5.7081779902226746</v>
      </c>
      <c r="U31" s="26">
        <f>T31+PPMT(U8/12,1,$D$25,T31)+PPMT(U8/12,2,$D$25,T31)+PPMT(U8/12,3,$D$25,T31)+PPMT(U8/12,4,$D$25,T31)+PPMT(U8/12,5,$D$25,T31)+PPMT(U8/12,6,$D$25,T31)+PPMT(U8/12,7,$D$25,T31)+PPMT(U8/12,8,$D$25,T31)+PPMT(U8/12,9,$D$25,T31)+PPMT(U8/12,10,$D$25,T31)+PPMT(U8/12,11,$D$25,T31)+PPMT(U8/12,12,$D$25,T31)</f>
        <v>4.6571625238649501</v>
      </c>
      <c r="V31" s="26">
        <f>U31+PPMT(V8/12,1,$E$25,U31)+PPMT(V8/12,2,$E$25,U31)+PPMT(V8/12,3,$E$25,U31)+PPMT(V8/12,4,$E$25,U31)+PPMT(V8/12,5,$E$25,U31)+PPMT(V8/12,6,$E$25,U31)+PPMT(V8/12,7,$E$25,U31)+PPMT(V8/12,8,$E$25,U31)+PPMT(V8/12,9,$E$25,U31)+PPMT(V8/12,10,$E$25,U31)+PPMT(V8/12,11,$E$25,U31)+PPMT(V8/12,12,$E$25,U31)</f>
        <v>3.5518190326928067</v>
      </c>
      <c r="W31" s="26">
        <f>V31+PPMT(W8/12,1,$F$25,V31)+PPMT(W8/12,2,$F$25,V31)+PPMT(W8/12,3,$F$25,V31)+PPMT(W8/12,4,$F$25,V31)+PPMT(W8/12,5,$F$25,V31)+PPMT(W8/12,6,$F$25,V31)+PPMT(W8/12,7,$F$25,V31)+PPMT(W8/12,8,$F$25,V31)+PPMT(W8/12,9,$F$25,V31)+PPMT(W8/12,10,$F$25,V31)+PPMT(W8/12,11,$F$25,V31)+PPMT(W8/12,12,$F$25,V31)</f>
        <v>2.4074912767670833</v>
      </c>
      <c r="X31" s="26">
        <f>W31+PPMT(X8/12,1,$G$25,W31)+PPMT(X8/12,2,$G$25,W31)+PPMT(X8/12,3,$G$25,W31)+PPMT(X8/12,4,$G$25,W31)+PPMT(X8/12,5,$G$25,W31)+PPMT(X8/12,6,$G$25,W31)+PPMT(X8/12,7,$G$25,W31)+PPMT(X8/12,8,$G$25,W31)+PPMT(X8/12,9,$G$25,W31)+PPMT(X8/12,10,$G$25,W31)+PPMT(X8/12,11,$G$25,W31)+PPMT(X8/12,12,$G$25,W31)</f>
        <v>1.235567244541881</v>
      </c>
      <c r="Y31" s="26">
        <f>X31+PPMT(Y8/12,1,$H$25,X31)+PPMT(Y8/12,2,$H$25,X31)+PPMT(Y8/12,3,$H$25,X31)+PPMT(Y8/12,4,$H$25,X31)+PPMT(Y8/12,5,$H$25,X31)+PPMT(Y8/12,6,$H$25,X31)+PPMT(Y8/12,7,$H$25,X31)+PPMT(Y8/12,8,$H$25,X31)+PPMT(Y8/12,9,$H$25,X31)+PPMT(Y8/12,10,$H$25,X31)+PPMT(Y8/12,11,$H$25,X31)+PPMT(Y8/12,12,$H$25,X31)</f>
        <v>1.3877787807814457E-16</v>
      </c>
    </row>
    <row r="32" spans="1:30">
      <c r="B32" s="4"/>
      <c r="J32" s="5">
        <v>2000</v>
      </c>
      <c r="R32" s="25">
        <f>$I9</f>
        <v>8.475023994999999</v>
      </c>
      <c r="S32" s="25">
        <f>R32</f>
        <v>8.475023994999999</v>
      </c>
      <c r="T32" s="26">
        <f>S32+PPMT(T9/12,1,$B$25,S32)+PPMT(T9/12,2,$B$25,S32)+PPMT(T9/12,3,$B$25,S32)+PPMT(T9/12,4,$B$25,S32)+PPMT(T9/12,5,$B$25,S32)+PPMT(T9/12,6,$B$25,S32)+PPMT(T9/12,7,$B$25,S32)+PPMT(T9/12,8,$B$25,S32)+PPMT(T9/12,9,$B$25,S32)+PPMT(T9/12,10,$B$25,S32)+PPMT(T9/12,11,$B$25,S32)+PPMT(T9/12,12,$B$25,S32)</f>
        <v>7.4701817296072477</v>
      </c>
      <c r="U32" s="26">
        <f>T32+PPMT(U9/12,1,$C$25,T32)+PPMT(U9/12,2,$C$25,T32)+PPMT(U9/12,3,$C$25,T32)+PPMT(U9/12,4,$C$25,T32)+PPMT(U9/12,5,$C$25,T32)+PPMT(U9/12,6,$C$25,T32)+PPMT(U9/12,7,$C$25,T32)+PPMT(U9/12,8,$C$25,T32)+PPMT(U9/12,9,$C$25,T32)+PPMT(U9/12,10,$C$25,T32)+PPMT(U9/12,11,$C$25,T32)+PPMT(U9/12,12,$C$25,T32)</f>
        <v>6.3478183332194433</v>
      </c>
      <c r="V32" s="26">
        <f>U32+PPMT(V9/12,1,$D$25,U32)+PPMT(V9/12,2,$D$25,U32)+PPMT(V9/12,3,$D$25,U32)+PPMT(V9/12,4,$D$25,U32)+PPMT(V9/12,5,$D$25,U32)+PPMT(V9/12,6,$D$25,U32)+PPMT(V9/12,7,$D$25,U32)+PPMT(V9/12,8,$D$25,U32)+PPMT(V9/12,9,$D$25,U32)+PPMT(V9/12,10,$D$25,U32)+PPMT(V9/12,11,$D$25,U32)+PPMT(V9/12,12,$D$25,U32)</f>
        <v>5.1634559737974284</v>
      </c>
      <c r="W32" s="26">
        <f>V32+PPMT(W9/12,1,$E$25,V32)+PPMT(W9/12,2,$E$25,V32)+PPMT(W9/12,3,$E$25,V32)+PPMT(W9/12,4,$E$25,V32)+PPMT(W9/12,5,$E$25,V32)+PPMT(W9/12,6,$E$25,V32)+PPMT(W9/12,7,$E$25,V32)+PPMT(W9/12,8,$E$25,V32)+PPMT(W9/12,9,$E$25,V32)+PPMT(W9/12,10,$E$25,V32)+PPMT(W9/12,11,$E$25,V32)+PPMT(W9/12,12,$E$25,V32)</f>
        <v>3.9370046460232309</v>
      </c>
      <c r="X32" s="26">
        <f>W32+PPMT(X9/12,1,$F$25,W32)+PPMT(X9/12,2,$F$25,W32)+PPMT(X9/12,3,$F$25,W32)+PPMT(X9/12,4,$F$25,W32)+PPMT(X9/12,5,$F$25,W32)+PPMT(X9/12,6,$F$25,W32)+PPMT(X9/12,7,$F$25,W32)+PPMT(X9/12,8,$F$25,W32)+PPMT(X9/12,9,$F$25,W32)+PPMT(X9/12,10,$F$25,W32)+PPMT(X9/12,11,$F$25,W32)+PPMT(X9/12,12,$F$25,W32)</f>
        <v>2.6934267756941654</v>
      </c>
      <c r="Y32" s="26">
        <f>X32+PPMT(Y9/12,1,$G$25,X32)+PPMT(Y9/12,2,$G$25,X32)+PPMT(Y9/12,3,$G$25,X32)+PPMT(Y9/12,4,$G$25,X32)+PPMT(Y9/12,5,$G$25,X32)+PPMT(Y9/12,6,$G$25,X32)+PPMT(Y9/12,7,$G$25,X32)+PPMT(Y9/12,8,$G$25,X32)+PPMT(Y9/12,9,$G$25,X32)+PPMT(Y9/12,10,$G$25,X32)+PPMT(Y9/12,11,$G$25,X32)+PPMT(Y9/12,12,$G$25,X32)</f>
        <v>1.3946283560202677</v>
      </c>
      <c r="Z32" s="26">
        <f>Y32+PPMT(Z9/12,1,$H$25,Y32)+PPMT(Z9/12,2,$H$25,Y32)+PPMT(Z9/12,3,$H$25,Y32)+PPMT(Z9/12,4,$H$25,Y32)+PPMT(Z9/12,5,$H$25,Y32)+PPMT(Z9/12,6,$H$25,Y32)+PPMT(Z9/12,7,$H$25,Y32)+PPMT(Z9/12,8,$H$25,Y32)+PPMT(Z9/12,9,$H$25,Y32)+PPMT(Z9/12,10,$H$25,Y32)+PPMT(Z9/12,11,$H$25,Y32)+PPMT(Z9/12,12,$H$25,Y32)</f>
        <v>1.2490009027033011E-16</v>
      </c>
    </row>
    <row r="33" spans="2:30">
      <c r="B33" s="4"/>
      <c r="J33" s="5">
        <v>2001</v>
      </c>
      <c r="S33" s="25">
        <f>$I10</f>
        <v>9.4064021690000015</v>
      </c>
      <c r="T33" s="25">
        <f>S33</f>
        <v>9.4064021690000015</v>
      </c>
      <c r="U33" s="26">
        <f>T33+PPMT(U10/12,1,$B$25,T33)+PPMT(U10/12,2,$B$25,T33)+PPMT(U10/12,3,$B$25,T33)+PPMT(U10/12,4,$B$25,T33)+PPMT(U10/12,5,$B$25,T33)+PPMT(U10/12,6,$B$25,T33)+PPMT(U10/12,7,$B$25,T33)+PPMT(U10/12,8,$B$25,T33)+PPMT(U10/12,9,$B$25,T33)+PPMT(U10/12,10,$B$25,T33)+PPMT(U10/12,11,$B$25,T33)+PPMT(U10/12,12,$B$25,T33)</f>
        <v>8.2203828173633955</v>
      </c>
      <c r="V33" s="26">
        <f>U33+PPMT(V10/12,1,$C$25,U33)+PPMT(V10/12,2,$C$25,U33)+PPMT(V10/12,3,$C$25,U33)+PPMT(V10/12,4,$C$25,U33)+PPMT(V10/12,5,$C$25,U33)+PPMT(V10/12,6,$C$25,U33)+PPMT(V10/12,7,$C$25,U33)+PPMT(V10/12,8,$C$25,U33)+PPMT(V10/12,9,$C$25,U33)+PPMT(V10/12,10,$C$25,U33)+PPMT(V10/12,11,$C$25,U33)+PPMT(V10/12,12,$C$25,U33)</f>
        <v>6.9645754936225117</v>
      </c>
      <c r="W33" s="26">
        <f>V33+PPMT(W10/12,1,$D$25,V33)+PPMT(W10/12,2,$D$25,V33)+PPMT(W10/12,3,$D$25,V33)+PPMT(W10/12,4,$D$25,V33)+PPMT(W10/12,5,$D$25,V33)+PPMT(W10/12,6,$D$25,V33)+PPMT(W10/12,7,$D$25,V33)+PPMT(W10/12,8,$D$25,V33)+PPMT(W10/12,9,$D$25,V33)+PPMT(W10/12,10,$D$25,V33)+PPMT(W10/12,11,$D$25,V33)+PPMT(W10/12,12,$D$25,V33)</f>
        <v>5.6637995352957358</v>
      </c>
      <c r="X33" s="26">
        <f>W33+PPMT(X10/12,1,$E$25,W33)+PPMT(X10/12,2,$E$25,W33)+PPMT(X10/12,3,$E$25,W33)+PPMT(X10/12,4,$E$25,W33)+PPMT(X10/12,5,$E$25,W33)+PPMT(X10/12,6,$E$25,W33)+PPMT(X10/12,7,$E$25,W33)+PPMT(X10/12,8,$E$25,W33)+PPMT(X10/12,9,$E$25,W33)+PPMT(X10/12,10,$E$25,W33)+PPMT(X10/12,11,$E$25,W33)+PPMT(X10/12,12,$E$25,W33)</f>
        <v>4.3581137106042371</v>
      </c>
      <c r="Y33" s="26">
        <f>X33+PPMT(Y10/12,1,$F$25,X33)+PPMT(Y10/12,2,$F$25,X33)+PPMT(Y10/12,3,$F$25,X33)+PPMT(Y10/12,4,$F$25,X33)+PPMT(Y10/12,5,$F$25,X33)+PPMT(Y10/12,6,$F$25,X33)+PPMT(Y10/12,7,$F$25,X33)+PPMT(Y10/12,8,$F$25,X33)+PPMT(Y10/12,9,$F$25,X33)+PPMT(Y10/12,10,$F$25,X33)+PPMT(Y10/12,11,$F$25,X33)+PPMT(Y10/12,12,$F$25,X33)</f>
        <v>3.0075121886311207</v>
      </c>
      <c r="Z33" s="26">
        <f>Y33+PPMT(Z10/12,1,$G$25,Y33)+PPMT(Z10/12,2,$G$25,Y33)+PPMT(Z10/12,3,$G$25,Y33)+PPMT(Z10/12,4,$G$25,Y33)+PPMT(Z10/12,5,$G$25,Y33)+PPMT(Z10/12,6,$G$25,Y33)+PPMT(Z10/12,7,$G$25,Y33)+PPMT(Z10/12,8,$G$25,Y33)+PPMT(Z10/12,9,$G$25,Y33)+PPMT(Z10/12,10,$G$25,Y33)+PPMT(Z10/12,11,$G$25,Y33)+PPMT(Z10/12,12,$G$25,Y33)</f>
        <v>1.5578556738666143</v>
      </c>
      <c r="AA33" s="26">
        <f>Z33+PPMT(AA10/12,1,$H$25,Z33)+PPMT(AA10/12,2,$H$25,Z33)+PPMT(AA10/12,3,$H$25,Z33)+PPMT(AA10/12,4,$H$25,Z33)+PPMT(AA10/12,5,$H$25,Z33)+PPMT(AA10/12,6,$H$25,Z33)+PPMT(AA10/12,7,$H$25,Z33)+PPMT(AA10/12,8,$H$25,Z33)+PPMT(AA10/12,9,$H$25,Z33)+PPMT(AA10/12,10,$H$25,Z33)+PPMT(AA10/12,11,$H$25,Z33)+PPMT(AA10/12,12,$H$25,Z33)</f>
        <v>0</v>
      </c>
    </row>
    <row r="34" spans="2:30">
      <c r="B34" s="4"/>
      <c r="J34" s="5">
        <v>2002</v>
      </c>
      <c r="T34" s="25">
        <f>$I11</f>
        <v>10.744070714999999</v>
      </c>
      <c r="U34" s="25">
        <f>T34</f>
        <v>10.744070714999999</v>
      </c>
      <c r="V34" s="26">
        <f>U34+PPMT(V11/12,1,$B$25,U34)+PPMT(V11/12,2,$B$25,U34)+PPMT(V11/12,3,$B$25,U34)+PPMT(V11/12,4,$B$25,U34)+PPMT(V11/12,5,$B$25,U34)+PPMT(V11/12,6,$B$25,U34)+PPMT(V11/12,7,$B$25,U34)+PPMT(V11/12,8,$B$25,U34)+PPMT(V11/12,9,$B$25,U34)+PPMT(V11/12,10,$B$25,U34)+PPMT(V11/12,11,$B$25,U34)+PPMT(V11/12,12,$B$25,U34)</f>
        <v>9.3618957475089193</v>
      </c>
      <c r="W34" s="26">
        <f>V34+PPMT(W11/12,1,$C$25,V34)+PPMT(W11/12,2,$C$25,V34)+PPMT(W11/12,3,$C$25,V34)+PPMT(W11/12,4,$C$25,V34)+PPMT(W11/12,5,$C$25,V34)+PPMT(W11/12,6,$C$25,V34)+PPMT(W11/12,7,$C$25,V34)+PPMT(W11/12,8,$C$25,V34)+PPMT(W11/12,9,$C$25,V34)+PPMT(W11/12,10,$C$25,V34)+PPMT(W11/12,11,$C$25,V34)+PPMT(W11/12,12,$C$25,V34)</f>
        <v>7.9298479889679365</v>
      </c>
      <c r="X34" s="26">
        <f>W34+PPMT(X11/12,1,$D$25,W34)+PPMT(X11/12,2,$D$25,W34)+PPMT(X11/12,3,$D$25,W34)+PPMT(X11/12,4,$D$25,W34)+PPMT(X11/12,5,$D$25,W34)+PPMT(X11/12,6,$D$25,W34)+PPMT(X11/12,7,$D$25,W34)+PPMT(X11/12,8,$D$25,W34)+PPMT(X11/12,9,$D$25,W34)+PPMT(X11/12,10,$D$25,W34)+PPMT(X11/12,11,$D$25,W34)+PPMT(X11/12,12,$D$25,W34)</f>
        <v>6.5070371211595734</v>
      </c>
      <c r="Y34" s="26">
        <f>X34+PPMT(Y11/12,1,$E$25,X34)+PPMT(Y11/12,2,$E$25,X34)+PPMT(Y11/12,3,$E$25,X34)+PPMT(Y11/12,4,$E$25,X34)+PPMT(Y11/12,5,$E$25,X34)+PPMT(Y11/12,6,$E$25,X34)+PPMT(Y11/12,7,$E$25,X34)+PPMT(Y11/12,8,$E$25,X34)+PPMT(Y11/12,9,$E$25,X34)+PPMT(Y11/12,10,$E$25,X34)+PPMT(Y11/12,11,$E$25,X34)+PPMT(Y11/12,12,$E$25,X34)</f>
        <v>5.0496544591542234</v>
      </c>
      <c r="Z34" s="26">
        <f>Y34+PPMT(Z11/12,1,$F$25,Y34)+PPMT(Z11/12,2,$F$25,Y34)+PPMT(Z11/12,3,$F$25,Y34)+PPMT(Z11/12,4,$F$25,Y34)+PPMT(Z11/12,5,$F$25,Y34)+PPMT(Z11/12,6,$F$25,Y34)+PPMT(Z11/12,7,$F$25,Y34)+PPMT(Z11/12,8,$F$25,Y34)+PPMT(Z11/12,9,$F$25,Y34)+PPMT(Z11/12,10,$F$25,Y34)+PPMT(Z11/12,11,$F$25,Y34)+PPMT(Z11/12,12,$F$25,Y34)</f>
        <v>3.4860442378798044</v>
      </c>
      <c r="AA34" s="26">
        <f>Z34+PPMT(AA11/12,1,$G$25,Z34)+PPMT(AA11/12,2,$G$25,Z34)+PPMT(AA11/12,3,$G$25,Z34)+PPMT(AA11/12,4,$G$25,Z34)+PPMT(AA11/12,5,$G$25,Z34)+PPMT(AA11/12,6,$G$25,Z34)+PPMT(AA11/12,7,$G$25,Z34)+PPMT(AA11/12,8,$G$25,Z34)+PPMT(AA11/12,9,$G$25,Z34)+PPMT(AA11/12,10,$G$25,Z34)+PPMT(AA11/12,11,$G$25,Z34)+PPMT(AA11/12,12,$G$25,Z34)</f>
        <v>1.7796431333479172</v>
      </c>
      <c r="AB34" s="26">
        <f>AA34+PPMT(AB11/12,1,$H$25,AA34)+PPMT(AB11/12,2,$H$25,AA34)+PPMT(AB11/12,3,$H$25,AA34)+PPMT(AB11/12,4,$H$25,AA34)+PPMT(AB11/12,5,$H$25,AA34)+PPMT(AB11/12,6,$H$25,AA34)+PPMT(AB11/12,7,$H$25,AA34)+PPMT(AB11/12,8,$H$25,AA34)+PPMT(AB11/12,9,$H$25,AA34)+PPMT(AB11/12,10,$H$25,AA34)+PPMT(AB11/12,11,$H$25,AA34)+PPMT(AB11/12,12,$H$25,AA34)</f>
        <v>-3.0531133177191805E-16</v>
      </c>
    </row>
    <row r="35" spans="2:30">
      <c r="B35" s="4"/>
      <c r="J35" s="5">
        <v>2003</v>
      </c>
      <c r="U35" s="25">
        <f>$I12</f>
        <v>12.687916700000001</v>
      </c>
      <c r="V35" s="25">
        <f>U35</f>
        <v>12.687916700000001</v>
      </c>
      <c r="W35" s="26">
        <f>V35+PPMT(W12/12,1,$B$25,V35)+PPMT(W12/12,2,$B$25,V35)+PPMT(W12/12,3,$B$25,V35)+PPMT(W12/12,4,$B$25,V35)+PPMT(W12/12,5,$B$25,V35)+PPMT(W12/12,6,$B$25,V35)+PPMT(W12/12,7,$B$25,V35)+PPMT(W12/12,8,$B$25,V35)+PPMT(W12/12,9,$B$25,V35)+PPMT(W12/12,10,$B$25,V35)+PPMT(W12/12,11,$B$25,V35)+PPMT(W12/12,12,$B$25,V35)</f>
        <v>11.053121237936429</v>
      </c>
      <c r="X35" s="26">
        <f>W35+PPMT(X12/12,1,$C$25,W35)+PPMT(X12/12,2,$C$25,W35)+PPMT(X12/12,3,$C$25,W35)+PPMT(X12/12,4,$C$25,W35)+PPMT(X12/12,5,$C$25,W35)+PPMT(X12/12,6,$C$25,W35)+PPMT(X12/12,7,$C$25,W35)+PPMT(X12/12,8,$C$25,W35)+PPMT(X12/12,9,$C$25,W35)+PPMT(X12/12,10,$C$25,W35)+PPMT(X12/12,11,$C$25,W35)+PPMT(X12/12,12,$C$25,W35)</f>
        <v>9.4456372730490514</v>
      </c>
      <c r="Y35" s="26">
        <f>X35+PPMT(Y12/12,1,$D$25,X35)+PPMT(Y12/12,2,$D$25,X35)+PPMT(Y12/12,3,$D$25,X35)+PPMT(Y12/12,4,$D$25,X35)+PPMT(Y12/12,5,$D$25,X35)+PPMT(Y12/12,6,$D$25,X35)+PPMT(Y12/12,7,$D$25,X35)+PPMT(Y12/12,8,$D$25,X35)+PPMT(Y12/12,9,$D$25,X35)+PPMT(Y12/12,10,$D$25,X35)+PPMT(Y12/12,11,$D$25,X35)+PPMT(Y12/12,12,$D$25,X35)</f>
        <v>7.8154808549404278</v>
      </c>
      <c r="Z35" s="26">
        <f>Y35+PPMT(Z12/12,1,$E$25,Y35)+PPMT(Z12/12,2,$E$25,Y35)+PPMT(Z12/12,3,$E$25,Y35)+PPMT(Z12/12,4,$E$25,Y35)+PPMT(Z12/12,5,$E$25,Y35)+PPMT(Z12/12,6,$E$25,Y35)+PPMT(Z12/12,7,$E$25,Y35)+PPMT(Z12/12,8,$E$25,Y35)+PPMT(Z12/12,9,$E$25,Y35)+PPMT(Z12/12,10,$E$25,Y35)+PPMT(Z12/12,11,$E$25,Y35)+PPMT(Z12/12,12,$E$25,Y35)</f>
        <v>6.0672567487290054</v>
      </c>
      <c r="AA35" s="26">
        <f>Z35+PPMT(AA12/12,1,$F$25,Z35)+PPMT(AA12/12,2,$F$25,Z35)+PPMT(AA12/12,3,$F$25,Z35)+PPMT(AA12/12,4,$F$25,Z35)+PPMT(AA12/12,5,$F$25,Z35)+PPMT(AA12/12,6,$F$25,Z35)+PPMT(AA12/12,7,$F$25,Z35)+PPMT(AA12/12,8,$F$25,Z35)+PPMT(AA12/12,9,$F$25,Z35)+PPMT(AA12/12,10,$F$25,Z35)+PPMT(AA12/12,11,$F$25,Z35)+PPMT(AA12/12,12,$F$25,Z35)</f>
        <v>4.1292125766480403</v>
      </c>
      <c r="AB35" s="26">
        <f>AA35+PPMT(AB12/12,1,$G$25,AA35)+PPMT(AB12/12,2,$G$25,AA35)+PPMT(AB12/12,3,$G$25,AA35)+PPMT(AB12/12,4,$G$25,AA35)+PPMT(AB12/12,5,$G$25,AA35)+PPMT(AB12/12,6,$G$25,AA35)+PPMT(AB12/12,7,$G$25,AA35)+PPMT(AB12/12,8,$G$25,AA35)+PPMT(AB12/12,9,$G$25,AA35)+PPMT(AB12/12,10,$G$25,AA35)+PPMT(AB12/12,11,$G$25,AA35)+PPMT(AB12/12,12,$G$25,AA35)</f>
        <v>2.0901796801981734</v>
      </c>
      <c r="AC35" s="26">
        <f>AB35+PPMT(AC12/12,1,$H$25,AB35)+PPMT(AC12/12,2,$H$25,AB35)+PPMT(AC12/12,3,$H$25,AB35)+PPMT(AC12/12,4,$H$25,AB35)+PPMT(AC12/12,5,$H$25,AB35)+PPMT(AC12/12,6,$H$25,AB35)+PPMT(AC12/12,7,$H$25,AB35)+PPMT(AC12/12,8,$H$25,AB35)+PPMT(AC12/12,9,$H$25,AB35)+PPMT(AC12/12,10,$H$25,AB35)+PPMT(AC12/12,11,$H$25,AB35)+PPMT(AC12/12,12,$H$25,AB35)</f>
        <v>7.4940054162198066E-16</v>
      </c>
    </row>
    <row r="36" spans="2:30">
      <c r="B36" s="4"/>
      <c r="J36" s="5">
        <v>2004</v>
      </c>
      <c r="V36" s="25">
        <f>$I13</f>
        <v>15.164415956999999</v>
      </c>
      <c r="W36" s="25">
        <f>V36</f>
        <v>15.164415956999999</v>
      </c>
      <c r="X36" s="26">
        <f>W36+PPMT(X13/12,1,$B$25,W36)+PPMT(X13/12,2,$B$25,W36)+PPMT(X13/12,3,$B$25,W36)+PPMT(X13/12,4,$B$25,W36)+PPMT(X13/12,5,$B$25,W36)+PPMT(X13/12,6,$B$25,W36)+PPMT(X13/12,7,$B$25,W36)+PPMT(X13/12,8,$B$25,W36)+PPMT(X13/12,9,$B$25,W36)+PPMT(X13/12,10,$B$25,W36)+PPMT(X13/12,11,$B$25,W36)+PPMT(X13/12,12,$B$25,W36)</f>
        <v>13.326182946868428</v>
      </c>
      <c r="Y36" s="26">
        <f>X36+PPMT(Y13/12,1,$C$25,X36)+PPMT(Y13/12,2,$C$25,X36)+PPMT(Y13/12,3,$C$25,X36)+PPMT(Y13/12,4,$C$25,X36)+PPMT(Y13/12,5,$C$25,X36)+PPMT(Y13/12,6,$C$25,X36)+PPMT(Y13/12,7,$C$25,X36)+PPMT(Y13/12,8,$C$25,X36)+PPMT(Y13/12,9,$C$25,X36)+PPMT(Y13/12,10,$C$25,X36)+PPMT(Y13/12,11,$C$25,X36)+PPMT(Y13/12,12,$C$25,X36)</f>
        <v>11.480921082911985</v>
      </c>
      <c r="Z36" s="26">
        <f>Y36+PPMT(Z13/12,1,$D$25,Y36)+PPMT(Z13/12,2,$D$25,Y36)+PPMT(Z13/12,3,$D$25,Y36)+PPMT(Z13/12,4,$D$25,Y36)+PPMT(Z13/12,5,$D$25,Y36)+PPMT(Z13/12,6,$D$25,Y36)+PPMT(Z13/12,7,$D$25,Y36)+PPMT(Z13/12,8,$D$25,Y36)+PPMT(Z13/12,9,$D$25,Y36)+PPMT(Z13/12,10,$D$25,Y36)+PPMT(Z13/12,11,$D$25,Y36)+PPMT(Z13/12,12,$D$25,Y36)</f>
        <v>9.5028829036300309</v>
      </c>
      <c r="AA36" s="26">
        <f>Z36+PPMT(AA13/12,1,$E$25,Z36)+PPMT(AA13/12,2,$E$25,Z36)+PPMT(AA13/12,3,$E$25,Z36)+PPMT(AA13/12,4,$E$25,Z36)+PPMT(AA13/12,5,$E$25,Z36)+PPMT(AA13/12,6,$E$25,Z36)+PPMT(AA13/12,7,$E$25,Z36)+PPMT(AA13/12,8,$E$25,Z36)+PPMT(AA13/12,9,$E$25,Z36)+PPMT(AA13/12,10,$E$25,Z36)+PPMT(AA13/12,11,$E$25,Z36)+PPMT(AA13/12,12,$E$25,Z36)</f>
        <v>7.2747638274612214</v>
      </c>
      <c r="AB36" s="26">
        <f>AA36+PPMT(AB13/12,1,$F$25,AA36)+PPMT(AB13/12,2,$F$25,AA36)+PPMT(AB13/12,3,$F$25,AA36)+PPMT(AB13/12,4,$F$25,AA36)+PPMT(AB13/12,5,$F$25,AA36)+PPMT(AB13/12,6,$F$25,AA36)+PPMT(AB13/12,7,$F$25,AA36)+PPMT(AB13/12,8,$F$25,AA36)+PPMT(AB13/12,9,$F$25,AA36)+PPMT(AB13/12,10,$F$25,AA36)+PPMT(AB13/12,11,$F$25,AA36)+PPMT(AB13/12,12,$F$25,AA36)</f>
        <v>4.9096643776501994</v>
      </c>
      <c r="AC36" s="26">
        <f>AB36+PPMT(AC13/12,1,$G$25,AB36)+PPMT(AC13/12,2,$G$25,AB36)+PPMT(AC13/12,3,$G$25,AB36)+PPMT(AC13/12,4,$G$25,AB36)+PPMT(AC13/12,5,$G$25,AB36)+PPMT(AC13/12,6,$G$25,AB36)+PPMT(AC13/12,7,$G$25,AB36)+PPMT(AC13/12,8,$G$25,AB36)+PPMT(AC13/12,9,$G$25,AB36)+PPMT(AC13/12,10,$G$25,AB36)+PPMT(AC13/12,11,$G$25,AB36)+PPMT(AC13/12,12,$G$25,AB36)</f>
        <v>2.485116671168349</v>
      </c>
      <c r="AD36" s="26">
        <f>AC36+PPMT(AD13/12,1,$H$25,AC36)+PPMT(AD13/12,2,$H$25,AC36)+PPMT(AD13/12,3,$H$25,AC36)+PPMT(AD13/12,4,$H$25,AC36)+PPMT(AD13/12,5,$H$25,AC36)+PPMT(AD13/12,6,$H$25,AC36)+PPMT(AD13/12,7,$H$25,AC36)+PPMT(AD13/12,8,$H$25,AC36)+PPMT(AD13/12,9,$H$25,AC36)+PPMT(AD13/12,10,$H$25,AC36)+PPMT(AD13/12,11,$H$25,AC36)+PPMT(AD13/12,12,$H$25,AC36)</f>
        <v>0</v>
      </c>
    </row>
    <row r="37" spans="2:30">
      <c r="J37" s="5">
        <v>2005</v>
      </c>
      <c r="W37" s="25">
        <f>$I14</f>
        <v>17.280633958999999</v>
      </c>
      <c r="X37" s="25">
        <f>W37</f>
        <v>17.280633958999999</v>
      </c>
      <c r="Y37" s="26">
        <f>X37+PPMT(Y14/12,1,$B$25,X37)+PPMT(Y14/12,2,$B$25,X37)+PPMT(Y14/12,3,$B$25,X37)+PPMT(Y14/12,4,$B$25,X37)+PPMT(Y14/12,5,$B$25,X37)+PPMT(Y14/12,6,$B$25,X37)+PPMT(Y14/12,7,$B$25,X37)+PPMT(Y14/12,8,$B$25,X37)+PPMT(Y14/12,9,$B$25,X37)+PPMT(Y14/12,10,$B$25,X37)+PPMT(Y14/12,11,$B$25,X37)+PPMT(Y14/12,12,$B$25,X37)</f>
        <v>15.306762613650129</v>
      </c>
      <c r="Z37" s="26">
        <f>Y37+PPMT(Z14/12,1,$C$25,Y37)+PPMT(Z14/12,2,$C$25,Y37)+PPMT(Z14/12,3,$C$25,Y37)+PPMT(Z14/12,4,$C$25,Y37)+PPMT(Z14/12,5,$C$25,Y37)+PPMT(Z14/12,6,$C$25,Y37)+PPMT(Z14/12,7,$C$25,Y37)+PPMT(Z14/12,8,$C$25,Y37)+PPMT(Z14/12,9,$C$25,Y37)+PPMT(Z14/12,10,$C$25,Y37)+PPMT(Z14/12,11,$C$25,Y37)+PPMT(Z14/12,12,$C$25,Y37)</f>
        <v>13.191811780636904</v>
      </c>
      <c r="AA37" s="26">
        <f>Z37+PPMT(AA14/12,1,$D$25,Z37)+PPMT(AA14/12,2,$D$25,Z37)+PPMT(AA14/12,3,$D$25,Z37)+PPMT(AA14/12,4,$D$25,Z37)+PPMT(AA14/12,5,$D$25,Z37)+PPMT(AA14/12,6,$D$25,Z37)+PPMT(AA14/12,7,$D$25,Z37)+PPMT(AA14/12,8,$D$25,Z37)+PPMT(AA14/12,9,$D$25,Z37)+PPMT(AA14/12,10,$D$25,Z37)+PPMT(AA14/12,11,$D$25,Z37)+PPMT(AA14/12,12,$D$25,Z37)</f>
        <v>10.770425486415517</v>
      </c>
      <c r="AB37" s="26">
        <f>AA37+PPMT(AB14/12,1,$E$25,AA37)+PPMT(AB14/12,2,$E$25,AA37)+PPMT(AB14/12,3,$E$25,AA37)+PPMT(AB14/12,4,$E$25,AA37)+PPMT(AB14/12,5,$E$25,AA37)+PPMT(AB14/12,6,$E$25,AA37)+PPMT(AB14/12,7,$E$25,AA37)+PPMT(AB14/12,8,$E$25,AA37)+PPMT(AB14/12,9,$E$25,AA37)+PPMT(AB14/12,10,$E$25,AA37)+PPMT(AB14/12,11,$E$25,AA37)+PPMT(AB14/12,12,$E$25,AA37)</f>
        <v>8.1770392491357633</v>
      </c>
      <c r="AC37" s="26">
        <f>AB37+PPMT(AC14/12,1,$F$25,AB37)+PPMT(AC14/12,2,$F$25,AB37)+PPMT(AC14/12,3,$F$25,AB37)+PPMT(AC14/12,4,$F$25,AB37)+PPMT(AC14/12,5,$F$25,AB37)+PPMT(AC14/12,6,$F$25,AB37)+PPMT(AC14/12,7,$F$25,AB37)+PPMT(AC14/12,8,$F$25,AB37)+PPMT(AC14/12,9,$F$25,AB37)+PPMT(AC14/12,10,$F$25,AB37)+PPMT(AC14/12,11,$F$25,AB37)+PPMT(AC14/12,12,$F$25,AB37)</f>
        <v>5.5183312324268625</v>
      </c>
      <c r="AD37" s="26">
        <f>AC37+PPMT(AD14/12,1,$G$25,AC37)+PPMT(AD14/12,2,$G$25,AC37)+PPMT(AD14/12,3,$G$25,AC37)+PPMT(AD14/12,4,$G$25,AC37)+PPMT(AD14/12,5,$G$25,AC37)+PPMT(AD14/12,6,$G$25,AC37)+PPMT(AD14/12,7,$G$25,AC37)+PPMT(AD14/12,8,$G$25,AC37)+PPMT(AD14/12,9,$G$25,AC37)+PPMT(AD14/12,10,$G$25,AC37)+PPMT(AD14/12,11,$G$25,AC37)+PPMT(AD14/12,12,$G$25,AC37)</f>
        <v>2.7591656162134326</v>
      </c>
    </row>
    <row r="38" spans="2:30">
      <c r="J38" s="5">
        <v>2006</v>
      </c>
      <c r="X38" s="25">
        <f>$I15</f>
        <v>18.965021067000002</v>
      </c>
      <c r="Y38" s="25">
        <f>X38</f>
        <v>18.965021067000002</v>
      </c>
      <c r="Z38" s="26">
        <f>Y38+PPMT(Z15/12,1,$B$25,Y38)+PPMT(Z15/12,2,$B$25,Y38)+PPMT(Z15/12,3,$B$25,Y38)+PPMT(Z15/12,4,$B$25,Y38)+PPMT(Z15/12,5,$B$25,Y38)+PPMT(Z15/12,6,$B$25,Y38)+PPMT(Z15/12,7,$B$25,Y38)+PPMT(Z15/12,8,$B$25,Y38)+PPMT(Z15/12,9,$B$25,Y38)+PPMT(Z15/12,10,$B$25,Y38)+PPMT(Z15/12,11,$B$25,Y38)+PPMT(Z15/12,12,$B$25,Y38)</f>
        <v>16.804403419923077</v>
      </c>
      <c r="AA38" s="26">
        <f>Z38+PPMT(AA15/12,1,$C$25,Z38)+PPMT(AA15/12,2,$C$25,Z38)+PPMT(AA15/12,3,$C$25,Z38)+PPMT(AA15/12,4,$C$25,Z38)+PPMT(AA15/12,5,$C$25,Z38)+PPMT(AA15/12,6,$C$25,Z38)+PPMT(AA15/12,7,$C$25,Z38)+PPMT(AA15/12,8,$C$25,Z38)+PPMT(AA15/12,9,$C$25,Z38)+PPMT(AA15/12,10,$C$25,Z38)+PPMT(AA15/12,11,$C$25,Z38)+PPMT(AA15/12,12,$C$25,Z38)</f>
        <v>14.289482493274715</v>
      </c>
      <c r="AB38" s="26">
        <f>AA38+PPMT(AB15/12,1,$D$25,AA38)+PPMT(AB15/12,2,$D$25,AA38)+PPMT(AB15/12,3,$D$25,AA38)+PPMT(AB15/12,4,$D$25,AA38)+PPMT(AB15/12,5,$D$25,AA38)+PPMT(AB15/12,6,$D$25,AA38)+PPMT(AB15/12,7,$D$25,AA38)+PPMT(AB15/12,8,$D$25,AA38)+PPMT(AB15/12,9,$D$25,AA38)+PPMT(AB15/12,10,$D$25,AA38)+PPMT(AB15/12,11,$D$25,AA38)+PPMT(AB15/12,12,$D$25,AA38)</f>
        <v>11.571408993145841</v>
      </c>
      <c r="AC38" s="26">
        <f>AB38+PPMT(AC15/12,1,$E$25,AB38)+PPMT(AC15/12,2,$E$25,AB38)+PPMT(AC15/12,3,$E$25,AB38)+PPMT(AC15/12,4,$E$25,AB38)+PPMT(AC15/12,5,$E$25,AB38)+PPMT(AC15/12,6,$E$25,AB38)+PPMT(AC15/12,7,$E$25,AB38)+PPMT(AC15/12,8,$E$25,AB38)+PPMT(AC15/12,9,$E$25,AB38)+PPMT(AC15/12,10,$E$25,AB38)+PPMT(AC15/12,11,$E$25,AB38)+PPMT(AC15/12,12,$E$25,AB38)</f>
        <v>8.784730058314171</v>
      </c>
      <c r="AD38" s="26">
        <f>AC38+PPMT(AD15/12,1,$F$25,AC38)+PPMT(AD15/12,2,$F$25,AC38)+PPMT(AD15/12,3,$F$25,AC38)+PPMT(AD15/12,4,$F$25,AC38)+PPMT(AD15/12,5,$F$25,AC38)+PPMT(AD15/12,6,$F$25,AC38)+PPMT(AD15/12,7,$F$25,AC38)+PPMT(AD15/12,8,$F$25,AC38)+PPMT(AD15/12,9,$F$25,AC38)+PPMT(AD15/12,10,$F$25,AC38)+PPMT(AD15/12,11,$F$25,AC38)+PPMT(AD15/12,12,$F$25,AC38)</f>
        <v>5.8564867055427809</v>
      </c>
    </row>
    <row r="39" spans="2:30">
      <c r="J39" s="5">
        <v>2007</v>
      </c>
      <c r="Y39" s="25">
        <f>$I16</f>
        <v>19.898762855000001</v>
      </c>
      <c r="Z39" s="25">
        <f>Y39</f>
        <v>19.898762855000001</v>
      </c>
      <c r="AA39" s="26">
        <f>Z39+PPMT(AA16/12,1,$B$25,Z39)+PPMT(AA16/12,2,$B$25,Z39)+PPMT(AA16/12,3,$B$25,Z39)+PPMT(AA16/12,4,$B$25,Z39)+PPMT(AA16/12,5,$B$25,Z39)+PPMT(AA16/12,6,$B$25,Z39)+PPMT(AA16/12,7,$B$25,Z39)+PPMT(AA16/12,8,$B$25,Z39)+PPMT(AA16/12,9,$B$25,Z39)+PPMT(AA16/12,10,$B$25,Z39)+PPMT(AA16/12,11,$B$25,Z39)+PPMT(AA16/12,12,$B$25,Z39)</f>
        <v>17.600519832915118</v>
      </c>
      <c r="AB39" s="26">
        <f>AA39+PPMT(AB16/12,1,$C$25,AA39)+PPMT(AB16/12,2,$C$25,AA39)+PPMT(AB16/12,3,$C$25,AA39)+PPMT(AB16/12,4,$C$25,AA39)+PPMT(AB16/12,5,$C$25,AA39)+PPMT(AB16/12,6,$C$25,AA39)+PPMT(AB16/12,7,$C$25,AA39)+PPMT(AB16/12,8,$C$25,AA39)+PPMT(AB16/12,9,$C$25,AA39)+PPMT(AB16/12,10,$C$25,AA39)+PPMT(AB16/12,11,$C$25,AA39)+PPMT(AB16/12,12,$C$25,AA39)</f>
        <v>15.141032355616009</v>
      </c>
      <c r="AC39" s="26">
        <f>AB39+PPMT(AC16/12,1,$D$25,AB39)+PPMT(AC16/12,2,$D$25,AB39)+PPMT(AC16/12,3,$D$25,AB39)+PPMT(AC16/12,4,$D$25,AB39)+PPMT(AC16/12,5,$D$25,AB39)+PPMT(AC16/12,6,$D$25,AB39)+PPMT(AC16/12,7,$D$25,AB39)+PPMT(AC16/12,8,$D$25,AB39)+PPMT(AC16/12,9,$D$25,AB39)+PPMT(AC16/12,10,$D$25,AB39)+PPMT(AC16/12,11,$D$25,AB39)+PPMT(AC16/12,12,$D$25,AB39)</f>
        <v>12.508987531433903</v>
      </c>
      <c r="AD39" s="26">
        <f>AC39+PPMT(AD16/12,1,$E$25,AC39)+PPMT(AD16/12,2,$E$25,AC39)+PPMT(AD16/12,3,$E$25,AC39)+PPMT(AD16/12,4,$E$25,AC39)+PPMT(AD16/12,5,$E$25,AC39)+PPMT(AD16/12,6,$E$25,AC39)+PPMT(AD16/12,7,$E$25,AC39)+PPMT(AD16/12,8,$E$25,AC39)+PPMT(AD16/12,9,$E$25,AC39)+PPMT(AD16/12,10,$E$25,AC39)+PPMT(AD16/12,11,$E$25,AC39)+PPMT(AD16/12,12,$E$25,AC39)</f>
        <v>9.6922787575752771</v>
      </c>
    </row>
    <row r="40" spans="2:30">
      <c r="J40" s="5">
        <v>2008</v>
      </c>
      <c r="Z40" s="25">
        <f>$I17</f>
        <v>22.463685824999999</v>
      </c>
      <c r="AA40" s="25">
        <f>Z40</f>
        <v>22.463685824999999</v>
      </c>
      <c r="AB40" s="26">
        <f>AA40+PPMT(AB17/12,1,$B$25,AA40)+PPMT(AB17/12,2,$B$25,AA40)+PPMT(AB17/12,3,$B$25,AA40)+PPMT(AB17/12,4,$B$25,AA40)+PPMT(AB17/12,5,$B$25,AA40)+PPMT(AB17/12,6,$B$25,AA40)+PPMT(AB17/12,7,$B$25,AA40)+PPMT(AB17/12,8,$B$25,AA40)+PPMT(AB17/12,9,$B$25,AA40)+PPMT(AB17/12,10,$B$25,AA40)+PPMT(AB17/12,11,$B$25,AA40)+PPMT(AB17/12,12,$B$25,AA40)</f>
        <v>19.869202460691707</v>
      </c>
      <c r="AC40" s="26">
        <f>AB40+PPMT(AC17/12,1,$C$25,AB40)+PPMT(AC17/12,2,$C$25,AB40)+PPMT(AC17/12,3,$C$25,AB40)+PPMT(AC17/12,4,$C$25,AB40)+PPMT(AC17/12,5,$C$25,AB40)+PPMT(AC17/12,6,$C$25,AB40)+PPMT(AC17/12,7,$C$25,AB40)+PPMT(AC17/12,8,$C$25,AB40)+PPMT(AC17/12,9,$C$25,AB40)+PPMT(AC17/12,10,$C$25,AB40)+PPMT(AC17/12,11,$C$25,AB40)+PPMT(AC17/12,12,$C$25,AB40)</f>
        <v>17.092690454233654</v>
      </c>
      <c r="AD40" s="26">
        <f>AC40+PPMT(AD17/12,1,$D$25,AC40)+PPMT(AD17/12,2,$D$25,AC40)+PPMT(AD17/12,3,$D$25,AC40)+PPMT(AD17/12,4,$D$25,AC40)+PPMT(AD17/12,5,$D$25,AC40)+PPMT(AD17/12,6,$D$25,AC40)+PPMT(AD17/12,7,$D$25,AC40)+PPMT(AD17/12,8,$D$25,AC40)+PPMT(AD17/12,9,$D$25,AC40)+PPMT(AD17/12,10,$D$25,AC40)+PPMT(AD17/12,11,$D$25,AC40)+PPMT(AD17/12,12,$D$25,AC40)</f>
        <v>14.12137869789059</v>
      </c>
    </row>
    <row r="41" spans="2:30">
      <c r="J41" s="5">
        <v>2009</v>
      </c>
      <c r="AA41" s="25">
        <f>$I18</f>
        <v>31.101188310000001</v>
      </c>
      <c r="AB41" s="25">
        <f>AA41</f>
        <v>31.101188310000001</v>
      </c>
      <c r="AC41" s="26">
        <f>AB41+PPMT(AC18/12,1,$B$25,AB41)+PPMT(AC18/12,2,$B$25,AB41)+PPMT(AC18/12,3,$B$25,AB41)+PPMT(AC18/12,4,$B$25,AB41)+PPMT(AC18/12,5,$B$25,AB41)+PPMT(AC18/12,6,$B$25,AB41)+PPMT(AC18/12,7,$B$25,AB41)+PPMT(AC18/12,8,$B$25,AB41)+PPMT(AC18/12,9,$B$25,AB41)+PPMT(AC18/12,10,$B$25,AB41)+PPMT(AC18/12,11,$B$25,AB41)+PPMT(AC18/12,12,$B$25,AB41)</f>
        <v>27.509101227357835</v>
      </c>
      <c r="AD41" s="26">
        <f>AC41+PPMT(AD18/12,1,$C$25,AC41)+PPMT(AD18/12,2,$C$25,AC41)+PPMT(AD18/12,3,$C$25,AC41)+PPMT(AD18/12,4,$C$25,AC41)+PPMT(AD18/12,5,$C$25,AC41)+PPMT(AD18/12,6,$C$25,AC41)+PPMT(AD18/12,7,$C$25,AC41)+PPMT(AD18/12,8,$C$25,AC41)+PPMT(AD18/12,9,$C$25,AC41)+PPMT(AD18/12,10,$C$25,AC41)+PPMT(AD18/12,11,$C$25,AC41)+PPMT(AD18/12,12,$C$25,AC41)</f>
        <v>23.664993745150923</v>
      </c>
    </row>
    <row r="42" spans="2:30">
      <c r="J42" s="5">
        <v>2010</v>
      </c>
      <c r="AB42" s="25">
        <f>$I19</f>
        <v>28.702979705000001</v>
      </c>
      <c r="AC42" s="25">
        <f>AB42</f>
        <v>28.702979705000001</v>
      </c>
      <c r="AD42" s="26">
        <f>AC42+PPMT(AD19/12,1,$B$25,AC42)+PPMT(AD19/12,2,$B$25,AC42)+PPMT(AD19/12,3,$B$25,AC42)+PPMT(AD19/12,4,$B$25,AC42)+PPMT(AD19/12,5,$B$25,AC42)+PPMT(AD19/12,6,$B$25,AC42)+PPMT(AD19/12,7,$B$25,AC42)+PPMT(AD19/12,8,$B$25,AC42)+PPMT(AD19/12,9,$B$25,AC42)+PPMT(AD19/12,10,$B$25,AC42)+PPMT(AD19/12,11,$B$25,AC42)+PPMT(AD19/12,12,$B$25,AC42)</f>
        <v>25.38787799235838</v>
      </c>
    </row>
    <row r="43" spans="2:30">
      <c r="J43" s="5">
        <v>2011</v>
      </c>
      <c r="AC43" s="25">
        <f>$I20</f>
        <v>0</v>
      </c>
      <c r="AD43" s="25">
        <f>AC43</f>
        <v>0</v>
      </c>
    </row>
    <row r="44" spans="2:30">
      <c r="J44" s="5">
        <v>2012</v>
      </c>
      <c r="AD44" s="25">
        <f>$I21</f>
        <v>0</v>
      </c>
    </row>
    <row r="45" spans="2:30">
      <c r="J45" s="5" t="s">
        <v>70</v>
      </c>
      <c r="K45" s="25">
        <f>SUM(K25:K44)</f>
        <v>0.27469279927452311</v>
      </c>
      <c r="L45" s="25">
        <f t="shared" ref="L45:AD45" si="0">SUM(L25:L44)</f>
        <v>2.001683246848085</v>
      </c>
      <c r="M45" s="25">
        <f t="shared" si="0"/>
        <v>7.7603597126409056</v>
      </c>
      <c r="N45" s="25">
        <f t="shared" si="0"/>
        <v>13.077147754909884</v>
      </c>
      <c r="O45" s="25">
        <f t="shared" si="0"/>
        <v>18.448726454254292</v>
      </c>
      <c r="P45" s="25">
        <f t="shared" si="0"/>
        <v>23.756533565983183</v>
      </c>
      <c r="Q45" s="25">
        <f t="shared" si="0"/>
        <v>28.805083914506337</v>
      </c>
      <c r="R45" s="25">
        <f t="shared" si="0"/>
        <v>33.836496531161117</v>
      </c>
      <c r="S45" s="25">
        <f t="shared" si="0"/>
        <v>38.807327503585306</v>
      </c>
      <c r="T45" s="25">
        <f t="shared" si="0"/>
        <v>43.628388868678051</v>
      </c>
      <c r="U45" s="25">
        <f t="shared" si="0"/>
        <v>49.014301262468059</v>
      </c>
      <c r="V45" s="25">
        <f t="shared" si="0"/>
        <v>56.200387096092143</v>
      </c>
      <c r="W45" s="25">
        <f t="shared" si="0"/>
        <v>64.578830154878062</v>
      </c>
      <c r="X45" s="25">
        <f t="shared" si="0"/>
        <v>73.811620097917341</v>
      </c>
      <c r="Y45" s="25">
        <f t="shared" si="0"/>
        <v>82.918743477308155</v>
      </c>
      <c r="Z45" s="25">
        <f t="shared" si="0"/>
        <v>92.972703444665427</v>
      </c>
      <c r="AA45" s="25">
        <f t="shared" si="0"/>
        <v>109.40892148506254</v>
      </c>
      <c r="AB45" s="25">
        <f t="shared" si="0"/>
        <v>121.56269513143769</v>
      </c>
      <c r="AC45" s="25">
        <f t="shared" si="0"/>
        <v>102.60193687993478</v>
      </c>
      <c r="AD45" s="25">
        <f t="shared" si="0"/>
        <v>81.48218151473138</v>
      </c>
    </row>
    <row r="48" spans="2:30">
      <c r="J48" s="5" t="s">
        <v>68</v>
      </c>
      <c r="K48" s="5" t="s">
        <v>69</v>
      </c>
    </row>
    <row r="49" spans="10:30">
      <c r="J49" s="5" t="s">
        <v>66</v>
      </c>
    </row>
    <row r="50" spans="10:30">
      <c r="J50" s="5">
        <v>1993</v>
      </c>
      <c r="K50" s="25">
        <f>$I2*K2</f>
        <v>1.9063680269651904E-2</v>
      </c>
      <c r="L50" s="25">
        <f>$I2*L2</f>
        <v>1.7085892114875337E-2</v>
      </c>
      <c r="M50" s="26">
        <f>-1*(IPMT(M2/12,1,$B$25,L25)+IPMT(M2/12,2,$B$25,L25)+IPMT(M2/12,3,$B$25,L25)+IPMT(M2/12,4,$B$25,L25)+IPMT(M2/12,5,$B$25,L25)+IPMT(M2/12,6,$B$25,L25)+IPMT(M2/12,7,$B$25,L25)+IPMT(M2/12,8,$B$25,L25)+IPMT(M2/12,9,$B$25,L25)+IPMT(M2/12,10,$B$25,L25)+IPMT(M2/12,11,$B$25,L25)+IPMT(M2/12,12,$B$25,L25))</f>
        <v>1.9365406485365992E-2</v>
      </c>
      <c r="N50" s="26">
        <f>-1*(IPMT(N2/12,1,$C$25,M25)+IPMT(N2/12,2,$C$25,M25)+IPMT(N2/12,3,$C$25,M25)+IPMT(N2/12,4,$C$25,M25)+IPMT(N2/12,5,$C$25,M25)+IPMT(N2/12,6,$C$25,M25)+IPMT(N2/12,7,$C$25,M25)+IPMT(N2/12,8,$C$25,M25)+IPMT(N2/12,9,$C$25,M25)+IPMT(N2/12,10,$C$25,M25)+IPMT(N2/12,11,$C$25,M25)+IPMT(N2/12,12,$C$25,M25))</f>
        <v>1.8878600694101601E-2</v>
      </c>
      <c r="O50" s="26">
        <f>-1*(IPMT(O2/12,1,$D$25,N25)+IPMT(O2/12,2,$D$25,N25)+IPMT(O2/12,3,$D$25,N25)+IPMT(O2/12,4,$D$25,N25)+IPMT(O2/12,5,$D$25,N25)+IPMT(O2/12,6,$D$25,N25)+IPMT(O2/12,7,$D$25,N25)+IPMT(O2/12,8,$D$25,N25)+IPMT(O2/12,9,$D$25,N25)+IPMT(O2/12,10,$D$25,N25)+IPMT(O2/12,11,$D$25,N25)+IPMT(O2/12,12,$D$25,N25))</f>
        <v>1.6073491731323913E-2</v>
      </c>
      <c r="P50" s="26">
        <f>-1*(IPMT(P2/12,1,$E$25,O25)+IPMT(P2/12,2,$E$25,O25)+IPMT(P2/12,3,$E$25,O25)+IPMT(P2/12,4,$E$25,O25)+IPMT(P2/12,5,$E$25,O25)+IPMT(P2/12,6,$E$25,O25)+IPMT(P2/12,7,$E$25,O25)+IPMT(P2/12,8,$E$25,O25)+IPMT(P2/12,9,$E$25,O25)+IPMT(P2/12,10,$E$25,O25)+IPMT(P2/12,11,$E$25,O25)+IPMT(P2/12,12,$E$25,O25))</f>
        <v>1.3028006982464348E-2</v>
      </c>
      <c r="Q50" s="26">
        <f>-1*(IPMT(Q2/12,1,$F$25,P25)+IPMT(Q2/12,2,$F$25,P25)+IPMT(Q2/12,3,$F$25,P25)+IPMT(Q2/12,4,$F$25,P25)+IPMT(Q2/12,5,$F$25,P25)+IPMT(Q2/12,6,$F$25,P25)+IPMT(Q2/12,7,$F$25,P25)+IPMT(Q2/12,8,$F$25,P25)+IPMT(Q2/12,9,$F$25,P25)+IPMT(Q2/12,10,$F$25,P25)+IPMT(Q2/12,11,$F$25,P25)+IPMT(Q2/12,12,$F$25,P25))</f>
        <v>8.7768894146243708E-3</v>
      </c>
      <c r="R50" s="26">
        <f>-1*(IPMT(R2/12,1,$G$25,Q25)+IPMT(R2/12,2,$G$25,Q25)+IPMT(R2/12,3,$G$25,Q25)+IPMT(R2/12,4,$G$25,Q25)+IPMT(R2/12,5,$G$25,Q25)+IPMT(R2/12,6,$G$25,Q25)+IPMT(R2/12,7,$G$25,Q25)+IPMT(R2/12,8,$G$25,Q25)+IPMT(R2/12,9,$G$25,Q25)+IPMT(R2/12,10,$G$25,Q25)+IPMT(R2/12,11,$G$25,Q25)+IPMT(R2/12,12,$G$25,Q25))</f>
        <v>5.1112091789161408E-3</v>
      </c>
      <c r="S50" s="26">
        <f>-1*(IPMT(S2/12,1,$H$25,R25)+IPMT(S2/12,2,$H$25,R25)+IPMT(S2/12,3,$H$25,R25)+IPMT(S2/12,4,$H$25,R25)+IPMT(S2/12,5,$H$25,R25)+IPMT(S2/12,6,$H$25,R25)+IPMT(S2/12,7,$H$25,R25)+IPMT(S2/12,8,$H$25,R25)+IPMT(S2/12,9,$H$25,R25)+IPMT(S2/12,10,$H$25,R25)+IPMT(S2/12,11,$H$25,R25)+IPMT(S2/12,12,$H$25,R25))</f>
        <v>2.1957609816388997E-3</v>
      </c>
    </row>
    <row r="51" spans="10:30">
      <c r="J51" s="5">
        <v>1994</v>
      </c>
      <c r="L51" s="25">
        <f>$I3*L3</f>
        <v>0.10741880583907554</v>
      </c>
      <c r="M51" s="25">
        <f>$I3*M3</f>
        <v>0.12831539025471564</v>
      </c>
      <c r="N51" s="26">
        <f>-1*(IPMT(N3/12,1,$B$25,M26)+IPMT(N3/12,2,$B$25,M26)+IPMT(N3/12,3,$B$25,M26)+IPMT(N3/12,4,$B$25,M26)+IPMT(N3/12,5,$B$25,M26)+IPMT(N3/12,6,$B$25,M26)+IPMT(N3/12,7,$B$25,M26)+IPMT(N3/12,8,$B$25,M26)+IPMT(N3/12,9,$B$25,M26)+IPMT(N3/12,10,$B$25,M26)+IPMT(N3/12,11,$B$25,M26)+IPMT(N3/12,12,$B$25,M26))</f>
        <v>0.13539142269711543</v>
      </c>
      <c r="O51" s="26">
        <f>-1*(IPMT(O3/12,1,$C$25,N26)+IPMT(O3/12,2,$C$25,N26)+IPMT(O3/12,3,$C$25,N26)+IPMT(O3/12,4,$C$25,N26)+IPMT(O3/12,5,$C$25,N26)+IPMT(O3/12,6,$C$25,N26)+IPMT(O3/12,7,$C$25,N26)+IPMT(O3/12,8,$C$25,N26)+IPMT(O3/12,9,$C$25,N26)+IPMT(O3/12,10,$C$25,N26)+IPMT(O3/12,11,$C$25,N26)+IPMT(O3/12,12,$C$25,N26))</f>
        <v>0.11909254112924496</v>
      </c>
      <c r="P51" s="26">
        <f>-1*(IPMT(P3/12,1,$D$25,O26)+IPMT(P3/12,2,$D$25,O26)+IPMT(P3/12,3,$D$25,O26)+IPMT(P3/12,4,$D$25,O26)+IPMT(P3/12,5,$D$25,O26)+IPMT(P3/12,6,$D$25,O26)+IPMT(P3/12,7,$D$25,O26)+IPMT(P3/12,8,$D$25,O26)+IPMT(P3/12,9,$D$25,O26)+IPMT(P3/12,10,$D$25,O26)+IPMT(P3/12,11,$D$25,O26)+IPMT(P3/12,12,$D$25,O26))</f>
        <v>0.10139697354271349</v>
      </c>
      <c r="Q51" s="26">
        <f>-1*(IPMT(Q3/12,1,$E$25,P26)+IPMT(Q3/12,2,$E$25,P26)+IPMT(Q3/12,3,$E$25,P26)+IPMT(Q3/12,4,$E$25,P26)+IPMT(Q3/12,5,$E$25,P26)+IPMT(Q3/12,6,$E$25,P26)+IPMT(Q3/12,7,$E$25,P26)+IPMT(Q3/12,8,$E$25,P26)+IPMT(Q3/12,9,$E$25,P26)+IPMT(Q3/12,10,$E$25,P26)+IPMT(Q3/12,11,$E$25,P26)+IPMT(Q3/12,12,$E$25,P26))</f>
        <v>7.4199795168452085E-2</v>
      </c>
      <c r="R51" s="26">
        <f>-1*(IPMT(R3/12,1,$F$25,Q26)+IPMT(R3/12,2,$F$25,Q26)+IPMT(R3/12,3,$F$25,Q26)+IPMT(R3/12,4,$F$25,Q26)+IPMT(R3/12,5,$F$25,Q26)+IPMT(R3/12,6,$F$25,Q26)+IPMT(R3/12,7,$F$25,Q26)+IPMT(R3/12,8,$F$25,Q26)+IPMT(R3/12,9,$F$25,Q26)+IPMT(R3/12,10,$F$25,Q26)+IPMT(R3/12,11,$F$25,Q26)+IPMT(R3/12,12,$F$25,Q26))</f>
        <v>5.1121795995855077E-2</v>
      </c>
      <c r="S51" s="26">
        <f>-1*(IPMT(S3/12,1,$G$25,R26)+IPMT(S3/12,2,$G$25,R26)+IPMT(S3/12,3,$G$25,R26)+IPMT(S3/12,4,$G$25,R26)+IPMT(S3/12,5,$G$25,R26)+IPMT(S3/12,6,$G$25,R26)+IPMT(S3/12,7,$G$25,R26)+IPMT(S3/12,8,$G$25,R26)+IPMT(S3/12,9,$G$25,R26)+IPMT(S3/12,10,$G$25,R26)+IPMT(S3/12,11,$G$25,R26)+IPMT(S3/12,12,$G$25,R26))</f>
        <v>3.8022494025791866E-2</v>
      </c>
      <c r="T51" s="26">
        <f>-1*(IPMT(T3/12,1,$H$25,S26)+IPMT(T3/12,2,$H$25,S26)+IPMT(T3/12,3,$H$25,S26)+IPMT(T3/12,4,$H$25,S26)+IPMT(T3/12,5,$H$25,S26)+IPMT(T3/12,6,$H$25,S26)+IPMT(T3/12,7,$H$25,S26)+IPMT(T3/12,8,$H$25,S26)+IPMT(T3/12,9,$H$25,S26)+IPMT(T3/12,10,$H$25,S26)+IPMT(T3/12,11,$H$25,S26)+IPMT(T3/12,12,$H$25,S26))</f>
        <v>1.0097171995111131E-2</v>
      </c>
    </row>
    <row r="52" spans="10:30">
      <c r="J52" s="5">
        <v>1995</v>
      </c>
      <c r="M52" s="25">
        <f>$I4*M4</f>
        <v>0.43017894675713586</v>
      </c>
      <c r="N52" s="25">
        <f>$I4*N4</f>
        <v>0.47765495434002297</v>
      </c>
      <c r="O52" s="26">
        <f>-1*(IPMT(O4/12,1,$B$25,N27)+IPMT(O4/12,2,$B$25,N27)+IPMT(O4/12,3,$B$25,N27)+IPMT(O4/12,4,$B$25,N27)+IPMT(O4/12,5,$B$25,N27)+IPMT(O4/12,6,$B$25,N27)+IPMT(O4/12,7,$B$25,N27)+IPMT(O4/12,8,$B$25,N27)+IPMT(O4/12,9,$B$25,N27)+IPMT(O4/12,10,$B$25,N27)+IPMT(O4/12,11,$B$25,N27)+IPMT(O4/12,12,$B$25,N27))</f>
        <v>0.45390143380446812</v>
      </c>
      <c r="P52" s="26">
        <f>-1*(IPMT(P4/12,1,$C$25,O27)+IPMT(P4/12,2,$C$25,O27)+IPMT(P4/12,3,$C$25,O27)+IPMT(P4/12,4,$C$25,O27)+IPMT(P4/12,5,$C$25,O27)+IPMT(P4/12,6,$C$25,O27)+IPMT(P4/12,7,$C$25,O27)+IPMT(P4/12,8,$C$25,O27)+IPMT(P4/12,9,$C$25,O27)+IPMT(P4/12,10,$C$25,O27)+IPMT(P4/12,11,$C$25,O27)+IPMT(P4/12,12,$C$25,O27))</f>
        <v>0.39925922999502927</v>
      </c>
      <c r="Q52" s="26">
        <f>-1*(IPMT(Q4/12,1,$D$25,P27)+IPMT(Q4/12,2,$D$25,P27)+IPMT(Q4/12,3,$D$25,P27)+IPMT(Q4/12,4,$D$25,P27)+IPMT(Q4/12,5,$D$25,P27)+IPMT(Q4/12,6,$D$25,P27)+IPMT(Q4/12,7,$D$25,P27)+IPMT(Q4/12,8,$D$25,P27)+IPMT(Q4/12,9,$D$25,P27)+IPMT(Q4/12,10,$D$25,P27)+IPMT(Q4/12,11,$D$25,P27)+IPMT(Q4/12,12,$D$25,P27))</f>
        <v>0.30691417620231715</v>
      </c>
      <c r="R52" s="26">
        <f>-1*(IPMT(R4/12,1,$E$25,Q27)+IPMT(R4/12,2,$E$25,Q27)+IPMT(R4/12,3,$E$25,Q27)+IPMT(R4/12,4,$E$25,Q27)+IPMT(R4/12,5,$E$25,Q27)+IPMT(R4/12,6,$E$25,Q27)+IPMT(R4/12,7,$E$25,Q27)+IPMT(R4/12,8,$E$25,Q27)+IPMT(R4/12,9,$E$25,Q27)+IPMT(R4/12,10,$E$25,Q27)+IPMT(R4/12,11,$E$25,Q27)+IPMT(R4/12,12,$E$25,Q27))</f>
        <v>0.22970473435547156</v>
      </c>
      <c r="S52" s="26">
        <f>-1*(IPMT(S4/12,1,$F$25,R27)+IPMT(S4/12,2,$F$25,R27)+IPMT(S4/12,3,$F$25,R27)+IPMT(S4/12,4,$F$25,R27)+IPMT(S4/12,5,$F$25,R27)+IPMT(S4/12,6,$F$25,R27)+IPMT(S4/12,7,$F$25,R27)+IPMT(S4/12,8,$F$25,R27)+IPMT(S4/12,9,$F$25,R27)+IPMT(S4/12,10,$F$25,R27)+IPMT(S4/12,11,$F$25,R27)+IPMT(S4/12,12,$F$25,R27))</f>
        <v>0.20215139818147934</v>
      </c>
      <c r="T52" s="26">
        <f>-1*(IPMT(T4/12,1,$G$25,S27)+IPMT(T4/12,2,$G$25,S27)+IPMT(T4/12,3,$G$25,S27)+IPMT(T4/12,4,$G$25,S27)+IPMT(T4/12,5,$G$25,S27)+IPMT(T4/12,6,$G$25,S27)+IPMT(T4/12,7,$G$25,S27)+IPMT(T4/12,8,$G$25,S27)+IPMT(T4/12,9,$G$25,S27)+IPMT(T4/12,10,$G$25,S27)+IPMT(T4/12,11,$G$25,S27)+IPMT(T4/12,12,$G$25,S27))</f>
        <v>9.2830729349403202E-2</v>
      </c>
      <c r="U52" s="26">
        <f>-1*(IPMT(U4/12,1,$H$25,T27)+IPMT(U4/12,2,$H$25,T27)+IPMT(U4/12,3,$H$25,T27)+IPMT(U4/12,4,$H$25,T27)+IPMT(U4/12,5,$H$25,T27)+IPMT(U4/12,6,$H$25,T27)+IPMT(U4/12,7,$H$25,T27)+IPMT(U4/12,8,$H$25,T27)+IPMT(U4/12,9,$H$25,T27)+IPMT(U4/12,10,$H$25,T27)+IPMT(U4/12,11,$H$25,T27)+IPMT(U4/12,12,$H$25,T27))</f>
        <v>2.2636954884854926E-2</v>
      </c>
    </row>
    <row r="53" spans="10:30">
      <c r="J53" s="5">
        <v>1996</v>
      </c>
      <c r="N53" s="25">
        <f>$I5*N5</f>
        <v>0.45702735663749999</v>
      </c>
      <c r="O53" s="25">
        <f>$I5*O5</f>
        <v>0.45702735663749999</v>
      </c>
      <c r="P53" s="26">
        <f>-1*(IPMT(P5/12,1,$B$25,O28)+IPMT(P5/12,2,$B$25,O28)+IPMT(P5/12,3,$B$25,O28)+IPMT(P5/12,4,$B$25,O28)+IPMT(P5/12,5,$B$25,O28)+IPMT(P5/12,6,$B$25,O28)+IPMT(P5/12,7,$B$25,O28)+IPMT(P5/12,8,$B$25,O28)+IPMT(P5/12,9,$B$25,O28)+IPMT(P5/12,10,$B$25,O28)+IPMT(P5/12,11,$B$25,O28)+IPMT(P5/12,12,$B$25,O28))</f>
        <v>0.43429963529270826</v>
      </c>
      <c r="Q53" s="26">
        <f>-1*(IPMT(Q5/12,1,$C$25,P28)+IPMT(Q5/12,2,$C$25,P28)+IPMT(Q5/12,3,$C$25,P28)+IPMT(Q5/12,4,$C$25,P28)+IPMT(Q5/12,5,$C$25,P28)+IPMT(Q5/12,6,$C$25,P28)+IPMT(Q5/12,7,$C$25,P28)+IPMT(Q5/12,8,$C$25,P28)+IPMT(Q5/12,9,$C$25,P28)+IPMT(Q5/12,10,$C$25,P28)+IPMT(Q5/12,11,$C$25,P28)+IPMT(Q5/12,12,$C$25,P28))</f>
        <v>0.34492055157433021</v>
      </c>
      <c r="R53" s="26">
        <f>-1*(IPMT(R5/12,1,$D$25,Q28)+IPMT(R5/12,2,$D$25,Q28)+IPMT(R5/12,3,$D$25,Q28)+IPMT(R5/12,4,$D$25,Q28)+IPMT(R5/12,5,$D$25,Q28)+IPMT(R5/12,6,$D$25,Q28)+IPMT(R5/12,7,$D$25,Q28)+IPMT(R5/12,8,$D$25,Q28)+IPMT(R5/12,9,$D$25,Q28)+IPMT(R5/12,10,$D$25,Q28)+IPMT(R5/12,11,$D$25,Q28)+IPMT(R5/12,12,$D$25,Q28))</f>
        <v>0.27120160609501076</v>
      </c>
      <c r="S53" s="26">
        <f>-1*(IPMT(S5/12,1,$E$25,R28)+IPMT(S5/12,2,$E$25,R28)+IPMT(S5/12,3,$E$25,R28)+IPMT(S5/12,4,$E$25,R28)+IPMT(S5/12,5,$E$25,R28)+IPMT(S5/12,6,$E$25,R28)+IPMT(S5/12,7,$E$25,R28)+IPMT(S5/12,8,$E$25,R28)+IPMT(S5/12,9,$E$25,R28)+IPMT(S5/12,10,$E$25,R28)+IPMT(S5/12,11,$E$25,R28)+IPMT(S5/12,12,$E$25,R28))</f>
        <v>0.25927646900361268</v>
      </c>
      <c r="T53" s="26">
        <f>-1*(IPMT(T5/12,1,$F$25,S28)+IPMT(T5/12,2,$F$25,S28)+IPMT(T5/12,3,$F$25,S28)+IPMT(T5/12,4,$F$25,S28)+IPMT(T5/12,5,$F$25,S28)+IPMT(T5/12,6,$F$25,S28)+IPMT(T5/12,7,$F$25,S28)+IPMT(T5/12,8,$F$25,S28)+IPMT(T5/12,9,$F$25,S28)+IPMT(T5/12,10,$F$25,S28)+IPMT(T5/12,11,$F$25,S28)+IPMT(T5/12,12,$F$25,S28))</f>
        <v>0.14084435646686261</v>
      </c>
      <c r="U53" s="26">
        <f>-1*(IPMT(U5/12,1,$G$25,T28)+IPMT(U5/12,2,$G$25,T28)+IPMT(U5/12,3,$G$25,T28)+IPMT(U5/12,4,$G$25,T28)+IPMT(U5/12,5,$G$25,T28)+IPMT(U5/12,6,$G$25,T28)+IPMT(U5/12,7,$G$25,T28)+IPMT(U5/12,8,$G$25,T28)+IPMT(U5/12,9,$G$25,T28)+IPMT(U5/12,10,$G$25,T28)+IPMT(U5/12,11,$G$25,T28)+IPMT(U5/12,12,$G$25,T28))</f>
        <v>5.9360647633655547E-2</v>
      </c>
      <c r="V53" s="26">
        <f>-1*(IPMT(V5/12,1,$H$25,U28)+IPMT(V5/12,2,$H$25,U28)+IPMT(V5/12,3,$H$25,U28)+IPMT(V5/12,4,$H$25,U28)+IPMT(V5/12,5,$H$25,U28)+IPMT(V5/12,6,$H$25,U28)+IPMT(V5/12,7,$H$25,U28)+IPMT(V5/12,8,$H$25,U28)+IPMT(V5/12,9,$H$25,U28)+IPMT(V5/12,10,$H$25,U28)+IPMT(V5/12,11,$H$25,U28)+IPMT(V5/12,12,$H$25,U28))</f>
        <v>1.7872482803588687E-2</v>
      </c>
    </row>
    <row r="54" spans="10:30">
      <c r="J54" s="5">
        <v>1997</v>
      </c>
      <c r="O54" s="25">
        <f>$I6*O6</f>
        <v>0.51573037889999995</v>
      </c>
      <c r="P54" s="25">
        <f>$I6*P6</f>
        <v>0.51573037889999995</v>
      </c>
      <c r="Q54" s="26">
        <f>-1*(IPMT(Q6/12,1,$B$25,P29)+IPMT(Q6/12,2,$B$25,P29)+IPMT(Q6/12,3,$B$25,P29)+IPMT(Q6/12,4,$B$25,P29)+IPMT(Q6/12,5,$B$25,P29)+IPMT(Q6/12,6,$B$25,P29)+IPMT(Q6/12,7,$B$25,P29)+IPMT(Q6/12,8,$B$25,P29)+IPMT(Q6/12,9,$B$25,P29)+IPMT(Q6/12,10,$B$25,P29)+IPMT(Q6/12,11,$B$25,P29)+IPMT(Q6/12,12,$B$25,P29))</f>
        <v>0.44250929387650434</v>
      </c>
      <c r="R54" s="26">
        <f>-1*(IPMT(R6/12,1,$C$25,Q29)+IPMT(R6/12,2,$C$25,Q29)+IPMT(R6/12,3,$C$25,Q29)+IPMT(R6/12,4,$C$25,Q29)+IPMT(R6/12,5,$C$25,Q29)+IPMT(R6/12,6,$C$25,Q29)+IPMT(R6/12,7,$C$25,Q29)+IPMT(R6/12,8,$C$25,Q29)+IPMT(R6/12,9,$C$25,Q29)+IPMT(R6/12,10,$C$25,Q29)+IPMT(R6/12,11,$C$25,Q29)+IPMT(R6/12,12,$C$25,Q29))</f>
        <v>0.35950038602759132</v>
      </c>
      <c r="S54" s="26">
        <f>-1*(IPMT(S6/12,1,$D$25,R29)+IPMT(S6/12,2,$D$25,R29)+IPMT(S6/12,3,$D$25,R29)+IPMT(S6/12,4,$D$25,R29)+IPMT(S6/12,5,$D$25,R29)+IPMT(S6/12,6,$D$25,R29)+IPMT(S6/12,7,$D$25,R29)+IPMT(S6/12,8,$D$25,R29)+IPMT(S6/12,9,$D$25,R29)+IPMT(S6/12,10,$D$25,R29)+IPMT(S6/12,11,$D$25,R29)+IPMT(S6/12,12,$D$25,R29))</f>
        <v>0.36107017397996954</v>
      </c>
      <c r="T54" s="26">
        <f>-1*(IPMT(T6/12,1,$E$25,S29)+IPMT(T6/12,2,$E$25,S29)+IPMT(T6/12,3,$E$25,S29)+IPMT(T6/12,4,$E$25,S29)+IPMT(T6/12,5,$E$25,S29)+IPMT(T6/12,6,$E$25,S29)+IPMT(T6/12,7,$E$25,S29)+IPMT(T6/12,8,$E$25,S29)+IPMT(T6/12,9,$E$25,S29)+IPMT(T6/12,10,$E$25,S29)+IPMT(T6/12,11,$E$25,S29)+IPMT(T6/12,12,$E$25,S29))</f>
        <v>0.21305366060372249</v>
      </c>
      <c r="U54" s="26">
        <f>-1*(IPMT(U6/12,1,$F$25,T29)+IPMT(U6/12,2,$F$25,T29)+IPMT(U6/12,3,$F$25,T29)+IPMT(U6/12,4,$F$25,T29)+IPMT(U6/12,5,$F$25,T29)+IPMT(U6/12,6,$F$25,T29)+IPMT(U6/12,7,$F$25,T29)+IPMT(U6/12,8,$F$25,T29)+IPMT(U6/12,9,$F$25,T29)+IPMT(U6/12,10,$F$25,T29)+IPMT(U6/12,11,$F$25,T29)+IPMT(U6/12,12,$F$25,T29))</f>
        <v>0.10623239051384611</v>
      </c>
      <c r="V54" s="26">
        <f>-1*(IPMT(V6/12,1,$G$25,U29)+IPMT(V6/12,2,$G$25,U29)+IPMT(V6/12,3,$G$25,U29)+IPMT(V6/12,4,$G$25,U29)+IPMT(V6/12,5,$G$25,U29)+IPMT(V6/12,6,$G$25,U29)+IPMT(V6/12,7,$G$25,U29)+IPMT(V6/12,8,$G$25,U29)+IPMT(V6/12,9,$G$25,U29)+IPMT(V6/12,10,$G$25,U29)+IPMT(V6/12,11,$G$25,U29)+IPMT(V6/12,12,$G$25,U29))</f>
        <v>5.5280521335371736E-2</v>
      </c>
      <c r="W54" s="26">
        <f>-1*(IPMT(W6/12,1,$H$25,V29)+IPMT(W6/12,2,$H$25,V29)+IPMT(W6/12,3,$H$25,V29)+IPMT(W6/12,4,$H$25,V29)+IPMT(W6/12,5,$H$25,V29)+IPMT(W6/12,6,$H$25,V29)+IPMT(W6/12,7,$H$25,V29)+IPMT(W6/12,8,$H$25,V29)+IPMT(W6/12,9,$H$25,V29)+IPMT(W6/12,10,$H$25,V29)+IPMT(W6/12,11,$H$25,V29)+IPMT(W6/12,12,$H$25,V29))</f>
        <v>1.9432130193408739E-2</v>
      </c>
    </row>
    <row r="55" spans="10:30">
      <c r="J55" s="5">
        <v>1998</v>
      </c>
      <c r="P55" s="25">
        <f>$I7*P7</f>
        <v>0.56702322690750007</v>
      </c>
      <c r="Q55" s="25">
        <f>$I7*Q7</f>
        <v>0.51272645730059996</v>
      </c>
      <c r="R55" s="26">
        <f>-1*(IPMT(R7/12,1,$B$25,Q30)+IPMT(R7/12,2,$B$25,Q30)+IPMT(R7/12,3,$B$25,Q30)+IPMT(R7/12,4,$B$25,Q30)+IPMT(R7/12,5,$B$25,Q30)+IPMT(R7/12,6,$B$25,Q30)+IPMT(R7/12,7,$B$25,Q30)+IPMT(R7/12,8,$B$25,Q30)+IPMT(R7/12,9,$B$25,Q30)+IPMT(R7/12,10,$B$25,Q30)+IPMT(R7/12,11,$B$25,Q30)+IPMT(R7/12,12,$B$25,Q30))</f>
        <v>0.45084573058654448</v>
      </c>
      <c r="S55" s="26">
        <f>-1*(IPMT(S7/12,1,$C$25,R30)+IPMT(S7/12,2,$C$25,R30)+IPMT(S7/12,3,$C$25,R30)+IPMT(S7/12,4,$C$25,R30)+IPMT(S7/12,5,$C$25,R30)+IPMT(S7/12,6,$C$25,R30)+IPMT(S7/12,7,$C$25,R30)+IPMT(S7/12,8,$C$25,R30)+IPMT(S7/12,9,$C$25,R30)+IPMT(S7/12,10,$C$25,R30)+IPMT(S7/12,11,$C$25,R30)+IPMT(S7/12,12,$C$25,R30))</f>
        <v>0.46786335799295037</v>
      </c>
      <c r="T55" s="26">
        <f>-1*(IPMT(T7/12,1,$D$25,S30)+IPMT(T7/12,2,$D$25,S30)+IPMT(T7/12,3,$D$25,S30)+IPMT(T7/12,4,$D$25,S30)+IPMT(T7/12,5,$D$25,S30)+IPMT(T7/12,6,$D$25,S30)+IPMT(T7/12,7,$D$25,S30)+IPMT(T7/12,8,$D$25,S30)+IPMT(T7/12,9,$D$25,S30)+IPMT(T7/12,10,$D$25,S30)+IPMT(T7/12,11,$D$25,S30)+IPMT(T7/12,12,$D$25,S30))</f>
        <v>0.29001414197898401</v>
      </c>
      <c r="U55" s="26">
        <f>-1*(IPMT(U7/12,1,$E$25,T30)+IPMT(U7/12,2,$E$25,T30)+IPMT(U7/12,3,$E$25,T30)+IPMT(U7/12,4,$E$25,T30)+IPMT(U7/12,5,$E$25,T30)+IPMT(U7/12,6,$E$25,T30)+IPMT(U7/12,7,$E$25,T30)+IPMT(U7/12,8,$E$25,T30)+IPMT(U7/12,9,$E$25,T30)+IPMT(U7/12,10,$E$25,T30)+IPMT(U7/12,11,$E$25,T30)+IPMT(U7/12,12,$E$25,T30))</f>
        <v>0.1571035490292319</v>
      </c>
      <c r="V55" s="26">
        <f>-1*(IPMT(V7/12,1,$F$25,U30)+IPMT(V7/12,2,$F$25,U30)+IPMT(V7/12,3,$F$25,U30)+IPMT(V7/12,4,$F$25,U30)+IPMT(V7/12,5,$F$25,U30)+IPMT(V7/12,6,$F$25,U30)+IPMT(V7/12,7,$F$25,U30)+IPMT(V7/12,8,$F$25,U30)+IPMT(V7/12,9,$F$25,U30)+IPMT(V7/12,10,$F$25,U30)+IPMT(V7/12,11,$F$25,U30)+IPMT(V7/12,12,$F$25,U30))</f>
        <v>9.6730734138962868E-2</v>
      </c>
      <c r="W55" s="26">
        <f>-1*(IPMT(W7/12,1,$G$25,V30)+IPMT(W7/12,2,$G$25,V30)+IPMT(W7/12,3,$G$25,V30)+IPMT(W7/12,4,$G$25,V30)+IPMT(W7/12,5,$G$25,V30)+IPMT(W7/12,6,$G$25,V30)+IPMT(W7/12,7,$G$25,V30)+IPMT(W7/12,8,$G$25,V30)+IPMT(W7/12,9,$G$25,V30)+IPMT(W7/12,10,$G$25,V30)+IPMT(W7/12,11,$G$25,V30)+IPMT(W7/12,12,$G$25,V30))</f>
        <v>5.8771947565508499E-2</v>
      </c>
      <c r="X55" s="26">
        <f>-1*(IPMT(X7/12,1,$H$25,W30)+IPMT(X7/12,2,$H$25,W30)+IPMT(X7/12,3,$H$25,W30)+IPMT(X7/12,4,$H$25,W30)+IPMT(X7/12,5,$H$25,W30)+IPMT(X7/12,6,$H$25,W30)+IPMT(X7/12,7,$H$25,W30)+IPMT(X7/12,8,$H$25,W30)+IPMT(X7/12,9,$H$25,W30)+IPMT(X7/12,10,$H$25,W30)+IPMT(X7/12,11,$H$25,W30)+IPMT(X7/12,12,$H$25,W30))</f>
        <v>3.3064706740419385E-2</v>
      </c>
    </row>
    <row r="56" spans="10:30">
      <c r="J56" s="5">
        <v>1999</v>
      </c>
      <c r="Q56" s="25">
        <f>$I8*Q8</f>
        <v>0.55838648041439998</v>
      </c>
      <c r="R56" s="25">
        <f>$I8*R8</f>
        <v>0.51796708370879996</v>
      </c>
      <c r="S56" s="26">
        <f>-1*(IPMT(S8/12,1,$B$25,R31)+IPMT(S8/12,2,$B$25,R31)+IPMT(S8/12,3,$B$25,R31)+IPMT(S8/12,4,$B$25,R31)+IPMT(S8/12,5,$B$25,R31)+IPMT(S8/12,6,$B$25,R31)+IPMT(S8/12,7,$B$25,R31)+IPMT(S8/12,8,$B$25,R31)+IPMT(S8/12,9,$B$25,R31)+IPMT(S8/12,10,$B$25,R31)+IPMT(S8/12,11,$B$25,R31)+IPMT(S8/12,12,$B$25,R31))</f>
        <v>0.58247817699680471</v>
      </c>
      <c r="T56" s="26">
        <f>-1*(IPMT(T8/12,1,$C$25,S31)+IPMT(T8/12,2,$C$25,S31)+IPMT(T8/12,3,$C$25,S31)+IPMT(T8/12,4,$C$25,S31)+IPMT(T8/12,5,$C$25,S31)+IPMT(T8/12,6,$C$25,S31)+IPMT(T8/12,7,$C$25,S31)+IPMT(T8/12,8,$C$25,S31)+IPMT(T8/12,9,$C$25,S31)+IPMT(T8/12,10,$C$25,S31)+IPMT(T8/12,11,$C$25,S31)+IPMT(T8/12,12,$C$25,S31))</f>
        <v>0.3730538551013351</v>
      </c>
      <c r="U56" s="26">
        <f>-1*(IPMT(U8/12,1,$D$25,T31)+IPMT(U8/12,2,$D$25,T31)+IPMT(U8/12,3,$D$25,T31)+IPMT(U8/12,4,$D$25,T31)+IPMT(U8/12,5,$D$25,T31)+IPMT(U8/12,6,$D$25,T31)+IPMT(U8/12,7,$D$25,T31)+IPMT(U8/12,8,$D$25,T31)+IPMT(U8/12,9,$D$25,T31)+IPMT(U8/12,10,$D$25,T31)+IPMT(U8/12,11,$D$25,T31)+IPMT(U8/12,12,$D$25,T31))</f>
        <v>0.21233750274634092</v>
      </c>
      <c r="V56" s="26">
        <f>-1*(IPMT(V8/12,1,$E$25,U31)+IPMT(V8/12,2,$E$25,U31)+IPMT(V8/12,3,$E$25,U31)+IPMT(V8/12,4,$E$25,U31)+IPMT(V8/12,5,$E$25,U31)+IPMT(V8/12,6,$E$25,U31)+IPMT(V8/12,7,$E$25,U31)+IPMT(V8/12,8,$E$25,U31)+IPMT(V8/12,9,$E$25,U31)+IPMT(V8/12,10,$E$25,U31)+IPMT(V8/12,11,$E$25,U31)+IPMT(V8/12,12,$E$25,U31))</f>
        <v>0.14205553448043778</v>
      </c>
      <c r="W56" s="26">
        <f>-1*(IPMT(W8/12,1,$F$25,V31)+IPMT(W8/12,2,$F$25,V31)+IPMT(W8/12,3,$F$25,V31)+IPMT(W8/12,4,$F$25,V31)+IPMT(W8/12,5,$F$25,V31)+IPMT(W8/12,6,$F$25,V31)+IPMT(W8/12,7,$F$25,V31)+IPMT(W8/12,8,$F$25,V31)+IPMT(W8/12,9,$F$25,V31)+IPMT(W8/12,10,$F$25,V31)+IPMT(W8/12,11,$F$25,V31)+IPMT(W8/12,12,$F$25,V31))</f>
        <v>0.10212860087877934</v>
      </c>
      <c r="X56" s="26">
        <f>-1*(IPMT(X8/12,1,$G$25,W31)+IPMT(X8/12,2,$G$25,W31)+IPMT(X8/12,3,$G$25,W31)+IPMT(X8/12,4,$G$25,W31)+IPMT(X8/12,5,$G$25,W31)+IPMT(X8/12,6,$G$25,W31)+IPMT(X8/12,7,$G$25,W31)+IPMT(X8/12,8,$G$25,W31)+IPMT(X8/12,9,$G$25,W31)+IPMT(X8/12,10,$G$25,W31)+IPMT(X8/12,11,$G$25,W31)+IPMT(X8/12,12,$G$25,W31))</f>
        <v>9.9400859956427084E-2</v>
      </c>
      <c r="Y56" s="26">
        <f>-1*(IPMT(Y8/12,1,$H$25,X31)+IPMT(Y8/12,2,$H$25,X31)+IPMT(Y8/12,3,$H$25,X31)+IPMT(Y8/12,4,$H$25,X31)+IPMT(Y8/12,5,$H$25,X31)+IPMT(Y8/12,6,$H$25,X31)+IPMT(Y8/12,7,$H$25,X31)+IPMT(Y8/12,8,$H$25,X31)+IPMT(Y8/12,9,$H$25,X31)+IPMT(Y8/12,10,$H$25,X31)+IPMT(Y8/12,11,$H$25,X31)+IPMT(Y8/12,12,$H$25,X31))</f>
        <v>4.830523521093387E-2</v>
      </c>
    </row>
    <row r="57" spans="10:30">
      <c r="J57" s="5">
        <v>2000</v>
      </c>
      <c r="R57" s="25">
        <f>$I9*R9</f>
        <v>0.5864716604539999</v>
      </c>
      <c r="S57" s="25">
        <f>$I9*S9</f>
        <v>0.69410446519049995</v>
      </c>
      <c r="T57" s="26">
        <f>-1*(IPMT(T9/12,1,$B$25,S32)+IPMT(T9/12,2,$B$25,S32)+IPMT(T9/12,3,$B$25,S32)+IPMT(T9/12,4,$B$25,S32)+IPMT(T9/12,5,$B$25,S32)+IPMT(T9/12,6,$B$25,S32)+IPMT(T9/12,7,$B$25,S32)+IPMT(T9/12,8,$B$25,S32)+IPMT(T9/12,9,$B$25,S32)+IPMT(T9/12,10,$B$25,S32)+IPMT(T9/12,11,$B$25,S32)+IPMT(T9/12,12,$B$25,S32))</f>
        <v>0.4803644324739727</v>
      </c>
      <c r="U57" s="26">
        <f>-1*(IPMT(U9/12,1,$C$25,T32)+IPMT(U9/12,2,$C$25,T32)+IPMT(U9/12,3,$C$25,T32)+IPMT(U9/12,4,$C$25,T32)+IPMT(U9/12,5,$C$25,T32)+IPMT(U9/12,6,$C$25,T32)+IPMT(U9/12,7,$C$25,T32)+IPMT(U9/12,8,$C$25,T32)+IPMT(U9/12,9,$C$25,T32)+IPMT(U9/12,10,$C$25,T32)+IPMT(U9/12,11,$C$25,T32)+IPMT(U9/12,12,$C$25,T32))</f>
        <v>0.28255690433553937</v>
      </c>
      <c r="V57" s="26">
        <f>-1*(IPMT(V9/12,1,$D$25,U32)+IPMT(V9/12,2,$D$25,U32)+IPMT(V9/12,3,$D$25,U32)+IPMT(V9/12,4,$D$25,U32)+IPMT(V9/12,5,$D$25,U32)+IPMT(V9/12,6,$D$25,U32)+IPMT(V9/12,7,$D$25,U32)+IPMT(V9/12,8,$D$25,U32)+IPMT(V9/12,9,$D$25,U32)+IPMT(V9/12,10,$D$25,U32)+IPMT(V9/12,11,$D$25,U32)+IPMT(V9/12,12,$D$25,U32))</f>
        <v>0.19864497985582108</v>
      </c>
      <c r="W57" s="26">
        <f>-1*(IPMT(W9/12,1,$E$25,V32)+IPMT(W9/12,2,$E$25,V32)+IPMT(W9/12,3,$E$25,V32)+IPMT(W9/12,4,$E$25,V32)+IPMT(W9/12,5,$E$25,V32)+IPMT(W9/12,6,$E$25,V32)+IPMT(W9/12,7,$E$25,V32)+IPMT(W9/12,8,$E$25,V32)+IPMT(W9/12,9,$E$25,V32)+IPMT(W9/12,10,$E$25,V32)+IPMT(W9/12,11,$E$25,V32)+IPMT(W9/12,12,$E$25,V32))</f>
        <v>0.15518000609588575</v>
      </c>
      <c r="X57" s="26">
        <f>-1*(IPMT(X9/12,1,$F$25,W32)+IPMT(X9/12,2,$F$25,W32)+IPMT(X9/12,3,$F$25,W32)+IPMT(X9/12,4,$F$25,W32)+IPMT(X9/12,5,$F$25,W32)+IPMT(X9/12,6,$F$25,W32)+IPMT(X9/12,7,$F$25,W32)+IPMT(X9/12,8,$F$25,W32)+IPMT(X9/12,9,$F$25,W32)+IPMT(X9/12,10,$F$25,W32)+IPMT(X9/12,11,$F$25,W32)+IPMT(X9/12,12,$F$25,W32))</f>
        <v>0.17874109641158889</v>
      </c>
      <c r="Y57" s="26">
        <f>-1*(IPMT(Y9/12,1,$G$25,X32)+IPMT(Y9/12,2,$G$25,X32)+IPMT(Y9/12,3,$G$25,X32)+IPMT(Y9/12,4,$G$25,X32)+IPMT(Y9/12,5,$G$25,X32)+IPMT(Y9/12,6,$G$25,X32)+IPMT(Y9/12,7,$G$25,X32)+IPMT(Y9/12,8,$G$25,X32)+IPMT(Y9/12,9,$G$25,X32)+IPMT(Y9/12,10,$G$25,X32)+IPMT(Y9/12,11,$G$25,X32)+IPMT(Y9/12,12,$G$25,X32))</f>
        <v>0.15035376017465024</v>
      </c>
      <c r="Z57" s="26">
        <f>-1*(IPMT(Z9/12,1,$H$25,Y32)+IPMT(Z9/12,2,$H$25,Y32)+IPMT(Z9/12,3,$H$25,Y32)+IPMT(Z9/12,4,$H$25,Y32)+IPMT(Z9/12,5,$H$25,Y32)+IPMT(Z9/12,6,$H$25,Y32)+IPMT(Z9/12,7,$H$25,Y32)+IPMT(Z9/12,8,$H$25,Y32)+IPMT(Z9/12,9,$H$25,Y32)+IPMT(Z9/12,10,$H$25,Y32)+IPMT(Z9/12,11,$H$25,Y32)+IPMT(Z9/12,12,$H$25,Y32))</f>
        <v>5.5141359855847887E-2</v>
      </c>
    </row>
    <row r="58" spans="10:30">
      <c r="J58" s="5">
        <v>2001</v>
      </c>
      <c r="S58" s="25">
        <f>$I10*S10</f>
        <v>0.77038433764110015</v>
      </c>
      <c r="T58" s="25">
        <f>$I10*T10</f>
        <v>0.56344348992310012</v>
      </c>
      <c r="U58" s="26">
        <f>-1*(IPMT(U10/12,1,$B$25,T33)+IPMT(U10/12,2,$B$25,T33)+IPMT(U10/12,3,$B$25,T33)+IPMT(U10/12,4,$B$25,T33)+IPMT(U10/12,5,$B$25,T33)+IPMT(U10/12,6,$B$25,T33)+IPMT(U10/12,7,$B$25,T33)+IPMT(U10/12,8,$B$25,T33)+IPMT(U10/12,9,$B$25,T33)+IPMT(U10/12,10,$B$25,T33)+IPMT(U10/12,11,$B$25,T33)+IPMT(U10/12,12,$B$25,T33))</f>
        <v>0.35999159131784236</v>
      </c>
      <c r="V58" s="26">
        <f>-1*(IPMT(V10/12,1,$C$25,U33)+IPMT(V10/12,2,$C$25,U33)+IPMT(V10/12,3,$C$25,U33)+IPMT(V10/12,4,$C$25,U33)+IPMT(V10/12,5,$C$25,U33)+IPMT(V10/12,6,$C$25,U33)+IPMT(V10/12,7,$C$25,U33)+IPMT(V10/12,8,$C$25,U33)+IPMT(V10/12,9,$C$25,U33)+IPMT(V10/12,10,$C$25,U33)+IPMT(V10/12,11,$C$25,U33)+IPMT(V10/12,12,$C$25,U33))</f>
        <v>0.26157369080831039</v>
      </c>
      <c r="W58" s="26">
        <f>-1*(IPMT(W10/12,1,$D$25,V33)+IPMT(W10/12,2,$D$25,V33)+IPMT(W10/12,3,$D$25,V33)+IPMT(W10/12,4,$D$25,V33)+IPMT(W10/12,5,$D$25,V33)+IPMT(W10/12,6,$D$25,V33)+IPMT(W10/12,7,$D$25,V33)+IPMT(W10/12,8,$D$25,V33)+IPMT(W10/12,9,$D$25,V33)+IPMT(W10/12,10,$D$25,V33)+IPMT(W10/12,11,$D$25,V33)+IPMT(W10/12,12,$D$25,V33))</f>
        <v>0.21473670343188792</v>
      </c>
      <c r="X58" s="26">
        <f>-1*(IPMT(X10/12,1,$E$25,W33)+IPMT(X10/12,2,$E$25,W33)+IPMT(X10/12,3,$E$25,W33)+IPMT(X10/12,4,$E$25,W33)+IPMT(X10/12,5,$E$25,W33)+IPMT(X10/12,6,$E$25,W33)+IPMT(X10/12,7,$E$25,W33)+IPMT(X10/12,8,$E$25,W33)+IPMT(X10/12,9,$E$25,W33)+IPMT(X10/12,10,$E$25,W33)+IPMT(X10/12,11,$E$25,W33)+IPMT(X10/12,12,$E$25,W33))</f>
        <v>0.26876692482865772</v>
      </c>
      <c r="Y58" s="26">
        <f>-1*(IPMT(Y10/12,1,$F$25,X33)+IPMT(Y10/12,2,$F$25,X33)+IPMT(Y10/12,3,$F$25,X33)+IPMT(Y10/12,4,$F$25,X33)+IPMT(Y10/12,5,$F$25,X33)+IPMT(Y10/12,6,$F$25,X33)+IPMT(Y10/12,7,$F$25,X33)+IPMT(Y10/12,8,$F$25,X33)+IPMT(Y10/12,9,$F$25,X33)+IPMT(Y10/12,10,$F$25,X33)+IPMT(Y10/12,11,$F$25,X33)+IPMT(Y10/12,12,$F$25,X33))</f>
        <v>0.26753893887256852</v>
      </c>
      <c r="Z58" s="26">
        <f>-1*(IPMT(Z10/12,1,$G$25,Y33)+IPMT(Z10/12,2,$G$25,Y33)+IPMT(Z10/12,3,$G$25,Y33)+IPMT(Z10/12,4,$G$25,Y33)+IPMT(Z10/12,5,$G$25,Y33)+IPMT(Z10/12,6,$G$25,Y33)+IPMT(Z10/12,7,$G$25,Y33)+IPMT(Z10/12,8,$G$25,Y33)+IPMT(Z10/12,9,$G$25,Y33)+IPMT(Z10/12,10,$G$25,Y33)+IPMT(Z10/12,11,$G$25,Y33)+IPMT(Z10/12,12,$G$25,Y33))</f>
        <v>0.1697942643108418</v>
      </c>
      <c r="AA58" s="26">
        <f>-1*(IPMT(AA10/12,1,$H$25,Z33)+IPMT(AA10/12,2,$H$25,Z33)+IPMT(AA10/12,3,$H$25,Z33)+IPMT(AA10/12,4,$H$25,Z33)+IPMT(AA10/12,5,$H$25,Z33)+IPMT(AA10/12,6,$H$25,Z33)+IPMT(AA10/12,7,$H$25,Z33)+IPMT(AA10/12,8,$H$25,Z33)+IPMT(AA10/12,9,$H$25,Z33)+IPMT(AA10/12,10,$H$25,Z33)+IPMT(AA10/12,11,$H$25,Z33)+IPMT(AA10/12,12,$H$25,Z33))</f>
        <v>3.5753692467169668E-2</v>
      </c>
    </row>
    <row r="59" spans="10:30">
      <c r="J59" s="5">
        <v>2002</v>
      </c>
      <c r="T59" s="25">
        <f>$I11*T11</f>
        <v>0.64356983582850003</v>
      </c>
      <c r="U59" s="25">
        <f>$I11*U11</f>
        <v>0.43620927102899992</v>
      </c>
      <c r="V59" s="26">
        <f>-1*(IPMT(V11/12,1,$B$25,U34)+IPMT(V11/12,2,$B$25,U34)+IPMT(V11/12,3,$B$25,U34)+IPMT(V11/12,4,$B$25,U34)+IPMT(V11/12,5,$B$25,U34)+IPMT(V11/12,6,$B$25,U34)+IPMT(V11/12,7,$B$25,U34)+IPMT(V11/12,8,$B$25,U34)+IPMT(V11/12,9,$B$25,U34)+IPMT(V11/12,10,$B$25,U34)+IPMT(V11/12,11,$B$25,U34)+IPMT(V11/12,12,$B$25,U34))</f>
        <v>0.34591521797489938</v>
      </c>
      <c r="W59" s="26">
        <f>-1*(IPMT(W11/12,1,$C$25,V34)+IPMT(W11/12,2,$C$25,V34)+IPMT(W11/12,3,$C$25,V34)+IPMT(W11/12,4,$C$25,V34)+IPMT(W11/12,5,$C$25,V34)+IPMT(W11/12,6,$C$25,V34)+IPMT(W11/12,7,$C$25,V34)+IPMT(W11/12,8,$C$25,V34)+IPMT(W11/12,9,$C$25,V34)+IPMT(W11/12,10,$C$25,V34)+IPMT(W11/12,11,$C$25,V34)+IPMT(W11/12,12,$C$25,V34))</f>
        <v>0.29351111351189785</v>
      </c>
      <c r="X59" s="26">
        <f>-1*(IPMT(X11/12,1,$D$25,W34)+IPMT(X11/12,2,$D$25,W34)+IPMT(X11/12,3,$D$25,W34)+IPMT(X11/12,4,$D$25,W34)+IPMT(X11/12,5,$D$25,W34)+IPMT(X11/12,6,$D$25,W34)+IPMT(X11/12,7,$D$25,W34)+IPMT(X11/12,8,$D$25,W34)+IPMT(X11/12,9,$D$25,W34)+IPMT(X11/12,10,$D$25,W34)+IPMT(X11/12,11,$D$25,W34)+IPMT(X11/12,12,$D$25,W34))</f>
        <v>0.38604949576812647</v>
      </c>
      <c r="Y59" s="26">
        <f>-1*(IPMT(Y11/12,1,$E$25,X34)+IPMT(Y11/12,2,$E$25,X34)+IPMT(Y11/12,3,$E$25,X34)+IPMT(Y11/12,4,$E$25,X34)+IPMT(Y11/12,5,$E$25,X34)+IPMT(Y11/12,6,$E$25,X34)+IPMT(Y11/12,7,$E$25,X34)+IPMT(Y11/12,8,$E$25,X34)+IPMT(Y11/12,9,$E$25,X34)+IPMT(Y11/12,10,$E$25,X34)+IPMT(Y11/12,11,$E$25,X34)+IPMT(Y11/12,12,$E$25,X34))</f>
        <v>0.41752256907325758</v>
      </c>
      <c r="Z59" s="26">
        <f>-1*(IPMT(Z11/12,1,$F$25,Y34)+IPMT(Z11/12,2,$F$25,Y34)+IPMT(Z11/12,3,$F$25,Y34)+IPMT(Z11/12,4,$F$25,Y34)+IPMT(Z11/12,5,$F$25,Y34)+IPMT(Z11/12,6,$F$25,Y34)+IPMT(Z11/12,7,$F$25,Y34)+IPMT(Z11/12,8,$F$25,Y34)+IPMT(Z11/12,9,$F$25,Y34)+IPMT(Z11/12,10,$F$25,Y34)+IPMT(Z11/12,11,$F$25,Y34)+IPMT(Z11/12,12,$F$25,Y34))</f>
        <v>0.31351502472338327</v>
      </c>
      <c r="AA59" s="26">
        <f>-1*(IPMT(AA11/12,1,$G$25,Z34)+IPMT(AA11/12,2,$G$25,Z34)+IPMT(AA11/12,3,$G$25,Z34)+IPMT(AA11/12,4,$G$25,Z34)+IPMT(AA11/12,5,$G$25,Z34)+IPMT(AA11/12,6,$G$25,Z34)+IPMT(AA11/12,7,$G$25,Z34)+IPMT(AA11/12,8,$G$25,Z34)+IPMT(AA11/12,9,$G$25,Z34)+IPMT(AA11/12,10,$G$25,Z34)+IPMT(AA11/12,11,$G$25,Z34)+IPMT(AA11/12,12,$G$25,Z34))</f>
        <v>0.11408587228524206</v>
      </c>
      <c r="AB59" s="26">
        <f>-1*(IPMT(AB11/12,1,$H$25,AA34)+IPMT(AB11/12,2,$H$25,AA34)+IPMT(AB11/12,3,$H$25,AA34)+IPMT(AB11/12,4,$H$25,AA34)+IPMT(AB11/12,5,$H$25,AA34)+IPMT(AB11/12,6,$H$25,AA34)+IPMT(AB11/12,7,$H$25,AA34)+IPMT(AB11/12,8,$H$25,AA34)+IPMT(AB11/12,9,$H$25,AA34)+IPMT(AB11/12,10,$H$25,AA34)+IPMT(AB11/12,11,$H$25,AA34)+IPMT(AB11/12,12,$H$25,AA34))</f>
        <v>2.3997024244427269E-2</v>
      </c>
    </row>
    <row r="60" spans="10:30">
      <c r="J60" s="5">
        <v>2003</v>
      </c>
      <c r="U60" s="25">
        <f>$I12*U12</f>
        <v>0.51512941802000001</v>
      </c>
      <c r="V60" s="25">
        <f>$I12*V12</f>
        <v>0.43392675114000001</v>
      </c>
      <c r="W60" s="26">
        <f>-1*(IPMT(W12/12,1,$B$25,V35)+IPMT(W12/12,2,$B$25,V35)+IPMT(W12/12,3,$B$25,V35)+IPMT(W12/12,4,$B$25,V35)+IPMT(W12/12,5,$B$25,V35)+IPMT(W12/12,6,$B$25,V35)+IPMT(W12/12,7,$B$25,V35)+IPMT(W12/12,8,$B$25,V35)+IPMT(W12/12,9,$B$25,V35)+IPMT(W12/12,10,$B$25,V35)+IPMT(W12/12,11,$B$25,V35)+IPMT(W12/12,12,$B$25,V35))</f>
        <v>0.40248544026567262</v>
      </c>
      <c r="X60" s="26">
        <f>-1*(IPMT(X12/12,1,$C$25,W35)+IPMT(X12/12,2,$C$25,W35)+IPMT(X12/12,3,$C$25,W35)+IPMT(X12/12,4,$C$25,W35)+IPMT(X12/12,5,$C$25,W35)+IPMT(X12/12,6,$C$25,W35)+IPMT(X12/12,7,$C$25,W35)+IPMT(X12/12,8,$C$25,W35)+IPMT(X12/12,9,$C$25,W35)+IPMT(X12/12,10,$C$25,W35)+IPMT(X12/12,11,$C$25,W35)+IPMT(X12/12,12,$C$25,W35))</f>
        <v>0.54713979280748659</v>
      </c>
      <c r="Y60" s="26">
        <f>-1*(IPMT(Y12/12,1,$D$25,X35)+IPMT(Y12/12,2,$D$25,X35)+IPMT(Y12/12,3,$D$25,X35)+IPMT(Y12/12,4,$D$25,X35)+IPMT(Y12/12,5,$D$25,X35)+IPMT(Y12/12,6,$D$25,X35)+IPMT(Y12/12,7,$D$25,X35)+IPMT(Y12/12,8,$D$25,X35)+IPMT(Y12/12,9,$D$25,X35)+IPMT(Y12/12,10,$D$25,X35)+IPMT(Y12/12,11,$D$25,X35)+IPMT(Y12/12,12,$D$25,X35))</f>
        <v>0.62175726633509232</v>
      </c>
      <c r="Z60" s="26">
        <f>-1*(IPMT(Z12/12,1,$E$25,Y35)+IPMT(Z12/12,2,$E$25,Y35)+IPMT(Z12/12,3,$E$25,Y35)+IPMT(Z12/12,4,$E$25,Y35)+IPMT(Z12/12,5,$E$25,Y35)+IPMT(Z12/12,6,$E$25,Y35)+IPMT(Z12/12,7,$E$25,Y35)+IPMT(Z12/12,8,$E$25,Y35)+IPMT(Z12/12,9,$E$25,Y35)+IPMT(Z12/12,10,$E$25,Y35)+IPMT(Z12/12,11,$E$25,Y35)+IPMT(Z12/12,12,$E$25,Y35))</f>
        <v>0.50717790379013461</v>
      </c>
      <c r="AA60" s="26">
        <f>-1*(IPMT(AA12/12,1,$F$25,Z35)+IPMT(AA12/12,2,$F$25,Z35)+IPMT(AA12/12,3,$F$25,Z35)+IPMT(AA12/12,4,$F$25,Z35)+IPMT(AA12/12,5,$F$25,Z35)+IPMT(AA12/12,6,$F$25,Z35)+IPMT(AA12/12,7,$F$25,Z35)+IPMT(AA12/12,8,$F$25,Z35)+IPMT(AA12/12,9,$F$25,Z35)+IPMT(AA12/12,10,$F$25,Z35)+IPMT(AA12/12,11,$F$25,Z35)+IPMT(AA12/12,12,$F$25,Z35))</f>
        <v>0.21831908877919168</v>
      </c>
      <c r="AB60" s="26">
        <f>-1*(IPMT(AB12/12,1,$G$25,AA35)+IPMT(AB12/12,2,$G$25,AA35)+IPMT(AB12/12,3,$G$25,AA35)+IPMT(AB12/12,4,$G$25,AA35)+IPMT(AB12/12,5,$G$25,AA35)+IPMT(AB12/12,6,$G$25,AA35)+IPMT(AB12/12,7,$G$25,AA35)+IPMT(AB12/12,8,$G$25,AA35)+IPMT(AB12/12,9,$G$25,AA35)+IPMT(AB12/12,10,$G$25,AA35)+IPMT(AB12/12,11,$G$25,AA35)+IPMT(AB12/12,12,$G$25,AA35))</f>
        <v>7.9331137971371313E-2</v>
      </c>
      <c r="AC60" s="26">
        <f>-1*(IPMT(AC12/12,1,$H$25,AB35)+IPMT(AC12/12,2,$H$25,AB35)+IPMT(AC12/12,3,$H$25,AB35)+IPMT(AC12/12,4,$H$25,AB35)+IPMT(AC12/12,5,$H$25,AB35)+IPMT(AC12/12,6,$H$25,AB35)+IPMT(AC12/12,7,$H$25,AB35)+IPMT(AC12/12,8,$H$25,AB35)+IPMT(AC12/12,9,$H$25,AB35)+IPMT(AC12/12,10,$H$25,AB35)+IPMT(AC12/12,11,$H$25,AB35)+IPMT(AC12/12,12,$H$25,AB35))</f>
        <v>2.8070281284997722E-2</v>
      </c>
    </row>
    <row r="61" spans="10:30">
      <c r="J61" s="5">
        <v>2004</v>
      </c>
      <c r="V61" s="25">
        <f>$I13*V13</f>
        <v>0.5186230257294</v>
      </c>
      <c r="W61" s="25">
        <f>$I13*W13</f>
        <v>0.51104081775089993</v>
      </c>
      <c r="X61" s="26">
        <f>-1*(IPMT(X13/12,1,$B$25,W36)+IPMT(X13/12,2,$B$25,W36)+IPMT(X13/12,3,$B$25,W36)+IPMT(X13/12,4,$B$25,W36)+IPMT(X13/12,5,$B$25,W36)+IPMT(X13/12,6,$B$25,W36)+IPMT(X13/12,7,$B$25,W36)+IPMT(X13/12,8,$B$25,W36)+IPMT(X13/12,9,$B$25,W36)+IPMT(X13/12,10,$B$25,W36)+IPMT(X13/12,11,$B$25,W36)+IPMT(X13/12,12,$B$25,W36))</f>
        <v>0.75948665281419259</v>
      </c>
      <c r="Y61" s="26">
        <f>-1*(IPMT(Y13/12,1,$C$25,X36)+IPMT(Y13/12,2,$C$25,X36)+IPMT(Y13/12,3,$C$25,X36)+IPMT(Y13/12,4,$C$25,X36)+IPMT(Y13/12,5,$C$25,X36)+IPMT(Y13/12,6,$C$25,X36)+IPMT(Y13/12,7,$C$25,X36)+IPMT(Y13/12,8,$C$25,X36)+IPMT(Y13/12,9,$C$25,X36)+IPMT(Y13/12,10,$C$25,X36)+IPMT(Y13/12,11,$C$25,X36)+IPMT(Y13/12,12,$C$25,X36))</f>
        <v>0.89187937376570448</v>
      </c>
      <c r="Z61" s="26">
        <f>-1*(IPMT(Z13/12,1,$D$25,Y36)+IPMT(Z13/12,2,$D$25,Y36)+IPMT(Z13/12,3,$D$25,Y36)+IPMT(Z13/12,4,$D$25,Y36)+IPMT(Z13/12,5,$D$25,Y36)+IPMT(Z13/12,6,$D$25,Y36)+IPMT(Z13/12,7,$D$25,Y36)+IPMT(Z13/12,8,$D$25,Y36)+IPMT(Z13/12,9,$D$25,Y36)+IPMT(Z13/12,10,$D$25,Y36)+IPMT(Z13/12,11,$D$25,Y36)+IPMT(Z13/12,12,$D$25,Y36))</f>
        <v>0.76431659062426327</v>
      </c>
      <c r="AA61" s="26">
        <f>-1*(IPMT(AA13/12,1,$E$25,Z36)+IPMT(AA13/12,2,$E$25,Z36)+IPMT(AA13/12,3,$E$25,Z36)+IPMT(AA13/12,4,$E$25,Z36)+IPMT(AA13/12,5,$E$25,Z36)+IPMT(AA13/12,6,$E$25,Z36)+IPMT(AA13/12,7,$E$25,Z36)+IPMT(AA13/12,8,$E$25,Z36)+IPMT(AA13/12,9,$E$25,Z36)+IPMT(AA13/12,10,$E$25,Z36)+IPMT(AA13/12,11,$E$25,Z36)+IPMT(AA13/12,12,$E$25,Z36))</f>
        <v>0.35740418395331686</v>
      </c>
      <c r="AB61" s="26">
        <f>-1*(IPMT(AB13/12,1,$F$25,AA36)+IPMT(AB13/12,2,$F$25,AA36)+IPMT(AB13/12,3,$F$25,AA36)+IPMT(AB13/12,4,$F$25,AA36)+IPMT(AB13/12,5,$F$25,AA36)+IPMT(AB13/12,6,$F$25,AA36)+IPMT(AB13/12,7,$F$25,AA36)+IPMT(AB13/12,8,$F$25,AA36)+IPMT(AB13/12,9,$F$25,AA36)+IPMT(AB13/12,10,$F$25,AA36)+IPMT(AB13/12,11,$F$25,AA36)+IPMT(AB13/12,12,$F$25,AA36))</f>
        <v>0.15365109781422367</v>
      </c>
      <c r="AC61" s="26">
        <f>-1*(IPMT(AC13/12,1,$G$25,AB36)+IPMT(AC13/12,2,$G$25,AB36)+IPMT(AC13/12,3,$G$25,AB36)+IPMT(AC13/12,4,$G$25,AB36)+IPMT(AC13/12,5,$G$25,AB36)+IPMT(AC13/12,6,$G$25,AB36)+IPMT(AC13/12,7,$G$25,AB36)+IPMT(AC13/12,8,$G$25,AB36)+IPMT(AC13/12,9,$G$25,AB36)+IPMT(AC13/12,10,$G$25,AB36)+IPMT(AC13/12,11,$G$25,AB36)+IPMT(AC13/12,12,$G$25,AB36))</f>
        <v>9.3943092588801014E-2</v>
      </c>
      <c r="AD61" s="26">
        <f>-1*(IPMT(AD13/12,1,$H$25,AC36)+IPMT(AD13/12,2,$H$25,AC36)+IPMT(AD13/12,3,$H$25,AC36)+IPMT(AD13/12,4,$H$25,AC36)+IPMT(AD13/12,5,$H$25,AC36)+IPMT(AD13/12,6,$H$25,AC36)+IPMT(AD13/12,7,$H$25,AC36)+IPMT(AD13/12,8,$H$25,AC36)+IPMT(AD13/12,9,$H$25,AC36)+IPMT(AD13/12,10,$H$25,AC36)+IPMT(AD13/12,11,$H$25,AC36)+IPMT(AD13/12,12,$H$25,AC36))</f>
        <v>0</v>
      </c>
    </row>
    <row r="62" spans="10:30">
      <c r="J62" s="5">
        <v>2005</v>
      </c>
      <c r="W62" s="25">
        <f>$I14*W14</f>
        <v>0.58235736441829999</v>
      </c>
      <c r="X62" s="25">
        <f>$I14*X14</f>
        <v>0.9158735998269999</v>
      </c>
      <c r="Y62" s="26">
        <f>-1*(IPMT(Y14/12,1,$B$25,X37)+IPMT(Y14/12,2,$B$25,X37)+IPMT(Y14/12,3,$B$25,X37)+IPMT(Y14/12,4,$B$25,X37)+IPMT(Y14/12,5,$B$25,X37)+IPMT(Y14/12,6,$B$25,X37)+IPMT(Y14/12,7,$B$25,X37)+IPMT(Y14/12,8,$B$25,X37)+IPMT(Y14/12,9,$B$25,X37)+IPMT(Y14/12,10,$B$25,X37)+IPMT(Y14/12,11,$B$25,X37)+IPMT(Y14/12,12,$B$25,X37))</f>
        <v>1.1700725231148006</v>
      </c>
      <c r="Z62" s="26">
        <f>-1*(IPMT(Z14/12,1,$C$25,Y37)+IPMT(Z14/12,2,$C$25,Y37)+IPMT(Z14/12,3,$C$25,Y37)+IPMT(Z14/12,4,$C$25,Y37)+IPMT(Z14/12,5,$C$25,Y37)+IPMT(Z14/12,6,$C$25,Y37)+IPMT(Z14/12,7,$C$25,Y37)+IPMT(Z14/12,8,$C$25,Y37)+IPMT(Z14/12,9,$C$25,Y37)+IPMT(Z14/12,10,$C$25,Y37)+IPMT(Z14/12,11,$C$25,Y37)+IPMT(Z14/12,12,$C$25,Y37))</f>
        <v>1.0360705614443486</v>
      </c>
      <c r="AA62" s="26">
        <f>-1*(IPMT(AA14/12,1,$D$25,Z37)+IPMT(AA14/12,2,$D$25,Z37)+IPMT(AA14/12,3,$D$25,Z37)+IPMT(AA14/12,4,$D$25,Z37)+IPMT(AA14/12,5,$D$25,Z37)+IPMT(AA14/12,6,$D$25,Z37)+IPMT(AA14/12,7,$D$25,Z37)+IPMT(AA14/12,8,$D$25,Z37)+IPMT(AA14/12,9,$D$25,Z37)+IPMT(AA14/12,10,$D$25,Z37)+IPMT(AA14/12,11,$D$25,Z37)+IPMT(AA14/12,12,$D$25,Z37))</f>
        <v>0.50900713469291681</v>
      </c>
      <c r="AB62" s="26">
        <f>-1*(IPMT(AB14/12,1,$E$25,AA37)+IPMT(AB14/12,2,$E$25,AA37)+IPMT(AB14/12,3,$E$25,AA37)+IPMT(AB14/12,4,$E$25,AA37)+IPMT(AB14/12,5,$E$25,AA37)+IPMT(AB14/12,6,$E$25,AA37)+IPMT(AB14/12,7,$E$25,AA37)+IPMT(AB14/12,8,$E$25,AA37)+IPMT(AB14/12,9,$E$25,AA37)+IPMT(AB14/12,10,$E$25,AA37)+IPMT(AB14/12,11,$E$25,AA37)+IPMT(AB14/12,12,$E$25,AA37))</f>
        <v>0.23776025423480168</v>
      </c>
      <c r="AC62" s="26">
        <f>-1*(IPMT(AC14/12,1,$F$25,AB37)+IPMT(AC14/12,2,$F$25,AB37)+IPMT(AC14/12,3,$F$25,AB37)+IPMT(AC14/12,4,$F$25,AB37)+IPMT(AC14/12,5,$F$25,AB37)+IPMT(AC14/12,6,$F$25,AB37)+IPMT(AC14/12,7,$F$25,AB37)+IPMT(AC14/12,8,$F$25,AB37)+IPMT(AC14/12,9,$F$25,AB37)+IPMT(AC14/12,10,$F$25,AB37)+IPMT(AC14/12,11,$F$25,AB37)+IPMT(AC14/12,12,$F$25,AB37))</f>
        <v>0.1720081720304365</v>
      </c>
      <c r="AD62" s="26">
        <f>-1*(IPMT(AD14/12,1,$G$25,AC37)+IPMT(AD14/12,2,$G$25,AC37)+IPMT(AD14/12,3,$G$25,AC37)+IPMT(AD14/12,4,$G$25,AC37)+IPMT(AD14/12,5,$G$25,AC37)+IPMT(AD14/12,6,$G$25,AC37)+IPMT(AD14/12,7,$G$25,AC37)+IPMT(AD14/12,8,$G$25,AC37)+IPMT(AD14/12,9,$G$25,AC37)+IPMT(AD14/12,10,$G$25,AC37)+IPMT(AD14/12,11,$G$25,AC37)+IPMT(AD14/12,12,$G$25,AC37))</f>
        <v>0</v>
      </c>
    </row>
    <row r="63" spans="10:30">
      <c r="J63" s="5">
        <v>2006</v>
      </c>
      <c r="X63" s="25">
        <f>$I15*X15</f>
        <v>1.0051461165510001</v>
      </c>
      <c r="Y63" s="25">
        <f>$I15*Y15</f>
        <v>1.3541025041838002</v>
      </c>
      <c r="Z63" s="26">
        <f>-1*(IPMT(Z15/12,1,$B$25,Y38)+IPMT(Z15/12,2,$B$25,Y38)+IPMT(Z15/12,3,$B$25,Y38)+IPMT(Z15/12,4,$B$25,Y38)+IPMT(Z15/12,5,$B$25,Y38)+IPMT(Z15/12,6,$B$25,Y38)+IPMT(Z15/12,7,$B$25,Y38)+IPMT(Z15/12,8,$B$25,Y38)+IPMT(Z15/12,9,$B$25,Y38)+IPMT(Z15/12,10,$B$25,Y38)+IPMT(Z15/12,11,$B$25,Y38)+IPMT(Z15/12,12,$B$25,Y38))</f>
        <v>1.2987052701056603</v>
      </c>
      <c r="AA63" s="26">
        <f>-1*(IPMT(AA15/12,1,$C$25,Z38)+IPMT(AA15/12,2,$C$25,Z38)+IPMT(AA15/12,3,$C$25,Z38)+IPMT(AA15/12,4,$C$25,Z38)+IPMT(AA15/12,5,$C$25,Z38)+IPMT(AA15/12,6,$C$25,Z38)+IPMT(AA15/12,7,$C$25,Z38)+IPMT(AA15/12,8,$C$25,Z38)+IPMT(AA15/12,9,$C$25,Z38)+IPMT(AA15/12,10,$C$25,Z38)+IPMT(AA15/12,11,$C$25,Z38)+IPMT(AA15/12,12,$C$25,Z38))</f>
        <v>0.65930610881776164</v>
      </c>
      <c r="AB63" s="26">
        <f>-1*(IPMT(AB15/12,1,$D$25,AA38)+IPMT(AB15/12,2,$D$25,AA38)+IPMT(AB15/12,3,$D$25,AA38)+IPMT(AB15/12,4,$D$25,AA38)+IPMT(AB15/12,5,$D$25,AA38)+IPMT(AB15/12,6,$D$25,AA38)+IPMT(AB15/12,7,$D$25,AA38)+IPMT(AB15/12,8,$D$25,AA38)+IPMT(AB15/12,9,$D$25,AA38)+IPMT(AB15/12,10,$D$25,AA38)+IPMT(AB15/12,11,$D$25,AA38)+IPMT(AB15/12,12,$D$25,AA38))</f>
        <v>0.32362192909485982</v>
      </c>
      <c r="AC63" s="26">
        <f>-1*(IPMT(AC15/12,1,$E$25,AB38)+IPMT(AC15/12,2,$E$25,AB38)+IPMT(AC15/12,3,$E$25,AB38)+IPMT(AC15/12,4,$E$25,AB38)+IPMT(AC15/12,5,$E$25,AB38)+IPMT(AC15/12,6,$E$25,AB38)+IPMT(AC15/12,7,$E$25,AB38)+IPMT(AC15/12,8,$E$25,AB38)+IPMT(AC15/12,9,$E$25,AB38)+IPMT(AC15/12,10,$E$25,AB38)+IPMT(AC15/12,11,$E$25,AB38)+IPMT(AC15/12,12,$E$25,AB38))</f>
        <v>0.25440682153219085</v>
      </c>
      <c r="AD63" s="26">
        <f>-1*(IPMT(AD15/12,1,$F$25,AC38)+IPMT(AD15/12,2,$F$25,AC38)+IPMT(AD15/12,3,$F$25,AC38)+IPMT(AD15/12,4,$F$25,AC38)+IPMT(AD15/12,5,$F$25,AC38)+IPMT(AD15/12,6,$F$25,AC38)+IPMT(AD15/12,7,$F$25,AC38)+IPMT(AD15/12,8,$F$25,AC38)+IPMT(AD15/12,9,$F$25,AC38)+IPMT(AD15/12,10,$F$25,AC38)+IPMT(AD15/12,11,$F$25,AC38)+IPMT(AD15/12,12,$F$25,AC38))</f>
        <v>0</v>
      </c>
    </row>
    <row r="64" spans="10:30">
      <c r="J64" s="5">
        <v>2007</v>
      </c>
      <c r="Y64" s="25">
        <f>$I16*Y16</f>
        <v>1.3531158741400002</v>
      </c>
      <c r="Z64" s="25">
        <f>$I16*Z16</f>
        <v>1.3531158741400002</v>
      </c>
      <c r="AA64" s="26">
        <f>-1*(IPMT(AA16/12,1,$B$25,Z39)+IPMT(AA16/12,2,$B$25,Z39)+IPMT(AA16/12,3,$B$25,Z39)+IPMT(AA16/12,4,$B$25,Z39)+IPMT(AA16/12,5,$B$25,Z39)+IPMT(AA16/12,6,$B$25,Z39)+IPMT(AA16/12,7,$B$25,Z39)+IPMT(AA16/12,8,$B$25,Z39)+IPMT(AA16/12,9,$B$25,Z39)+IPMT(AA16/12,10,$B$25,Z39)+IPMT(AA16/12,11,$B$25,Z39)+IPMT(AA16/12,12,$B$25,Z39))</f>
        <v>1.2823641896332219</v>
      </c>
      <c r="AB64" s="26">
        <f>-1*(IPMT(AB16/12,1,$C$25,AA39)+IPMT(AB16/12,2,$C$25,AA39)+IPMT(AB16/12,3,$C$25,AA39)+IPMT(AB16/12,4,$C$25,AA39)+IPMT(AB16/12,5,$C$25,AA39)+IPMT(AB16/12,6,$C$25,AA39)+IPMT(AB16/12,7,$C$25,AA39)+IPMT(AB16/12,8,$C$25,AA39)+IPMT(AB16/12,9,$C$25,AA39)+IPMT(AB16/12,10,$C$25,AA39)+IPMT(AB16/12,11,$C$25,AA39)+IPMT(AB16/12,12,$C$25,AA39))</f>
        <v>1.1211197344189883</v>
      </c>
      <c r="AC64" s="26">
        <f>-1*(IPMT(AC16/12,1,$D$25,AB39)+IPMT(AC16/12,2,$D$25,AB39)+IPMT(AC16/12,3,$D$25,AB39)+IPMT(AC16/12,4,$D$25,AB39)+IPMT(AC16/12,5,$D$25,AB39)+IPMT(AC16/12,6,$D$25,AB39)+IPMT(AC16/12,7,$D$25,AB39)+IPMT(AC16/12,8,$D$25,AB39)+IPMT(AC16/12,9,$D$25,AB39)+IPMT(AC16/12,10,$D$25,AB39)+IPMT(AC16/12,11,$D$25,AB39)+IPMT(AC16/12,12,$D$25,AB39))</f>
        <v>0.94856238753599265</v>
      </c>
      <c r="AD64" s="26">
        <f>-1*(IPMT(AD16/12,1,$E$25,AC39)+IPMT(AD16/12,2,$E$25,AC39)+IPMT(AD16/12,3,$E$25,AC39)+IPMT(AD16/12,4,$E$25,AC39)+IPMT(AD16/12,5,$E$25,AC39)+IPMT(AD16/12,6,$E$25,AC39)+IPMT(AD16/12,7,$E$25,AC39)+IPMT(AD16/12,8,$E$25,AC39)+IPMT(AD16/12,9,$E$25,AC39)+IPMT(AD16/12,10,$E$25,AC39)+IPMT(AD16/12,11,$E$25,AC39)+IPMT(AD16/12,12,$E$25,AC39))</f>
        <v>0.76389843785947664</v>
      </c>
    </row>
    <row r="65" spans="10:30">
      <c r="J65" s="5">
        <v>2008</v>
      </c>
      <c r="Z65" s="25">
        <f>$I17*Z17</f>
        <v>1.5275306361000001</v>
      </c>
      <c r="AA65" s="25">
        <f>$I17*AA17</f>
        <v>1.5275306361000001</v>
      </c>
      <c r="AB65" s="26">
        <f>-1*(IPMT(AB17/12,1,$B$25,AA40)+IPMT(AB17/12,2,$B$25,AA40)+IPMT(AB17/12,3,$B$25,AA40)+IPMT(AB17/12,4,$B$25,AA40)+IPMT(AB17/12,5,$B$25,AA40)+IPMT(AB17/12,6,$B$25,AA40)+IPMT(AB17/12,7,$B$25,AA40)+IPMT(AB17/12,8,$B$25,AA40)+IPMT(AB17/12,9,$B$25,AA40)+IPMT(AB17/12,10,$B$25,AA40)+IPMT(AB17/12,11,$B$25,AA40)+IPMT(AB17/12,12,$B$25,AA40))</f>
        <v>1.447659157459285</v>
      </c>
      <c r="AC65" s="26">
        <f>-1*(IPMT(AC17/12,1,$C$25,AB40)+IPMT(AC17/12,2,$C$25,AB40)+IPMT(AC17/12,3,$C$25,AB40)+IPMT(AC17/12,4,$C$25,AB40)+IPMT(AC17/12,5,$C$25,AB40)+IPMT(AC17/12,6,$C$25,AB40)+IPMT(AC17/12,7,$C$25,AB40)+IPMT(AC17/12,8,$C$25,AB40)+IPMT(AC17/12,9,$C$25,AB40)+IPMT(AC17/12,10,$C$25,AB40)+IPMT(AC17/12,11,$C$25,AB40)+IPMT(AC17/12,12,$C$25,AB40))</f>
        <v>1.2656305153095204</v>
      </c>
      <c r="AD65" s="26">
        <f>-1*(IPMT(AD17/12,1,$D$25,AC40)+IPMT(AD17/12,2,$D$25,AC40)+IPMT(AD17/12,3,$D$25,AC40)+IPMT(AD17/12,4,$D$25,AC40)+IPMT(AD17/12,5,$D$25,AC40)+IPMT(AD17/12,6,$D$25,AC40)+IPMT(AD17/12,7,$D$25,AC40)+IPMT(AD17/12,8,$D$25,AC40)+IPMT(AD17/12,9,$D$25,AC40)+IPMT(AD17/12,10,$D$25,AC40)+IPMT(AD17/12,11,$D$25,AC40)+IPMT(AD17/12,12,$D$25,AC40))</f>
        <v>1.0708307654245091</v>
      </c>
    </row>
    <row r="66" spans="10:30">
      <c r="J66" s="5">
        <v>2009</v>
      </c>
      <c r="AA66" s="25">
        <f>$I18*AA18</f>
        <v>2.1148808050800003</v>
      </c>
      <c r="AB66" s="25">
        <f>$I18*AB18</f>
        <v>2.1148808050800003</v>
      </c>
      <c r="AC66" s="26">
        <f>-1*(IPMT(AC18/12,1,$B$25,AB41)+IPMT(AC18/12,2,$B$25,AB41)+IPMT(AC18/12,3,$B$25,AB41)+IPMT(AC18/12,4,$B$25,AB41)+IPMT(AC18/12,5,$B$25,AB41)+IPMT(AC18/12,6,$B$25,AB41)+IPMT(AC18/12,7,$B$25,AB41)+IPMT(AC18/12,8,$B$25,AB41)+IPMT(AC18/12,9,$B$25,AB41)+IPMT(AC18/12,10,$B$25,AB41)+IPMT(AC18/12,11,$B$25,AB41)+IPMT(AC18/12,12,$B$25,AB41))</f>
        <v>2.004297977437421</v>
      </c>
      <c r="AD66" s="26">
        <f>-1*(IPMT(AD18/12,1,$C$25,AC41)+IPMT(AD18/12,2,$C$25,AC41)+IPMT(AD18/12,3,$C$25,AC41)+IPMT(AD18/12,4,$C$25,AC41)+IPMT(AD18/12,5,$C$25,AC41)+IPMT(AD18/12,6,$C$25,AC41)+IPMT(AD18/12,7,$C$25,AC41)+IPMT(AD18/12,8,$C$25,AC41)+IPMT(AD18/12,9,$C$25,AC41)+IPMT(AD18/12,10,$C$25,AC41)+IPMT(AD18/12,11,$C$25,AC41)+IPMT(AD18/12,12,$C$25,AC41))</f>
        <v>1.7522775778726747</v>
      </c>
    </row>
    <row r="67" spans="10:30">
      <c r="J67" s="5">
        <v>2010</v>
      </c>
      <c r="AB67" s="25">
        <f>$I19*AB19</f>
        <v>1.9518026199400003</v>
      </c>
      <c r="AC67" s="25">
        <f>$I19*AC19</f>
        <v>1.9518026199400003</v>
      </c>
      <c r="AD67" s="26">
        <f>-1*(IPMT(AD19/12,1,$B$25,AC42)+IPMT(AD19/12,2,$B$25,AC42)+IPMT(AD19/12,3,$B$25,AC42)+IPMT(AD19/12,4,$B$25,AC42)+IPMT(AD19/12,5,$B$25,AC42)+IPMT(AD19/12,6,$B$25,AC42)+IPMT(AD19/12,7,$B$25,AC42)+IPMT(AD19/12,8,$B$25,AC42)+IPMT(AD19/12,9,$B$25,AC42)+IPMT(AD19/12,10,$B$25,AC42)+IPMT(AD19/12,11,$B$25,AC42)+IPMT(AD19/12,12,$B$25,AC42))</f>
        <v>1.849746819823646</v>
      </c>
    </row>
    <row r="68" spans="10:30">
      <c r="J68" s="5">
        <v>2011</v>
      </c>
      <c r="AC68" s="25">
        <f>$I20*AC20</f>
        <v>0</v>
      </c>
      <c r="AD68" s="25">
        <f>$I20*AD20</f>
        <v>0</v>
      </c>
    </row>
    <row r="69" spans="10:30">
      <c r="J69" s="5">
        <v>2012</v>
      </c>
      <c r="AD69" s="25">
        <f>$I21*AD21</f>
        <v>0</v>
      </c>
    </row>
    <row r="70" spans="10:30">
      <c r="J70" s="5" t="s">
        <v>70</v>
      </c>
      <c r="K70" s="25">
        <f>SUM(K50:K69)</f>
        <v>1.9063680269651904E-2</v>
      </c>
      <c r="L70" s="25">
        <f t="shared" ref="L70:AD70" si="1">SUM(L50:L69)</f>
        <v>0.12450469795395087</v>
      </c>
      <c r="M70" s="25">
        <f t="shared" si="1"/>
        <v>0.57785974349721747</v>
      </c>
      <c r="N70" s="25">
        <f t="shared" si="1"/>
        <v>1.0889523343687399</v>
      </c>
      <c r="O70" s="25">
        <f t="shared" si="1"/>
        <v>1.5618252022025372</v>
      </c>
      <c r="P70" s="25">
        <f t="shared" si="1"/>
        <v>2.0307374516204155</v>
      </c>
      <c r="Q70" s="25">
        <f t="shared" si="1"/>
        <v>2.2484336439512278</v>
      </c>
      <c r="R70" s="25">
        <f t="shared" si="1"/>
        <v>2.4719242064021891</v>
      </c>
      <c r="S70" s="25">
        <f t="shared" si="1"/>
        <v>3.3775466339938474</v>
      </c>
      <c r="T70" s="25">
        <f t="shared" si="1"/>
        <v>2.8072716737209915</v>
      </c>
      <c r="U70" s="25">
        <f t="shared" si="1"/>
        <v>2.1515582295103113</v>
      </c>
      <c r="V70" s="25">
        <f t="shared" si="1"/>
        <v>2.070622938266792</v>
      </c>
      <c r="W70" s="25">
        <f t="shared" si="1"/>
        <v>2.3396441241122408</v>
      </c>
      <c r="X70" s="25">
        <f t="shared" si="1"/>
        <v>4.193669245704899</v>
      </c>
      <c r="Y70" s="25">
        <f t="shared" si="1"/>
        <v>6.2746480448708084</v>
      </c>
      <c r="Z70" s="25">
        <f t="shared" si="1"/>
        <v>7.0253674850944803</v>
      </c>
      <c r="AA70" s="25">
        <f t="shared" si="1"/>
        <v>6.8186517118088208</v>
      </c>
      <c r="AB70" s="25">
        <f t="shared" si="1"/>
        <v>7.4538237602579578</v>
      </c>
      <c r="AC70" s="25">
        <f t="shared" si="1"/>
        <v>6.7187218676593607</v>
      </c>
      <c r="AD70" s="25">
        <f t="shared" si="1"/>
        <v>5.4367536009803068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zoomScale="70" zoomScaleNormal="70" zoomScalePageLayoutView="7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Y16" sqref="Y16:AD21"/>
    </sheetView>
  </sheetViews>
  <sheetFormatPr baseColWidth="10" defaultColWidth="8.83203125" defaultRowHeight="15" x14ac:dyDescent="0"/>
  <cols>
    <col min="1" max="16384" width="8.83203125" style="5"/>
  </cols>
  <sheetData>
    <row r="1" spans="1:30">
      <c r="A1" s="5" t="s">
        <v>0</v>
      </c>
      <c r="I1" s="5" t="s">
        <v>96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5" t="s">
        <v>54</v>
      </c>
      <c r="X1" s="5" t="s">
        <v>55</v>
      </c>
      <c r="Y1" s="5" t="s">
        <v>56</v>
      </c>
      <c r="Z1" s="5" t="s">
        <v>57</v>
      </c>
      <c r="AA1" s="5" t="s">
        <v>58</v>
      </c>
      <c r="AB1" s="5" t="s">
        <v>59</v>
      </c>
      <c r="AC1" s="5" t="s">
        <v>60</v>
      </c>
      <c r="AD1" s="5" t="s">
        <v>61</v>
      </c>
    </row>
    <row r="2" spans="1:30">
      <c r="A2" s="5">
        <v>1993</v>
      </c>
      <c r="B2" s="1"/>
      <c r="C2" s="1"/>
      <c r="D2" s="1"/>
      <c r="E2" s="1"/>
      <c r="F2" s="1"/>
      <c r="G2" s="1"/>
      <c r="H2" s="1"/>
      <c r="I2" s="1">
        <f>Origination!C2</f>
        <v>0</v>
      </c>
      <c r="J2" s="2"/>
      <c r="K2" s="5">
        <v>7.3599999999999999E-2</v>
      </c>
      <c r="L2" s="5">
        <v>6.6400000000000001E-2</v>
      </c>
      <c r="M2" s="5">
        <v>8.3799999999999999E-2</v>
      </c>
      <c r="N2" s="5">
        <v>8.9800000000000005E-2</v>
      </c>
      <c r="O2" s="5">
        <v>8.72E-2</v>
      </c>
      <c r="P2" s="5">
        <v>8.9800000000000005E-2</v>
      </c>
      <c r="Q2" s="5">
        <v>8.2600000000000007E-2</v>
      </c>
      <c r="R2" s="5">
        <v>7.7200000000000005E-2</v>
      </c>
      <c r="S2" s="5">
        <v>8.9899999999999994E-2</v>
      </c>
    </row>
    <row r="3" spans="1:30">
      <c r="A3" s="5">
        <v>1994</v>
      </c>
      <c r="B3" s="1"/>
      <c r="C3" s="1"/>
      <c r="D3" s="1"/>
      <c r="E3" s="1"/>
      <c r="F3" s="1"/>
      <c r="G3" s="1"/>
      <c r="H3" s="1"/>
      <c r="I3" s="1">
        <f>Origination!C3</f>
        <v>0</v>
      </c>
      <c r="J3" s="2"/>
      <c r="L3" s="5">
        <v>6.6400000000000001E-2</v>
      </c>
      <c r="M3" s="5">
        <v>8.3799999999999999E-2</v>
      </c>
      <c r="N3" s="5">
        <v>8.9800000000000005E-2</v>
      </c>
      <c r="O3" s="5">
        <v>8.72E-2</v>
      </c>
      <c r="P3" s="5">
        <v>8.9800000000000005E-2</v>
      </c>
      <c r="Q3" s="5">
        <v>8.2600000000000007E-2</v>
      </c>
      <c r="R3" s="5">
        <v>7.7200000000000005E-2</v>
      </c>
      <c r="S3" s="5">
        <v>8.9899999999999994E-2</v>
      </c>
      <c r="T3" s="5">
        <v>6.7900000000000002E-2</v>
      </c>
    </row>
    <row r="4" spans="1:30">
      <c r="A4" s="5">
        <v>1995</v>
      </c>
      <c r="B4" s="1"/>
      <c r="C4" s="1"/>
      <c r="D4" s="1"/>
      <c r="E4" s="1"/>
      <c r="F4" s="1"/>
      <c r="G4" s="1"/>
      <c r="H4" s="1"/>
      <c r="I4" s="1">
        <f>Origination!C4</f>
        <v>0.15400952049473776</v>
      </c>
      <c r="J4" s="2"/>
      <c r="M4" s="5">
        <v>8.3799999999999999E-2</v>
      </c>
      <c r="N4" s="5">
        <v>8.9800000000000005E-2</v>
      </c>
      <c r="O4" s="5">
        <v>8.72E-2</v>
      </c>
      <c r="P4" s="5">
        <v>8.9800000000000005E-2</v>
      </c>
      <c r="Q4" s="5">
        <v>8.2600000000000007E-2</v>
      </c>
      <c r="R4" s="5">
        <v>7.7200000000000005E-2</v>
      </c>
      <c r="S4" s="5">
        <v>8.9899999999999994E-2</v>
      </c>
      <c r="T4" s="5">
        <v>6.7900000000000002E-2</v>
      </c>
      <c r="U4" s="5">
        <v>4.8599999999999997E-2</v>
      </c>
    </row>
    <row r="5" spans="1:30">
      <c r="A5" s="5">
        <v>1996</v>
      </c>
      <c r="B5" s="1"/>
      <c r="C5" s="1"/>
      <c r="D5" s="1"/>
      <c r="E5" s="1"/>
      <c r="F5" s="1"/>
      <c r="G5" s="1"/>
      <c r="H5" s="1"/>
      <c r="I5" s="1">
        <f>Origination!C5</f>
        <v>0.66289949599999998</v>
      </c>
      <c r="J5" s="2"/>
      <c r="N5" s="5">
        <v>8.9800000000000005E-2</v>
      </c>
      <c r="O5" s="5">
        <v>8.72E-2</v>
      </c>
      <c r="P5" s="5">
        <v>8.9800000000000005E-2</v>
      </c>
      <c r="Q5" s="5">
        <v>8.2600000000000007E-2</v>
      </c>
      <c r="R5" s="5">
        <v>7.7200000000000005E-2</v>
      </c>
      <c r="S5" s="5">
        <v>8.9899999999999994E-2</v>
      </c>
      <c r="T5" s="5">
        <v>6.7900000000000002E-2</v>
      </c>
      <c r="U5" s="5">
        <v>4.8599999999999997E-2</v>
      </c>
      <c r="V5" s="5">
        <v>4.2200000000000001E-2</v>
      </c>
    </row>
    <row r="6" spans="1:30">
      <c r="A6" s="5">
        <v>1997</v>
      </c>
      <c r="B6" s="1"/>
      <c r="C6" s="1"/>
      <c r="D6" s="1"/>
      <c r="E6" s="1"/>
      <c r="F6" s="1"/>
      <c r="G6" s="1"/>
      <c r="H6" s="1"/>
      <c r="I6" s="1">
        <f>Origination!C6</f>
        <v>0.791423969</v>
      </c>
      <c r="J6" s="2"/>
      <c r="O6" s="5">
        <v>8.72E-2</v>
      </c>
      <c r="P6" s="5">
        <v>8.9800000000000005E-2</v>
      </c>
      <c r="Q6" s="5">
        <v>8.2600000000000007E-2</v>
      </c>
      <c r="R6" s="5">
        <v>7.7200000000000005E-2</v>
      </c>
      <c r="S6" s="5">
        <v>8.9899999999999994E-2</v>
      </c>
      <c r="T6" s="5">
        <v>6.7900000000000002E-2</v>
      </c>
      <c r="U6" s="5">
        <v>4.8599999999999997E-2</v>
      </c>
      <c r="V6" s="5">
        <v>4.2200000000000001E-2</v>
      </c>
      <c r="W6" s="5">
        <v>4.1700000000000001E-2</v>
      </c>
    </row>
    <row r="7" spans="1:30">
      <c r="A7" s="5">
        <v>1998</v>
      </c>
      <c r="B7" s="1"/>
      <c r="C7" s="1"/>
      <c r="D7" s="1"/>
      <c r="E7" s="1"/>
      <c r="F7" s="1"/>
      <c r="G7" s="1"/>
      <c r="H7" s="1"/>
      <c r="I7" s="1">
        <f>Origination!C7</f>
        <v>0.903702161</v>
      </c>
      <c r="J7" s="2"/>
      <c r="P7" s="5">
        <v>8.9800000000000005E-2</v>
      </c>
      <c r="Q7" s="5">
        <v>8.2600000000000007E-2</v>
      </c>
      <c r="R7" s="5">
        <v>7.7200000000000005E-2</v>
      </c>
      <c r="S7" s="5">
        <v>8.9899999999999994E-2</v>
      </c>
      <c r="T7" s="5">
        <v>6.7900000000000002E-2</v>
      </c>
      <c r="U7" s="5">
        <v>4.8599999999999997E-2</v>
      </c>
      <c r="V7" s="5">
        <v>4.2200000000000001E-2</v>
      </c>
      <c r="W7" s="5">
        <v>4.1700000000000001E-2</v>
      </c>
      <c r="X7" s="5">
        <v>6.0999999999999999E-2</v>
      </c>
    </row>
    <row r="8" spans="1:30">
      <c r="A8" s="5">
        <v>1999</v>
      </c>
      <c r="B8" s="1"/>
      <c r="C8" s="1"/>
      <c r="D8" s="1"/>
      <c r="E8" s="1"/>
      <c r="F8" s="1"/>
      <c r="G8" s="1"/>
      <c r="H8" s="1"/>
      <c r="I8" s="1">
        <f>Origination!C8</f>
        <v>1.041463502</v>
      </c>
      <c r="J8" s="2"/>
      <c r="Q8" s="5">
        <v>8.2600000000000007E-2</v>
      </c>
      <c r="R8" s="5">
        <v>7.7200000000000005E-2</v>
      </c>
      <c r="S8" s="5">
        <v>8.9899999999999994E-2</v>
      </c>
      <c r="T8" s="5">
        <v>6.7900000000000002E-2</v>
      </c>
      <c r="U8" s="5">
        <v>4.8599999999999997E-2</v>
      </c>
      <c r="V8" s="5">
        <v>4.2200000000000001E-2</v>
      </c>
      <c r="W8" s="5">
        <v>4.1700000000000001E-2</v>
      </c>
      <c r="X8" s="5">
        <v>6.0999999999999999E-2</v>
      </c>
      <c r="Y8" s="5">
        <v>7.9399999999999998E-2</v>
      </c>
    </row>
    <row r="9" spans="1:30">
      <c r="A9" s="5">
        <v>2000</v>
      </c>
      <c r="B9" s="1"/>
      <c r="C9" s="1"/>
      <c r="D9" s="1"/>
      <c r="E9" s="1"/>
      <c r="F9" s="1"/>
      <c r="G9" s="1"/>
      <c r="H9" s="1"/>
      <c r="I9" s="1">
        <f>Origination!C9</f>
        <v>1.1228478499999999</v>
      </c>
      <c r="J9" s="2"/>
      <c r="R9" s="5">
        <v>7.7200000000000005E-2</v>
      </c>
      <c r="S9" s="5">
        <v>8.9899999999999994E-2</v>
      </c>
      <c r="T9" s="5">
        <v>6.7900000000000002E-2</v>
      </c>
      <c r="U9" s="5">
        <v>4.8599999999999997E-2</v>
      </c>
      <c r="V9" s="5">
        <v>4.2200000000000001E-2</v>
      </c>
      <c r="W9" s="5">
        <v>4.1700000000000001E-2</v>
      </c>
      <c r="X9" s="5">
        <v>6.0999999999999999E-2</v>
      </c>
      <c r="Y9" s="5">
        <v>7.9399999999999998E-2</v>
      </c>
      <c r="Z9" s="5">
        <v>8.0199999999999994E-2</v>
      </c>
    </row>
    <row r="10" spans="1:30">
      <c r="A10" s="5">
        <v>2001</v>
      </c>
      <c r="B10" s="1"/>
      <c r="C10" s="1"/>
      <c r="D10" s="1"/>
      <c r="E10" s="1"/>
      <c r="F10" s="1"/>
      <c r="G10" s="1"/>
      <c r="H10" s="1"/>
      <c r="I10" s="1">
        <f>Origination!C10</f>
        <v>1.1822859809999999</v>
      </c>
      <c r="J10" s="2"/>
      <c r="S10" s="5">
        <v>8.9899999999999994E-2</v>
      </c>
      <c r="T10" s="5">
        <v>6.7900000000000002E-2</v>
      </c>
      <c r="U10" s="5">
        <v>4.8599999999999997E-2</v>
      </c>
      <c r="V10" s="5">
        <v>4.2200000000000001E-2</v>
      </c>
      <c r="W10" s="5">
        <v>4.1700000000000001E-2</v>
      </c>
      <c r="X10" s="5">
        <v>6.0999999999999999E-2</v>
      </c>
      <c r="Y10" s="5">
        <v>7.9399999999999998E-2</v>
      </c>
      <c r="Z10" s="5">
        <v>8.0199999999999994E-2</v>
      </c>
      <c r="AA10" s="5">
        <v>5.0099999999999999E-2</v>
      </c>
    </row>
    <row r="11" spans="1:30">
      <c r="A11" s="5">
        <v>2002</v>
      </c>
      <c r="B11" s="1"/>
      <c r="C11" s="1"/>
      <c r="D11" s="1"/>
      <c r="E11" s="1"/>
      <c r="F11" s="1"/>
      <c r="G11" s="1"/>
      <c r="H11" s="1"/>
      <c r="I11" s="1">
        <f>Origination!C11</f>
        <v>1.264960273</v>
      </c>
      <c r="J11" s="2"/>
      <c r="T11" s="5">
        <v>6.7900000000000002E-2</v>
      </c>
      <c r="U11" s="5">
        <v>4.8599999999999997E-2</v>
      </c>
      <c r="V11" s="5">
        <v>4.2200000000000001E-2</v>
      </c>
      <c r="W11" s="5">
        <v>4.1700000000000001E-2</v>
      </c>
      <c r="X11" s="5">
        <v>6.0999999999999999E-2</v>
      </c>
      <c r="Y11" s="5">
        <v>7.9399999999999998E-2</v>
      </c>
      <c r="Z11" s="5">
        <v>8.0199999999999994E-2</v>
      </c>
      <c r="AA11" s="5">
        <v>5.0099999999999999E-2</v>
      </c>
      <c r="AB11" s="5">
        <v>3.2800000000000003E-2</v>
      </c>
    </row>
    <row r="12" spans="1:30">
      <c r="A12" s="5">
        <v>2003</v>
      </c>
      <c r="B12" s="1"/>
      <c r="C12" s="1"/>
      <c r="D12" s="1"/>
      <c r="E12" s="1"/>
      <c r="F12" s="1"/>
      <c r="G12" s="1"/>
      <c r="H12" s="1"/>
      <c r="I12" s="1">
        <f>Origination!C12</f>
        <v>1.5260143989999999</v>
      </c>
      <c r="J12" s="3"/>
      <c r="U12" s="5">
        <v>4.8599999999999997E-2</v>
      </c>
      <c r="V12" s="5">
        <v>4.2200000000000001E-2</v>
      </c>
      <c r="W12" s="5">
        <v>4.1700000000000001E-2</v>
      </c>
      <c r="X12" s="5">
        <v>6.0999999999999999E-2</v>
      </c>
      <c r="Y12" s="5">
        <v>7.9399999999999998E-2</v>
      </c>
      <c r="Z12" s="5">
        <v>8.0199999999999994E-2</v>
      </c>
      <c r="AA12" s="5">
        <v>5.0099999999999999E-2</v>
      </c>
      <c r="AB12" s="5">
        <v>3.2800000000000003E-2</v>
      </c>
      <c r="AC12" s="5">
        <v>3.27E-2</v>
      </c>
    </row>
    <row r="13" spans="1:30">
      <c r="A13" s="5">
        <v>2004</v>
      </c>
      <c r="B13" s="1"/>
      <c r="C13" s="1"/>
      <c r="D13" s="1"/>
      <c r="E13" s="1"/>
      <c r="F13" s="1"/>
      <c r="G13" s="1"/>
      <c r="H13" s="1"/>
      <c r="I13" s="1">
        <f>Origination!C13</f>
        <v>1.811914118</v>
      </c>
      <c r="J13" s="3"/>
      <c r="V13" s="5">
        <v>4.2200000000000001E-2</v>
      </c>
      <c r="W13" s="5">
        <v>4.1700000000000001E-2</v>
      </c>
      <c r="X13" s="5">
        <v>6.0999999999999999E-2</v>
      </c>
      <c r="Y13" s="5">
        <v>7.9399999999999998E-2</v>
      </c>
      <c r="Z13" s="5">
        <v>8.0199999999999994E-2</v>
      </c>
      <c r="AA13" s="5">
        <v>5.0099999999999999E-2</v>
      </c>
      <c r="AB13" s="5">
        <v>3.2800000000000003E-2</v>
      </c>
      <c r="AC13" s="5">
        <v>3.27E-2</v>
      </c>
      <c r="AD13" s="5">
        <v>3.27E-2</v>
      </c>
    </row>
    <row r="14" spans="1:30">
      <c r="A14" s="5">
        <v>2005</v>
      </c>
      <c r="B14" s="1"/>
      <c r="C14" s="1"/>
      <c r="D14" s="1"/>
      <c r="E14" s="1"/>
      <c r="F14" s="1"/>
      <c r="G14" s="1"/>
      <c r="H14" s="1"/>
      <c r="I14" s="1">
        <f>Origination!C14</f>
        <v>2.0004749720000001</v>
      </c>
      <c r="J14" s="3"/>
      <c r="W14" s="5">
        <v>4.1700000000000001E-2</v>
      </c>
      <c r="X14" s="5">
        <v>6.0999999999999999E-2</v>
      </c>
      <c r="Y14" s="5">
        <v>7.9399999999999998E-2</v>
      </c>
      <c r="Z14" s="5">
        <v>8.0199999999999994E-2</v>
      </c>
      <c r="AA14" s="5">
        <v>5.0099999999999999E-2</v>
      </c>
      <c r="AB14" s="5">
        <v>3.2800000000000003E-2</v>
      </c>
      <c r="AC14" s="5">
        <v>3.27E-2</v>
      </c>
      <c r="AD14" s="5">
        <v>3.27E-2</v>
      </c>
    </row>
    <row r="15" spans="1:30">
      <c r="A15" s="5">
        <v>2006</v>
      </c>
      <c r="B15" s="1"/>
      <c r="C15" s="1"/>
      <c r="D15" s="21"/>
      <c r="E15" s="1"/>
      <c r="F15" s="1"/>
      <c r="G15" s="1"/>
      <c r="H15" s="1"/>
      <c r="I15" s="1">
        <f>Origination!C15</f>
        <v>2.1211649590000001</v>
      </c>
      <c r="J15" s="3"/>
      <c r="X15" s="5">
        <v>6.0999999999999999E-2</v>
      </c>
      <c r="Y15" s="5">
        <v>7.9399999999999998E-2</v>
      </c>
      <c r="Z15" s="5">
        <v>8.0199999999999994E-2</v>
      </c>
      <c r="AA15" s="5">
        <v>5.0099999999999999E-2</v>
      </c>
      <c r="AB15" s="5">
        <v>3.2800000000000003E-2</v>
      </c>
      <c r="AC15" s="5">
        <v>3.27E-2</v>
      </c>
      <c r="AD15" s="5">
        <v>3.27E-2</v>
      </c>
    </row>
    <row r="16" spans="1:30">
      <c r="A16" s="5">
        <v>2007</v>
      </c>
      <c r="B16" s="1"/>
      <c r="C16" s="1"/>
      <c r="D16" s="1"/>
      <c r="E16" s="1"/>
      <c r="F16" s="1"/>
      <c r="G16" s="1"/>
      <c r="H16" s="1"/>
      <c r="I16" s="1">
        <f>Origination!C16</f>
        <v>2.2398756180000001</v>
      </c>
      <c r="J16" s="3"/>
      <c r="K16" s="24"/>
      <c r="Y16" s="5">
        <v>7.9000000000000001E-2</v>
      </c>
      <c r="Z16" s="5">
        <v>7.9000000000000001E-2</v>
      </c>
      <c r="AA16" s="5">
        <v>7.9000000000000001E-2</v>
      </c>
      <c r="AB16" s="5">
        <v>7.9000000000000001E-2</v>
      </c>
      <c r="AC16" s="5">
        <v>7.9000000000000001E-2</v>
      </c>
      <c r="AD16" s="5">
        <v>7.9000000000000001E-2</v>
      </c>
    </row>
    <row r="17" spans="1:30">
      <c r="A17" s="5">
        <v>2008</v>
      </c>
      <c r="B17" s="1"/>
      <c r="C17" s="1"/>
      <c r="D17" s="1"/>
      <c r="E17" s="1"/>
      <c r="F17" s="1"/>
      <c r="G17" s="1"/>
      <c r="H17" s="1"/>
      <c r="I17" s="1">
        <f>Origination!C17</f>
        <v>2.3072023189999999</v>
      </c>
      <c r="J17" s="3"/>
      <c r="K17" s="24"/>
      <c r="Z17" s="5">
        <v>7.9000000000000001E-2</v>
      </c>
      <c r="AA17" s="5">
        <v>7.9000000000000001E-2</v>
      </c>
      <c r="AB17" s="5">
        <v>7.9000000000000001E-2</v>
      </c>
      <c r="AC17" s="5">
        <v>7.9000000000000001E-2</v>
      </c>
      <c r="AD17" s="5">
        <v>7.9000000000000001E-2</v>
      </c>
    </row>
    <row r="18" spans="1:30">
      <c r="A18" s="5">
        <v>2009</v>
      </c>
      <c r="B18" s="1"/>
      <c r="C18" s="1"/>
      <c r="D18" s="1"/>
      <c r="E18" s="1"/>
      <c r="F18" s="1"/>
      <c r="G18" s="1"/>
      <c r="H18" s="1"/>
      <c r="I18" s="1">
        <f>Origination!C18</f>
        <v>3.4760647570000001</v>
      </c>
      <c r="J18" s="3"/>
      <c r="K18" s="24"/>
      <c r="AA18" s="5">
        <v>7.9000000000000001E-2</v>
      </c>
      <c r="AB18" s="5">
        <v>7.9000000000000001E-2</v>
      </c>
      <c r="AC18" s="5">
        <v>7.9000000000000001E-2</v>
      </c>
      <c r="AD18" s="5">
        <v>7.9000000000000001E-2</v>
      </c>
    </row>
    <row r="19" spans="1:30">
      <c r="A19" s="5">
        <v>2010</v>
      </c>
      <c r="B19" s="1"/>
      <c r="C19" s="1"/>
      <c r="D19" s="1"/>
      <c r="E19" s="1"/>
      <c r="F19" s="1"/>
      <c r="G19" s="1"/>
      <c r="H19" s="1"/>
      <c r="I19" s="1">
        <f>Origination!C19</f>
        <v>6.27174633</v>
      </c>
      <c r="J19" s="3"/>
      <c r="K19" s="24"/>
      <c r="AB19" s="5">
        <v>7.9000000000000001E-2</v>
      </c>
      <c r="AC19" s="5">
        <v>7.9000000000000001E-2</v>
      </c>
      <c r="AD19" s="5">
        <v>7.9000000000000001E-2</v>
      </c>
    </row>
    <row r="20" spans="1:30">
      <c r="A20" s="5">
        <v>2011</v>
      </c>
      <c r="B20" s="1"/>
      <c r="C20" s="1"/>
      <c r="D20" s="1"/>
      <c r="E20" s="1"/>
      <c r="F20" s="1"/>
      <c r="G20" s="1"/>
      <c r="H20" s="1"/>
      <c r="I20" s="1">
        <f>Origination!C20</f>
        <v>17.534571640999999</v>
      </c>
      <c r="J20" s="3"/>
      <c r="K20" s="24"/>
      <c r="AC20" s="5">
        <v>7.9000000000000001E-2</v>
      </c>
      <c r="AD20" s="5">
        <v>7.9000000000000001E-2</v>
      </c>
    </row>
    <row r="21" spans="1:30">
      <c r="A21" s="5">
        <v>2012</v>
      </c>
      <c r="B21" s="1"/>
      <c r="C21" s="1"/>
      <c r="D21" s="1"/>
      <c r="E21" s="1"/>
      <c r="F21" s="1"/>
      <c r="G21" s="1"/>
      <c r="H21" s="1"/>
      <c r="I21" s="1">
        <f>Origination!C21</f>
        <v>18.668049027000002</v>
      </c>
      <c r="J21" s="3"/>
      <c r="K21" s="24"/>
      <c r="AD21" s="5">
        <v>7.9000000000000001E-2</v>
      </c>
    </row>
    <row r="22" spans="1:30">
      <c r="B22" s="1"/>
      <c r="C22" s="1"/>
      <c r="D22" s="1"/>
      <c r="E22" s="1"/>
      <c r="F22" s="1"/>
      <c r="G22" s="1"/>
      <c r="H22" s="1"/>
      <c r="I22" s="1"/>
      <c r="J22" s="3"/>
      <c r="K22" s="24"/>
    </row>
    <row r="23" spans="1:30">
      <c r="B23" s="1"/>
      <c r="C23" s="1"/>
      <c r="D23" s="1"/>
      <c r="E23" s="1"/>
      <c r="F23" s="1"/>
      <c r="G23" s="1"/>
      <c r="H23" s="1"/>
      <c r="I23" s="1"/>
      <c r="J23" s="3" t="s">
        <v>65</v>
      </c>
      <c r="K23" s="24" t="s">
        <v>67</v>
      </c>
    </row>
    <row r="24" spans="1:30">
      <c r="J24" s="5" t="s">
        <v>66</v>
      </c>
      <c r="K24" s="5">
        <v>1993</v>
      </c>
      <c r="L24" s="5">
        <v>1994</v>
      </c>
      <c r="M24" s="5">
        <v>1995</v>
      </c>
      <c r="N24" s="5">
        <v>1996</v>
      </c>
      <c r="O24" s="5">
        <v>1997</v>
      </c>
      <c r="P24" s="5">
        <v>1998</v>
      </c>
      <c r="Q24" s="5">
        <v>1999</v>
      </c>
      <c r="R24" s="5">
        <v>2000</v>
      </c>
      <c r="S24" s="5">
        <v>2001</v>
      </c>
      <c r="T24" s="5">
        <v>2002</v>
      </c>
      <c r="U24" s="5">
        <v>2003</v>
      </c>
      <c r="V24" s="5">
        <v>2004</v>
      </c>
      <c r="W24" s="5">
        <v>2005</v>
      </c>
      <c r="X24" s="5">
        <v>2006</v>
      </c>
      <c r="Y24" s="5">
        <v>2007</v>
      </c>
      <c r="Z24" s="5">
        <v>2008</v>
      </c>
      <c r="AA24" s="5">
        <v>2009</v>
      </c>
      <c r="AB24" s="5">
        <v>2010</v>
      </c>
      <c r="AC24" s="5">
        <v>2011</v>
      </c>
      <c r="AD24" s="5">
        <v>2012</v>
      </c>
    </row>
    <row r="25" spans="1:30">
      <c r="B25" s="5">
        <v>84</v>
      </c>
      <c r="C25" s="5">
        <v>72</v>
      </c>
      <c r="D25" s="5">
        <v>60</v>
      </c>
      <c r="E25" s="5">
        <v>48</v>
      </c>
      <c r="F25" s="5">
        <v>36</v>
      </c>
      <c r="G25" s="5">
        <v>24</v>
      </c>
      <c r="H25" s="5">
        <v>12</v>
      </c>
      <c r="J25" s="5">
        <v>1993</v>
      </c>
      <c r="K25" s="25">
        <f>$I2</f>
        <v>0</v>
      </c>
      <c r="L25" s="25">
        <f>K25</f>
        <v>0</v>
      </c>
      <c r="M25" s="26">
        <f>L25+PPMT(M2/12,1,$B$25,L25)+PPMT(M2/12,2,$B$25,L25)+PPMT(M2/12,3,$B$25,L25)+PPMT(M2/12,4,$B$25,L25)+PPMT(M2/12,5,$B$25,L25)+PPMT(M2/12,6,$B$25,L25)+PPMT(M2/12,7,$B$25,L25)+PPMT(M2/12,8,$B$25,L25)+PPMT(M2/12,9,$B$25,L25)+PPMT(M2/12,10,$B$25,L25)+PPMT(M2/12,11,$B$25,L25)+PPMT(M2/12,12,$B$25,L25)</f>
        <v>0</v>
      </c>
      <c r="N25" s="26">
        <f>M25+PPMT(N2/12,1,$C$25,M25)+PPMT(N2/12,2,$C$25,M25)+PPMT(N2/12,3,$C$25,M25)+PPMT(N2/12,4,$C$25,M25)+PPMT(N2/12,5,$C$25,M25)+PPMT(N2/12,6,$C$25,M25)+PPMT(N2/12,7,$C$25,M25)+PPMT(N2/12,8,$C$25,M25)+PPMT(N2/12,9,$C$25,M25)+PPMT(N2/12,10,$C$25,M25)+PPMT(N2/12,11,$C$25,M25)+PPMT(N2/12,12,$C$25,M25)</f>
        <v>0</v>
      </c>
      <c r="O25" s="26">
        <f>N25+PPMT(O2/12,1,$D$25,N25)+PPMT(O2/12,2,$D$25,N25)+PPMT(O2/12,3,$D$25,N25)+PPMT(O2/12,4,$D$25,N25)+PPMT(O2/12,5,$D$25,N25)+PPMT(O2/12,6,$D$25,N25)+PPMT(O2/12,7,$D$25,N25)+PPMT(O2/12,8,$D$25,N25)+PPMT(O2/12,9,$D$25,N25)+PPMT(O2/12,10,$D$25,N25)+PPMT(O2/12,11,$D$25,N25)+PPMT(O2/12,12,$D$25,N25)</f>
        <v>0</v>
      </c>
      <c r="P25" s="26">
        <f>O25+PPMT(P2/12,1,$E$25,O25)+PPMT(P2/12,2,$E$25,O25)+PPMT(P2/12,3,$E$25,O25)+PPMT(P2/12,4,$E$25,O25)+PPMT(P2/12,5,$E$25,O25)+PPMT(P2/12,6,$E$25,O25)+PPMT(P2/12,7,$E$25,O25)+PPMT(P2/12,8,$E$25,O25)+PPMT(P2/12,9,$E$25,O25)+PPMT(P2/12,10,$E$25,O25)+PPMT(P2/12,11,$E$25,O25)+PPMT(P2/12,12,$E$25,O25)</f>
        <v>0</v>
      </c>
      <c r="Q25" s="26">
        <f>P25+PPMT(Q2/12,1,$F$25,P25)+PPMT(Q2/12,2,$F$25,P25)+PPMT(Q2/12,3,$F$25,P25)+PPMT(Q2/12,4,$F$25,P25)+PPMT(Q2/12,5,$F$25,P25)+PPMT(Q2/12,6,$F$25,P25)+PPMT(Q2/12,7,$F$25,P25)+PPMT(Q2/12,8,$F$25,P25)+PPMT(Q2/12,9,$F$25,P25)+PPMT(Q2/12,10,$F$25,P25)+PPMT(Q2/12,11,$F$25,P25)+PPMT(Q2/12,12,$F$25,P25)</f>
        <v>0</v>
      </c>
      <c r="R25" s="26">
        <f>Q25+PPMT(R2/12,1,$G$25,Q25)+PPMT(R2/12,2,$G$25,Q25)+PPMT(R2/12,3,$G$25,Q25)+PPMT(R2/12,4,$G$25,Q25)+PPMT(R2/12,5,$G$25,Q25)+PPMT(R2/12,6,$G$25,Q25)+PPMT(R2/12,7,$G$25,Q25)+PPMT(R2/12,8,$G$25,Q25)+PPMT(R2/12,9,$G$25,Q25)+PPMT(R2/12,10,$G$25,Q25)+PPMT(R2/12,11,$G$25,Q25)+PPMT(R2/12,12,$G$25,Q25)</f>
        <v>0</v>
      </c>
      <c r="S25" s="26">
        <f>R25+PPMT(S2/12,1,$H$25,R25)+PPMT(S2/12,2,$H$25,R25)+PPMT(S2/12,3,$H$25,R25)+PPMT(S2/12,4,$H$25,R25)+PPMT(S2/12,5,$H$25,R25)+PPMT(S2/12,6,$H$25,R25)+PPMT(S2/12,7,$H$25,R25)+PPMT(S2/12,8,$H$25,R25)+PPMT(S2/12,9,$H$25,R25)+PPMT(S2/12,10,$H$25,R25)+PPMT(S2/12,11,$H$25,R25)+PPMT(S2/12,12,$H$25,R25)</f>
        <v>0</v>
      </c>
      <c r="T25" s="26"/>
    </row>
    <row r="26" spans="1:30">
      <c r="J26" s="5">
        <v>1994</v>
      </c>
      <c r="L26" s="25">
        <f>$I3</f>
        <v>0</v>
      </c>
      <c r="M26" s="25">
        <f>L26</f>
        <v>0</v>
      </c>
      <c r="N26" s="26">
        <f>M26+PPMT(N3/12,1,$B$25,M26)+PPMT(N3/12,2,$B$25,M26)+PPMT(N3/12,3,$B$25,M26)+PPMT(N3/12,4,$B$25,M26)+PPMT(N3/12,5,$B$25,M26)+PPMT(N3/12,6,$B$25,M26)+PPMT(N3/12,7,$B$25,M26)+PPMT(N3/12,8,$B$25,M26)+PPMT(N3/12,9,$B$25,M26)+PPMT(N3/12,10,$B$25,M26)+PPMT(N3/12,11,$B$25,M26)+PPMT(N3/12,12,$B$25,M26)</f>
        <v>0</v>
      </c>
      <c r="O26" s="26">
        <f>N26+PPMT(O3/12,1,$C$25,N26)+PPMT(O3/12,2,$C$25,N26)+PPMT(O3/12,3,$C$25,N26)+PPMT(O3/12,4,$C$25,N26)+PPMT(O3/12,5,$C$25,N26)+PPMT(O3/12,6,$C$25,N26)+PPMT(O3/12,7,$C$25,N26)+PPMT(O3/12,8,$C$25,N26)+PPMT(O3/12,9,$C$25,N26)+PPMT(O3/12,10,$C$25,N26)+PPMT(O3/12,11,$C$25,N26)+PPMT(O3/12,12,$C$25,N26)</f>
        <v>0</v>
      </c>
      <c r="P26" s="26">
        <f>O26+PPMT(P3/12,1,$D$25,O26)+PPMT(P3/12,2,$D$25,O26)+PPMT(P3/12,3,$D$25,O26)+PPMT(P3/12,4,$D$25,O26)+PPMT(P3/12,5,$D$25,O26)+PPMT(P3/12,6,$D$25,O26)+PPMT(P3/12,7,$D$25,O26)+PPMT(P3/12,8,$D$25,O26)+PPMT(P3/12,9,$D$25,O26)+PPMT(P3/12,10,$D$25,O26)+PPMT(P3/12,11,$D$25,O26)+PPMT(P3/12,12,$D$25,O26)</f>
        <v>0</v>
      </c>
      <c r="Q26" s="26">
        <f>P26+PPMT(Q3/12,1,$E$25,P26)+PPMT(Q3/12,2,$E$25,P26)+PPMT(Q3/12,3,$E$25,P26)+PPMT(Q3/12,4,$E$25,P26)+PPMT(Q3/12,5,$E$25,P26)+PPMT(Q3/12,6,$E$25,P26)+PPMT(Q3/12,7,$E$25,P26)+PPMT(Q3/12,8,$E$25,P26)+PPMT(Q3/12,9,$E$25,P26)+PPMT(Q3/12,10,$E$25,P26)+PPMT(Q3/12,11,$E$25,P26)+PPMT(Q3/12,12,$E$25,P26)</f>
        <v>0</v>
      </c>
      <c r="R26" s="26">
        <f>Q26+PPMT(R3/12,1,$F$25,Q26)+PPMT(R3/12,2,$F$25,Q26)+PPMT(R3/12,3,$F$25,Q26)+PPMT(R3/12,4,$F$25,Q26)+PPMT(R3/12,5,$F$25,Q26)+PPMT(R3/12,6,$F$25,Q26)+PPMT(R3/12,7,$F$25,Q26)+PPMT(R3/12,8,$F$25,Q26)+PPMT(R3/12,9,$F$25,Q26)+PPMT(R3/12,10,$F$25,Q26)+PPMT(R3/12,11,$F$25,Q26)+PPMT(R3/12,12,$F$25,Q26)</f>
        <v>0</v>
      </c>
      <c r="S26" s="26">
        <f>R26+PPMT(S3/12,1,$G$25,R26)+PPMT(S3/12,2,$G$25,R26)+PPMT(S3/12,3,$G$25,R26)+PPMT(S3/12,4,$G$25,R26)+PPMT(S3/12,5,$G$25,R26)+PPMT(S3/12,6,$G$25,R26)+PPMT(S3/12,7,$G$25,R26)+PPMT(S3/12,8,$G$25,R26)+PPMT(S3/12,9,$G$25,R26)+PPMT(S3/12,10,$G$25,R26)+PPMT(S3/12,11,$G$25,R26)+PPMT(S3/12,12,$G$25,R26)</f>
        <v>0</v>
      </c>
      <c r="T26" s="26">
        <f>S26+PPMT(T3/12,1,$H$25,S26)+PPMT(T3/12,2,$H$25,S26)+PPMT(T3/12,3,$H$25,S26)+PPMT(T3/12,4,$H$25,S26)+PPMT(T3/12,5,$H$25,S26)+PPMT(T3/12,6,$H$25,S26)+PPMT(T3/12,7,$H$25,S26)+PPMT(T3/12,8,$H$25,S26)+PPMT(T3/12,9,$H$25,S26)+PPMT(T3/12,10,$H$25,S26)+PPMT(T3/12,11,$H$25,S26)+PPMT(T3/12,12,$H$25,S26)</f>
        <v>0</v>
      </c>
    </row>
    <row r="27" spans="1:30">
      <c r="J27" s="5">
        <v>1995</v>
      </c>
      <c r="M27" s="25">
        <f>$I4</f>
        <v>0.15400952049473776</v>
      </c>
      <c r="N27" s="25">
        <f>M27</f>
        <v>0.15400952049473776</v>
      </c>
      <c r="O27" s="26">
        <f>N27+PPMT(O4/12,1,$B$25,N27)+PPMT(O4/12,2,$B$25,N27)+PPMT(O4/12,3,$B$25,N27)+PPMT(O4/12,4,$B$25,N27)+PPMT(O4/12,5,$B$25,N27)+PPMT(O4/12,6,$B$25,N27)+PPMT(O4/12,7,$B$25,N27)+PPMT(O4/12,8,$B$25,N27)+PPMT(O4/12,9,$B$25,N27)+PPMT(O4/12,10,$B$25,N27)+PPMT(O4/12,11,$B$25,N27)+PPMT(O4/12,12,$B$25,N27)</f>
        <v>0.13730967474282488</v>
      </c>
      <c r="P27" s="26">
        <f>O27+PPMT(P4/12,1,$C$25,O27)+PPMT(P4/12,2,$C$25,O27)+PPMT(P4/12,3,$C$25,O27)+PPMT(P4/12,4,$C$25,O27)+PPMT(P4/12,5,$C$25,O27)+PPMT(P4/12,6,$C$25,O27)+PPMT(P4/12,7,$C$25,O27)+PPMT(P4/12,8,$C$25,O27)+PPMT(P4/12,9,$C$25,O27)+PPMT(P4/12,10,$C$25,O27)+PPMT(P4/12,11,$C$25,O27)+PPMT(P4/12,12,$C$25,O27)</f>
        <v>0.1192230777768372</v>
      </c>
      <c r="Q27" s="26">
        <f>P27+PPMT(Q4/12,1,$D$25,P27)+PPMT(Q4/12,2,$D$25,P27)+PPMT(Q4/12,3,$D$25,P27)+PPMT(Q4/12,4,$D$25,P27)+PPMT(Q4/12,5,$D$25,P27)+PPMT(Q4/12,6,$D$25,P27)+PPMT(Q4/12,7,$D$25,P27)+PPMT(Q4/12,8,$D$25,P27)+PPMT(Q4/12,9,$D$25,P27)+PPMT(Q4/12,10,$D$25,P27)+PPMT(Q4/12,11,$D$25,P27)+PPMT(Q4/12,12,$D$25,P27)</f>
        <v>9.9134362525862621E-2</v>
      </c>
      <c r="R27" s="26">
        <f>Q27+PPMT(R4/12,1,$E$25,Q27)+PPMT(R4/12,2,$E$25,Q27)+PPMT(R4/12,3,$E$25,Q27)+PPMT(R4/12,4,$E$25,Q27)+PPMT(R4/12,5,$E$25,Q27)+PPMT(R4/12,6,$E$25,Q27)+PPMT(R4/12,7,$E$25,Q27)+PPMT(R4/12,8,$E$25,Q27)+PPMT(R4/12,9,$E$25,Q27)+PPMT(R4/12,10,$E$25,Q27)+PPMT(R4/12,11,$E$25,Q27)+PPMT(R4/12,12,$E$25,Q27)</f>
        <v>7.713409333111583E-2</v>
      </c>
      <c r="S27" s="26">
        <f>R27+PPMT(S4/12,1,$F$25,R27)+PPMT(S4/12,2,$F$25,R27)+PPMT(S4/12,3,$F$25,R27)+PPMT(S4/12,4,$F$25,R27)+PPMT(S4/12,5,$F$25,R27)+PPMT(S4/12,6,$F$25,R27)+PPMT(S4/12,7,$F$25,R27)+PPMT(S4/12,8,$F$25,R27)+PPMT(S4/12,9,$F$25,R27)+PPMT(S4/12,10,$F$25,R27)+PPMT(S4/12,11,$F$25,R27)+PPMT(S4/12,12,$F$25,R27)</f>
        <v>5.368818498798452E-2</v>
      </c>
      <c r="T27" s="26">
        <f>S27+PPMT(T4/12,1,$G$25,S27)+PPMT(T4/12,2,$G$25,S27)+PPMT(T4/12,3,$G$25,S27)+PPMT(T4/12,4,$G$25,S27)+PPMT(T4/12,5,$G$25,S27)+PPMT(T4/12,6,$G$25,S27)+PPMT(T4/12,7,$G$25,S27)+PPMT(T4/12,8,$G$25,S27)+PPMT(T4/12,9,$G$25,S27)+PPMT(T4/12,10,$G$25,S27)+PPMT(T4/12,11,$G$25,S27)+PPMT(T4/12,12,$G$25,S27)</f>
        <v>2.7752533705968752E-2</v>
      </c>
      <c r="U27" s="26">
        <f>T27+PPMT(U4/12,1,$H$25,T27)+PPMT(U4/12,2,$H$25,T27)+PPMT(U4/12,3,$H$25,T27)+PPMT(U4/12,4,$H$25,T27)+PPMT(U4/12,5,$H$25,T27)+PPMT(U4/12,6,$H$25,T27)+PPMT(U4/12,7,$H$25,T27)+PPMT(U4/12,8,$H$25,T27)+PPMT(U4/12,9,$H$25,T27)+PPMT(U4/12,10,$H$25,T27)+PPMT(U4/12,11,$H$25,T27)+PPMT(U4/12,12,$H$25,T27)</f>
        <v>6.5052130349130266E-18</v>
      </c>
    </row>
    <row r="28" spans="1:30">
      <c r="J28" s="5">
        <v>1996</v>
      </c>
      <c r="N28" s="25">
        <f>$I5</f>
        <v>0.66289949599999998</v>
      </c>
      <c r="O28" s="25">
        <f>N28</f>
        <v>0.66289949599999998</v>
      </c>
      <c r="P28" s="26">
        <f>O28+PPMT(P5/12,1,$B$25,O28)+PPMT(P5/12,2,$B$25,O28)+PPMT(P5/12,3,$B$25,O28)+PPMT(P5/12,4,$B$25,O28)+PPMT(P5/12,5,$B$25,O28)+PPMT(P5/12,6,$B$25,O28)+PPMT(P5/12,7,$B$25,O28)+PPMT(P5/12,8,$B$25,O28)+PPMT(P5/12,9,$B$25,O28)+PPMT(P5/12,10,$B$25,O28)+PPMT(P5/12,11,$B$25,O28)+PPMT(P5/12,12,$B$25,O28)</f>
        <v>0.59163764810149966</v>
      </c>
      <c r="Q28" s="26">
        <f>P28+PPMT(Q5/12,1,$C$25,P28)+PPMT(Q5/12,2,$C$25,P28)+PPMT(Q5/12,3,$C$25,P28)+PPMT(Q5/12,4,$C$25,P28)+PPMT(Q5/12,5,$C$25,P28)+PPMT(Q5/12,6,$C$25,P28)+PPMT(Q5/12,7,$C$25,P28)+PPMT(Q5/12,8,$C$25,P28)+PPMT(Q5/12,9,$C$25,P28)+PPMT(Q5/12,10,$C$25,P28)+PPMT(Q5/12,11,$C$25,P28)+PPMT(Q5/12,12,$C$25,P28)</f>
        <v>0.51215957896584852</v>
      </c>
      <c r="R28" s="26">
        <f>Q28+PPMT(R5/12,1,$D$25,Q28)+PPMT(R5/12,2,$D$25,Q28)+PPMT(R5/12,3,$D$25,Q28)+PPMT(R5/12,4,$D$25,Q28)+PPMT(R5/12,5,$D$25,Q28)+PPMT(R5/12,6,$D$25,Q28)+PPMT(R5/12,7,$D$25,Q28)+PPMT(R5/12,8,$D$25,Q28)+PPMT(R5/12,9,$D$25,Q28)+PPMT(R5/12,10,$D$25,Q28)+PPMT(R5/12,11,$D$25,Q28)+PPMT(R5/12,12,$D$25,Q28)</f>
        <v>0.42485711103397694</v>
      </c>
      <c r="S28" s="26">
        <f>R28+PPMT(S5/12,1,$E$25,R28)+PPMT(S5/12,2,$E$25,R28)+PPMT(S5/12,3,$E$25,R28)+PPMT(S5/12,4,$E$25,R28)+PPMT(S5/12,5,$E$25,R28)+PPMT(S5/12,6,$E$25,R28)+PPMT(S5/12,7,$E$25,R28)+PPMT(S5/12,8,$E$25,R28)+PPMT(S5/12,9,$E$25,R28)+PPMT(S5/12,10,$E$25,R28)+PPMT(S5/12,11,$E$25,R28)+PPMT(S5/12,12,$E$25,R28)</f>
        <v>0.3324593106615677</v>
      </c>
      <c r="T28" s="26">
        <f>S28+PPMT(T5/12,1,$F$25,S28)+PPMT(T5/12,2,$F$25,S28)+PPMT(T5/12,3,$F$25,S28)+PPMT(T5/12,4,$F$25,S28)+PPMT(T5/12,5,$F$25,S28)+PPMT(T5/12,6,$F$25,S28)+PPMT(T5/12,7,$F$25,S28)+PPMT(T5/12,8,$F$25,S28)+PPMT(T5/12,9,$F$25,S28)+PPMT(T5/12,10,$F$25,S28)+PPMT(T5/12,11,$F$25,S28)+PPMT(T5/12,12,$F$25,S28)</f>
        <v>0.22905268894996275</v>
      </c>
      <c r="U28" s="26">
        <f>T28+PPMT(U5/12,1,$G$25,T28)+PPMT(U5/12,2,$G$25,T28)+PPMT(U5/12,3,$G$25,T28)+PPMT(U5/12,4,$G$25,T28)+PPMT(U5/12,5,$G$25,T28)+PPMT(U5/12,6,$G$25,T28)+PPMT(U5/12,7,$G$25,T28)+PPMT(U5/12,8,$G$25,T28)+PPMT(U5/12,9,$G$25,T28)+PPMT(U5/12,10,$G$25,T28)+PPMT(U5/12,11,$G$25,T28)+PPMT(U5/12,12,$G$25,T28)</f>
        <v>0.11730316992473594</v>
      </c>
      <c r="V28" s="26">
        <f>U28+PPMT(V5/12,1,$H$25,U28)+PPMT(V5/12,2,$H$25,U28)+PPMT(V5/12,3,$H$25,U28)+PPMT(V5/12,4,$H$25,U28)+PPMT(V5/12,5,$H$25,U28)+PPMT(V5/12,6,$H$25,U28)+PPMT(V5/12,7,$H$25,U28)+PPMT(V5/12,8,$H$25,U28)+PPMT(V5/12,9,$H$25,U28)+PPMT(V5/12,10,$H$25,U28)+PPMT(V5/12,11,$H$25,U28)+PPMT(V5/12,12,$H$25,U28)</f>
        <v>-1.5612511283791264E-17</v>
      </c>
    </row>
    <row r="29" spans="1:30">
      <c r="J29" s="5">
        <v>1997</v>
      </c>
      <c r="O29" s="25">
        <f>$I6</f>
        <v>0.791423969</v>
      </c>
      <c r="P29" s="25">
        <f>O29</f>
        <v>0.791423969</v>
      </c>
      <c r="Q29" s="26">
        <f>P29+PPMT(Q6/12,1,$B$25,P29)+PPMT(Q6/12,2,$B$25,P29)+PPMT(Q6/12,3,$B$25,P29)+PPMT(Q6/12,4,$B$25,P29)+PPMT(Q6/12,5,$B$25,P29)+PPMT(Q6/12,6,$B$25,P29)+PPMT(Q6/12,7,$B$25,P29)+PPMT(Q6/12,8,$B$25,P29)+PPMT(Q6/12,9,$B$25,P29)+PPMT(Q6/12,10,$B$25,P29)+PPMT(Q6/12,11,$B$25,P29)+PPMT(Q6/12,12,$B$25,P29)</f>
        <v>0.70428898140025076</v>
      </c>
      <c r="R29" s="26">
        <f>Q29+PPMT(R6/12,1,$C$25,Q29)+PPMT(R6/12,2,$C$25,Q29)+PPMT(R6/12,3,$C$25,Q29)+PPMT(R6/12,4,$C$25,Q29)+PPMT(R6/12,5,$C$25,Q29)+PPMT(R6/12,6,$C$25,Q29)+PPMT(R6/12,7,$C$25,Q29)+PPMT(R6/12,8,$C$25,Q29)+PPMT(R6/12,9,$C$25,Q29)+PPMT(R6/12,10,$C$25,Q29)+PPMT(R6/12,11,$C$25,Q29)+PPMT(R6/12,12,$C$25,Q29)</f>
        <v>0.60828138448085833</v>
      </c>
      <c r="S29" s="26">
        <f>R29+PPMT(S6/12,1,$D$25,R29)+PPMT(S6/12,2,$D$25,R29)+PPMT(S6/12,3,$D$25,R29)+PPMT(S6/12,4,$D$25,R29)+PPMT(S6/12,5,$D$25,R29)+PPMT(S6/12,6,$D$25,R29)+PPMT(S6/12,7,$D$25,R29)+PPMT(S6/12,8,$D$25,R29)+PPMT(S6/12,9,$D$25,R29)+PPMT(S6/12,10,$D$25,R29)+PPMT(S6/12,11,$D$25,R29)+PPMT(S6/12,12,$D$25,R29)</f>
        <v>0.507388253776625</v>
      </c>
      <c r="T29" s="26">
        <f>S29+PPMT(T6/12,1,$E$25,S29)+PPMT(T6/12,2,$E$25,S29)+PPMT(T6/12,3,$E$25,S29)+PPMT(T6/12,4,$E$25,S29)+PPMT(T6/12,5,$E$25,S29)+PPMT(T6/12,6,$E$25,S29)+PPMT(T6/12,7,$E$25,S29)+PPMT(T6/12,8,$E$25,S29)+PPMT(T6/12,9,$E$25,S29)+PPMT(T6/12,10,$E$25,S29)+PPMT(T6/12,11,$E$25,S29)+PPMT(T6/12,12,$E$25,S29)</f>
        <v>0.39311920131025641</v>
      </c>
      <c r="U29" s="26">
        <f>T29+PPMT(U6/12,1,$F$25,T29)+PPMT(U6/12,2,$F$25,T29)+PPMT(U6/12,3,$F$25,T29)+PPMT(U6/12,4,$F$25,T29)+PPMT(U6/12,5,$F$25,T29)+PPMT(U6/12,6,$F$25,T29)+PPMT(U6/12,7,$F$25,T29)+PPMT(U6/12,8,$F$25,T29)+PPMT(U6/12,9,$F$25,T29)+PPMT(U6/12,10,$F$25,T29)+PPMT(U6/12,11,$F$25,T29)+PPMT(U6/12,12,$F$25,T29)</f>
        <v>0.26838129967647684</v>
      </c>
      <c r="V29" s="26">
        <f>U29+PPMT(V6/12,1,$G$25,U29)+PPMT(V6/12,2,$G$25,U29)+PPMT(V6/12,3,$G$25,U29)+PPMT(V6/12,4,$G$25,U29)+PPMT(V6/12,5,$G$25,U29)+PPMT(V6/12,6,$G$25,U29)+PPMT(V6/12,7,$G$25,U29)+PPMT(V6/12,8,$G$25,U29)+PPMT(V6/12,9,$G$25,U29)+PPMT(V6/12,10,$G$25,U29)+PPMT(V6/12,11,$G$25,U29)+PPMT(V6/12,12,$G$25,U29)</f>
        <v>0.13701668769525768</v>
      </c>
      <c r="W29" s="26">
        <f>V29+PPMT(W6/12,1,$H$25,V29)+PPMT(W6/12,2,$H$25,V29)+PPMT(W6/12,3,$H$25,V29)+PPMT(W6/12,4,$H$25,V29)+PPMT(W6/12,5,$H$25,V29)+PPMT(W6/12,6,$H$25,V29)+PPMT(W6/12,7,$H$25,V29)+PPMT(W6/12,8,$H$25,V29)+PPMT(W6/12,9,$H$25,V29)+PPMT(W6/12,10,$H$25,V29)+PPMT(W6/12,11,$H$25,V29)+PPMT(W6/12,12,$H$25,V29)</f>
        <v>-2.4286128663675299E-17</v>
      </c>
    </row>
    <row r="30" spans="1:30">
      <c r="J30" s="5">
        <v>1998</v>
      </c>
      <c r="P30" s="25">
        <f>$I7</f>
        <v>0.903702161</v>
      </c>
      <c r="Q30" s="25">
        <f>P30</f>
        <v>0.903702161</v>
      </c>
      <c r="R30" s="26">
        <f>Q30+PPMT(R7/12,1,$B$25,Q30)+PPMT(R7/12,2,$B$25,Q30)+PPMT(R7/12,3,$B$25,Q30)+PPMT(R7/12,4,$B$25,Q30)+PPMT(R7/12,5,$B$25,Q30)+PPMT(R7/12,6,$B$25,Q30)+PPMT(R7/12,7,$B$25,Q30)+PPMT(R7/12,8,$B$25,Q30)+PPMT(R7/12,9,$B$25,Q30)+PPMT(R7/12,10,$B$25,Q30)+PPMT(R7/12,11,$B$25,Q30)+PPMT(R7/12,12,$B$25,Q30)</f>
        <v>0.80241930759429214</v>
      </c>
      <c r="S30" s="26">
        <f>R30+PPMT(S7/12,1,$C$25,R30)+PPMT(S7/12,2,$C$25,R30)+PPMT(S7/12,3,$C$25,R30)+PPMT(S7/12,4,$C$25,R30)+PPMT(S7/12,5,$C$25,R30)+PPMT(S7/12,6,$C$25,R30)+PPMT(S7/12,7,$C$25,R30)+PPMT(S7/12,8,$C$25,R30)+PPMT(S7/12,9,$C$25,R30)+PPMT(S7/12,10,$C$25,R30)+PPMT(S7/12,11,$C$25,R30)+PPMT(S7/12,12,$C$25,R30)</f>
        <v>0.69675261194272387</v>
      </c>
      <c r="T30" s="26">
        <f>S30+PPMT(T7/12,1,$D$25,S30)+PPMT(T7/12,2,$D$25,S30)+PPMT(T7/12,3,$D$25,S30)+PPMT(T7/12,4,$D$25,S30)+PPMT(T7/12,5,$D$25,S30)+PPMT(T7/12,6,$D$25,S30)+PPMT(T7/12,7,$D$25,S30)+PPMT(T7/12,8,$D$25,S30)+PPMT(T7/12,9,$D$25,S30)+PPMT(T7/12,10,$D$25,S30)+PPMT(T7/12,11,$D$25,S30)+PPMT(T7/12,12,$D$25,S30)</f>
        <v>0.57560674294761416</v>
      </c>
      <c r="U30" s="26">
        <f>T30+PPMT(U7/12,1,$E$25,T30)+PPMT(U7/12,2,$E$25,T30)+PPMT(U7/12,3,$E$25,T30)+PPMT(U7/12,4,$E$25,T30)+PPMT(U7/12,5,$E$25,T30)+PPMT(U7/12,6,$E$25,T30)+PPMT(U7/12,7,$E$25,T30)+PPMT(U7/12,8,$E$25,T30)+PPMT(U7/12,9,$E$25,T30)+PPMT(U7/12,10,$E$25,T30)+PPMT(U7/12,11,$E$25,T30)+PPMT(U7/12,12,$E$25,T30)</f>
        <v>0.44199905888622465</v>
      </c>
      <c r="V30" s="26">
        <f>U30+PPMT(V7/12,1,$F$25,U30)+PPMT(V7/12,2,$F$25,U30)+PPMT(V7/12,3,$F$25,U30)+PPMT(V7/12,4,$F$25,U30)+PPMT(V7/12,5,$F$25,U30)+PPMT(V7/12,6,$F$25,U30)+PPMT(V7/12,7,$F$25,U30)+PPMT(V7/12,8,$F$25,U30)+PPMT(V7/12,9,$F$25,U30)+PPMT(V7/12,10,$F$25,U30)+PPMT(V7/12,11,$F$25,U30)+PPMT(V7/12,12,$F$25,U30)</f>
        <v>0.30082719410132647</v>
      </c>
      <c r="W30" s="26">
        <f>V30+PPMT(W7/12,1,$G$25,V30)+PPMT(W7/12,2,$G$25,V30)+PPMT(W7/12,3,$G$25,V30)+PPMT(W7/12,4,$G$25,V30)+PPMT(W7/12,5,$G$25,V30)+PPMT(W7/12,6,$G$25,V30)+PPMT(W7/12,7,$G$25,V30)+PPMT(W7/12,8,$G$25,V30)+PPMT(W7/12,9,$G$25,V30)+PPMT(W7/12,10,$G$25,V30)+PPMT(W7/12,11,$G$25,V30)+PPMT(W7/12,12,$G$25,V30)</f>
        <v>0.15354383211508513</v>
      </c>
      <c r="X30" s="26">
        <f>W30+PPMT(X7/12,1,$H$25,W30)+PPMT(X7/12,2,$H$25,W30)+PPMT(X7/12,3,$H$25,W30)+PPMT(X7/12,4,$H$25,W30)+PPMT(X7/12,5,$H$25,W30)+PPMT(X7/12,6,$H$25,W30)+PPMT(X7/12,7,$H$25,W30)+PPMT(X7/12,8,$H$25,W30)+PPMT(X7/12,9,$H$25,W30)+PPMT(X7/12,10,$H$25,W30)+PPMT(X7/12,11,$H$25,W30)+PPMT(X7/12,12,$H$25,W30)</f>
        <v>-1.5612511283791264E-17</v>
      </c>
    </row>
    <row r="31" spans="1:30">
      <c r="J31" s="5">
        <v>1999</v>
      </c>
      <c r="Q31" s="25">
        <f>$I8</f>
        <v>1.041463502</v>
      </c>
      <c r="R31" s="25">
        <f>Q31</f>
        <v>1.041463502</v>
      </c>
      <c r="S31" s="26">
        <f>R31+PPMT(S8/12,1,$B$25,R31)+PPMT(S8/12,2,$B$25,R31)+PPMT(S8/12,3,$B$25,R31)+PPMT(S8/12,4,$B$25,R31)+PPMT(S8/12,5,$B$25,R31)+PPMT(S8/12,6,$B$25,R31)+PPMT(S8/12,7,$B$25,R31)+PPMT(S8/12,8,$B$25,R31)+PPMT(S8/12,9,$B$25,R31)+PPMT(S8/12,10,$B$25,R31)+PPMT(S8/12,11,$B$25,R31)+PPMT(S8/12,12,$B$25,R31)</f>
        <v>0.92954322070264328</v>
      </c>
      <c r="T31" s="26">
        <f>S31+PPMT(T8/12,1,$C$25,S31)+PPMT(T8/12,2,$C$25,S31)+PPMT(T8/12,3,$C$25,S31)+PPMT(T8/12,4,$C$25,S31)+PPMT(T8/12,5,$C$25,S31)+PPMT(T8/12,6,$C$25,S31)+PPMT(T8/12,7,$C$25,S31)+PPMT(T8/12,8,$C$25,S31)+PPMT(T8/12,9,$C$25,S31)+PPMT(T8/12,10,$C$25,S31)+PPMT(T8/12,11,$C$25,S31)+PPMT(T8/12,12,$C$25,S31)</f>
        <v>0.79961449431385934</v>
      </c>
      <c r="U31" s="26">
        <f>T31+PPMT(U8/12,1,$D$25,T31)+PPMT(U8/12,2,$D$25,T31)+PPMT(U8/12,3,$D$25,T31)+PPMT(U8/12,4,$D$25,T31)+PPMT(U8/12,5,$D$25,T31)+PPMT(U8/12,6,$D$25,T31)+PPMT(U8/12,7,$D$25,T31)+PPMT(U8/12,8,$D$25,T31)+PPMT(U8/12,9,$D$25,T31)+PPMT(U8/12,10,$D$25,T31)+PPMT(U8/12,11,$D$25,T31)+PPMT(U8/12,12,$D$25,T31)</f>
        <v>0.65481689715551827</v>
      </c>
      <c r="V31" s="26">
        <f>U31+PPMT(V8/12,1,$E$25,U31)+PPMT(V8/12,2,$E$25,U31)+PPMT(V8/12,3,$E$25,U31)+PPMT(V8/12,4,$E$25,U31)+PPMT(V8/12,5,$E$25,U31)+PPMT(V8/12,6,$E$25,U31)+PPMT(V8/12,7,$E$25,U31)+PPMT(V8/12,8,$E$25,U31)+PPMT(V8/12,9,$E$25,U31)+PPMT(V8/12,10,$E$25,U31)+PPMT(V8/12,11,$E$25,U31)+PPMT(V8/12,12,$E$25,U31)</f>
        <v>0.50130723869405547</v>
      </c>
      <c r="W31" s="26">
        <f>V31+PPMT(W8/12,1,$F$25,V31)+PPMT(W8/12,2,$F$25,V31)+PPMT(W8/12,3,$F$25,V31)+PPMT(W8/12,4,$F$25,V31)+PPMT(W8/12,5,$F$25,V31)+PPMT(W8/12,6,$F$25,V31)+PPMT(W8/12,7,$F$25,V31)+PPMT(W8/12,8,$F$25,V31)+PPMT(W8/12,9,$F$25,V31)+PPMT(W8/12,10,$F$25,V31)+PPMT(W8/12,11,$F$25,V31)+PPMT(W8/12,12,$F$25,V31)</f>
        <v>0.3411106688194056</v>
      </c>
      <c r="X31" s="26">
        <f>W31+PPMT(X8/12,1,$G$25,W31)+PPMT(X8/12,2,$G$25,W31)+PPMT(X8/12,3,$G$25,W31)+PPMT(X8/12,4,$G$25,W31)+PPMT(X8/12,5,$G$25,W31)+PPMT(X8/12,6,$G$25,W31)+PPMT(X8/12,7,$G$25,W31)+PPMT(X8/12,8,$G$25,W31)+PPMT(X8/12,9,$G$25,W31)+PPMT(X8/12,10,$G$25,W31)+PPMT(X8/12,11,$G$25,W31)+PPMT(X8/12,12,$G$25,W31)</f>
        <v>0.17574249493899938</v>
      </c>
      <c r="Y31" s="26">
        <f>X31+PPMT(Y8/12,1,$H$25,X31)+PPMT(Y8/12,2,$H$25,X31)+PPMT(Y8/12,3,$H$25,X31)+PPMT(Y8/12,4,$H$25,X31)+PPMT(Y8/12,5,$H$25,X31)+PPMT(Y8/12,6,$H$25,X31)+PPMT(Y8/12,7,$H$25,X31)+PPMT(Y8/12,8,$H$25,X31)+PPMT(Y8/12,9,$H$25,X31)+PPMT(Y8/12,10,$H$25,X31)+PPMT(Y8/12,11,$H$25,X31)+PPMT(Y8/12,12,$H$25,X31)</f>
        <v>3.4694469519536142E-17</v>
      </c>
    </row>
    <row r="32" spans="1:30">
      <c r="B32" s="4"/>
      <c r="J32" s="5">
        <v>2000</v>
      </c>
      <c r="R32" s="25">
        <f>$I9</f>
        <v>1.1228478499999999</v>
      </c>
      <c r="S32" s="25">
        <f>R32</f>
        <v>1.1228478499999999</v>
      </c>
      <c r="T32" s="26">
        <f>S32+PPMT(T9/12,1,$B$25,S32)+PPMT(T9/12,2,$B$25,S32)+PPMT(T9/12,3,$B$25,S32)+PPMT(T9/12,4,$B$25,S32)+PPMT(T9/12,5,$B$25,S32)+PPMT(T9/12,6,$B$25,S32)+PPMT(T9/12,7,$B$25,S32)+PPMT(T9/12,8,$B$25,S32)+PPMT(T9/12,9,$B$25,S32)+PPMT(T9/12,10,$B$25,S32)+PPMT(T9/12,11,$B$25,S32)+PPMT(T9/12,12,$B$25,S32)</f>
        <v>0.99312036446590923</v>
      </c>
      <c r="U32" s="26">
        <f>T32+PPMT(U9/12,1,$C$25,T32)+PPMT(U9/12,2,$C$25,T32)+PPMT(U9/12,3,$C$25,T32)+PPMT(U9/12,4,$C$25,T32)+PPMT(U9/12,5,$C$25,T32)+PPMT(U9/12,6,$C$25,T32)+PPMT(U9/12,7,$C$25,T32)+PPMT(U9/12,8,$C$25,T32)+PPMT(U9/12,9,$C$25,T32)+PPMT(U9/12,10,$C$25,T32)+PPMT(U9/12,11,$C$25,T32)+PPMT(U9/12,12,$C$25,T32)</f>
        <v>0.84700307753274662</v>
      </c>
      <c r="V32" s="26">
        <f>U32+PPMT(V9/12,1,$D$25,U32)+PPMT(V9/12,2,$D$25,U32)+PPMT(V9/12,3,$D$25,U32)+PPMT(V9/12,4,$D$25,U32)+PPMT(V9/12,5,$D$25,U32)+PPMT(V9/12,6,$D$25,U32)+PPMT(V9/12,7,$D$25,U32)+PPMT(V9/12,8,$D$25,U32)+PPMT(V9/12,9,$D$25,U32)+PPMT(V9/12,10,$D$25,U32)+PPMT(V9/12,11,$D$25,U32)+PPMT(V9/12,12,$D$25,U32)</f>
        <v>0.69156606952814503</v>
      </c>
      <c r="W32" s="26">
        <f>V32+PPMT(W9/12,1,$E$25,V32)+PPMT(W9/12,2,$E$25,V32)+PPMT(W9/12,3,$E$25,V32)+PPMT(W9/12,4,$E$25,V32)+PPMT(W9/12,5,$E$25,V32)+PPMT(W9/12,6,$E$25,V32)+PPMT(W9/12,7,$E$25,V32)+PPMT(W9/12,8,$E$25,V32)+PPMT(W9/12,9,$E$25,V32)+PPMT(W9/12,10,$E$25,V32)+PPMT(W9/12,11,$E$25,V32)+PPMT(W9/12,12,$E$25,V32)</f>
        <v>0.52931580526506772</v>
      </c>
      <c r="X32" s="26">
        <f>W32+PPMT(X9/12,1,$F$25,W32)+PPMT(X9/12,2,$F$25,W32)+PPMT(X9/12,3,$F$25,W32)+PPMT(X9/12,4,$F$25,W32)+PPMT(X9/12,5,$F$25,W32)+PPMT(X9/12,6,$F$25,W32)+PPMT(X9/12,7,$F$25,W32)+PPMT(X9/12,8,$F$25,W32)+PPMT(X9/12,9,$F$25,W32)+PPMT(X9/12,10,$F$25,W32)+PPMT(X9/12,11,$F$25,W32)+PPMT(X9/12,12,$F$25,W32)</f>
        <v>0.36349730941658653</v>
      </c>
      <c r="Y32" s="26">
        <f>X32+PPMT(Y9/12,1,$G$25,X32)+PPMT(Y9/12,2,$G$25,X32)+PPMT(Y9/12,3,$G$25,X32)+PPMT(Y9/12,4,$G$25,X32)+PPMT(Y9/12,5,$G$25,X32)+PPMT(Y9/12,6,$G$25,X32)+PPMT(Y9/12,7,$G$25,X32)+PPMT(Y9/12,8,$G$25,X32)+PPMT(Y9/12,9,$G$25,X32)+PPMT(Y9/12,10,$G$25,X32)+PPMT(Y9/12,11,$G$25,X32)+PPMT(Y9/12,12,$G$25,X32)</f>
        <v>0.18893655902414805</v>
      </c>
      <c r="Z32" s="26">
        <f>Y32+PPMT(Z9/12,1,$H$25,Y32)+PPMT(Z9/12,2,$H$25,Y32)+PPMT(Z9/12,3,$H$25,Y32)+PPMT(Z9/12,4,$H$25,Y32)+PPMT(Z9/12,5,$H$25,Y32)+PPMT(Z9/12,6,$H$25,Y32)+PPMT(Z9/12,7,$H$25,Y32)+PPMT(Z9/12,8,$H$25,Y32)+PPMT(Z9/12,9,$H$25,Y32)+PPMT(Z9/12,10,$H$25,Y32)+PPMT(Z9/12,11,$H$25,Y32)+PPMT(Z9/12,12,$H$25,Y32)</f>
        <v>-5.2041704279304213E-17</v>
      </c>
    </row>
    <row r="33" spans="2:30">
      <c r="B33" s="4"/>
      <c r="J33" s="5">
        <v>2001</v>
      </c>
      <c r="S33" s="25">
        <f>$I10</f>
        <v>1.1822859809999999</v>
      </c>
      <c r="T33" s="25">
        <f>S33</f>
        <v>1.1822859809999999</v>
      </c>
      <c r="U33" s="26">
        <f>T33+PPMT(U10/12,1,$B$25,T33)+PPMT(U10/12,2,$B$25,T33)+PPMT(U10/12,3,$B$25,T33)+PPMT(U10/12,4,$B$25,T33)+PPMT(U10/12,5,$B$25,T33)+PPMT(U10/12,6,$B$25,T33)+PPMT(U10/12,7,$B$25,T33)+PPMT(U10/12,8,$B$25,T33)+PPMT(U10/12,9,$B$25,T33)+PPMT(U10/12,10,$B$25,T33)+PPMT(U10/12,11,$B$25,T33)+PPMT(U10/12,12,$B$25,T33)</f>
        <v>1.036944042776363</v>
      </c>
      <c r="V33" s="26">
        <f>U33+PPMT(V10/12,1,$C$25,U33)+PPMT(V10/12,2,$C$25,U33)+PPMT(V10/12,3,$C$25,U33)+PPMT(V10/12,4,$C$25,U33)+PPMT(V10/12,5,$C$25,U33)+PPMT(V10/12,6,$C$25,U33)+PPMT(V10/12,7,$C$25,U33)+PPMT(V10/12,8,$C$25,U33)+PPMT(V10/12,9,$C$25,U33)+PPMT(V10/12,10,$C$25,U33)+PPMT(V10/12,11,$C$25,U33)+PPMT(V10/12,12,$C$25,U33)</f>
        <v>0.8817971587317126</v>
      </c>
      <c r="W33" s="26">
        <f>V33+PPMT(W10/12,1,$D$25,V33)+PPMT(W10/12,2,$D$25,V33)+PPMT(W10/12,3,$D$25,V33)+PPMT(W10/12,4,$D$25,V33)+PPMT(W10/12,5,$D$25,V33)+PPMT(W10/12,6,$D$25,V33)+PPMT(W10/12,7,$D$25,V33)+PPMT(W10/12,8,$D$25,V33)+PPMT(W10/12,9,$D$25,V33)+PPMT(W10/12,10,$D$25,V33)+PPMT(W10/12,11,$D$25,V33)+PPMT(W10/12,12,$D$25,V33)</f>
        <v>0.71980685261582933</v>
      </c>
      <c r="X33" s="26">
        <f>W33+PPMT(X10/12,1,$E$25,W33)+PPMT(X10/12,2,$E$25,W33)+PPMT(X10/12,3,$E$25,W33)+PPMT(X10/12,4,$E$25,W33)+PPMT(X10/12,5,$E$25,W33)+PPMT(X10/12,6,$E$25,W33)+PPMT(X10/12,7,$E$25,W33)+PPMT(X10/12,8,$E$25,W33)+PPMT(X10/12,9,$E$25,W33)+PPMT(X10/12,10,$E$25,W33)+PPMT(X10/12,11,$E$25,W33)+PPMT(X10/12,12,$E$25,W33)</f>
        <v>0.55593123899532415</v>
      </c>
      <c r="Y33" s="26">
        <f>X33+PPMT(Y10/12,1,$F$25,X33)+PPMT(Y10/12,2,$F$25,X33)+PPMT(Y10/12,3,$F$25,X33)+PPMT(Y10/12,4,$F$25,X33)+PPMT(Y10/12,5,$F$25,X33)+PPMT(Y10/12,6,$F$25,X33)+PPMT(Y10/12,7,$F$25,X33)+PPMT(Y10/12,8,$F$25,X33)+PPMT(Y10/12,9,$F$25,X33)+PPMT(Y10/12,10,$F$25,X33)+PPMT(Y10/12,11,$F$25,X33)+PPMT(Y10/12,12,$F$25,X33)</f>
        <v>0.38507759418099158</v>
      </c>
      <c r="Z33" s="26">
        <f>Y33+PPMT(Z10/12,1,$G$25,Y33)+PPMT(Z10/12,2,$G$25,Y33)+PPMT(Z10/12,3,$G$25,Y33)+PPMT(Z10/12,4,$G$25,Y33)+PPMT(Z10/12,5,$G$25,Y33)+PPMT(Z10/12,6,$G$25,Y33)+PPMT(Z10/12,7,$G$25,Y33)+PPMT(Z10/12,8,$G$25,Y33)+PPMT(Z10/12,9,$G$25,Y33)+PPMT(Z10/12,10,$G$25,Y33)+PPMT(Z10/12,11,$G$25,Y33)+PPMT(Z10/12,12,$G$25,Y33)</f>
        <v>0.20022982228092334</v>
      </c>
      <c r="AA33" s="26">
        <f>Z33+PPMT(AA10/12,1,$H$25,Z33)+PPMT(AA10/12,2,$H$25,Z33)+PPMT(AA10/12,3,$H$25,Z33)+PPMT(AA10/12,4,$H$25,Z33)+PPMT(AA10/12,5,$H$25,Z33)+PPMT(AA10/12,6,$H$25,Z33)+PPMT(AA10/12,7,$H$25,Z33)+PPMT(AA10/12,8,$H$25,Z33)+PPMT(AA10/12,9,$H$25,Z33)+PPMT(AA10/12,10,$H$25,Z33)+PPMT(AA10/12,11,$H$25,Z33)+PPMT(AA10/12,12,$H$25,Z33)</f>
        <v>0</v>
      </c>
    </row>
    <row r="34" spans="2:30">
      <c r="B34" s="4"/>
      <c r="J34" s="5">
        <v>2002</v>
      </c>
      <c r="T34" s="25">
        <f>$I11</f>
        <v>1.264960273</v>
      </c>
      <c r="U34" s="25">
        <f>T34</f>
        <v>1.264960273</v>
      </c>
      <c r="V34" s="26">
        <f>U34+PPMT(V11/12,1,$B$25,U34)+PPMT(V11/12,2,$B$25,U34)+PPMT(V11/12,3,$B$25,U34)+PPMT(V11/12,4,$B$25,U34)+PPMT(V11/12,5,$B$25,U34)+PPMT(V11/12,6,$B$25,U34)+PPMT(V11/12,7,$B$25,U34)+PPMT(V11/12,8,$B$25,U34)+PPMT(V11/12,9,$B$25,U34)+PPMT(V11/12,10,$B$25,U34)+PPMT(V11/12,11,$B$25,U34)+PPMT(V11/12,12,$B$25,U34)</f>
        <v>1.1062688854896903</v>
      </c>
      <c r="W34" s="26">
        <f>V34+PPMT(W11/12,1,$C$25,V34)+PPMT(W11/12,2,$C$25,V34)+PPMT(W11/12,3,$C$25,V34)+PPMT(W11/12,4,$C$25,V34)+PPMT(W11/12,5,$C$25,V34)+PPMT(W11/12,6,$C$25,V34)+PPMT(W11/12,7,$C$25,V34)+PPMT(W11/12,8,$C$25,V34)+PPMT(W11/12,9,$C$25,V34)+PPMT(W11/12,10,$C$25,V34)+PPMT(W11/12,11,$C$25,V34)+PPMT(W11/12,12,$C$25,V34)</f>
        <v>0.94053328237396694</v>
      </c>
      <c r="X34" s="26">
        <f>W34+PPMT(X11/12,1,$D$25,W34)+PPMT(X11/12,2,$D$25,W34)+PPMT(X11/12,3,$D$25,W34)+PPMT(X11/12,4,$D$25,W34)+PPMT(X11/12,5,$D$25,W34)+PPMT(X11/12,6,$D$25,W34)+PPMT(X11/12,7,$D$25,W34)+PPMT(X11/12,8,$D$25,W34)+PPMT(X11/12,9,$D$25,W34)+PPMT(X11/12,10,$D$25,W34)+PPMT(X11/12,11,$D$25,W34)+PPMT(X11/12,12,$D$25,W34)</f>
        <v>0.77459449779263179</v>
      </c>
      <c r="Y34" s="26">
        <f>X34+PPMT(Y11/12,1,$E$25,X34)+PPMT(Y11/12,2,$E$25,X34)+PPMT(Y11/12,3,$E$25,X34)+PPMT(Y11/12,4,$E$25,X34)+PPMT(Y11/12,5,$E$25,X34)+PPMT(Y11/12,6,$E$25,X34)+PPMT(Y11/12,7,$E$25,X34)+PPMT(Y11/12,8,$E$25,X34)+PPMT(Y11/12,9,$E$25,X34)+PPMT(Y11/12,10,$E$25,X34)+PPMT(Y11/12,11,$E$25,X34)+PPMT(Y11/12,12,$E$25,X34)</f>
        <v>0.60329272539270817</v>
      </c>
      <c r="Z34" s="26">
        <f>Y34+PPMT(Z11/12,1,$F$25,Y34)+PPMT(Z11/12,2,$F$25,Y34)+PPMT(Z11/12,3,$F$25,Y34)+PPMT(Z11/12,4,$F$25,Y34)+PPMT(Z11/12,5,$F$25,Y34)+PPMT(Z11/12,6,$F$25,Y34)+PPMT(Z11/12,7,$F$25,Y34)+PPMT(Z11/12,8,$F$25,Y34)+PPMT(Z11/12,9,$F$25,Y34)+PPMT(Z11/12,10,$F$25,Y34)+PPMT(Z11/12,11,$F$25,Y34)+PPMT(Z11/12,12,$F$25,Y34)</f>
        <v>0.4180386221468213</v>
      </c>
      <c r="AA34" s="26">
        <f>Z34+PPMT(AA11/12,1,$G$25,Z34)+PPMT(AA11/12,2,$G$25,Z34)+PPMT(AA11/12,3,$G$25,Z34)+PPMT(AA11/12,4,$G$25,Z34)+PPMT(AA11/12,5,$G$25,Z34)+PPMT(AA11/12,6,$G$25,Z34)+PPMT(AA11/12,7,$G$25,Z34)+PPMT(AA11/12,8,$G$25,Z34)+PPMT(AA11/12,9,$G$25,Z34)+PPMT(AA11/12,10,$G$25,Z34)+PPMT(AA11/12,11,$G$25,Z34)+PPMT(AA11/12,12,$G$25,Z34)</f>
        <v>0.2142432570411919</v>
      </c>
      <c r="AB34" s="26">
        <f>AA34+PPMT(AB11/12,1,$H$25,AA34)+PPMT(AB11/12,2,$H$25,AA34)+PPMT(AB11/12,3,$H$25,AA34)+PPMT(AB11/12,4,$H$25,AA34)+PPMT(AB11/12,5,$H$25,AA34)+PPMT(AB11/12,6,$H$25,AA34)+PPMT(AB11/12,7,$H$25,AA34)+PPMT(AB11/12,8,$H$25,AA34)+PPMT(AB11/12,9,$H$25,AA34)+PPMT(AB11/12,10,$H$25,AA34)+PPMT(AB11/12,11,$H$25,AA34)+PPMT(AB11/12,12,$H$25,AA34)</f>
        <v>0</v>
      </c>
    </row>
    <row r="35" spans="2:30">
      <c r="B35" s="4"/>
      <c r="J35" s="5">
        <v>2003</v>
      </c>
      <c r="U35" s="25">
        <f>$I12</f>
        <v>1.5260143989999999</v>
      </c>
      <c r="V35" s="25">
        <f>U35</f>
        <v>1.5260143989999999</v>
      </c>
      <c r="W35" s="26">
        <f>V35+PPMT(W12/12,1,$B$25,V35)+PPMT(W12/12,2,$B$25,V35)+PPMT(W12/12,3,$B$25,V35)+PPMT(W12/12,4,$B$25,V35)+PPMT(W12/12,5,$B$25,V35)+PPMT(W12/12,6,$B$25,V35)+PPMT(W12/12,7,$B$25,V35)+PPMT(W12/12,8,$B$25,V35)+PPMT(W12/12,9,$B$25,V35)+PPMT(W12/12,10,$B$25,V35)+PPMT(W12/12,11,$B$25,V35)+PPMT(W12/12,12,$B$25,V35)</f>
        <v>1.3342709791375205</v>
      </c>
      <c r="X35" s="26">
        <f>W35+PPMT(X12/12,1,$C$25,W35)+PPMT(X12/12,2,$C$25,W35)+PPMT(X12/12,3,$C$25,W35)+PPMT(X12/12,4,$C$25,W35)+PPMT(X12/12,5,$C$25,W35)+PPMT(X12/12,6,$C$25,W35)+PPMT(X12/12,7,$C$25,W35)+PPMT(X12/12,8,$C$25,W35)+PPMT(X12/12,9,$C$25,W35)+PPMT(X12/12,10,$C$25,W35)+PPMT(X12/12,11,$C$25,W35)+PPMT(X12/12,12,$C$25,W35)</f>
        <v>1.1442994312107087</v>
      </c>
      <c r="Y35" s="26">
        <f>X35+PPMT(Y12/12,1,$D$25,X35)+PPMT(Y12/12,2,$D$25,X35)+PPMT(Y12/12,3,$D$25,X35)+PPMT(Y12/12,4,$D$25,X35)+PPMT(Y12/12,5,$D$25,X35)+PPMT(Y12/12,6,$D$25,X35)+PPMT(Y12/12,7,$D$25,X35)+PPMT(Y12/12,8,$D$25,X35)+PPMT(Y12/12,9,$D$25,X35)+PPMT(Y12/12,10,$D$25,X35)+PPMT(Y12/12,11,$D$25,X35)+PPMT(Y12/12,12,$D$25,X35)</f>
        <v>0.95015961474053623</v>
      </c>
      <c r="Z35" s="26">
        <f>Y35+PPMT(Z12/12,1,$E$25,Y35)+PPMT(Z12/12,2,$E$25,Y35)+PPMT(Z12/12,3,$E$25,Y35)+PPMT(Z12/12,4,$E$25,Y35)+PPMT(Z12/12,5,$E$25,Y35)+PPMT(Z12/12,6,$E$25,Y35)+PPMT(Z12/12,7,$E$25,Y35)+PPMT(Z12/12,8,$E$25,Y35)+PPMT(Z12/12,9,$E$25,Y35)+PPMT(Z12/12,10,$E$25,Y35)+PPMT(Z12/12,11,$E$25,Y35)+PPMT(Z12/12,12,$E$25,Y35)</f>
        <v>0.74029846246174746</v>
      </c>
      <c r="AA35" s="26">
        <f>Z35+PPMT(AA12/12,1,$F$25,Z35)+PPMT(AA12/12,2,$F$25,Z35)+PPMT(AA12/12,3,$F$25,Z35)+PPMT(AA12/12,4,$F$25,Z35)+PPMT(AA12/12,5,$F$25,Z35)+PPMT(AA12/12,6,$F$25,Z35)+PPMT(AA12/12,7,$F$25,Z35)+PPMT(AA12/12,8,$F$25,Z35)+PPMT(AA12/12,9,$F$25,Z35)+PPMT(AA12/12,10,$F$25,Z35)+PPMT(AA12/12,11,$F$25,Z35)+PPMT(AA12/12,12,$F$25,Z35)</f>
        <v>0.50576168228245821</v>
      </c>
      <c r="AB35" s="26">
        <f>AA35+PPMT(AB12/12,1,$G$25,AA35)+PPMT(AB12/12,2,$G$25,AA35)+PPMT(AB12/12,3,$G$25,AA35)+PPMT(AB12/12,4,$G$25,AA35)+PPMT(AB12/12,5,$G$25,AA35)+PPMT(AB12/12,6,$G$25,AA35)+PPMT(AB12/12,7,$G$25,AA35)+PPMT(AB12/12,8,$G$25,AA35)+PPMT(AB12/12,9,$G$25,AA35)+PPMT(AB12/12,10,$G$25,AA35)+PPMT(AB12/12,11,$G$25,AA35)+PPMT(AB12/12,12,$G$25,AA35)</f>
        <v>0.25702205908531794</v>
      </c>
      <c r="AC35" s="26">
        <f>AB35+PPMT(AC12/12,1,$H$25,AB35)+PPMT(AC12/12,2,$H$25,AB35)+PPMT(AC12/12,3,$H$25,AB35)+PPMT(AC12/12,4,$H$25,AB35)+PPMT(AC12/12,5,$H$25,AB35)+PPMT(AC12/12,6,$H$25,AB35)+PPMT(AC12/12,7,$H$25,AB35)+PPMT(AC12/12,8,$H$25,AB35)+PPMT(AC12/12,9,$H$25,AB35)+PPMT(AC12/12,10,$H$25,AB35)+PPMT(AC12/12,11,$H$25,AB35)+PPMT(AC12/12,12,$H$25,AB35)</f>
        <v>0</v>
      </c>
    </row>
    <row r="36" spans="2:30">
      <c r="B36" s="4"/>
      <c r="J36" s="5">
        <v>2004</v>
      </c>
      <c r="V36" s="25">
        <f>$I13</f>
        <v>1.811914118</v>
      </c>
      <c r="W36" s="25">
        <f>V36</f>
        <v>1.811914118</v>
      </c>
      <c r="X36" s="26">
        <f>W36+PPMT(X13/12,1,$B$25,W36)+PPMT(X13/12,2,$B$25,W36)+PPMT(X13/12,3,$B$25,W36)+PPMT(X13/12,4,$B$25,W36)+PPMT(X13/12,5,$B$25,W36)+PPMT(X13/12,6,$B$25,W36)+PPMT(X13/12,7,$B$25,W36)+PPMT(X13/12,8,$B$25,W36)+PPMT(X13/12,9,$B$25,W36)+PPMT(X13/12,10,$B$25,W36)+PPMT(X13/12,11,$B$25,W36)+PPMT(X13/12,12,$B$25,W36)</f>
        <v>1.5978448727644288</v>
      </c>
      <c r="Y36" s="26">
        <f>X36+PPMT(Y13/12,1,$C$25,X36)+PPMT(Y13/12,2,$C$25,X36)+PPMT(Y13/12,3,$C$25,X36)+PPMT(Y13/12,4,$C$25,X36)+PPMT(Y13/12,5,$C$25,X36)+PPMT(Y13/12,6,$C$25,X36)+PPMT(Y13/12,7,$C$25,X36)+PPMT(Y13/12,8,$C$25,X36)+PPMT(Y13/12,9,$C$25,X36)+PPMT(Y13/12,10,$C$25,X36)+PPMT(Y13/12,11,$C$25,X36)+PPMT(Y13/12,12,$C$25,X36)</f>
        <v>1.3813234311496887</v>
      </c>
      <c r="Z36" s="26">
        <f>Y36+PPMT(Z13/12,1,$D$25,Y36)+PPMT(Z13/12,2,$D$25,Y36)+PPMT(Z13/12,3,$D$25,Y36)+PPMT(Z13/12,4,$D$25,Y36)+PPMT(Z13/12,5,$D$25,Y36)+PPMT(Z13/12,6,$D$25,Y36)+PPMT(Z13/12,7,$D$25,Y36)+PPMT(Z13/12,8,$D$25,Y36)+PPMT(Z13/12,9,$D$25,Y36)+PPMT(Z13/12,10,$D$25,Y36)+PPMT(Z13/12,11,$D$25,Y36)+PPMT(Z13/12,12,$D$25,Y36)</f>
        <v>1.1473722304355647</v>
      </c>
      <c r="AA36" s="26">
        <f>Z36+PPMT(AA13/12,1,$E$25,Z36)+PPMT(AA13/12,2,$E$25,Z36)+PPMT(AA13/12,3,$E$25,Z36)+PPMT(AA13/12,4,$E$25,Z36)+PPMT(AA13/12,5,$E$25,Z36)+PPMT(AA13/12,6,$E$25,Z36)+PPMT(AA13/12,7,$E$25,Z36)+PPMT(AA13/12,8,$E$25,Z36)+PPMT(AA13/12,9,$E$25,Z36)+PPMT(AA13/12,10,$E$25,Z36)+PPMT(AA13/12,11,$E$25,Z36)+PPMT(AA13/12,12,$E$25,Z36)</f>
        <v>0.88166900552102279</v>
      </c>
      <c r="AB36" s="26">
        <f>AA36+PPMT(AB13/12,1,$F$25,AA36)+PPMT(AB13/12,2,$F$25,AA36)+PPMT(AB13/12,3,$F$25,AA36)+PPMT(AB13/12,4,$F$25,AA36)+PPMT(AB13/12,5,$F$25,AA36)+PPMT(AB13/12,6,$F$25,AA36)+PPMT(AB13/12,7,$F$25,AA36)+PPMT(AB13/12,8,$F$25,AA36)+PPMT(AB13/12,9,$F$25,AA36)+PPMT(AB13/12,10,$F$25,AA36)+PPMT(AB13/12,11,$F$25,AA36)+PPMT(AB13/12,12,$F$25,AA36)</f>
        <v>0.59735150841928275</v>
      </c>
      <c r="AC36" s="26">
        <f>AB36+PPMT(AC13/12,1,$G$25,AB36)+PPMT(AC13/12,2,$G$25,AB36)+PPMT(AC13/12,3,$G$25,AB36)+PPMT(AC13/12,4,$G$25,AB36)+PPMT(AC13/12,5,$G$25,AB36)+PPMT(AC13/12,6,$G$25,AB36)+PPMT(AC13/12,7,$G$25,AB36)+PPMT(AC13/12,8,$G$25,AB36)+PPMT(AC13/12,9,$G$25,AB36)+PPMT(AC13/12,10,$G$25,AB36)+PPMT(AC13/12,11,$G$25,AB36)+PPMT(AC13/12,12,$G$25,AB36)</f>
        <v>0.30355202796741648</v>
      </c>
      <c r="AD36" s="26">
        <f>AC36+PPMT(AD13/12,1,$H$25,AC36)+PPMT(AD13/12,2,$H$25,AC36)+PPMT(AD13/12,3,$H$25,AC36)+PPMT(AD13/12,4,$H$25,AC36)+PPMT(AD13/12,5,$H$25,AC36)+PPMT(AD13/12,6,$H$25,AC36)+PPMT(AD13/12,7,$H$25,AC36)+PPMT(AD13/12,8,$H$25,AC36)+PPMT(AD13/12,9,$H$25,AC36)+PPMT(AD13/12,10,$H$25,AC36)+PPMT(AD13/12,11,$H$25,AC36)+PPMT(AD13/12,12,$H$25,AC36)</f>
        <v>4.163336342344337E-17</v>
      </c>
    </row>
    <row r="37" spans="2:30">
      <c r="J37" s="5">
        <v>2005</v>
      </c>
      <c r="W37" s="25">
        <f>$I14</f>
        <v>2.0004749720000001</v>
      </c>
      <c r="X37" s="25">
        <f>W37</f>
        <v>2.0004749720000001</v>
      </c>
      <c r="Y37" s="26">
        <f>X37+PPMT(Y14/12,1,$B$25,X37)+PPMT(Y14/12,2,$B$25,X37)+PPMT(Y14/12,3,$B$25,X37)+PPMT(Y14/12,4,$B$25,X37)+PPMT(Y14/12,5,$B$25,X37)+PPMT(Y14/12,6,$B$25,X37)+PPMT(Y14/12,7,$B$25,X37)+PPMT(Y14/12,8,$B$25,X37)+PPMT(Y14/12,9,$B$25,X37)+PPMT(Y14/12,10,$B$25,X37)+PPMT(Y14/12,11,$B$25,X37)+PPMT(Y14/12,12,$B$25,X37)</f>
        <v>1.7778872929332796</v>
      </c>
      <c r="Z37" s="26">
        <f>Y37+PPMT(Z14/12,1,$C$25,Y37)+PPMT(Z14/12,2,$C$25,Y37)+PPMT(Z14/12,3,$C$25,Y37)+PPMT(Z14/12,4,$C$25,Y37)+PPMT(Z14/12,5,$C$25,Y37)+PPMT(Z14/12,6,$C$25,Y37)+PPMT(Z14/12,7,$C$25,Y37)+PPMT(Z14/12,8,$C$25,Y37)+PPMT(Z14/12,9,$C$25,Y37)+PPMT(Z14/12,10,$C$25,Y37)+PPMT(Z14/12,11,$C$25,Y37)+PPMT(Z14/12,12,$C$25,Y37)</f>
        <v>1.5374909167657929</v>
      </c>
      <c r="AA37" s="26">
        <f>Z37+PPMT(AA14/12,1,$D$25,Z37)+PPMT(AA14/12,2,$D$25,Z37)+PPMT(AA14/12,3,$D$25,Z37)+PPMT(AA14/12,4,$D$25,Z37)+PPMT(AA14/12,5,$D$25,Z37)+PPMT(AA14/12,6,$D$25,Z37)+PPMT(AA14/12,7,$D$25,Z37)+PPMT(AA14/12,8,$D$25,Z37)+PPMT(AA14/12,9,$D$25,Z37)+PPMT(AA14/12,10,$D$25,Z37)+PPMT(AA14/12,11,$D$25,Z37)+PPMT(AA14/12,12,$D$25,Z37)</f>
        <v>1.259946897590499</v>
      </c>
      <c r="AB37" s="26">
        <f>AA37+PPMT(AB14/12,1,$E$25,AA37)+PPMT(AB14/12,2,$E$25,AA37)+PPMT(AB14/12,3,$E$25,AA37)+PPMT(AB14/12,4,$E$25,AA37)+PPMT(AB14/12,5,$E$25,AA37)+PPMT(AB14/12,6,$E$25,AA37)+PPMT(AB14/12,7,$E$25,AA37)+PPMT(AB14/12,8,$E$25,AA37)+PPMT(AB14/12,9,$E$25,AA37)+PPMT(AB14/12,10,$E$25,AA37)+PPMT(AB14/12,11,$E$25,AA37)+PPMT(AB14/12,12,$E$25,AA37)</f>
        <v>0.96026332916216728</v>
      </c>
      <c r="AC37" s="26">
        <f>AB37+PPMT(AC14/12,1,$F$25,AB37)+PPMT(AC14/12,2,$F$25,AB37)+PPMT(AC14/12,3,$F$25,AB37)+PPMT(AC14/12,4,$F$25,AB37)+PPMT(AC14/12,5,$F$25,AB37)+PPMT(AC14/12,6,$F$25,AB37)+PPMT(AC14/12,7,$F$25,AB37)+PPMT(AC14/12,8,$F$25,AB37)+PPMT(AC14/12,9,$F$25,AB37)+PPMT(AC14/12,10,$F$25,AB37)+PPMT(AC14/12,11,$F$25,AB37)+PPMT(AC14/12,12,$F$25,AB37)</f>
        <v>0.6505694562614418</v>
      </c>
      <c r="AD37" s="26">
        <f>AC37+PPMT(AD14/12,1,$G$25,AC37)+PPMT(AD14/12,2,$G$25,AC37)+PPMT(AD14/12,3,$G$25,AC37)+PPMT(AD14/12,4,$G$25,AC37)+PPMT(AD14/12,5,$G$25,AC37)+PPMT(AD14/12,6,$G$25,AC37)+PPMT(AD14/12,7,$G$25,AC37)+PPMT(AD14/12,8,$G$25,AC37)+PPMT(AD14/12,9,$G$25,AC37)+PPMT(AD14/12,10,$G$25,AC37)+PPMT(AD14/12,11,$G$25,AC37)+PPMT(AD14/12,12,$G$25,AC37)</f>
        <v>0.33059542831723654</v>
      </c>
    </row>
    <row r="38" spans="2:30">
      <c r="J38" s="5">
        <v>2006</v>
      </c>
      <c r="X38" s="25">
        <f>$I15</f>
        <v>2.1211649590000001</v>
      </c>
      <c r="Y38" s="25">
        <f>X38</f>
        <v>2.1211649590000001</v>
      </c>
      <c r="Z38" s="26">
        <f>Y38+PPMT(Z15/12,1,$B$25,Y38)+PPMT(Z15/12,2,$B$25,Y38)+PPMT(Z15/12,3,$B$25,Y38)+PPMT(Z15/12,4,$B$25,Y38)+PPMT(Z15/12,5,$B$25,Y38)+PPMT(Z15/12,6,$B$25,Y38)+PPMT(Z15/12,7,$B$25,Y38)+PPMT(Z15/12,8,$B$25,Y38)+PPMT(Z15/12,9,$B$25,Y38)+PPMT(Z15/12,10,$B$25,Y38)+PPMT(Z15/12,11,$B$25,Y38)+PPMT(Z15/12,12,$B$25,Y38)</f>
        <v>1.8857696563365471</v>
      </c>
      <c r="AA38" s="26">
        <f>Z38+PPMT(AA15/12,1,$C$25,Z38)+PPMT(AA15/12,2,$C$25,Z38)+PPMT(AA15/12,3,$C$25,Z38)+PPMT(AA15/12,4,$C$25,Z38)+PPMT(AA15/12,5,$C$25,Z38)+PPMT(AA15/12,6,$C$25,Z38)+PPMT(AA15/12,7,$C$25,Z38)+PPMT(AA15/12,8,$C$25,Z38)+PPMT(AA15/12,9,$C$25,Z38)+PPMT(AA15/12,10,$C$25,Z38)+PPMT(AA15/12,11,$C$25,Z38)+PPMT(AA15/12,12,$C$25,Z38)</f>
        <v>1.6094108111026211</v>
      </c>
      <c r="AB38" s="26">
        <f>AA38+PPMT(AB15/12,1,$D$25,AA38)+PPMT(AB15/12,2,$D$25,AA38)+PPMT(AB15/12,3,$D$25,AA38)+PPMT(AB15/12,4,$D$25,AA38)+PPMT(AB15/12,5,$D$25,AA38)+PPMT(AB15/12,6,$D$25,AA38)+PPMT(AB15/12,7,$D$25,AA38)+PPMT(AB15/12,8,$D$25,AA38)+PPMT(AB15/12,9,$D$25,AA38)+PPMT(AB15/12,10,$D$25,AA38)+PPMT(AB15/12,11,$D$25,AA38)+PPMT(AB15/12,12,$D$25,AA38)</f>
        <v>1.3082626553023931</v>
      </c>
      <c r="AC38" s="26">
        <f>AB38+PPMT(AC15/12,1,$E$25,AB38)+PPMT(AC15/12,2,$E$25,AB38)+PPMT(AC15/12,3,$E$25,AB38)+PPMT(AC15/12,4,$E$25,AB38)+PPMT(AC15/12,5,$E$25,AB38)+PPMT(AC15/12,6,$E$25,AB38)+PPMT(AC15/12,7,$E$25,AB38)+PPMT(AC15/12,8,$E$25,AB38)+PPMT(AC15/12,9,$E$25,AB38)+PPMT(AC15/12,10,$E$25,AB38)+PPMT(AC15/12,11,$E$25,AB38)+PPMT(AC15/12,12,$E$25,AB38)</f>
        <v>0.99703916326267683</v>
      </c>
      <c r="AD38" s="26">
        <f>AC38+PPMT(AD15/12,1,$F$25,AC38)+PPMT(AD15/12,2,$F$25,AC38)+PPMT(AD15/12,3,$F$25,AC38)+PPMT(AD15/12,4,$F$25,AC38)+PPMT(AD15/12,5,$F$25,AC38)+PPMT(AD15/12,6,$F$25,AC38)+PPMT(AD15/12,7,$F$25,AC38)+PPMT(AD15/12,8,$F$25,AC38)+PPMT(AD15/12,9,$F$25,AC38)+PPMT(AD15/12,10,$F$25,AC38)+PPMT(AD15/12,11,$F$25,AC38)+PPMT(AD15/12,12,$F$25,AC38)</f>
        <v>0.67548474112940016</v>
      </c>
    </row>
    <row r="39" spans="2:30">
      <c r="J39" s="5">
        <v>2007</v>
      </c>
      <c r="Y39" s="25">
        <f>$I16</f>
        <v>2.2398756180000001</v>
      </c>
      <c r="Z39" s="25">
        <f>Y39</f>
        <v>2.2398756180000001</v>
      </c>
      <c r="AA39" s="26">
        <f>Z39+PPMT(AA16/12,1,$B$25,Z39)+PPMT(AA16/12,2,$B$25,Z39)+PPMT(AA16/12,3,$B$25,Z39)+PPMT(AA16/12,4,$B$25,Z39)+PPMT(AA16/12,5,$B$25,Z39)+PPMT(AA16/12,6,$B$25,Z39)+PPMT(AA16/12,7,$B$25,Z39)+PPMT(AA16/12,8,$B$25,Z39)+PPMT(AA16/12,9,$B$25,Z39)+PPMT(AA16/12,10,$B$25,Z39)+PPMT(AA16/12,11,$B$25,Z39)+PPMT(AA16/12,12,$B$25,Z39)</f>
        <v>1.9903220119437572</v>
      </c>
      <c r="AB39" s="26">
        <f>AA39+PPMT(AB16/12,1,$C$25,AA39)+PPMT(AB16/12,2,$C$25,AA39)+PPMT(AB16/12,3,$C$25,AA39)+PPMT(AB16/12,4,$C$25,AA39)+PPMT(AB16/12,5,$C$25,AA39)+PPMT(AB16/12,6,$C$25,AA39)+PPMT(AB16/12,7,$C$25,AA39)+PPMT(AB16/12,8,$C$25,AA39)+PPMT(AB16/12,9,$C$25,AA39)+PPMT(AB16/12,10,$C$25,AA39)+PPMT(AB16/12,11,$C$25,AA39)+PPMT(AB16/12,12,$C$25,AA39)</f>
        <v>1.7203239340480356</v>
      </c>
      <c r="AC39" s="26">
        <f>AB39+PPMT(AC16/12,1,$D$25,AB39)+PPMT(AC16/12,2,$D$25,AB39)+PPMT(AC16/12,3,$D$25,AB39)+PPMT(AC16/12,4,$D$25,AB39)+PPMT(AC16/12,5,$D$25,AB39)+PPMT(AC16/12,6,$D$25,AB39)+PPMT(AC16/12,7,$D$25,AB39)+PPMT(AC16/12,8,$D$25,AB39)+PPMT(AC16/12,9,$D$25,AB39)+PPMT(AC16/12,10,$D$25,AB39)+PPMT(AC16/12,11,$D$25,AB39)+PPMT(AC16/12,12,$D$25,AB39)</f>
        <v>1.4282064879432701</v>
      </c>
      <c r="AD39" s="26">
        <f>AC39+PPMT(AD16/12,1,$E$25,AC39)+PPMT(AD16/12,2,$E$25,AC39)+PPMT(AD16/12,3,$E$25,AC39)+PPMT(AD16/12,4,$E$25,AC39)+PPMT(AD16/12,5,$E$25,AC39)+PPMT(AD16/12,6,$E$25,AC39)+PPMT(AD16/12,7,$E$25,AC39)+PPMT(AD16/12,8,$E$25,AC39)+PPMT(AD16/12,9,$E$25,AC39)+PPMT(AD16/12,10,$E$25,AC39)+PPMT(AD16/12,11,$E$25,AC39)+PPMT(AD16/12,12,$E$25,AC39)</f>
        <v>1.1121575627663756</v>
      </c>
    </row>
    <row r="40" spans="2:30">
      <c r="J40" s="5">
        <v>2008</v>
      </c>
      <c r="Z40" s="25">
        <f>$I17</f>
        <v>2.3072023189999999</v>
      </c>
      <c r="AA40" s="25">
        <f>Z40</f>
        <v>2.3072023189999999</v>
      </c>
      <c r="AB40" s="26">
        <f>AA40+PPMT(AB17/12,1,$B$25,AA40)+PPMT(AB17/12,2,$B$25,AA40)+PPMT(AB17/12,3,$B$25,AA40)+PPMT(AB17/12,4,$B$25,AA40)+PPMT(AB17/12,5,$B$25,AA40)+PPMT(AB17/12,6,$B$25,AA40)+PPMT(AB17/12,7,$B$25,AA40)+PPMT(AB17/12,8,$B$25,AA40)+PPMT(AB17/12,9,$B$25,AA40)+PPMT(AB17/12,10,$B$25,AA40)+PPMT(AB17/12,11,$B$25,AA40)+PPMT(AB17/12,12,$B$25,AA40)</f>
        <v>2.0501475727539176</v>
      </c>
      <c r="AC40" s="26">
        <f>AB40+PPMT(AC17/12,1,$C$25,AB40)+PPMT(AC17/12,2,$C$25,AB40)+PPMT(AC17/12,3,$C$25,AB40)+PPMT(AC17/12,4,$C$25,AB40)+PPMT(AC17/12,5,$C$25,AB40)+PPMT(AC17/12,6,$C$25,AB40)+PPMT(AC17/12,7,$C$25,AB40)+PPMT(AC17/12,8,$C$25,AB40)+PPMT(AC17/12,9,$C$25,AB40)+PPMT(AC17/12,10,$C$25,AB40)+PPMT(AC17/12,11,$C$25,AB40)+PPMT(AC17/12,12,$C$25,AB40)</f>
        <v>1.7720338299904788</v>
      </c>
      <c r="AD40" s="26">
        <f>AC40+PPMT(AD17/12,1,$D$25,AC40)+PPMT(AD17/12,2,$D$25,AC40)+PPMT(AD17/12,3,$D$25,AC40)+PPMT(AD17/12,4,$D$25,AC40)+PPMT(AD17/12,5,$D$25,AC40)+PPMT(AD17/12,6,$D$25,AC40)+PPMT(AD17/12,7,$D$25,AC40)+PPMT(AD17/12,8,$D$25,AC40)+PPMT(AD17/12,9,$D$25,AC40)+PPMT(AD17/12,10,$D$25,AC40)+PPMT(AD17/12,11,$D$25,AC40)+PPMT(AD17/12,12,$D$25,AC40)</f>
        <v>1.4711358499164482</v>
      </c>
    </row>
    <row r="41" spans="2:30">
      <c r="J41" s="5">
        <v>2009</v>
      </c>
      <c r="AA41" s="25">
        <f>$I18</f>
        <v>3.4760647570000001</v>
      </c>
      <c r="AB41" s="25">
        <f>AA41</f>
        <v>3.4760647570000001</v>
      </c>
      <c r="AC41" s="26">
        <f>AB41+PPMT(AC18/12,1,$B$25,AB41)+PPMT(AC18/12,2,$B$25,AB41)+PPMT(AC18/12,3,$B$25,AB41)+PPMT(AC18/12,4,$B$25,AB41)+PPMT(AC18/12,5,$B$25,AB41)+PPMT(AC18/12,6,$B$25,AB41)+PPMT(AC18/12,7,$B$25,AB41)+PPMT(AC18/12,8,$B$25,AB41)+PPMT(AC18/12,9,$B$25,AB41)+PPMT(AC18/12,10,$B$25,AB41)+PPMT(AC18/12,11,$B$25,AB41)+PPMT(AC18/12,12,$B$25,AB41)</f>
        <v>3.0887823168398043</v>
      </c>
      <c r="AD41" s="26">
        <f>AC41+PPMT(AD18/12,1,$C$25,AC41)+PPMT(AD18/12,2,$C$25,AC41)+PPMT(AD18/12,3,$C$25,AC41)+PPMT(AD18/12,4,$C$25,AC41)+PPMT(AD18/12,5,$C$25,AC41)+PPMT(AD18/12,6,$C$25,AC41)+PPMT(AD18/12,7,$C$25,AC41)+PPMT(AD18/12,8,$C$25,AC41)+PPMT(AD18/12,9,$C$25,AC41)+PPMT(AD18/12,10,$C$25,AC41)+PPMT(AD18/12,11,$C$25,AC41)+PPMT(AD18/12,12,$C$25,AC41)</f>
        <v>2.6697720845354413</v>
      </c>
    </row>
    <row r="42" spans="2:30">
      <c r="J42" s="5">
        <v>2010</v>
      </c>
      <c r="AB42" s="25">
        <f>$I19</f>
        <v>6.27174633</v>
      </c>
      <c r="AC42" s="25">
        <f>AB42</f>
        <v>6.27174633</v>
      </c>
      <c r="AD42" s="26">
        <f>AC42+PPMT(AD19/12,1,$B$25,AC42)+PPMT(AD19/12,2,$B$25,AC42)+PPMT(AD19/12,3,$B$25,AC42)+PPMT(AD19/12,4,$B$25,AC42)+PPMT(AD19/12,5,$B$25,AC42)+PPMT(AD19/12,6,$B$25,AC42)+PPMT(AD19/12,7,$B$25,AC42)+PPMT(AD19/12,8,$B$25,AC42)+PPMT(AD19/12,9,$B$25,AC42)+PPMT(AD19/12,10,$B$25,AC42)+PPMT(AD19/12,11,$B$25,AC42)+PPMT(AD19/12,12,$B$25,AC42)</f>
        <v>5.5729856933182971</v>
      </c>
    </row>
    <row r="43" spans="2:30">
      <c r="J43" s="5">
        <v>2011</v>
      </c>
      <c r="AC43" s="25">
        <f>$I20</f>
        <v>17.534571640999999</v>
      </c>
      <c r="AD43" s="25">
        <f>AC43</f>
        <v>17.534571640999999</v>
      </c>
    </row>
    <row r="44" spans="2:30">
      <c r="J44" s="5">
        <v>2012</v>
      </c>
      <c r="AD44" s="25">
        <f>$I21</f>
        <v>18.668049027000002</v>
      </c>
    </row>
    <row r="45" spans="2:30">
      <c r="J45" s="5" t="s">
        <v>70</v>
      </c>
      <c r="K45" s="25">
        <f>SUM(K25:K44)</f>
        <v>0</v>
      </c>
      <c r="L45" s="25">
        <f t="shared" ref="L45:AD45" si="0">SUM(L25:L44)</f>
        <v>0</v>
      </c>
      <c r="M45" s="25">
        <f t="shared" si="0"/>
        <v>0.15400952049473776</v>
      </c>
      <c r="N45" s="25">
        <f t="shared" si="0"/>
        <v>0.81690901649473768</v>
      </c>
      <c r="O45" s="25">
        <f t="shared" si="0"/>
        <v>1.5916331397428247</v>
      </c>
      <c r="P45" s="25">
        <f t="shared" si="0"/>
        <v>2.4059868558783366</v>
      </c>
      <c r="Q45" s="25">
        <f t="shared" si="0"/>
        <v>3.260748585891962</v>
      </c>
      <c r="R45" s="25">
        <f t="shared" si="0"/>
        <v>4.0770032484402439</v>
      </c>
      <c r="S45" s="25">
        <f t="shared" si="0"/>
        <v>4.8249654130715447</v>
      </c>
      <c r="T45" s="25">
        <f t="shared" si="0"/>
        <v>5.46551227969357</v>
      </c>
      <c r="U45" s="25">
        <f t="shared" si="0"/>
        <v>6.1574222179520657</v>
      </c>
      <c r="V45" s="25">
        <f t="shared" si="0"/>
        <v>6.9567117512401877</v>
      </c>
      <c r="W45" s="25">
        <f t="shared" si="0"/>
        <v>7.8309705103268747</v>
      </c>
      <c r="X45" s="25">
        <f t="shared" si="0"/>
        <v>8.7335497761186804</v>
      </c>
      <c r="Y45" s="25">
        <f t="shared" si="0"/>
        <v>9.6477177944213537</v>
      </c>
      <c r="Z45" s="25">
        <f t="shared" si="0"/>
        <v>10.476277647427397</v>
      </c>
      <c r="AA45" s="25">
        <f t="shared" si="0"/>
        <v>12.244620741481549</v>
      </c>
      <c r="AB45" s="25">
        <f t="shared" si="0"/>
        <v>16.641182145771115</v>
      </c>
      <c r="AC45" s="25">
        <f t="shared" si="0"/>
        <v>32.046501253265092</v>
      </c>
      <c r="AD45" s="25">
        <f t="shared" si="0"/>
        <v>48.034752027983203</v>
      </c>
    </row>
    <row r="48" spans="2:30">
      <c r="J48" s="5" t="s">
        <v>68</v>
      </c>
      <c r="K48" s="5" t="s">
        <v>69</v>
      </c>
    </row>
    <row r="49" spans="10:30">
      <c r="J49" s="5" t="s">
        <v>66</v>
      </c>
    </row>
    <row r="50" spans="10:30">
      <c r="J50" s="5">
        <v>1993</v>
      </c>
      <c r="K50" s="25">
        <f>$I2*K2</f>
        <v>0</v>
      </c>
      <c r="L50" s="25">
        <f>$I2*L2</f>
        <v>0</v>
      </c>
      <c r="M50" s="26">
        <f>-1*(IPMT(M2/12,1,$B$25,L25)+IPMT(M2/12,2,$B$25,L25)+IPMT(M2/12,3,$B$25,L25)+IPMT(M2/12,4,$B$25,L25)+IPMT(M2/12,5,$B$25,L25)+IPMT(M2/12,6,$B$25,L25)+IPMT(M2/12,7,$B$25,L25)+IPMT(M2/12,8,$B$25,L25)+IPMT(M2/12,9,$B$25,L25)+IPMT(M2/12,10,$B$25,L25)+IPMT(M2/12,11,$B$25,L25)+IPMT(M2/12,12,$B$25,L25))</f>
        <v>0</v>
      </c>
      <c r="N50" s="26">
        <f>-1*(IPMT(N2/12,1,$C$25,M25)+IPMT(N2/12,2,$C$25,M25)+IPMT(N2/12,3,$C$25,M25)+IPMT(N2/12,4,$C$25,M25)+IPMT(N2/12,5,$C$25,M25)+IPMT(N2/12,6,$C$25,M25)+IPMT(N2/12,7,$C$25,M25)+IPMT(N2/12,8,$C$25,M25)+IPMT(N2/12,9,$C$25,M25)+IPMT(N2/12,10,$C$25,M25)+IPMT(N2/12,11,$C$25,M25)+IPMT(N2/12,12,$C$25,M25))</f>
        <v>0</v>
      </c>
      <c r="O50" s="26">
        <f>-1*(IPMT(O2/12,1,$D$25,N25)+IPMT(O2/12,2,$D$25,N25)+IPMT(O2/12,3,$D$25,N25)+IPMT(O2/12,4,$D$25,N25)+IPMT(O2/12,5,$D$25,N25)+IPMT(O2/12,6,$D$25,N25)+IPMT(O2/12,7,$D$25,N25)+IPMT(O2/12,8,$D$25,N25)+IPMT(O2/12,9,$D$25,N25)+IPMT(O2/12,10,$D$25,N25)+IPMT(O2/12,11,$D$25,N25)+IPMT(O2/12,12,$D$25,N25))</f>
        <v>0</v>
      </c>
      <c r="P50" s="26">
        <f>-1*(IPMT(P2/12,1,$E$25,O25)+IPMT(P2/12,2,$E$25,O25)+IPMT(P2/12,3,$E$25,O25)+IPMT(P2/12,4,$E$25,O25)+IPMT(P2/12,5,$E$25,O25)+IPMT(P2/12,6,$E$25,O25)+IPMT(P2/12,7,$E$25,O25)+IPMT(P2/12,8,$E$25,O25)+IPMT(P2/12,9,$E$25,O25)+IPMT(P2/12,10,$E$25,O25)+IPMT(P2/12,11,$E$25,O25)+IPMT(P2/12,12,$E$25,O25))</f>
        <v>0</v>
      </c>
      <c r="Q50" s="26">
        <f>-1*(IPMT(Q2/12,1,$F$25,P25)+IPMT(Q2/12,2,$F$25,P25)+IPMT(Q2/12,3,$F$25,P25)+IPMT(Q2/12,4,$F$25,P25)+IPMT(Q2/12,5,$F$25,P25)+IPMT(Q2/12,6,$F$25,P25)+IPMT(Q2/12,7,$F$25,P25)+IPMT(Q2/12,8,$F$25,P25)+IPMT(Q2/12,9,$F$25,P25)+IPMT(Q2/12,10,$F$25,P25)+IPMT(Q2/12,11,$F$25,P25)+IPMT(Q2/12,12,$F$25,P25))</f>
        <v>0</v>
      </c>
      <c r="R50" s="26">
        <f>-1*(IPMT(R2/12,1,$G$25,Q25)+IPMT(R2/12,2,$G$25,Q25)+IPMT(R2/12,3,$G$25,Q25)+IPMT(R2/12,4,$G$25,Q25)+IPMT(R2/12,5,$G$25,Q25)+IPMT(R2/12,6,$G$25,Q25)+IPMT(R2/12,7,$G$25,Q25)+IPMT(R2/12,8,$G$25,Q25)+IPMT(R2/12,9,$G$25,Q25)+IPMT(R2/12,10,$G$25,Q25)+IPMT(R2/12,11,$G$25,Q25)+IPMT(R2/12,12,$G$25,Q25))</f>
        <v>0</v>
      </c>
      <c r="S50" s="26">
        <f>-1*(IPMT(S2/12,1,$H$25,R25)+IPMT(S2/12,2,$H$25,R25)+IPMT(S2/12,3,$H$25,R25)+IPMT(S2/12,4,$H$25,R25)+IPMT(S2/12,5,$H$25,R25)+IPMT(S2/12,6,$H$25,R25)+IPMT(S2/12,7,$H$25,R25)+IPMT(S2/12,8,$H$25,R25)+IPMT(S2/12,9,$H$25,R25)+IPMT(S2/12,10,$H$25,R25)+IPMT(S2/12,11,$H$25,R25)+IPMT(S2/12,12,$H$25,R25))</f>
        <v>0</v>
      </c>
    </row>
    <row r="51" spans="10:30">
      <c r="J51" s="5">
        <v>1994</v>
      </c>
      <c r="L51" s="25">
        <f>$I3*L3</f>
        <v>0</v>
      </c>
      <c r="M51" s="25">
        <f>$I3*M3</f>
        <v>0</v>
      </c>
      <c r="N51" s="26">
        <f>-1*(IPMT(N3/12,1,$B$25,M26)+IPMT(N3/12,2,$B$25,M26)+IPMT(N3/12,3,$B$25,M26)+IPMT(N3/12,4,$B$25,M26)+IPMT(N3/12,5,$B$25,M26)+IPMT(N3/12,6,$B$25,M26)+IPMT(N3/12,7,$B$25,M26)+IPMT(N3/12,8,$B$25,M26)+IPMT(N3/12,9,$B$25,M26)+IPMT(N3/12,10,$B$25,M26)+IPMT(N3/12,11,$B$25,M26)+IPMT(N3/12,12,$B$25,M26))</f>
        <v>0</v>
      </c>
      <c r="O51" s="26">
        <f>-1*(IPMT(O3/12,1,$C$25,N26)+IPMT(O3/12,2,$C$25,N26)+IPMT(O3/12,3,$C$25,N26)+IPMT(O3/12,4,$C$25,N26)+IPMT(O3/12,5,$C$25,N26)+IPMT(O3/12,6,$C$25,N26)+IPMT(O3/12,7,$C$25,N26)+IPMT(O3/12,8,$C$25,N26)+IPMT(O3/12,9,$C$25,N26)+IPMT(O3/12,10,$C$25,N26)+IPMT(O3/12,11,$C$25,N26)+IPMT(O3/12,12,$C$25,N26))</f>
        <v>0</v>
      </c>
      <c r="P51" s="26">
        <f>-1*(IPMT(P3/12,1,$D$25,O26)+IPMT(P3/12,2,$D$25,O26)+IPMT(P3/12,3,$D$25,O26)+IPMT(P3/12,4,$D$25,O26)+IPMT(P3/12,5,$D$25,O26)+IPMT(P3/12,6,$D$25,O26)+IPMT(P3/12,7,$D$25,O26)+IPMT(P3/12,8,$D$25,O26)+IPMT(P3/12,9,$D$25,O26)+IPMT(P3/12,10,$D$25,O26)+IPMT(P3/12,11,$D$25,O26)+IPMT(P3/12,12,$D$25,O26))</f>
        <v>0</v>
      </c>
      <c r="Q51" s="26">
        <f>-1*(IPMT(Q3/12,1,$E$25,P26)+IPMT(Q3/12,2,$E$25,P26)+IPMT(Q3/12,3,$E$25,P26)+IPMT(Q3/12,4,$E$25,P26)+IPMT(Q3/12,5,$E$25,P26)+IPMT(Q3/12,6,$E$25,P26)+IPMT(Q3/12,7,$E$25,P26)+IPMT(Q3/12,8,$E$25,P26)+IPMT(Q3/12,9,$E$25,P26)+IPMT(Q3/12,10,$E$25,P26)+IPMT(Q3/12,11,$E$25,P26)+IPMT(Q3/12,12,$E$25,P26))</f>
        <v>0</v>
      </c>
      <c r="R51" s="26">
        <f>-1*(IPMT(R3/12,1,$F$25,Q26)+IPMT(R3/12,2,$F$25,Q26)+IPMT(R3/12,3,$F$25,Q26)+IPMT(R3/12,4,$F$25,Q26)+IPMT(R3/12,5,$F$25,Q26)+IPMT(R3/12,6,$F$25,Q26)+IPMT(R3/12,7,$F$25,Q26)+IPMT(R3/12,8,$F$25,Q26)+IPMT(R3/12,9,$F$25,Q26)+IPMT(R3/12,10,$F$25,Q26)+IPMT(R3/12,11,$F$25,Q26)+IPMT(R3/12,12,$F$25,Q26))</f>
        <v>0</v>
      </c>
      <c r="S51" s="26">
        <f>-1*(IPMT(S3/12,1,$G$25,R26)+IPMT(S3/12,2,$G$25,R26)+IPMT(S3/12,3,$G$25,R26)+IPMT(S3/12,4,$G$25,R26)+IPMT(S3/12,5,$G$25,R26)+IPMT(S3/12,6,$G$25,R26)+IPMT(S3/12,7,$G$25,R26)+IPMT(S3/12,8,$G$25,R26)+IPMT(S3/12,9,$G$25,R26)+IPMT(S3/12,10,$G$25,R26)+IPMT(S3/12,11,$G$25,R26)+IPMT(S3/12,12,$G$25,R26))</f>
        <v>0</v>
      </c>
      <c r="T51" s="26">
        <f>-1*(IPMT(T3/12,1,$H$25,S26)+IPMT(T3/12,2,$H$25,S26)+IPMT(T3/12,3,$H$25,S26)+IPMT(T3/12,4,$H$25,S26)+IPMT(T3/12,5,$H$25,S26)+IPMT(T3/12,6,$H$25,S26)+IPMT(T3/12,7,$H$25,S26)+IPMT(T3/12,8,$H$25,S26)+IPMT(T3/12,9,$H$25,S26)+IPMT(T3/12,10,$H$25,S26)+IPMT(T3/12,11,$H$25,S26)+IPMT(T3/12,12,$H$25,S26))</f>
        <v>0</v>
      </c>
    </row>
    <row r="52" spans="10:30">
      <c r="J52" s="5">
        <v>1995</v>
      </c>
      <c r="M52" s="25">
        <f>$I4*M4</f>
        <v>1.2905997817459025E-2</v>
      </c>
      <c r="N52" s="25">
        <f>$I4*N4</f>
        <v>1.3830054940427453E-2</v>
      </c>
      <c r="O52" s="26">
        <f>-1*(IPMT(O4/12,1,$B$25,N27)+IPMT(O4/12,2,$B$25,N27)+IPMT(O4/12,3,$B$25,N27)+IPMT(O4/12,4,$B$25,N27)+IPMT(O4/12,5,$B$25,N27)+IPMT(O4/12,6,$B$25,N27)+IPMT(O4/12,7,$B$25,N27)+IPMT(O4/12,8,$B$25,N27)+IPMT(O4/12,9,$B$25,N27)+IPMT(O4/12,10,$B$25,N27)+IPMT(O4/12,11,$B$25,N27)+IPMT(O4/12,12,$B$25,N27))</f>
        <v>1.2772662123096117E-2</v>
      </c>
      <c r="P52" s="26">
        <f>-1*(IPMT(P4/12,1,$C$25,O27)+IPMT(P4/12,2,$C$25,O27)+IPMT(P4/12,3,$C$25,O27)+IPMT(P4/12,4,$C$25,O27)+IPMT(P4/12,5,$C$25,O27)+IPMT(P4/12,6,$C$25,O27)+IPMT(P4/12,7,$C$25,O27)+IPMT(P4/12,8,$C$25,O27)+IPMT(P4/12,9,$C$25,O27)+IPMT(P4/12,10,$C$25,O27)+IPMT(P4/12,11,$C$25,O27)+IPMT(P4/12,12,$C$25,O27))</f>
        <v>1.1598017901746062E-2</v>
      </c>
      <c r="Q52" s="26">
        <f>-1*(IPMT(Q4/12,1,$D$25,P27)+IPMT(Q4/12,2,$D$25,P27)+IPMT(Q4/12,3,$D$25,P27)+IPMT(Q4/12,4,$D$25,P27)+IPMT(Q4/12,5,$D$25,P27)+IPMT(Q4/12,6,$D$25,P27)+IPMT(Q4/12,7,$D$25,P27)+IPMT(Q4/12,8,$D$25,P27)+IPMT(Q4/12,9,$D$25,P27)+IPMT(Q4/12,10,$D$25,P27)+IPMT(Q4/12,11,$D$25,P27)+IPMT(Q4/12,12,$D$25,P27))</f>
        <v>9.098603191924709E-3</v>
      </c>
      <c r="R52" s="26">
        <f>-1*(IPMT(R4/12,1,$E$25,Q27)+IPMT(R4/12,2,$E$25,Q27)+IPMT(R4/12,3,$E$25,Q27)+IPMT(R4/12,4,$E$25,Q27)+IPMT(R4/12,5,$E$25,Q27)+IPMT(R4/12,6,$E$25,Q27)+IPMT(R4/12,7,$E$25,Q27)+IPMT(R4/12,8,$E$25,Q27)+IPMT(R4/12,9,$E$25,Q27)+IPMT(R4/12,10,$E$25,Q27)+IPMT(R4/12,11,$E$25,Q27)+IPMT(R4/12,12,$E$25,Q27))</f>
        <v>6.8855447285469992E-3</v>
      </c>
      <c r="S52" s="26">
        <f>-1*(IPMT(S4/12,1,$F$25,R27)+IPMT(S4/12,2,$F$25,R27)+IPMT(S4/12,3,$F$25,R27)+IPMT(S4/12,4,$F$25,R27)+IPMT(S4/12,5,$F$25,R27)+IPMT(S4/12,6,$F$25,R27)+IPMT(S4/12,7,$F$25,R27)+IPMT(S4/12,8,$F$25,R27)+IPMT(S4/12,9,$F$25,R27)+IPMT(S4/12,10,$F$25,R27)+IPMT(S4/12,11,$F$25,R27)+IPMT(S4/12,12,$F$25,R27))</f>
        <v>5.9839065054628068E-3</v>
      </c>
      <c r="T52" s="26">
        <f>-1*(IPMT(T4/12,1,$G$25,S27)+IPMT(T4/12,2,$G$25,S27)+IPMT(T4/12,3,$G$25,S27)+IPMT(T4/12,4,$G$25,S27)+IPMT(T4/12,5,$G$25,S27)+IPMT(T4/12,6,$G$25,S27)+IPMT(T4/12,7,$G$25,S27)+IPMT(T4/12,8,$G$25,S27)+IPMT(T4/12,9,$G$25,S27)+IPMT(T4/12,10,$G$25,S27)+IPMT(T4/12,11,$G$25,S27)+IPMT(T4/12,12,$G$25,S27))</f>
        <v>2.8481553312772324E-3</v>
      </c>
      <c r="U52" s="26">
        <f>-1*(IPMT(U4/12,1,$H$25,T27)+IPMT(U4/12,2,$H$25,T27)+IPMT(U4/12,3,$H$25,T27)+IPMT(U4/12,4,$H$25,T27)+IPMT(U4/12,5,$H$25,T27)+IPMT(U4/12,6,$H$25,T27)+IPMT(U4/12,7,$H$25,T27)+IPMT(U4/12,8,$H$25,T27)+IPMT(U4/12,9,$H$25,T27)+IPMT(U4/12,10,$H$25,T27)+IPMT(U4/12,11,$H$25,T27)+IPMT(U4/12,12,$H$25,T27))</f>
        <v>7.3599887781928034E-4</v>
      </c>
    </row>
    <row r="53" spans="10:30">
      <c r="J53" s="5">
        <v>1996</v>
      </c>
      <c r="N53" s="25">
        <f>$I5*N5</f>
        <v>5.95283747408E-2</v>
      </c>
      <c r="O53" s="25">
        <f>$I5*O5</f>
        <v>5.7804836051200001E-2</v>
      </c>
      <c r="P53" s="26">
        <f>-1*(IPMT(P5/12,1,$B$25,O28)+IPMT(P5/12,2,$B$25,O28)+IPMT(P5/12,3,$B$25,O28)+IPMT(P5/12,4,$B$25,O28)+IPMT(P5/12,5,$B$25,O28)+IPMT(P5/12,6,$B$25,O28)+IPMT(P5/12,7,$B$25,O28)+IPMT(P5/12,8,$B$25,O28)+IPMT(P5/12,9,$B$25,O28)+IPMT(P5/12,10,$B$25,O28)+IPMT(P5/12,11,$B$25,O28)+IPMT(P5/12,12,$B$25,O28))</f>
        <v>5.6642728075761296E-2</v>
      </c>
      <c r="Q53" s="26">
        <f>-1*(IPMT(Q5/12,1,$C$25,P28)+IPMT(Q5/12,2,$C$25,P28)+IPMT(Q5/12,3,$C$25,P28)+IPMT(Q5/12,4,$C$25,P28)+IPMT(Q5/12,5,$C$25,P28)+IPMT(Q5/12,6,$C$25,P28)+IPMT(Q5/12,7,$C$25,P28)+IPMT(Q5/12,8,$C$25,P28)+IPMT(Q5/12,9,$C$25,P28)+IPMT(Q5/12,10,$C$25,P28)+IPMT(Q5/12,11,$C$25,P28)+IPMT(Q5/12,12,$C$25,P28))</f>
        <v>4.5905078184520137E-2</v>
      </c>
      <c r="R53" s="26">
        <f>-1*(IPMT(R5/12,1,$D$25,Q28)+IPMT(R5/12,2,$D$25,Q28)+IPMT(R5/12,3,$D$25,Q28)+IPMT(R5/12,4,$D$25,Q28)+IPMT(R5/12,5,$D$25,Q28)+IPMT(R5/12,6,$D$25,Q28)+IPMT(R5/12,7,$D$25,Q28)+IPMT(R5/12,8,$D$25,Q28)+IPMT(R5/12,9,$D$25,Q28)+IPMT(R5/12,10,$D$25,Q28)+IPMT(R5/12,11,$D$25,Q28)+IPMT(R5/12,12,$D$25,Q28))</f>
        <v>3.6492582952870556E-2</v>
      </c>
      <c r="S53" s="26">
        <f>-1*(IPMT(S5/12,1,$E$25,R28)+IPMT(S5/12,2,$E$25,R28)+IPMT(S5/12,3,$E$25,R28)+IPMT(S5/12,4,$E$25,R28)+IPMT(S5/12,5,$E$25,R28)+IPMT(S5/12,6,$E$25,R28)+IPMT(S5/12,7,$E$25,R28)+IPMT(S5/12,8,$E$25,R28)+IPMT(S5/12,9,$E$25,R28)+IPMT(S5/12,10,$E$25,R28)+IPMT(S5/12,11,$E$25,R28)+IPMT(S5/12,12,$E$25,R28))</f>
        <v>3.4449039136809925E-2</v>
      </c>
      <c r="T53" s="26">
        <f>-1*(IPMT(T5/12,1,$F$25,S28)+IPMT(T5/12,2,$F$25,S28)+IPMT(T5/12,3,$F$25,S28)+IPMT(T5/12,4,$F$25,S28)+IPMT(T5/12,5,$F$25,S28)+IPMT(T5/12,6,$F$25,S28)+IPMT(T5/12,7,$F$25,S28)+IPMT(T5/12,8,$F$25,S28)+IPMT(T5/12,9,$F$25,S28)+IPMT(T5/12,10,$F$25,S28)+IPMT(T5/12,11,$F$25,S28)+IPMT(T5/12,12,$F$25,S28))</f>
        <v>1.9395225742653528E-2</v>
      </c>
      <c r="U53" s="26">
        <f>-1*(IPMT(U5/12,1,$G$25,T28)+IPMT(U5/12,2,$G$25,T28)+IPMT(U5/12,3,$G$25,T28)+IPMT(U5/12,4,$G$25,T28)+IPMT(U5/12,5,$G$25,T28)+IPMT(U5/12,6,$G$25,T28)+IPMT(U5/12,7,$G$25,T28)+IPMT(U5/12,8,$G$25,T28)+IPMT(U5/12,9,$G$25,T28)+IPMT(U5/12,10,$G$25,T28)+IPMT(U5/12,11,$G$25,T28)+IPMT(U5/12,12,$G$25,T28))</f>
        <v>8.6645380835026573E-3</v>
      </c>
      <c r="V53" s="26">
        <f>-1*(IPMT(V5/12,1,$H$25,U28)+IPMT(V5/12,2,$H$25,U28)+IPMT(V5/12,3,$H$25,U28)+IPMT(V5/12,4,$H$25,U28)+IPMT(V5/12,5,$H$25,U28)+IPMT(V5/12,6,$H$25,U28)+IPMT(V5/12,7,$H$25,U28)+IPMT(V5/12,8,$H$25,U28)+IPMT(V5/12,9,$H$25,U28)+IPMT(V5/12,10,$H$25,U28)+IPMT(V5/12,11,$H$25,U28)+IPMT(V5/12,12,$H$25,U28))</f>
        <v>2.698611410805032E-3</v>
      </c>
    </row>
    <row r="54" spans="10:30">
      <c r="J54" s="5">
        <v>1997</v>
      </c>
      <c r="O54" s="25">
        <f>$I6*O6</f>
        <v>6.9012170096799996E-2</v>
      </c>
      <c r="P54" s="25">
        <f>$I6*P6</f>
        <v>7.1069872416200011E-2</v>
      </c>
      <c r="Q54" s="26">
        <f>-1*(IPMT(Q6/12,1,$B$25,P29)+IPMT(Q6/12,2,$B$25,P29)+IPMT(Q6/12,3,$B$25,P29)+IPMT(Q6/12,4,$B$25,P29)+IPMT(Q6/12,5,$B$25,P29)+IPMT(Q6/12,6,$B$25,P29)+IPMT(Q6/12,7,$B$25,P29)+IPMT(Q6/12,8,$B$25,P29)+IPMT(Q6/12,9,$B$25,P29)+IPMT(Q6/12,10,$B$25,P29)+IPMT(Q6/12,11,$B$25,P29)+IPMT(Q6/12,12,$B$25,P29))</f>
        <v>6.2121858029066349E-2</v>
      </c>
      <c r="R54" s="26">
        <f>-1*(IPMT(R6/12,1,$C$25,Q29)+IPMT(R6/12,2,$C$25,Q29)+IPMT(R6/12,3,$C$25,Q29)+IPMT(R6/12,4,$C$25,Q29)+IPMT(R6/12,5,$C$25,Q29)+IPMT(R6/12,6,$C$25,Q29)+IPMT(R6/12,7,$C$25,Q29)+IPMT(R6/12,8,$C$25,Q29)+IPMT(R6/12,9,$C$25,Q29)+IPMT(R6/12,10,$C$25,Q29)+IPMT(R6/12,11,$C$25,Q29)+IPMT(R6/12,12,$C$25,Q29))</f>
        <v>5.102123557086221E-2</v>
      </c>
      <c r="S54" s="26">
        <f>-1*(IPMT(S6/12,1,$D$25,R29)+IPMT(S6/12,2,$D$25,R29)+IPMT(S6/12,3,$D$25,R29)+IPMT(S6/12,4,$D$25,R29)+IPMT(S6/12,5,$D$25,R29)+IPMT(S6/12,6,$D$25,R29)+IPMT(S6/12,7,$D$25,R29)+IPMT(S6/12,8,$D$25,R29)+IPMT(S6/12,9,$D$25,R29)+IPMT(S6/12,10,$D$25,R29)+IPMT(S6/12,11,$D$25,R29)+IPMT(S6/12,12,$D$25,R29))</f>
        <v>5.059449825184488E-2</v>
      </c>
      <c r="T54" s="26">
        <f>-1*(IPMT(T6/12,1,$E$25,S29)+IPMT(T6/12,2,$E$25,S29)+IPMT(T6/12,3,$E$25,S29)+IPMT(T6/12,4,$E$25,S29)+IPMT(T6/12,5,$E$25,S29)+IPMT(T6/12,6,$E$25,S29)+IPMT(T6/12,7,$E$25,S29)+IPMT(T6/12,8,$E$25,S29)+IPMT(T6/12,9,$E$25,S29)+IPMT(T6/12,10,$E$25,S29)+IPMT(T6/12,11,$E$25,S29)+IPMT(T6/12,12,$E$25,S29))</f>
        <v>3.093898545736121E-2</v>
      </c>
      <c r="U54" s="26">
        <f>-1*(IPMT(U6/12,1,$F$25,T29)+IPMT(U6/12,2,$F$25,T29)+IPMT(U6/12,3,$F$25,T29)+IPMT(U6/12,4,$F$25,T29)+IPMT(U6/12,5,$F$25,T29)+IPMT(U6/12,6,$F$25,T29)+IPMT(U6/12,7,$F$25,T29)+IPMT(U6/12,8,$F$25,T29)+IPMT(U6/12,9,$F$25,T29)+IPMT(U6/12,10,$F$25,T29)+IPMT(U6/12,11,$F$25,T29)+IPMT(U6/12,12,$F$25,T29))</f>
        <v>1.635138788431054E-2</v>
      </c>
      <c r="V54" s="26">
        <f>-1*(IPMT(V6/12,1,$G$25,U29)+IPMT(V6/12,2,$G$25,U29)+IPMT(V6/12,3,$G$25,U29)+IPMT(V6/12,4,$G$25,U29)+IPMT(V6/12,5,$G$25,U29)+IPMT(V6/12,6,$G$25,U29)+IPMT(V6/12,7,$G$25,U29)+IPMT(V6/12,8,$G$25,U29)+IPMT(V6/12,9,$G$25,U29)+IPMT(V6/12,10,$G$25,U29)+IPMT(V6/12,11,$G$25,U29)+IPMT(V6/12,12,$G$25,U29))</f>
        <v>8.804205337836277E-3</v>
      </c>
      <c r="W54" s="26">
        <f>-1*(IPMT(W6/12,1,$H$25,V29)+IPMT(W6/12,2,$H$25,V29)+IPMT(W6/12,3,$H$25,V29)+IPMT(W6/12,4,$H$25,V29)+IPMT(W6/12,5,$H$25,V29)+IPMT(W6/12,6,$H$25,V29)+IPMT(W6/12,7,$H$25,V29)+IPMT(W6/12,8,$H$25,V29)+IPMT(W6/12,9,$H$25,V29)+IPMT(W6/12,10,$H$25,V29)+IPMT(W6/12,11,$H$25,V29)+IPMT(W6/12,12,$H$25,V29))</f>
        <v>3.1145465475331535E-3</v>
      </c>
    </row>
    <row r="55" spans="10:30">
      <c r="J55" s="5">
        <v>1998</v>
      </c>
      <c r="P55" s="25">
        <f>$I7*P7</f>
        <v>8.11524540578E-2</v>
      </c>
      <c r="Q55" s="25">
        <f>$I7*Q7</f>
        <v>7.4645798498600008E-2</v>
      </c>
      <c r="R55" s="26">
        <f>-1*(IPMT(R7/12,1,$B$25,Q30)+IPMT(R7/12,2,$B$25,Q30)+IPMT(R7/12,3,$B$25,Q30)+IPMT(R7/12,4,$B$25,Q30)+IPMT(R7/12,5,$B$25,Q30)+IPMT(R7/12,6,$B$25,Q30)+IPMT(R7/12,7,$B$25,Q30)+IPMT(R7/12,8,$B$25,Q30)+IPMT(R7/12,9,$B$25,Q30)+IPMT(R7/12,10,$B$25,Q30)+IPMT(R7/12,11,$B$25,Q30)+IPMT(R7/12,12,$B$25,Q30))</f>
        <v>6.6231870065706994E-2</v>
      </c>
      <c r="S55" s="26">
        <f>-1*(IPMT(S7/12,1,$C$25,R30)+IPMT(S7/12,2,$C$25,R30)+IPMT(S7/12,3,$C$25,R30)+IPMT(S7/12,4,$C$25,R30)+IPMT(S7/12,5,$C$25,R30)+IPMT(S7/12,6,$C$25,R30)+IPMT(S7/12,7,$C$25,R30)+IPMT(S7/12,8,$C$25,R30)+IPMT(S7/12,9,$C$25,R30)+IPMT(S7/12,10,$C$25,R30)+IPMT(S7/12,11,$C$25,R30)+IPMT(S7/12,12,$C$25,R30))</f>
        <v>6.7853987119678438E-2</v>
      </c>
      <c r="T55" s="26">
        <f>-1*(IPMT(T7/12,1,$D$25,S30)+IPMT(T7/12,2,$D$25,S30)+IPMT(T7/12,3,$D$25,S30)+IPMT(T7/12,4,$D$25,S30)+IPMT(T7/12,5,$D$25,S30)+IPMT(T7/12,6,$D$25,S30)+IPMT(T7/12,7,$D$25,S30)+IPMT(T7/12,8,$D$25,S30)+IPMT(T7/12,9,$D$25,S30)+IPMT(T7/12,10,$D$25,S30)+IPMT(T7/12,11,$D$25,S30)+IPMT(T7/12,12,$D$25,S30))</f>
        <v>4.3585429250293725E-2</v>
      </c>
      <c r="U55" s="26">
        <f>-1*(IPMT(U7/12,1,$E$25,T30)+IPMT(U7/12,2,$E$25,T30)+IPMT(U7/12,3,$E$25,T30)+IPMT(U7/12,4,$E$25,T30)+IPMT(U7/12,5,$E$25,T30)+IPMT(U7/12,6,$E$25,T30)+IPMT(U7/12,7,$E$25,T30)+IPMT(U7/12,8,$E$25,T30)+IPMT(U7/12,9,$E$25,T30)+IPMT(U7/12,10,$E$25,T30)+IPMT(U7/12,11,$E$25,T30)+IPMT(U7/12,12,$E$25,T30))</f>
        <v>2.5024438150075171E-2</v>
      </c>
      <c r="V55" s="26">
        <f>-1*(IPMT(V7/12,1,$F$25,U30)+IPMT(V7/12,2,$F$25,U30)+IPMT(V7/12,3,$F$25,U30)+IPMT(V7/12,4,$F$25,U30)+IPMT(V7/12,5,$F$25,U30)+IPMT(V7/12,6,$F$25,U30)+IPMT(V7/12,7,$F$25,U30)+IPMT(V7/12,8,$F$25,U30)+IPMT(V7/12,9,$F$25,U30)+IPMT(V7/12,10,$F$25,U30)+IPMT(V7/12,11,$F$25,U30)+IPMT(V7/12,12,$F$25,U30))</f>
        <v>1.5942628905321686E-2</v>
      </c>
      <c r="W55" s="26">
        <f>-1*(IPMT(W7/12,1,$G$25,V30)+IPMT(W7/12,2,$G$25,V30)+IPMT(W7/12,3,$G$25,V30)+IPMT(W7/12,4,$G$25,V30)+IPMT(W7/12,5,$G$25,V30)+IPMT(W7/12,6,$G$25,V30)+IPMT(W7/12,7,$G$25,V30)+IPMT(W7/12,8,$G$25,V30)+IPMT(W7/12,9,$G$25,V30)+IPMT(W7/12,10,$G$25,V30)+IPMT(W7/12,11,$G$25,V30)+IPMT(W7/12,12,$G$25,V30))</f>
        <v>9.7506976350921534E-3</v>
      </c>
      <c r="X55" s="26">
        <f>-1*(IPMT(X7/12,1,$H$25,W30)+IPMT(X7/12,2,$H$25,W30)+IPMT(X7/12,3,$H$25,W30)+IPMT(X7/12,4,$H$25,W30)+IPMT(X7/12,5,$H$25,W30)+IPMT(X7/12,6,$H$25,W30)+IPMT(X7/12,7,$H$25,W30)+IPMT(X7/12,8,$H$25,W30)+IPMT(X7/12,9,$H$25,W30)+IPMT(X7/12,10,$H$25,W30)+IPMT(X7/12,11,$H$25,W30)+IPMT(X7/12,12,$H$25,W30))</f>
        <v>5.1205021720200604E-3</v>
      </c>
    </row>
    <row r="56" spans="10:30">
      <c r="J56" s="5">
        <v>1999</v>
      </c>
      <c r="Q56" s="25">
        <f>$I8*Q8</f>
        <v>8.602488526520001E-2</v>
      </c>
      <c r="R56" s="25">
        <f>$I8*R8</f>
        <v>8.0400982354400005E-2</v>
      </c>
      <c r="S56" s="26">
        <f>-1*(IPMT(S8/12,1,$B$25,R31)+IPMT(S8/12,2,$B$25,R31)+IPMT(S8/12,3,$B$25,R31)+IPMT(S8/12,4,$B$25,R31)+IPMT(S8/12,5,$B$25,R31)+IPMT(S8/12,6,$B$25,R31)+IPMT(S8/12,7,$B$25,R31)+IPMT(S8/12,8,$B$25,R31)+IPMT(S8/12,9,$B$25,R31)+IPMT(S8/12,10,$B$25,R31)+IPMT(S8/12,11,$B$25,R31)+IPMT(S8/12,12,$B$25,R31))</f>
        <v>8.9090552807918527E-2</v>
      </c>
      <c r="T56" s="26">
        <f>-1*(IPMT(T8/12,1,$C$25,S31)+IPMT(T8/12,2,$C$25,S31)+IPMT(T8/12,3,$C$25,S31)+IPMT(T8/12,4,$C$25,S31)+IPMT(T8/12,5,$C$25,S31)+IPMT(T8/12,6,$C$25,S31)+IPMT(T8/12,7,$C$25,S31)+IPMT(T8/12,8,$C$25,S31)+IPMT(T8/12,9,$C$25,S31)+IPMT(T8/12,10,$C$25,S31)+IPMT(T8/12,11,$C$25,S31)+IPMT(T8/12,12,$C$25,S31))</f>
        <v>5.91219229900403E-2</v>
      </c>
      <c r="U56" s="26">
        <f>-1*(IPMT(U8/12,1,$D$25,T31)+IPMT(U8/12,2,$D$25,T31)+IPMT(U8/12,3,$D$25,T31)+IPMT(U8/12,4,$D$25,T31)+IPMT(U8/12,5,$D$25,T31)+IPMT(U8/12,6,$D$25,T31)+IPMT(U8/12,7,$D$25,T31)+IPMT(U8/12,8,$D$25,T31)+IPMT(U8/12,9,$D$25,T31)+IPMT(U8/12,10,$D$25,T31)+IPMT(U8/12,11,$D$25,T31)+IPMT(U8/12,12,$D$25,T31))</f>
        <v>3.5664142264262941E-2</v>
      </c>
      <c r="V56" s="26">
        <f>-1*(IPMT(V8/12,1,$E$25,U31)+IPMT(V8/12,2,$E$25,U31)+IPMT(V8/12,3,$E$25,U31)+IPMT(V8/12,4,$E$25,U31)+IPMT(V8/12,5,$E$25,U31)+IPMT(V8/12,6,$E$25,U31)+IPMT(V8/12,7,$E$25,U31)+IPMT(V8/12,8,$E$25,U31)+IPMT(V8/12,9,$E$25,U31)+IPMT(V8/12,10,$E$25,U31)+IPMT(V8/12,11,$E$25,U31)+IPMT(V8/12,12,$E$25,U31))</f>
        <v>2.468672319855577E-2</v>
      </c>
      <c r="W56" s="26">
        <f>-1*(IPMT(W8/12,1,$F$25,V31)+IPMT(W8/12,2,$F$25,V31)+IPMT(W8/12,3,$F$25,V31)+IPMT(W8/12,4,$F$25,V31)+IPMT(W8/12,5,$F$25,V31)+IPMT(W8/12,6,$F$25,V31)+IPMT(W8/12,7,$F$25,V31)+IPMT(W8/12,8,$F$25,V31)+IPMT(W8/12,9,$F$25,V31)+IPMT(W8/12,10,$F$25,V31)+IPMT(W8/12,11,$F$25,V31)+IPMT(W8/12,12,$F$25,V31))</f>
        <v>1.7865766759773909E-2</v>
      </c>
      <c r="X56" s="26">
        <f>-1*(IPMT(X8/12,1,$G$25,W31)+IPMT(X8/12,2,$G$25,W31)+IPMT(X8/12,3,$G$25,W31)+IPMT(X8/12,4,$G$25,W31)+IPMT(X8/12,5,$G$25,W31)+IPMT(X8/12,6,$G$25,W31)+IPMT(X8/12,7,$G$25,W31)+IPMT(X8/12,8,$G$25,W31)+IPMT(X8/12,9,$G$25,W31)+IPMT(X8/12,10,$G$25,W31)+IPMT(X8/12,11,$G$25,W31)+IPMT(X8/12,12,$G$25,W31))</f>
        <v>1.6235121942974468E-2</v>
      </c>
      <c r="Y56" s="26">
        <f>-1*(IPMT(Y8/12,1,$H$25,X31)+IPMT(Y8/12,2,$H$25,X31)+IPMT(Y8/12,3,$H$25,X31)+IPMT(Y8/12,4,$H$25,X31)+IPMT(Y8/12,5,$H$25,X31)+IPMT(Y8/12,6,$H$25,X31)+IPMT(Y8/12,7,$H$25,X31)+IPMT(Y8/12,8,$H$25,X31)+IPMT(Y8/12,9,$H$25,X31)+IPMT(Y8/12,10,$H$25,X31)+IPMT(Y8/12,11,$H$25,X31)+IPMT(Y8/12,12,$H$25,X31))</f>
        <v>7.6497676897148391E-3</v>
      </c>
    </row>
    <row r="57" spans="10:30">
      <c r="J57" s="5">
        <v>2000</v>
      </c>
      <c r="R57" s="25">
        <f>$I9*R9</f>
        <v>8.6683854019999992E-2</v>
      </c>
      <c r="S57" s="25">
        <f>$I9*S9</f>
        <v>0.10094402171499998</v>
      </c>
      <c r="T57" s="26">
        <f>-1*(IPMT(T9/12,1,$B$25,S32)+IPMT(T9/12,2,$B$25,S32)+IPMT(T9/12,3,$B$25,S32)+IPMT(T9/12,4,$B$25,S32)+IPMT(T9/12,5,$B$25,S32)+IPMT(T9/12,6,$B$25,S32)+IPMT(T9/12,7,$B$25,S32)+IPMT(T9/12,8,$B$25,S32)+IPMT(T9/12,9,$B$25,S32)+IPMT(T9/12,10,$B$25,S32)+IPMT(T9/12,11,$B$25,S32)+IPMT(T9/12,12,$B$25,S32))</f>
        <v>7.2253493544745903E-2</v>
      </c>
      <c r="U57" s="26">
        <f>-1*(IPMT(U9/12,1,$C$25,T32)+IPMT(U9/12,2,$C$25,T32)+IPMT(U9/12,3,$C$25,T32)+IPMT(U9/12,4,$C$25,T32)+IPMT(U9/12,5,$C$25,T32)+IPMT(U9/12,6,$C$25,T32)+IPMT(U9/12,7,$C$25,T32)+IPMT(U9/12,8,$C$25,T32)+IPMT(U9/12,9,$C$25,T32)+IPMT(U9/12,10,$C$25,T32)+IPMT(U9/12,11,$C$25,T32)+IPMT(U9/12,12,$C$25,T32))</f>
        <v>4.5039388883499162E-2</v>
      </c>
      <c r="V57" s="26">
        <f>-1*(IPMT(V9/12,1,$D$25,U32)+IPMT(V9/12,2,$D$25,U32)+IPMT(V9/12,3,$D$25,U32)+IPMT(V9/12,4,$D$25,U32)+IPMT(V9/12,5,$D$25,U32)+IPMT(V9/12,6,$D$25,U32)+IPMT(V9/12,7,$D$25,U32)+IPMT(V9/12,8,$D$25,U32)+IPMT(V9/12,9,$D$25,U32)+IPMT(V9/12,10,$D$25,U32)+IPMT(V9/12,11,$D$25,U32)+IPMT(V9/12,12,$D$25,U32))</f>
        <v>3.2759985390161429E-2</v>
      </c>
      <c r="W57" s="26">
        <f>-1*(IPMT(W9/12,1,$E$25,V32)+IPMT(W9/12,2,$E$25,V32)+IPMT(W9/12,3,$E$25,V32)+IPMT(W9/12,4,$E$25,V32)+IPMT(W9/12,5,$E$25,V32)+IPMT(W9/12,6,$E$25,V32)+IPMT(W9/12,7,$E$25,V32)+IPMT(W9/12,8,$E$25,V32)+IPMT(W9/12,9,$E$25,V32)+IPMT(W9/12,10,$E$25,V32)+IPMT(W9/12,11,$E$25,V32)+IPMT(W9/12,12,$E$25,V32))</f>
        <v>2.5760603779764739E-2</v>
      </c>
      <c r="X57" s="26">
        <f>-1*(IPMT(X9/12,1,$F$25,W32)+IPMT(X9/12,2,$F$25,W32)+IPMT(X9/12,3,$F$25,W32)+IPMT(X9/12,4,$F$25,W32)+IPMT(X9/12,5,$F$25,W32)+IPMT(X9/12,6,$F$25,W32)+IPMT(X9/12,7,$F$25,W32)+IPMT(X9/12,8,$F$25,W32)+IPMT(X9/12,9,$F$25,W32)+IPMT(X9/12,10,$F$25,W32)+IPMT(X9/12,11,$F$25,W32)+IPMT(X9/12,12,$F$25,W32))</f>
        <v>2.7703183322252238E-2</v>
      </c>
      <c r="Y57" s="26">
        <f>-1*(IPMT(Y9/12,1,$G$25,X32)+IPMT(Y9/12,2,$G$25,X32)+IPMT(Y9/12,3,$G$25,X32)+IPMT(Y9/12,4,$G$25,X32)+IPMT(Y9/12,5,$G$25,X32)+IPMT(Y9/12,6,$G$25,X32)+IPMT(Y9/12,7,$G$25,X32)+IPMT(Y9/12,8,$G$25,X32)+IPMT(Y9/12,9,$G$25,X32)+IPMT(Y9/12,10,$G$25,X32)+IPMT(Y9/12,11,$G$25,X32)+IPMT(Y9/12,12,$G$25,X32))</f>
        <v>2.2599891174355225E-2</v>
      </c>
      <c r="Z57" s="26">
        <f>-1*(IPMT(Z9/12,1,$H$25,Y32)+IPMT(Z9/12,2,$H$25,Y32)+IPMT(Z9/12,3,$H$25,Y32)+IPMT(Z9/12,4,$H$25,Y32)+IPMT(Z9/12,5,$H$25,Y32)+IPMT(Z9/12,6,$H$25,Y32)+IPMT(Z9/12,7,$H$25,Y32)+IPMT(Z9/12,8,$H$25,Y32)+IPMT(Z9/12,9,$H$25,Y32)+IPMT(Z9/12,10,$H$25,Y32)+IPMT(Z9/12,11,$H$25,Y32)+IPMT(Z9/12,12,$H$25,Y32))</f>
        <v>8.3079410566283176E-3</v>
      </c>
    </row>
    <row r="58" spans="10:30">
      <c r="J58" s="5">
        <v>2001</v>
      </c>
      <c r="S58" s="25">
        <f>$I10*S10</f>
        <v>0.10628750969189998</v>
      </c>
      <c r="T58" s="25">
        <f>$I10*T10</f>
        <v>8.0277218109900003E-2</v>
      </c>
      <c r="U58" s="26">
        <f>-1*(IPMT(U10/12,1,$B$25,T33)+IPMT(U10/12,2,$B$25,T33)+IPMT(U10/12,3,$B$25,T33)+IPMT(U10/12,4,$B$25,T33)+IPMT(U10/12,5,$B$25,T33)+IPMT(U10/12,6,$B$25,T33)+IPMT(U10/12,7,$B$25,T33)+IPMT(U10/12,8,$B$25,T33)+IPMT(U10/12,9,$B$25,T33)+IPMT(U10/12,10,$B$25,T33)+IPMT(U10/12,11,$B$25,T33)+IPMT(U10/12,12,$B$25,T33))</f>
        <v>5.4249957499516555E-2</v>
      </c>
      <c r="V58" s="26">
        <f>-1*(IPMT(V10/12,1,$C$25,U33)+IPMT(V10/12,2,$C$25,U33)+IPMT(V10/12,3,$C$25,U33)+IPMT(V10/12,4,$C$25,U33)+IPMT(V10/12,5,$C$25,U33)+IPMT(V10/12,6,$C$25,U33)+IPMT(V10/12,7,$C$25,U33)+IPMT(V10/12,8,$C$25,U33)+IPMT(V10/12,9,$C$25,U33)+IPMT(V10/12,10,$C$25,U33)+IPMT(V10/12,11,$C$25,U33)+IPMT(V10/12,12,$C$25,U33))</f>
        <v>4.078106292427551E-2</v>
      </c>
      <c r="W58" s="26">
        <f>-1*(IPMT(W10/12,1,$D$25,V33)+IPMT(W10/12,2,$D$25,V33)+IPMT(W10/12,3,$D$25,V33)+IPMT(W10/12,4,$D$25,V33)+IPMT(W10/12,5,$D$25,V33)+IPMT(W10/12,6,$D$25,V33)+IPMT(W10/12,7,$D$25,V33)+IPMT(W10/12,8,$D$25,V33)+IPMT(W10/12,9,$D$25,V33)+IPMT(W10/12,10,$D$25,V33)+IPMT(W10/12,11,$D$25,V33)+IPMT(W10/12,12,$D$25,V33))</f>
        <v>3.3698171307285633E-2</v>
      </c>
      <c r="X58" s="26">
        <f>-1*(IPMT(X10/12,1,$E$25,W33)+IPMT(X10/12,2,$E$25,W33)+IPMT(X10/12,3,$E$25,W33)+IPMT(X10/12,4,$E$25,W33)+IPMT(X10/12,5,$E$25,W33)+IPMT(X10/12,6,$E$25,W33)+IPMT(X10/12,7,$E$25,W33)+IPMT(X10/12,8,$E$25,W33)+IPMT(X10/12,9,$E$25,W33)+IPMT(X10/12,10,$E$25,W33)+IPMT(X10/12,11,$E$25,W33)+IPMT(X10/12,12,$E$25,W33))</f>
        <v>3.937686024047396E-2</v>
      </c>
      <c r="Y58" s="26">
        <f>-1*(IPMT(Y10/12,1,$F$25,X33)+IPMT(Y10/12,2,$F$25,X33)+IPMT(Y10/12,3,$F$25,X33)+IPMT(Y10/12,4,$F$25,X33)+IPMT(Y10/12,5,$F$25,X33)+IPMT(Y10/12,6,$F$25,X33)+IPMT(Y10/12,7,$F$25,X33)+IPMT(Y10/12,8,$F$25,X33)+IPMT(Y10/12,9,$F$25,X33)+IPMT(Y10/12,10,$F$25,X33)+IPMT(Y10/12,11,$F$25,X33)+IPMT(Y10/12,12,$F$25,X33))</f>
        <v>3.8012125453889628E-2</v>
      </c>
      <c r="Z58" s="26">
        <f>-1*(IPMT(Z10/12,1,$G$25,Y33)+IPMT(Z10/12,2,$G$25,Y33)+IPMT(Z10/12,3,$G$25,Y33)+IPMT(Z10/12,4,$G$25,Y33)+IPMT(Z10/12,5,$G$25,Y33)+IPMT(Z10/12,6,$G$25,Y33)+IPMT(Z10/12,7,$G$25,Y33)+IPMT(Z10/12,8,$G$25,Y33)+IPMT(Z10/12,9,$G$25,Y33)+IPMT(Z10/12,10,$G$25,Y33)+IPMT(Z10/12,11,$G$25,Y33)+IPMT(Z10/12,12,$G$25,Y33))</f>
        <v>2.4186580165249476E-2</v>
      </c>
      <c r="AA58" s="26">
        <f>-1*(IPMT(AA10/12,1,$H$25,Z33)+IPMT(AA10/12,2,$H$25,Z33)+IPMT(AA10/12,3,$H$25,Z33)+IPMT(AA10/12,4,$H$25,Z33)+IPMT(AA10/12,5,$H$25,Z33)+IPMT(AA10/12,6,$H$25,Z33)+IPMT(AA10/12,7,$H$25,Z33)+IPMT(AA10/12,8,$H$25,Z33)+IPMT(AA10/12,9,$H$25,Z33)+IPMT(AA10/12,10,$H$25,Z33)+IPMT(AA10/12,11,$H$25,Z33)+IPMT(AA10/12,12,$H$25,Z33))</f>
        <v>5.4752392085626973E-3</v>
      </c>
    </row>
    <row r="59" spans="10:30">
      <c r="J59" s="5">
        <v>2002</v>
      </c>
      <c r="T59" s="25">
        <f>$I11*T11</f>
        <v>8.5890802536700006E-2</v>
      </c>
      <c r="U59" s="25">
        <f>$I11*U11</f>
        <v>6.14770692678E-2</v>
      </c>
      <c r="V59" s="26">
        <f>-1*(IPMT(V11/12,1,$B$25,U34)+IPMT(V11/12,2,$B$25,U34)+IPMT(V11/12,3,$B$25,U34)+IPMT(V11/12,4,$B$25,U34)+IPMT(V11/12,5,$B$25,U34)+IPMT(V11/12,6,$B$25,U34)+IPMT(V11/12,7,$B$25,U34)+IPMT(V11/12,8,$B$25,U34)+IPMT(V11/12,9,$B$25,U34)+IPMT(V11/12,10,$B$25,U34)+IPMT(V11/12,11,$B$25,U34)+IPMT(V11/12,12,$B$25,U34))</f>
        <v>5.0335312666550787E-2</v>
      </c>
      <c r="W59" s="26">
        <f>-1*(IPMT(W11/12,1,$C$25,V34)+IPMT(W11/12,2,$C$25,V34)+IPMT(W11/12,3,$C$25,V34)+IPMT(W11/12,4,$C$25,V34)+IPMT(W11/12,5,$C$25,V34)+IPMT(W11/12,6,$C$25,V34)+IPMT(W11/12,7,$C$25,V34)+IPMT(W11/12,8,$C$25,V34)+IPMT(W11/12,9,$C$25,V34)+IPMT(W11/12,10,$C$25,V34)+IPMT(W11/12,11,$C$25,V34)+IPMT(W11/12,12,$C$25,V34))</f>
        <v>4.2987598326996272E-2</v>
      </c>
      <c r="X59" s="26">
        <f>-1*(IPMT(X11/12,1,$D$25,W34)+IPMT(X11/12,2,$D$25,W34)+IPMT(X11/12,3,$D$25,W34)+IPMT(X11/12,4,$D$25,W34)+IPMT(X11/12,5,$D$25,W34)+IPMT(X11/12,6,$D$25,W34)+IPMT(X11/12,7,$D$25,W34)+IPMT(X11/12,8,$D$25,W34)+IPMT(X11/12,9,$D$25,W34)+IPMT(X11/12,10,$D$25,W34)+IPMT(X11/12,11,$D$25,W34)+IPMT(X11/12,12,$D$25,W34))</f>
        <v>5.2784123297790302E-2</v>
      </c>
      <c r="Y59" s="26">
        <f>-1*(IPMT(Y11/12,1,$E$25,X34)+IPMT(Y11/12,2,$E$25,X34)+IPMT(Y11/12,3,$E$25,X34)+IPMT(Y11/12,4,$E$25,X34)+IPMT(Y11/12,5,$E$25,X34)+IPMT(Y11/12,6,$E$25,X34)+IPMT(Y11/12,7,$E$25,X34)+IPMT(Y11/12,8,$E$25,X34)+IPMT(Y11/12,9,$E$25,X34)+IPMT(Y11/12,10,$E$25,X34)+IPMT(Y11/12,11,$E$25,X34)+IPMT(Y11/12,12,$E$25,X34))</f>
        <v>5.5357913092984705E-2</v>
      </c>
      <c r="Z59" s="26">
        <f>-1*(IPMT(Z11/12,1,$F$25,Y34)+IPMT(Z11/12,2,$F$25,Y34)+IPMT(Z11/12,3,$F$25,Y34)+IPMT(Z11/12,4,$F$25,Y34)+IPMT(Z11/12,5,$F$25,Y34)+IPMT(Z11/12,6,$F$25,Y34)+IPMT(Z11/12,7,$F$25,Y34)+IPMT(Z11/12,8,$F$25,Y34)+IPMT(Z11/12,9,$F$25,Y34)+IPMT(Z11/12,10,$F$25,Y34)+IPMT(Z11/12,11,$F$25,Y34)+IPMT(Z11/12,12,$F$25,Y34))</f>
        <v>4.167271316521589E-2</v>
      </c>
      <c r="AA59" s="26">
        <f>-1*(IPMT(AA11/12,1,$G$25,Z34)+IPMT(AA11/12,2,$G$25,Z34)+IPMT(AA11/12,3,$G$25,Z34)+IPMT(AA11/12,4,$G$25,Z34)+IPMT(AA11/12,5,$G$25,Z34)+IPMT(AA11/12,6,$G$25,Z34)+IPMT(AA11/12,7,$G$25,Z34)+IPMT(AA11/12,8,$G$25,Z34)+IPMT(AA11/12,9,$G$25,Z34)+IPMT(AA11/12,10,$G$25,Z34)+IPMT(AA11/12,11,$G$25,Z34)+IPMT(AA11/12,12,$G$25,Z34))</f>
        <v>1.6306325348525216E-2</v>
      </c>
      <c r="AB59" s="26">
        <f>-1*(IPMT(AB11/12,1,$H$25,AA34)+IPMT(AB11/12,2,$H$25,AA34)+IPMT(AB11/12,3,$H$25,AA34)+IPMT(AB11/12,4,$H$25,AA34)+IPMT(AB11/12,5,$H$25,AA34)+IPMT(AB11/12,6,$H$25,AA34)+IPMT(AB11/12,7,$H$25,AA34)+IPMT(AB11/12,8,$H$25,AA34)+IPMT(AB11/12,9,$H$25,AA34)+IPMT(AB11/12,10,$H$25,AA34)+IPMT(AB11/12,11,$H$25,AA34)+IPMT(AB11/12,12,$H$25,AA34))</f>
        <v>3.8254364056147208E-3</v>
      </c>
    </row>
    <row r="60" spans="10:30">
      <c r="J60" s="5">
        <v>2003</v>
      </c>
      <c r="U60" s="25">
        <f>$I12*U12</f>
        <v>7.416429979139999E-2</v>
      </c>
      <c r="V60" s="25">
        <f>$I12*V12</f>
        <v>6.4397807637799995E-2</v>
      </c>
      <c r="W60" s="26">
        <f>-1*(IPMT(W12/12,1,$B$25,V35)+IPMT(W12/12,2,$B$25,V35)+IPMT(W12/12,3,$B$25,V35)+IPMT(W12/12,4,$B$25,V35)+IPMT(W12/12,5,$B$25,V35)+IPMT(W12/12,6,$B$25,V35)+IPMT(W12/12,7,$B$25,V35)+IPMT(W12/12,8,$B$25,V35)+IPMT(W12/12,9,$B$25,V35)+IPMT(W12/12,10,$B$25,V35)+IPMT(W12/12,11,$B$25,V35)+IPMT(W12/12,12,$B$25,V35))</f>
        <v>5.9997647802476614E-2</v>
      </c>
      <c r="X60" s="26">
        <f>-1*(IPMT(X12/12,1,$C$25,W35)+IPMT(X12/12,2,$C$25,W35)+IPMT(X12/12,3,$C$25,W35)+IPMT(X12/12,4,$C$25,W35)+IPMT(X12/12,5,$C$25,W35)+IPMT(X12/12,6,$C$25,W35)+IPMT(X12/12,7,$C$25,W35)+IPMT(X12/12,8,$C$25,W35)+IPMT(X12/12,9,$C$25,W35)+IPMT(X12/12,10,$C$25,W35)+IPMT(X12/12,11,$C$25,W35)+IPMT(X12/12,12,$C$25,W35))</f>
        <v>7.6137587995631237E-2</v>
      </c>
      <c r="Y60" s="26">
        <f>-1*(IPMT(Y12/12,1,$D$25,X35)+IPMT(Y12/12,2,$D$25,X35)+IPMT(Y12/12,3,$D$25,X35)+IPMT(Y12/12,4,$D$25,X35)+IPMT(Y12/12,5,$D$25,X35)+IPMT(Y12/12,6,$D$25,X35)+IPMT(Y12/12,7,$D$25,X35)+IPMT(Y12/12,8,$D$25,X35)+IPMT(Y12/12,9,$D$25,X35)+IPMT(Y12/12,10,$D$25,X35)+IPMT(Y12/12,11,$D$25,X35)+IPMT(Y12/12,12,$D$25,X35))</f>
        <v>8.3893244775259335E-2</v>
      </c>
      <c r="Z60" s="26">
        <f>-1*(IPMT(Z12/12,1,$E$25,Y35)+IPMT(Z12/12,2,$E$25,Y35)+IPMT(Z12/12,3,$E$25,Y35)+IPMT(Z12/12,4,$E$25,Y35)+IPMT(Z12/12,5,$E$25,Y35)+IPMT(Z12/12,6,$E$25,Y35)+IPMT(Z12/12,7,$E$25,Y35)+IPMT(Z12/12,8,$E$25,Y35)+IPMT(Z12/12,9,$E$25,Y35)+IPMT(Z12/12,10,$E$25,Y35)+IPMT(Z12/12,11,$E$25,Y35)+IPMT(Z12/12,12,$E$25,Y35))</f>
        <v>6.8599976472804275E-2</v>
      </c>
      <c r="AA60" s="26">
        <f>-1*(IPMT(AA12/12,1,$F$25,Z35)+IPMT(AA12/12,2,$F$25,Z35)+IPMT(AA12/12,3,$F$25,Z35)+IPMT(AA12/12,4,$F$25,Z35)+IPMT(AA12/12,5,$F$25,Z35)+IPMT(AA12/12,6,$F$25,Z35)+IPMT(AA12/12,7,$F$25,Z35)+IPMT(AA12/12,8,$F$25,Z35)+IPMT(AA12/12,9,$F$25,Z35)+IPMT(AA12/12,10,$F$25,Z35)+IPMT(AA12/12,11,$F$25,Z35)+IPMT(AA12/12,12,$F$25,Z35))</f>
        <v>3.1752015496171578E-2</v>
      </c>
      <c r="AB60" s="26">
        <f>-1*(IPMT(AB12/12,1,$G$25,AA35)+IPMT(AB12/12,2,$G$25,AA35)+IPMT(AB12/12,3,$G$25,AA35)+IPMT(AB12/12,4,$G$25,AA35)+IPMT(AB12/12,5,$G$25,AA35)+IPMT(AB12/12,6,$G$25,AA35)+IPMT(AB12/12,7,$G$25,AA35)+IPMT(AB12/12,8,$G$25,AA35)+IPMT(AB12/12,9,$G$25,AA35)+IPMT(AB12/12,10,$G$25,AA35)+IPMT(AB12/12,11,$G$25,AA35)+IPMT(AB12/12,12,$G$25,AA35))</f>
        <v>1.2871712374400775E-2</v>
      </c>
      <c r="AC60" s="26">
        <f>-1*(IPMT(AC12/12,1,$H$25,AB35)+IPMT(AC12/12,2,$H$25,AB35)+IPMT(AC12/12,3,$H$25,AB35)+IPMT(AC12/12,4,$H$25,AB35)+IPMT(AC12/12,5,$H$25,AB35)+IPMT(AC12/12,6,$H$25,AB35)+IPMT(AC12/12,7,$H$25,AB35)+IPMT(AC12/12,8,$H$25,AB35)+IPMT(AC12/12,9,$H$25,AB35)+IPMT(AC12/12,10,$H$25,AB35)+IPMT(AC12/12,11,$H$25,AB35)+IPMT(AC12/12,12,$H$25,AB35))</f>
        <v>4.5752154305243936E-3</v>
      </c>
    </row>
    <row r="61" spans="10:30">
      <c r="J61" s="5">
        <v>2004</v>
      </c>
      <c r="V61" s="25">
        <f>$I13*V13</f>
        <v>7.6462775779600006E-2</v>
      </c>
      <c r="W61" s="25">
        <f>$I13*W13</f>
        <v>7.5556818720600008E-2</v>
      </c>
      <c r="X61" s="26">
        <f>-1*(IPMT(X13/12,1,$B$25,W36)+IPMT(X13/12,2,$B$25,W36)+IPMT(X13/12,3,$B$25,W36)+IPMT(X13/12,4,$B$25,W36)+IPMT(X13/12,5,$B$25,W36)+IPMT(X13/12,6,$B$25,W36)+IPMT(X13/12,7,$B$25,W36)+IPMT(X13/12,8,$B$25,W36)+IPMT(X13/12,9,$B$25,W36)+IPMT(X13/12,10,$B$25,W36)+IPMT(X13/12,11,$B$25,W36)+IPMT(X13/12,12,$B$25,W36))</f>
        <v>0.10460748915934194</v>
      </c>
      <c r="Y61" s="26">
        <f>-1*(IPMT(Y13/12,1,$C$25,X36)+IPMT(Y13/12,2,$C$25,X36)+IPMT(Y13/12,3,$C$25,X36)+IPMT(Y13/12,4,$C$25,X36)+IPMT(Y13/12,5,$C$25,X36)+IPMT(Y13/12,6,$C$25,X36)+IPMT(Y13/12,7,$C$25,X36)+IPMT(Y13/12,8,$C$25,X36)+IPMT(Y13/12,9,$C$25,X36)+IPMT(Y13/12,10,$C$25,X36)+IPMT(Y13/12,11,$C$25,X36)+IPMT(Y13/12,12,$C$25,X36))</f>
        <v>0.11910188533758483</v>
      </c>
      <c r="Z61" s="26">
        <f>-1*(IPMT(Z13/12,1,$D$25,Y36)+IPMT(Z13/12,2,$D$25,Y36)+IPMT(Z13/12,3,$D$25,Y36)+IPMT(Z13/12,4,$D$25,Y36)+IPMT(Z13/12,5,$D$25,Y36)+IPMT(Z13/12,6,$D$25,Y36)+IPMT(Z13/12,7,$D$25,Y36)+IPMT(Z13/12,8,$D$25,Y36)+IPMT(Z13/12,9,$D$25,Y36)+IPMT(Z13/12,10,$D$25,Y36)+IPMT(Z13/12,11,$D$25,Y36)+IPMT(Z13/12,12,$D$25,Y36))</f>
        <v>0.10230658316628984</v>
      </c>
      <c r="AA61" s="26">
        <f>-1*(IPMT(AA13/12,1,$E$25,Z36)+IPMT(AA13/12,2,$E$25,Z36)+IPMT(AA13/12,3,$E$25,Z36)+IPMT(AA13/12,4,$E$25,Z36)+IPMT(AA13/12,5,$E$25,Z36)+IPMT(AA13/12,6,$E$25,Z36)+IPMT(AA13/12,7,$E$25,Z36)+IPMT(AA13/12,8,$E$25,Z36)+IPMT(AA13/12,9,$E$25,Z36)+IPMT(AA13/12,10,$E$25,Z36)+IPMT(AA13/12,11,$E$25,Z36)+IPMT(AA13/12,12,$E$25,Z36))</f>
        <v>5.1437211773458918E-2</v>
      </c>
      <c r="AB61" s="26">
        <f>-1*(IPMT(AB13/12,1,$F$25,AA36)+IPMT(AB13/12,2,$F$25,AA36)+IPMT(AB13/12,3,$F$25,AA36)+IPMT(AB13/12,4,$F$25,AA36)+IPMT(AB13/12,5,$F$25,AA36)+IPMT(AB13/12,6,$F$25,AA36)+IPMT(AB13/12,7,$F$25,AA36)+IPMT(AB13/12,8,$F$25,AA36)+IPMT(AB13/12,9,$F$25,AA36)+IPMT(AB13/12,10,$F$25,AA36)+IPMT(AB13/12,11,$F$25,AA36)+IPMT(AB13/12,12,$F$25,AA36))</f>
        <v>2.4669781685361276E-2</v>
      </c>
      <c r="AC61" s="26">
        <f>-1*(IPMT(AC13/12,1,$G$25,AB36)+IPMT(AC13/12,2,$G$25,AB36)+IPMT(AC13/12,3,$G$25,AB36)+IPMT(AC13/12,4,$G$25,AB36)+IPMT(AC13/12,5,$G$25,AB36)+IPMT(AC13/12,6,$G$25,AB36)+IPMT(AC13/12,7,$G$25,AB36)+IPMT(AC13/12,8,$G$25,AB36)+IPMT(AC13/12,9,$G$25,AB36)+IPMT(AC13/12,10,$G$25,AB36)+IPMT(AC13/12,11,$G$25,AB36)+IPMT(AC13/12,12,$G$25,AB36))</f>
        <v>1.5156036722919737E-2</v>
      </c>
      <c r="AD61" s="26">
        <f>-1*(IPMT(AD13/12,1,$H$25,AC36)+IPMT(AD13/12,2,$H$25,AC36)+IPMT(AD13/12,3,$H$25,AC36)+IPMT(AD13/12,4,$H$25,AC36)+IPMT(AD13/12,5,$H$25,AC36)+IPMT(AD13/12,6,$H$25,AC36)+IPMT(AD13/12,7,$H$25,AC36)+IPMT(AD13/12,8,$H$25,AC36)+IPMT(AD13/12,9,$H$25,AC36)+IPMT(AD13/12,10,$H$25,AC36)+IPMT(AD13/12,11,$H$25,AC36)+IPMT(AD13/12,12,$H$25,AC36))</f>
        <v>5.4034892073698678E-3</v>
      </c>
    </row>
    <row r="62" spans="10:30">
      <c r="J62" s="5">
        <v>2005</v>
      </c>
      <c r="W62" s="25">
        <f>$I14*W14</f>
        <v>8.3419806332400009E-2</v>
      </c>
      <c r="X62" s="25">
        <f>$I14*X14</f>
        <v>0.12202897329200001</v>
      </c>
      <c r="Y62" s="26">
        <f>-1*(IPMT(Y14/12,1,$B$25,X37)+IPMT(Y14/12,2,$B$25,X37)+IPMT(Y14/12,3,$B$25,X37)+IPMT(Y14/12,4,$B$25,X37)+IPMT(Y14/12,5,$B$25,X37)+IPMT(Y14/12,6,$B$25,X37)+IPMT(Y14/12,7,$B$25,X37)+IPMT(Y14/12,8,$B$25,X37)+IPMT(Y14/12,9,$B$25,X37)+IPMT(Y14/12,10,$B$25,X37)+IPMT(Y14/12,11,$B$25,X37)+IPMT(Y14/12,12,$B$25,X37))</f>
        <v>0.15085310881663616</v>
      </c>
      <c r="Z62" s="26">
        <f>-1*(IPMT(Z14/12,1,$C$25,Y37)+IPMT(Z14/12,2,$C$25,Y37)+IPMT(Z14/12,3,$C$25,Y37)+IPMT(Z14/12,4,$C$25,Y37)+IPMT(Z14/12,5,$C$25,Y37)+IPMT(Z14/12,6,$C$25,Y37)+IPMT(Z14/12,7,$C$25,Y37)+IPMT(Z14/12,8,$C$25,Y37)+IPMT(Z14/12,9,$C$25,Y37)+IPMT(Z14/12,10,$C$25,Y37)+IPMT(Z14/12,11,$C$25,Y37)+IPMT(Z14/12,12,$C$25,Y37))</f>
        <v>0.13387750983879995</v>
      </c>
      <c r="AA62" s="26">
        <f>-1*(IPMT(AA14/12,1,$D$25,Z37)+IPMT(AA14/12,2,$D$25,Z37)+IPMT(AA14/12,3,$D$25,Z37)+IPMT(AA14/12,4,$D$25,Z37)+IPMT(AA14/12,5,$D$25,Z37)+IPMT(AA14/12,6,$D$25,Z37)+IPMT(AA14/12,7,$D$25,Z37)+IPMT(AA14/12,8,$D$25,Z37)+IPMT(AA14/12,9,$D$25,Z37)+IPMT(AA14/12,10,$D$25,Z37)+IPMT(AA14/12,11,$D$25,Z37)+IPMT(AA14/12,12,$D$25,Z37))</f>
        <v>7.0712718007420003E-2</v>
      </c>
      <c r="AB62" s="26">
        <f>-1*(IPMT(AB14/12,1,$E$25,AA37)+IPMT(AB14/12,2,$E$25,AA37)+IPMT(AB14/12,3,$E$25,AA37)+IPMT(AB14/12,4,$E$25,AA37)+IPMT(AB14/12,5,$E$25,AA37)+IPMT(AB14/12,6,$E$25,AA37)+IPMT(AB14/12,7,$E$25,AA37)+IPMT(AB14/12,8,$E$25,AA37)+IPMT(AB14/12,9,$E$25,AA37)+IPMT(AB14/12,10,$E$25,AA37)+IPMT(AB14/12,11,$E$25,AA37)+IPMT(AB14/12,12,$E$25,AA37))</f>
        <v>3.6847659434805231E-2</v>
      </c>
      <c r="AC62" s="26">
        <f>-1*(IPMT(AC14/12,1,$F$25,AB37)+IPMT(AC14/12,2,$F$25,AB37)+IPMT(AC14/12,3,$F$25,AB37)+IPMT(AC14/12,4,$F$25,AB37)+IPMT(AC14/12,5,$F$25,AB37)+IPMT(AC14/12,6,$F$25,AB37)+IPMT(AC14/12,7,$F$25,AB37)+IPMT(AC14/12,8,$F$25,AB37)+IPMT(AC14/12,9,$F$25,AB37)+IPMT(AC14/12,10,$F$25,AB37)+IPMT(AC14/12,11,$F$25,AB37)+IPMT(AC14/12,12,$F$25,AB37))</f>
        <v>2.6786440590493964E-2</v>
      </c>
      <c r="AD62" s="26">
        <f>-1*(IPMT(AD14/12,1,$G$25,AC37)+IPMT(AD14/12,2,$G$25,AC37)+IPMT(AD14/12,3,$G$25,AC37)+IPMT(AD14/12,4,$G$25,AC37)+IPMT(AD14/12,5,$G$25,AC37)+IPMT(AD14/12,6,$G$25,AC37)+IPMT(AD14/12,7,$G$25,AC37)+IPMT(AD14/12,8,$G$25,AC37)+IPMT(AD14/12,9,$G$25,AC37)+IPMT(AD14/12,10,$G$25,AC37)+IPMT(AD14/12,11,$G$25,AC37)+IPMT(AD14/12,12,$G$25,AC37))</f>
        <v>1.65062855470142E-2</v>
      </c>
    </row>
    <row r="63" spans="10:30">
      <c r="J63" s="5">
        <v>2006</v>
      </c>
      <c r="X63" s="25">
        <f>$I15*X15</f>
        <v>0.12939106249900001</v>
      </c>
      <c r="Y63" s="25">
        <f>$I15*Y15</f>
        <v>0.1684204977446</v>
      </c>
      <c r="Z63" s="26">
        <f>-1*(IPMT(Z15/12,1,$B$25,Y38)+IPMT(Z15/12,2,$B$25,Y38)+IPMT(Z15/12,3,$B$25,Y38)+IPMT(Z15/12,4,$B$25,Y38)+IPMT(Z15/12,5,$B$25,Y38)+IPMT(Z15/12,6,$B$25,Y38)+IPMT(Z15/12,7,$B$25,Y38)+IPMT(Z15/12,8,$B$25,Y38)+IPMT(Z15/12,9,$B$25,Y38)+IPMT(Z15/12,10,$B$25,Y38)+IPMT(Z15/12,11,$B$25,Y38)+IPMT(Z15/12,12,$B$25,Y38))</f>
        <v>0.16158955694783955</v>
      </c>
      <c r="AA63" s="26">
        <f>-1*(IPMT(AA15/12,1,$C$25,Z38)+IPMT(AA15/12,2,$C$25,Z38)+IPMT(AA15/12,3,$C$25,Z38)+IPMT(AA15/12,4,$C$25,Z38)+IPMT(AA15/12,5,$C$25,Z38)+IPMT(AA15/12,6,$C$25,Z38)+IPMT(AA15/12,7,$C$25,Z38)+IPMT(AA15/12,8,$C$25,Z38)+IPMT(AA15/12,9,$C$25,Z38)+IPMT(AA15/12,10,$C$25,Z38)+IPMT(AA15/12,11,$C$25,Z38)+IPMT(AA15/12,12,$C$25,Z38))</f>
        <v>8.8188451760976116E-2</v>
      </c>
      <c r="AB63" s="26">
        <f>-1*(IPMT(AB15/12,1,$D$25,AA38)+IPMT(AB15/12,2,$D$25,AA38)+IPMT(AB15/12,3,$D$25,AA38)+IPMT(AB15/12,4,$D$25,AA38)+IPMT(AB15/12,5,$D$25,AA38)+IPMT(AB15/12,6,$D$25,AA38)+IPMT(AB15/12,7,$D$25,AA38)+IPMT(AB15/12,8,$D$25,AA38)+IPMT(AB15/12,9,$D$25,AA38)+IPMT(AB15/12,10,$D$25,AA38)+IPMT(AB15/12,11,$D$25,AA38)+IPMT(AB15/12,12,$D$25,AA38))</f>
        <v>4.8288188380919216E-2</v>
      </c>
      <c r="AC63" s="26">
        <f>-1*(IPMT(AC15/12,1,$E$25,AB38)+IPMT(AC15/12,2,$E$25,AB38)+IPMT(AC15/12,3,$E$25,AB38)+IPMT(AC15/12,4,$E$25,AB38)+IPMT(AC15/12,5,$E$25,AB38)+IPMT(AC15/12,6,$E$25,AB38)+IPMT(AC15/12,7,$E$25,AB38)+IPMT(AC15/12,8,$E$25,AB38)+IPMT(AC15/12,9,$E$25,AB38)+IPMT(AC15/12,10,$E$25,AB38)+IPMT(AC15/12,11,$E$25,AB38)+IPMT(AC15/12,12,$E$25,AB38))</f>
        <v>3.8143228555935146E-2</v>
      </c>
      <c r="AD63" s="26">
        <f>-1*(IPMT(AD15/12,1,$F$25,AC38)+IPMT(AD15/12,2,$F$25,AC38)+IPMT(AD15/12,3,$F$25,AC38)+IPMT(AD15/12,4,$F$25,AC38)+IPMT(AD15/12,5,$F$25,AC38)+IPMT(AD15/12,6,$F$25,AC38)+IPMT(AD15/12,7,$F$25,AC38)+IPMT(AD15/12,8,$F$25,AC38)+IPMT(AD15/12,9,$F$25,AC38)+IPMT(AD15/12,10,$F$25,AC38)+IPMT(AD15/12,11,$F$25,AC38)+IPMT(AD15/12,12,$F$25,AC38))</f>
        <v>2.781229846237444E-2</v>
      </c>
    </row>
    <row r="64" spans="10:30">
      <c r="J64" s="5">
        <v>2007</v>
      </c>
      <c r="Y64" s="25">
        <f>$I16*Y16</f>
        <v>0.17695017382200001</v>
      </c>
      <c r="Z64" s="25">
        <f>$I16*Z16</f>
        <v>0.17695017382200001</v>
      </c>
      <c r="AA64" s="26">
        <f>-1*(IPMT(AA16/12,1,$B$25,Z39)+IPMT(AA16/12,2,$B$25,Z39)+IPMT(AA16/12,3,$B$25,Z39)+IPMT(AA16/12,4,$B$25,Z39)+IPMT(AA16/12,5,$B$25,Z39)+IPMT(AA16/12,6,$B$25,Z39)+IPMT(AA16/12,7,$B$25,Z39)+IPMT(AA16/12,8,$B$25,Z39)+IPMT(AA16/12,9,$B$25,Z39)+IPMT(AA16/12,10,$B$25,Z39)+IPMT(AA16/12,11,$B$25,Z39)+IPMT(AA16/12,12,$B$25,Z39))</f>
        <v>0.16804270526380546</v>
      </c>
      <c r="AB64" s="26">
        <f>-1*(IPMT(AB16/12,1,$C$25,AA39)+IPMT(AB16/12,2,$C$25,AA39)+IPMT(AB16/12,3,$C$25,AA39)+IPMT(AB16/12,4,$C$25,AA39)+IPMT(AB16/12,5,$C$25,AA39)+IPMT(AB16/12,6,$C$25,AA39)+IPMT(AB16/12,7,$C$25,AA39)+IPMT(AB16/12,8,$C$25,AA39)+IPMT(AB16/12,9,$C$25,AA39)+IPMT(AB16/12,10,$C$25,AA39)+IPMT(AB16/12,11,$C$25,AA39)+IPMT(AB16/12,12,$C$25,AA39))</f>
        <v>0.14759823342432626</v>
      </c>
      <c r="AC64" s="26">
        <f>-1*(IPMT(AC16/12,1,$D$25,AB39)+IPMT(AC16/12,2,$D$25,AB39)+IPMT(AC16/12,3,$D$25,AB39)+IPMT(AC16/12,4,$D$25,AB39)+IPMT(AC16/12,5,$D$25,AB39)+IPMT(AC16/12,6,$D$25,AB39)+IPMT(AC16/12,7,$D$25,AB39)+IPMT(AC16/12,8,$D$25,AB39)+IPMT(AC16/12,9,$D$25,AB39)+IPMT(AC16/12,10,$D$25,AB39)+IPMT(AC16/12,11,$D$25,AB39)+IPMT(AC16/12,12,$D$25,AB39))</f>
        <v>0.12547886521528295</v>
      </c>
      <c r="AD64" s="26">
        <f>-1*(IPMT(AD16/12,1,$E$25,AC39)+IPMT(AD16/12,2,$E$25,AC39)+IPMT(AD16/12,3,$E$25,AC39)+IPMT(AD16/12,4,$E$25,AC39)+IPMT(AD16/12,5,$E$25,AC39)+IPMT(AD16/12,6,$E$25,AC39)+IPMT(AD16/12,7,$E$25,AC39)+IPMT(AD16/12,8,$E$25,AC39)+IPMT(AD16/12,9,$E$25,AC39)+IPMT(AD16/12,10,$E$25,AC39)+IPMT(AD16/12,11,$E$25,AC39)+IPMT(AD16/12,12,$E$25,AC39))</f>
        <v>0.10154738614315335</v>
      </c>
    </row>
    <row r="65" spans="10:30">
      <c r="J65" s="5">
        <v>2008</v>
      </c>
      <c r="Z65" s="25">
        <f>$I17*Z17</f>
        <v>0.18226898320099999</v>
      </c>
      <c r="AA65" s="25">
        <f>$I17*AA17</f>
        <v>0.18226898320099999</v>
      </c>
      <c r="AB65" s="26">
        <f>-1*(IPMT(AB17/12,1,$B$25,AA40)+IPMT(AB17/12,2,$B$25,AA40)+IPMT(AB17/12,3,$B$25,AA40)+IPMT(AB17/12,4,$B$25,AA40)+IPMT(AB17/12,5,$B$25,AA40)+IPMT(AB17/12,6,$B$25,AA40)+IPMT(AB17/12,7,$B$25,AA40)+IPMT(AB17/12,8,$B$25,AA40)+IPMT(AB17/12,9,$B$25,AA40)+IPMT(AB17/12,10,$B$25,AA40)+IPMT(AB17/12,11,$B$25,AA40)+IPMT(AB17/12,12,$B$25,AA40))</f>
        <v>0.17309377188625902</v>
      </c>
      <c r="AC65" s="26">
        <f>-1*(IPMT(AC17/12,1,$C$25,AB40)+IPMT(AC17/12,2,$C$25,AB40)+IPMT(AC17/12,3,$C$25,AB40)+IPMT(AC17/12,4,$C$25,AB40)+IPMT(AC17/12,5,$C$25,AB40)+IPMT(AC17/12,6,$C$25,AB40)+IPMT(AC17/12,7,$C$25,AB40)+IPMT(AC17/12,8,$C$25,AB40)+IPMT(AC17/12,9,$C$25,AB40)+IPMT(AC17/12,10,$C$25,AB40)+IPMT(AC17/12,11,$C$25,AB40)+IPMT(AC17/12,12,$C$25,AB40))</f>
        <v>0.1520347753689012</v>
      </c>
      <c r="AD65" s="26">
        <f>-1*(IPMT(AD17/12,1,$D$25,AC40)+IPMT(AD17/12,2,$D$25,AC40)+IPMT(AD17/12,3,$D$25,AC40)+IPMT(AD17/12,4,$D$25,AC40)+IPMT(AD17/12,5,$D$25,AC40)+IPMT(AD17/12,6,$D$25,AC40)+IPMT(AD17/12,7,$D$25,AC40)+IPMT(AD17/12,8,$D$25,AC40)+IPMT(AD17/12,9,$D$25,AC40)+IPMT(AD17/12,10,$D$25,AC40)+IPMT(AD17/12,11,$D$25,AC40)+IPMT(AD17/12,12,$D$25,AC40))</f>
        <v>0.12925053805830983</v>
      </c>
    </row>
    <row r="66" spans="10:30">
      <c r="J66" s="5">
        <v>2009</v>
      </c>
      <c r="AA66" s="25">
        <f>$I18*AA18</f>
        <v>0.27460911580300001</v>
      </c>
      <c r="AB66" s="25">
        <f>$I18*AB18</f>
        <v>0.27460911580300001</v>
      </c>
      <c r="AC66" s="26">
        <f>-1*(IPMT(AC18/12,1,$B$25,AB41)+IPMT(AC18/12,2,$B$25,AB41)+IPMT(AC18/12,3,$B$25,AB41)+IPMT(AC18/12,4,$B$25,AB41)+IPMT(AC18/12,5,$B$25,AB41)+IPMT(AC18/12,6,$B$25,AB41)+IPMT(AC18/12,7,$B$25,AB41)+IPMT(AC18/12,8,$B$25,AB41)+IPMT(AC18/12,9,$B$25,AB41)+IPMT(AC18/12,10,$B$25,AB41)+IPMT(AC18/12,11,$B$25,AB41)+IPMT(AC18/12,12,$B$25,AB41))</f>
        <v>0.2607856082473114</v>
      </c>
      <c r="AD66" s="26">
        <f>-1*(IPMT(AD18/12,1,$C$25,AC41)+IPMT(AD18/12,2,$C$25,AC41)+IPMT(AD18/12,3,$C$25,AC41)+IPMT(AD18/12,4,$C$25,AC41)+IPMT(AD18/12,5,$C$25,AC41)+IPMT(AD18/12,6,$C$25,AC41)+IPMT(AD18/12,7,$C$25,AC41)+IPMT(AD18/12,8,$C$25,AC41)+IPMT(AD18/12,9,$C$25,AC41)+IPMT(AD18/12,10,$C$25,AC41)+IPMT(AD18/12,11,$C$25,AC41)+IPMT(AD18/12,12,$C$25,AC41))</f>
        <v>0.2290578161031441</v>
      </c>
    </row>
    <row r="67" spans="10:30">
      <c r="J67" s="5">
        <v>2010</v>
      </c>
      <c r="AB67" s="25">
        <f>$I19*AB19</f>
        <v>0.49546796006999999</v>
      </c>
      <c r="AC67" s="25">
        <f>$I19*AC19</f>
        <v>0.49546796006999999</v>
      </c>
      <c r="AD67" s="26">
        <f>-1*(IPMT(AD19/12,1,$B$25,AC42)+IPMT(AD19/12,2,$B$25,AC42)+IPMT(AD19/12,3,$B$25,AC42)+IPMT(AD19/12,4,$B$25,AC42)+IPMT(AD19/12,5,$B$25,AC42)+IPMT(AD19/12,6,$B$25,AC42)+IPMT(AD19/12,7,$B$25,AC42)+IPMT(AD19/12,8,$B$25,AC42)+IPMT(AD19/12,9,$B$25,AC42)+IPMT(AD19/12,10,$B$25,AC42)+IPMT(AD19/12,11,$B$25,AC42)+IPMT(AD19/12,12,$B$25,AC42))</f>
        <v>0.47052667190627173</v>
      </c>
    </row>
    <row r="68" spans="10:30">
      <c r="J68" s="5">
        <v>2011</v>
      </c>
      <c r="AC68" s="25">
        <f>$I20*AC20</f>
        <v>1.3852311596389999</v>
      </c>
      <c r="AD68" s="25">
        <f>$I20*AD20</f>
        <v>1.3852311596389999</v>
      </c>
    </row>
    <row r="69" spans="10:30">
      <c r="J69" s="5">
        <v>2012</v>
      </c>
      <c r="AD69" s="25">
        <f>$I21*AD21</f>
        <v>1.4747758731330003</v>
      </c>
    </row>
    <row r="70" spans="10:30">
      <c r="J70" s="5" t="s">
        <v>70</v>
      </c>
      <c r="K70" s="25">
        <f>SUM(K50:K69)</f>
        <v>0</v>
      </c>
      <c r="L70" s="25">
        <f t="shared" ref="L70:AD70" si="1">SUM(L50:L69)</f>
        <v>0</v>
      </c>
      <c r="M70" s="25">
        <f t="shared" si="1"/>
        <v>1.2905997817459025E-2</v>
      </c>
      <c r="N70" s="25">
        <f t="shared" si="1"/>
        <v>7.3358429681227452E-2</v>
      </c>
      <c r="O70" s="25">
        <f t="shared" si="1"/>
        <v>0.13958966827109612</v>
      </c>
      <c r="P70" s="25">
        <f t="shared" si="1"/>
        <v>0.22046307245150737</v>
      </c>
      <c r="Q70" s="25">
        <f t="shared" si="1"/>
        <v>0.27779622316931124</v>
      </c>
      <c r="R70" s="25">
        <f t="shared" si="1"/>
        <v>0.32771606969238676</v>
      </c>
      <c r="S70" s="25">
        <f t="shared" si="1"/>
        <v>0.45520351522861452</v>
      </c>
      <c r="T70" s="25">
        <f t="shared" si="1"/>
        <v>0.39431123296297194</v>
      </c>
      <c r="U70" s="25">
        <f t="shared" si="1"/>
        <v>0.32137122070218627</v>
      </c>
      <c r="V70" s="25">
        <f t="shared" si="1"/>
        <v>0.3168691132509065</v>
      </c>
      <c r="W70" s="25">
        <f t="shared" si="1"/>
        <v>0.35215165721192243</v>
      </c>
      <c r="X70" s="25">
        <f t="shared" si="1"/>
        <v>0.57338490392148422</v>
      </c>
      <c r="Y70" s="25">
        <f t="shared" si="1"/>
        <v>0.82283860790702468</v>
      </c>
      <c r="Z70" s="25">
        <f t="shared" si="1"/>
        <v>0.89976001783582737</v>
      </c>
      <c r="AA70" s="25">
        <f t="shared" si="1"/>
        <v>0.88879276586292</v>
      </c>
      <c r="AB70" s="25">
        <f t="shared" si="1"/>
        <v>1.2172718594646865</v>
      </c>
      <c r="AC70" s="25">
        <f t="shared" si="1"/>
        <v>2.5036592898403685</v>
      </c>
      <c r="AD70" s="25">
        <f t="shared" si="1"/>
        <v>3.8401115181996377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zoomScale="70" zoomScaleNormal="70" zoomScalePageLayoutView="70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Y16" sqref="Y16:AD20"/>
    </sheetView>
  </sheetViews>
  <sheetFormatPr baseColWidth="10" defaultColWidth="8.83203125" defaultRowHeight="15" x14ac:dyDescent="0"/>
  <cols>
    <col min="1" max="16384" width="8.83203125" style="5"/>
  </cols>
  <sheetData>
    <row r="1" spans="1:30">
      <c r="A1" s="5" t="s">
        <v>0</v>
      </c>
      <c r="I1" s="5" t="s">
        <v>97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5" t="s">
        <v>54</v>
      </c>
      <c r="X1" s="5" t="s">
        <v>55</v>
      </c>
      <c r="Y1" s="5" t="s">
        <v>56</v>
      </c>
      <c r="Z1" s="5" t="s">
        <v>57</v>
      </c>
      <c r="AA1" s="5" t="s">
        <v>58</v>
      </c>
      <c r="AB1" s="5" t="s">
        <v>59</v>
      </c>
      <c r="AC1" s="5" t="s">
        <v>60</v>
      </c>
      <c r="AD1" s="5" t="s">
        <v>61</v>
      </c>
    </row>
    <row r="2" spans="1:30">
      <c r="A2" s="5">
        <v>1993</v>
      </c>
      <c r="B2" s="1"/>
      <c r="C2" s="1"/>
      <c r="D2" s="1"/>
      <c r="E2" s="1"/>
      <c r="F2" s="1"/>
      <c r="G2" s="1"/>
      <c r="H2" s="1"/>
      <c r="I2" s="1">
        <f>Origination!D2</f>
        <v>1.1020750410919204</v>
      </c>
      <c r="J2" s="2"/>
      <c r="K2" s="5">
        <v>7.3599999999999999E-2</v>
      </c>
      <c r="L2" s="5">
        <v>6.6400000000000001E-2</v>
      </c>
      <c r="M2" s="5">
        <v>8.3799999999999999E-2</v>
      </c>
      <c r="N2" s="5">
        <v>8.9800000000000005E-2</v>
      </c>
      <c r="O2" s="5">
        <v>8.72E-2</v>
      </c>
      <c r="P2" s="5">
        <v>8.9800000000000005E-2</v>
      </c>
      <c r="Q2" s="5">
        <v>8.2600000000000007E-2</v>
      </c>
      <c r="R2" s="5">
        <v>7.7200000000000005E-2</v>
      </c>
      <c r="S2" s="5">
        <v>8.9899999999999994E-2</v>
      </c>
    </row>
    <row r="3" spans="1:30">
      <c r="A3" s="5">
        <v>1994</v>
      </c>
      <c r="B3" s="1"/>
      <c r="C3" s="1"/>
      <c r="D3" s="1"/>
      <c r="E3" s="1"/>
      <c r="F3" s="1"/>
      <c r="G3" s="1"/>
      <c r="H3" s="1"/>
      <c r="I3" s="1">
        <f>Origination!D3</f>
        <v>1.3156894036041953</v>
      </c>
      <c r="J3" s="2"/>
      <c r="L3" s="5">
        <v>6.6400000000000001E-2</v>
      </c>
      <c r="M3" s="5">
        <v>8.3799999999999999E-2</v>
      </c>
      <c r="N3" s="5">
        <v>8.9800000000000005E-2</v>
      </c>
      <c r="O3" s="5">
        <v>8.72E-2</v>
      </c>
      <c r="P3" s="5">
        <v>8.9800000000000005E-2</v>
      </c>
      <c r="Q3" s="5">
        <v>8.2600000000000007E-2</v>
      </c>
      <c r="R3" s="5">
        <v>7.7200000000000005E-2</v>
      </c>
      <c r="S3" s="5">
        <v>8.9899999999999994E-2</v>
      </c>
      <c r="T3" s="5">
        <v>6.7900000000000002E-2</v>
      </c>
    </row>
    <row r="4" spans="1:30">
      <c r="A4" s="5">
        <v>1995</v>
      </c>
      <c r="B4" s="1"/>
      <c r="C4" s="1"/>
      <c r="D4" s="1"/>
      <c r="E4" s="1"/>
      <c r="F4" s="1"/>
      <c r="G4" s="1"/>
      <c r="H4" s="1"/>
      <c r="I4" s="1">
        <f>Origination!D4</f>
        <v>1.4305391893844319</v>
      </c>
      <c r="J4" s="2"/>
      <c r="M4" s="5">
        <v>8.3799999999999999E-2</v>
      </c>
      <c r="N4" s="5">
        <v>8.9800000000000005E-2</v>
      </c>
      <c r="O4" s="5">
        <v>8.72E-2</v>
      </c>
      <c r="P4" s="5">
        <v>8.9800000000000005E-2</v>
      </c>
      <c r="Q4" s="5">
        <v>8.2600000000000007E-2</v>
      </c>
      <c r="R4" s="5">
        <v>7.7200000000000005E-2</v>
      </c>
      <c r="S4" s="5">
        <v>8.9899999999999994E-2</v>
      </c>
      <c r="T4" s="5">
        <v>6.7900000000000002E-2</v>
      </c>
      <c r="U4" s="5">
        <v>4.8599999999999997E-2</v>
      </c>
    </row>
    <row r="5" spans="1:30">
      <c r="A5" s="5">
        <v>1996</v>
      </c>
      <c r="B5" s="1"/>
      <c r="C5" s="1"/>
      <c r="D5" s="1"/>
      <c r="E5" s="1"/>
      <c r="F5" s="1"/>
      <c r="G5" s="1"/>
      <c r="H5" s="1"/>
      <c r="I5" s="1">
        <f>Origination!D5</f>
        <v>1.401956499</v>
      </c>
      <c r="J5" s="2"/>
      <c r="N5" s="5">
        <v>8.9800000000000005E-2</v>
      </c>
      <c r="O5" s="5">
        <v>8.72E-2</v>
      </c>
      <c r="P5" s="5">
        <v>8.9800000000000005E-2</v>
      </c>
      <c r="Q5" s="5">
        <v>8.2600000000000007E-2</v>
      </c>
      <c r="R5" s="5">
        <v>7.7200000000000005E-2</v>
      </c>
      <c r="S5" s="5">
        <v>8.9899999999999994E-2</v>
      </c>
      <c r="T5" s="5">
        <v>6.7900000000000002E-2</v>
      </c>
      <c r="U5" s="5">
        <v>4.8599999999999997E-2</v>
      </c>
      <c r="V5" s="5">
        <v>4.2200000000000001E-2</v>
      </c>
    </row>
    <row r="6" spans="1:30">
      <c r="A6" s="5">
        <v>1997</v>
      </c>
      <c r="B6" s="1"/>
      <c r="C6" s="1"/>
      <c r="D6" s="1"/>
      <c r="E6" s="1"/>
      <c r="F6" s="1"/>
      <c r="G6" s="1"/>
      <c r="H6" s="1"/>
      <c r="I6" s="1">
        <f>Origination!D6</f>
        <v>1.5708712309999999</v>
      </c>
      <c r="J6" s="2"/>
      <c r="O6" s="5">
        <v>8.72E-2</v>
      </c>
      <c r="P6" s="5">
        <v>8.9800000000000005E-2</v>
      </c>
      <c r="Q6" s="5">
        <v>8.2600000000000007E-2</v>
      </c>
      <c r="R6" s="5">
        <v>7.7200000000000005E-2</v>
      </c>
      <c r="S6" s="5">
        <v>8.9899999999999994E-2</v>
      </c>
      <c r="T6" s="5">
        <v>6.7900000000000002E-2</v>
      </c>
      <c r="U6" s="5">
        <v>4.8599999999999997E-2</v>
      </c>
      <c r="V6" s="5">
        <v>4.2200000000000001E-2</v>
      </c>
      <c r="W6" s="5">
        <v>4.1700000000000001E-2</v>
      </c>
    </row>
    <row r="7" spans="1:30">
      <c r="A7" s="5">
        <v>1998</v>
      </c>
      <c r="B7" s="1"/>
      <c r="C7" s="1"/>
      <c r="D7" s="1"/>
      <c r="E7" s="1"/>
      <c r="F7" s="1"/>
      <c r="G7" s="1"/>
      <c r="H7" s="1"/>
      <c r="I7" s="1">
        <f>Origination!D7</f>
        <v>1.77386</v>
      </c>
      <c r="J7" s="2"/>
      <c r="P7" s="5">
        <v>8.9800000000000005E-2</v>
      </c>
      <c r="Q7" s="5">
        <v>8.2600000000000007E-2</v>
      </c>
      <c r="R7" s="5">
        <v>7.7200000000000005E-2</v>
      </c>
      <c r="S7" s="5">
        <v>8.9899999999999994E-2</v>
      </c>
      <c r="T7" s="5">
        <v>6.7900000000000002E-2</v>
      </c>
      <c r="U7" s="5">
        <v>4.8599999999999997E-2</v>
      </c>
      <c r="V7" s="5">
        <v>4.2200000000000001E-2</v>
      </c>
      <c r="W7" s="5">
        <v>4.1700000000000001E-2</v>
      </c>
      <c r="X7" s="5">
        <v>6.0999999999999999E-2</v>
      </c>
    </row>
    <row r="8" spans="1:30">
      <c r="A8" s="5">
        <v>1999</v>
      </c>
      <c r="B8" s="1"/>
      <c r="C8" s="1"/>
      <c r="D8" s="1"/>
      <c r="E8" s="1"/>
      <c r="F8" s="1"/>
      <c r="G8" s="1"/>
      <c r="H8" s="1"/>
      <c r="I8" s="1">
        <f>Origination!D8</f>
        <v>1.9152708540000001</v>
      </c>
      <c r="J8" s="2"/>
      <c r="Q8" s="5">
        <v>8.2600000000000007E-2</v>
      </c>
      <c r="R8" s="5">
        <v>7.7200000000000005E-2</v>
      </c>
      <c r="S8" s="5">
        <v>8.9899999999999994E-2</v>
      </c>
      <c r="T8" s="5">
        <v>6.7900000000000002E-2</v>
      </c>
      <c r="U8" s="5">
        <v>4.8599999999999997E-2</v>
      </c>
      <c r="V8" s="5">
        <v>4.2200000000000001E-2</v>
      </c>
      <c r="W8" s="5">
        <v>4.1700000000000001E-2</v>
      </c>
      <c r="X8" s="5">
        <v>6.0999999999999999E-2</v>
      </c>
      <c r="Y8" s="5">
        <v>7.9399999999999998E-2</v>
      </c>
    </row>
    <row r="9" spans="1:30">
      <c r="A9" s="5">
        <v>2000</v>
      </c>
      <c r="B9" s="1"/>
      <c r="C9" s="1"/>
      <c r="D9" s="1"/>
      <c r="E9" s="1"/>
      <c r="F9" s="1"/>
      <c r="G9" s="1"/>
      <c r="H9" s="1"/>
      <c r="I9" s="1">
        <f>Origination!D9</f>
        <v>2.1623942539999996</v>
      </c>
      <c r="J9" s="2"/>
      <c r="R9" s="5">
        <v>7.7200000000000005E-2</v>
      </c>
      <c r="S9" s="5">
        <v>8.9899999999999994E-2</v>
      </c>
      <c r="T9" s="5">
        <v>6.7900000000000002E-2</v>
      </c>
      <c r="U9" s="5">
        <v>4.8599999999999997E-2</v>
      </c>
      <c r="V9" s="5">
        <v>4.2200000000000001E-2</v>
      </c>
      <c r="W9" s="5">
        <v>4.1700000000000001E-2</v>
      </c>
      <c r="X9" s="5">
        <v>6.0999999999999999E-2</v>
      </c>
      <c r="Y9" s="5">
        <v>7.9399999999999998E-2</v>
      </c>
      <c r="Z9" s="5">
        <v>8.0199999999999994E-2</v>
      </c>
    </row>
    <row r="10" spans="1:30">
      <c r="A10" s="5">
        <v>2001</v>
      </c>
      <c r="B10" s="1"/>
      <c r="C10" s="1"/>
      <c r="D10" s="1"/>
      <c r="E10" s="1"/>
      <c r="F10" s="1"/>
      <c r="G10" s="1"/>
      <c r="H10" s="1"/>
      <c r="I10" s="1">
        <f>Origination!D10</f>
        <v>2.5089773270000002</v>
      </c>
      <c r="J10" s="2"/>
      <c r="S10" s="5">
        <v>8.9899999999999994E-2</v>
      </c>
      <c r="T10" s="5">
        <v>6.7900000000000002E-2</v>
      </c>
      <c r="U10" s="5">
        <v>4.8599999999999997E-2</v>
      </c>
      <c r="V10" s="5">
        <v>4.2200000000000001E-2</v>
      </c>
      <c r="W10" s="5">
        <v>4.1700000000000001E-2</v>
      </c>
      <c r="X10" s="5">
        <v>6.0999999999999999E-2</v>
      </c>
      <c r="Y10" s="5">
        <v>7.9399999999999998E-2</v>
      </c>
      <c r="Z10" s="5">
        <v>8.0199999999999994E-2</v>
      </c>
      <c r="AA10" s="5">
        <v>5.0099999999999999E-2</v>
      </c>
    </row>
    <row r="11" spans="1:30">
      <c r="A11" s="5">
        <v>2002</v>
      </c>
      <c r="B11" s="1"/>
      <c r="C11" s="1"/>
      <c r="D11" s="1"/>
      <c r="E11" s="1"/>
      <c r="F11" s="1"/>
      <c r="G11" s="1"/>
      <c r="H11" s="1"/>
      <c r="I11" s="1">
        <f>Origination!D11</f>
        <v>2.857090184</v>
      </c>
      <c r="J11" s="2"/>
      <c r="T11" s="5">
        <v>6.7900000000000002E-2</v>
      </c>
      <c r="U11" s="5">
        <v>4.8599999999999997E-2</v>
      </c>
      <c r="V11" s="5">
        <v>4.2200000000000001E-2</v>
      </c>
      <c r="W11" s="5">
        <v>4.1700000000000001E-2</v>
      </c>
      <c r="X11" s="5">
        <v>6.0999999999999999E-2</v>
      </c>
      <c r="Y11" s="5">
        <v>7.9399999999999998E-2</v>
      </c>
      <c r="Z11" s="5">
        <v>8.0199999999999994E-2</v>
      </c>
      <c r="AA11" s="5">
        <v>5.0099999999999999E-2</v>
      </c>
      <c r="AB11" s="5">
        <v>3.2800000000000003E-2</v>
      </c>
    </row>
    <row r="12" spans="1:30">
      <c r="A12" s="5">
        <v>2003</v>
      </c>
      <c r="B12" s="1"/>
      <c r="C12" s="1"/>
      <c r="D12" s="1"/>
      <c r="E12" s="1"/>
      <c r="F12" s="1"/>
      <c r="G12" s="1"/>
      <c r="H12" s="1"/>
      <c r="I12" s="1">
        <f>Origination!D12</f>
        <v>3.3380623759999999</v>
      </c>
      <c r="J12" s="3"/>
      <c r="U12" s="5">
        <v>4.8599999999999997E-2</v>
      </c>
      <c r="V12" s="5">
        <v>4.2200000000000001E-2</v>
      </c>
      <c r="W12" s="5">
        <v>4.1700000000000001E-2</v>
      </c>
      <c r="X12" s="5">
        <v>6.0999999999999999E-2</v>
      </c>
      <c r="Y12" s="5">
        <v>7.9399999999999998E-2</v>
      </c>
      <c r="Z12" s="5">
        <v>8.0199999999999994E-2</v>
      </c>
      <c r="AA12" s="5">
        <v>5.0099999999999999E-2</v>
      </c>
      <c r="AB12" s="5">
        <v>3.2800000000000003E-2</v>
      </c>
      <c r="AC12" s="5">
        <v>3.27E-2</v>
      </c>
    </row>
    <row r="13" spans="1:30">
      <c r="A13" s="5">
        <v>2004</v>
      </c>
      <c r="B13" s="1"/>
      <c r="C13" s="1"/>
      <c r="D13" s="1"/>
      <c r="E13" s="1"/>
      <c r="F13" s="1"/>
      <c r="G13" s="1"/>
      <c r="H13" s="1"/>
      <c r="I13" s="1">
        <f>Origination!D13</f>
        <v>4.4208502569999997</v>
      </c>
      <c r="J13" s="3"/>
      <c r="V13" s="5">
        <v>4.2200000000000001E-2</v>
      </c>
      <c r="W13" s="5">
        <v>4.1700000000000001E-2</v>
      </c>
      <c r="X13" s="5">
        <v>6.0999999999999999E-2</v>
      </c>
      <c r="Y13" s="5">
        <v>7.9399999999999998E-2</v>
      </c>
      <c r="Z13" s="5">
        <v>8.0199999999999994E-2</v>
      </c>
      <c r="AA13" s="5">
        <v>5.0099999999999999E-2</v>
      </c>
      <c r="AB13" s="5">
        <v>3.2800000000000003E-2</v>
      </c>
      <c r="AC13" s="5">
        <v>3.27E-2</v>
      </c>
      <c r="AD13" s="5">
        <v>3.27E-2</v>
      </c>
    </row>
    <row r="14" spans="1:30">
      <c r="A14" s="5">
        <v>2005</v>
      </c>
      <c r="B14" s="1"/>
      <c r="C14" s="1"/>
      <c r="D14" s="1"/>
      <c r="E14" s="1"/>
      <c r="F14" s="1"/>
      <c r="G14" s="1"/>
      <c r="H14" s="1"/>
      <c r="I14" s="1">
        <f>Origination!D14</f>
        <v>5.3626225090000004</v>
      </c>
      <c r="J14" s="3"/>
      <c r="W14" s="5">
        <v>4.1700000000000001E-2</v>
      </c>
      <c r="X14" s="5">
        <v>6.0999999999999999E-2</v>
      </c>
      <c r="Y14" s="5">
        <v>7.9399999999999998E-2</v>
      </c>
      <c r="Z14" s="5">
        <v>8.0199999999999994E-2</v>
      </c>
      <c r="AA14" s="5">
        <v>5.0099999999999999E-2</v>
      </c>
      <c r="AB14" s="5">
        <v>3.2800000000000003E-2</v>
      </c>
      <c r="AC14" s="5">
        <v>3.27E-2</v>
      </c>
      <c r="AD14" s="5">
        <v>3.27E-2</v>
      </c>
    </row>
    <row r="15" spans="1:30">
      <c r="A15" s="5">
        <v>2006</v>
      </c>
      <c r="B15" s="1"/>
      <c r="C15" s="1"/>
      <c r="D15" s="21"/>
      <c r="E15" s="1"/>
      <c r="F15" s="1"/>
      <c r="G15" s="1"/>
      <c r="H15" s="1"/>
      <c r="I15" s="1">
        <f>Origination!D15</f>
        <v>6.0621965680000001</v>
      </c>
      <c r="J15" s="3"/>
      <c r="X15" s="5">
        <v>6.0999999999999999E-2</v>
      </c>
      <c r="Y15" s="5">
        <v>7.9399999999999998E-2</v>
      </c>
      <c r="Z15" s="5">
        <v>8.0199999999999994E-2</v>
      </c>
      <c r="AA15" s="5">
        <v>5.0099999999999999E-2</v>
      </c>
      <c r="AB15" s="5">
        <v>3.2800000000000003E-2</v>
      </c>
      <c r="AC15" s="5">
        <v>3.27E-2</v>
      </c>
      <c r="AD15" s="5">
        <v>3.27E-2</v>
      </c>
    </row>
    <row r="16" spans="1:30">
      <c r="A16" s="5">
        <v>2007</v>
      </c>
      <c r="B16" s="1"/>
      <c r="C16" s="1"/>
      <c r="D16" s="1"/>
      <c r="E16" s="1"/>
      <c r="F16" s="1"/>
      <c r="G16" s="1"/>
      <c r="H16" s="1"/>
      <c r="I16" s="1">
        <f>Origination!D16</f>
        <v>7.9814396640000007</v>
      </c>
      <c r="J16" s="3"/>
      <c r="K16" s="24"/>
      <c r="Y16" s="5">
        <v>8.5000000000000006E-2</v>
      </c>
      <c r="Z16" s="5">
        <v>8.5000000000000006E-2</v>
      </c>
      <c r="AA16" s="5">
        <v>8.5000000000000006E-2</v>
      </c>
      <c r="AB16" s="5">
        <v>8.5000000000000006E-2</v>
      </c>
      <c r="AC16" s="5">
        <v>8.5000000000000006E-2</v>
      </c>
      <c r="AD16" s="5">
        <v>8.5000000000000006E-2</v>
      </c>
    </row>
    <row r="17" spans="1:30">
      <c r="A17" s="5">
        <v>2008</v>
      </c>
      <c r="B17" s="1"/>
      <c r="C17" s="1"/>
      <c r="D17" s="1"/>
      <c r="E17" s="1"/>
      <c r="F17" s="1"/>
      <c r="G17" s="1"/>
      <c r="H17" s="1"/>
      <c r="I17" s="1">
        <f>Origination!D17</f>
        <v>8.4665048749999983</v>
      </c>
      <c r="J17" s="3"/>
      <c r="K17" s="24"/>
      <c r="Z17" s="5">
        <v>8.5000000000000006E-2</v>
      </c>
      <c r="AA17" s="5">
        <v>8.5000000000000006E-2</v>
      </c>
      <c r="AB17" s="5">
        <v>8.5000000000000006E-2</v>
      </c>
      <c r="AC17" s="5">
        <v>8.5000000000000006E-2</v>
      </c>
      <c r="AD17" s="5">
        <v>8.5000000000000006E-2</v>
      </c>
    </row>
    <row r="18" spans="1:30">
      <c r="A18" s="5">
        <v>2009</v>
      </c>
      <c r="B18" s="1"/>
      <c r="C18" s="1"/>
      <c r="D18" s="1"/>
      <c r="E18" s="1"/>
      <c r="F18" s="1"/>
      <c r="G18" s="1"/>
      <c r="H18" s="1"/>
      <c r="I18" s="1">
        <f>Origination!D18</f>
        <v>8.5386635380000016</v>
      </c>
      <c r="J18" s="3"/>
      <c r="K18" s="24"/>
      <c r="AA18" s="5">
        <v>8.5000000000000006E-2</v>
      </c>
      <c r="AB18" s="5">
        <v>8.5000000000000006E-2</v>
      </c>
      <c r="AC18" s="5">
        <v>8.5000000000000006E-2</v>
      </c>
      <c r="AD18" s="5">
        <v>8.5000000000000006E-2</v>
      </c>
    </row>
    <row r="19" spans="1:30">
      <c r="A19" s="5">
        <v>2010</v>
      </c>
      <c r="B19" s="1"/>
      <c r="C19" s="1"/>
      <c r="D19" s="1"/>
      <c r="E19" s="1"/>
      <c r="F19" s="1"/>
      <c r="G19" s="1"/>
      <c r="H19" s="1"/>
      <c r="I19" s="1">
        <f>Origination!D19</f>
        <v>8.3151670129999999</v>
      </c>
      <c r="J19" s="3"/>
      <c r="K19" s="24"/>
      <c r="AB19" s="5">
        <v>8.5000000000000006E-2</v>
      </c>
      <c r="AC19" s="5">
        <v>8.5000000000000006E-2</v>
      </c>
      <c r="AD19" s="5">
        <v>8.5000000000000006E-2</v>
      </c>
    </row>
    <row r="20" spans="1:30">
      <c r="A20" s="5">
        <v>2011</v>
      </c>
      <c r="B20" s="1"/>
      <c r="C20" s="1"/>
      <c r="D20" s="1"/>
      <c r="E20" s="1"/>
      <c r="F20" s="1"/>
      <c r="G20" s="1"/>
      <c r="H20" s="1"/>
      <c r="I20" s="1">
        <f>Origination!D20</f>
        <v>0</v>
      </c>
      <c r="J20" s="3"/>
      <c r="K20" s="24"/>
      <c r="AC20" s="5">
        <v>8.5000000000000006E-2</v>
      </c>
      <c r="AD20" s="5">
        <v>8.5000000000000006E-2</v>
      </c>
    </row>
    <row r="21" spans="1:30">
      <c r="A21" s="5">
        <v>2012</v>
      </c>
      <c r="B21" s="1"/>
      <c r="C21" s="1"/>
      <c r="D21" s="1"/>
      <c r="E21" s="1"/>
      <c r="F21" s="1"/>
      <c r="G21" s="1"/>
      <c r="H21" s="1"/>
      <c r="I21" s="1">
        <f>Origination!D21</f>
        <v>0</v>
      </c>
      <c r="J21" s="3"/>
      <c r="K21" s="24"/>
    </row>
    <row r="22" spans="1:30">
      <c r="B22" s="1"/>
      <c r="C22" s="1"/>
      <c r="D22" s="1"/>
      <c r="E22" s="1"/>
      <c r="F22" s="1"/>
      <c r="G22" s="1"/>
      <c r="H22" s="1"/>
      <c r="I22" s="1"/>
      <c r="J22" s="3"/>
      <c r="K22" s="24"/>
    </row>
    <row r="23" spans="1:30">
      <c r="B23" s="1"/>
      <c r="C23" s="1"/>
      <c r="D23" s="1"/>
      <c r="E23" s="1"/>
      <c r="F23" s="1"/>
      <c r="G23" s="1"/>
      <c r="H23" s="1"/>
      <c r="I23" s="1"/>
      <c r="J23" s="3" t="s">
        <v>65</v>
      </c>
      <c r="K23" s="24" t="s">
        <v>67</v>
      </c>
    </row>
    <row r="24" spans="1:30">
      <c r="J24" s="5" t="s">
        <v>66</v>
      </c>
      <c r="K24" s="5">
        <v>1993</v>
      </c>
      <c r="L24" s="5">
        <v>1994</v>
      </c>
      <c r="M24" s="5">
        <v>1995</v>
      </c>
      <c r="N24" s="5">
        <v>1996</v>
      </c>
      <c r="O24" s="5">
        <v>1997</v>
      </c>
      <c r="P24" s="5">
        <v>1998</v>
      </c>
      <c r="Q24" s="5">
        <v>1999</v>
      </c>
      <c r="R24" s="5">
        <v>2000</v>
      </c>
      <c r="S24" s="5">
        <v>2001</v>
      </c>
      <c r="T24" s="5">
        <v>2002</v>
      </c>
      <c r="U24" s="5">
        <v>2003</v>
      </c>
      <c r="V24" s="5">
        <v>2004</v>
      </c>
      <c r="W24" s="5">
        <v>2005</v>
      </c>
      <c r="X24" s="5">
        <v>2006</v>
      </c>
      <c r="Y24" s="5">
        <v>2007</v>
      </c>
      <c r="Z24" s="5">
        <v>2008</v>
      </c>
      <c r="AA24" s="5">
        <v>2009</v>
      </c>
      <c r="AB24" s="5">
        <v>2010</v>
      </c>
      <c r="AC24" s="5">
        <v>2011</v>
      </c>
      <c r="AD24" s="5">
        <v>2012</v>
      </c>
    </row>
    <row r="25" spans="1:30">
      <c r="B25" s="5">
        <v>84</v>
      </c>
      <c r="C25" s="5">
        <v>72</v>
      </c>
      <c r="D25" s="5">
        <v>60</v>
      </c>
      <c r="E25" s="5">
        <v>48</v>
      </c>
      <c r="F25" s="5">
        <v>36</v>
      </c>
      <c r="G25" s="5">
        <v>24</v>
      </c>
      <c r="H25" s="5">
        <v>12</v>
      </c>
      <c r="J25" s="5">
        <v>1993</v>
      </c>
      <c r="K25" s="25">
        <f>$I2</f>
        <v>1.1020750410919204</v>
      </c>
      <c r="L25" s="25">
        <f>K25</f>
        <v>1.1020750410919204</v>
      </c>
      <c r="M25" s="26">
        <f>L25+PPMT(M2/12,1,$B$25,L25)+PPMT(M2/12,2,$B$25,L25)+PPMT(M2/12,3,$B$25,L25)+PPMT(M2/12,4,$B$25,L25)+PPMT(M2/12,5,$B$25,L25)+PPMT(M2/12,6,$B$25,L25)+PPMT(M2/12,7,$B$25,L25)+PPMT(M2/12,8,$B$25,L25)+PPMT(M2/12,9,$B$25,L25)+PPMT(M2/12,10,$B$25,L25)+PPMT(M2/12,11,$B$25,L25)+PPMT(M2/12,12,$B$25,L25)</f>
        <v>0.98121821878816484</v>
      </c>
      <c r="N25" s="26">
        <f>M25+PPMT(N2/12,1,$C$25,M25)+PPMT(N2/12,2,$C$25,M25)+PPMT(N2/12,3,$C$25,M25)+PPMT(N2/12,4,$C$25,M25)+PPMT(N2/12,5,$C$25,M25)+PPMT(N2/12,6,$C$25,M25)+PPMT(N2/12,7,$C$25,M25)+PPMT(N2/12,8,$C$25,M25)+PPMT(N2/12,9,$C$25,M25)+PPMT(N2/12,10,$C$25,M25)+PPMT(N2/12,11,$C$25,M25)+PPMT(N2/12,12,$C$25,M25)</f>
        <v>0.85197096441847064</v>
      </c>
      <c r="O25" s="26">
        <f>N25+PPMT(O2/12,1,$D$25,N25)+PPMT(O2/12,2,$D$25,N25)+PPMT(O2/12,3,$D$25,N25)+PPMT(O2/12,4,$D$25,N25)+PPMT(O2/12,5,$D$25,N25)+PPMT(O2/12,6,$D$25,N25)+PPMT(O2/12,7,$D$25,N25)+PPMT(O2/12,8,$D$25,N25)+PPMT(O2/12,9,$D$25,N25)+PPMT(O2/12,10,$D$25,N25)+PPMT(O2/12,11,$D$25,N25)+PPMT(O2/12,12,$D$25,N25)</f>
        <v>0.7098315320550308</v>
      </c>
      <c r="P25" s="26">
        <f>O25+PPMT(P2/12,1,$E$25,O25)+PPMT(P2/12,2,$E$25,O25)+PPMT(P2/12,3,$E$25,O25)+PPMT(P2/12,4,$E$25,O25)+PPMT(P2/12,5,$E$25,O25)+PPMT(P2/12,6,$E$25,O25)+PPMT(P2/12,7,$E$25,O25)+PPMT(P2/12,8,$E$25,O25)+PPMT(P2/12,9,$E$25,O25)+PPMT(P2/12,10,$E$25,O25)+PPMT(P2/12,11,$E$25,O25)+PPMT(P2/12,12,$E$25,O25)</f>
        <v>0.55543288125181423</v>
      </c>
      <c r="Q25" s="26">
        <f>P25+PPMT(Q2/12,1,$F$25,P25)+PPMT(Q2/12,2,$F$25,P25)+PPMT(Q2/12,3,$F$25,P25)+PPMT(Q2/12,4,$F$25,P25)+PPMT(Q2/12,5,$F$25,P25)+PPMT(Q2/12,6,$F$25,P25)+PPMT(Q2/12,7,$F$25,P25)+PPMT(Q2/12,8,$F$25,P25)+PPMT(Q2/12,9,$F$25,P25)+PPMT(Q2/12,10,$F$25,P25)+PPMT(Q2/12,11,$F$25,P25)+PPMT(Q2/12,12,$F$25,P25)</f>
        <v>0.38530318790298235</v>
      </c>
      <c r="R25" s="26">
        <f>Q25+PPMT(R2/12,1,$G$25,Q25)+PPMT(R2/12,2,$G$25,Q25)+PPMT(R2/12,3,$G$25,Q25)+PPMT(R2/12,4,$G$25,Q25)+PPMT(R2/12,5,$G$25,Q25)+PPMT(R2/12,6,$G$25,Q25)+PPMT(R2/12,7,$G$25,Q25)+PPMT(R2/12,8,$G$25,Q25)+PPMT(R2/12,9,$G$25,Q25)+PPMT(R2/12,10,$G$25,Q25)+PPMT(R2/12,11,$G$25,Q25)+PPMT(R2/12,12,$G$25,Q25)</f>
        <v>0.20006047156344081</v>
      </c>
      <c r="S25" s="26">
        <f>R25+PPMT(S2/12,1,$H$25,R25)+PPMT(S2/12,2,$H$25,R25)+PPMT(S2/12,3,$H$25,R25)+PPMT(S2/12,4,$H$25,R25)+PPMT(S2/12,5,$H$25,R25)+PPMT(S2/12,6,$H$25,R25)+PPMT(S2/12,7,$H$25,R25)+PPMT(S2/12,8,$H$25,R25)+PPMT(S2/12,9,$H$25,R25)+PPMT(S2/12,10,$H$25,R25)+PPMT(S2/12,11,$H$25,R25)+PPMT(S2/12,12,$H$25,R25)</f>
        <v>0</v>
      </c>
      <c r="T25" s="26"/>
    </row>
    <row r="26" spans="1:30">
      <c r="J26" s="5">
        <v>1994</v>
      </c>
      <c r="L26" s="25">
        <f>$I3</f>
        <v>1.3156894036041953</v>
      </c>
      <c r="M26" s="25">
        <f>L26</f>
        <v>1.3156894036041953</v>
      </c>
      <c r="N26" s="26">
        <f>M26+PPMT(N3/12,1,$B$25,M26)+PPMT(N3/12,2,$B$25,M26)+PPMT(N3/12,3,$B$25,M26)+PPMT(N3/12,4,$B$25,M26)+PPMT(N3/12,5,$B$25,M26)+PPMT(N3/12,6,$B$25,M26)+PPMT(N3/12,7,$B$25,M26)+PPMT(N3/12,8,$B$25,M26)+PPMT(N3/12,9,$B$25,M26)+PPMT(N3/12,10,$B$25,M26)+PPMT(N3/12,11,$B$25,M26)+PPMT(N3/12,12,$B$25,M26)</f>
        <v>1.1742524908790257</v>
      </c>
      <c r="O26" s="26">
        <f>N26+PPMT(O3/12,1,$C$25,N26)+PPMT(O3/12,2,$C$25,N26)+PPMT(O3/12,3,$C$25,N26)+PPMT(O3/12,4,$C$25,N26)+PPMT(O3/12,5,$C$25,N26)+PPMT(O3/12,6,$C$25,N26)+PPMT(O3/12,7,$C$25,N26)+PPMT(O3/12,8,$C$25,N26)+PPMT(O3/12,9,$C$25,N26)+PPMT(O3/12,10,$C$25,N26)+PPMT(O3/12,11,$C$25,N26)+PPMT(O3/12,12,$C$25,N26)</f>
        <v>1.0184744071253133</v>
      </c>
      <c r="P26" s="26">
        <f>O26+PPMT(P3/12,1,$D$25,O26)+PPMT(P3/12,2,$D$25,O26)+PPMT(P3/12,3,$D$25,O26)+PPMT(P3/12,4,$D$25,O26)+PPMT(P3/12,5,$D$25,O26)+PPMT(P3/12,6,$D$25,O26)+PPMT(P3/12,7,$D$25,O26)+PPMT(P3/12,8,$D$25,O26)+PPMT(P3/12,9,$D$25,O26)+PPMT(P3/12,10,$D$25,O26)+PPMT(P3/12,11,$D$25,O26)+PPMT(P3/12,12,$D$25,O26)</f>
        <v>0.84950771693201932</v>
      </c>
      <c r="Q26" s="26">
        <f>P26+PPMT(Q3/12,1,$E$25,P26)+PPMT(Q3/12,2,$E$25,P26)+PPMT(Q3/12,3,$E$25,P26)+PPMT(Q3/12,4,$E$25,P26)+PPMT(Q3/12,5,$E$25,P26)+PPMT(Q3/12,6,$E$25,P26)+PPMT(Q3/12,7,$E$25,P26)+PPMT(Q3/12,8,$E$25,P26)+PPMT(Q3/12,9,$E$25,P26)+PPMT(Q3/12,10,$E$25,P26)+PPMT(Q3/12,11,$E$25,P26)+PPMT(Q3/12,12,$E$25,P26)</f>
        <v>0.66259231073428093</v>
      </c>
      <c r="R26" s="26">
        <f>Q26+PPMT(R3/12,1,$F$25,Q26)+PPMT(R3/12,2,$F$25,Q26)+PPMT(R3/12,3,$F$25,Q26)+PPMT(R3/12,4,$F$25,Q26)+PPMT(R3/12,5,$F$25,Q26)+PPMT(R3/12,6,$F$25,Q26)+PPMT(R3/12,7,$F$25,Q26)+PPMT(R3/12,8,$F$25,Q26)+PPMT(R3/12,9,$F$25,Q26)+PPMT(R3/12,10,$F$25,Q26)+PPMT(R3/12,11,$F$25,Q26)+PPMT(R3/12,12,$F$25,Q26)</f>
        <v>0.45848989032096599</v>
      </c>
      <c r="S26" s="26">
        <f>R26+PPMT(S3/12,1,$G$25,R26)+PPMT(S3/12,2,$G$25,R26)+PPMT(S3/12,3,$G$25,R26)+PPMT(S3/12,4,$G$25,R26)+PPMT(S3/12,5,$G$25,R26)+PPMT(S3/12,6,$G$25,R26)+PPMT(S3/12,7,$G$25,R26)+PPMT(S3/12,8,$G$25,R26)+PPMT(S3/12,9,$G$25,R26)+PPMT(S3/12,10,$G$25,R26)+PPMT(S3/12,11,$G$25,R26)+PPMT(S3/12,12,$G$25,R26)</f>
        <v>0.23950424066904391</v>
      </c>
      <c r="T26" s="26">
        <f>S26+PPMT(T3/12,1,$H$25,S26)+PPMT(T3/12,2,$H$25,S26)+PPMT(T3/12,3,$H$25,S26)+PPMT(T3/12,4,$H$25,S26)+PPMT(T3/12,5,$H$25,S26)+PPMT(T3/12,6,$H$25,S26)+PPMT(T3/12,7,$H$25,S26)+PPMT(T3/12,8,$H$25,S26)+PPMT(T3/12,9,$H$25,S26)+PPMT(T3/12,10,$H$25,S26)+PPMT(T3/12,11,$H$25,S26)+PPMT(T3/12,12,$H$25,S26)</f>
        <v>-2.7755575615628914E-17</v>
      </c>
    </row>
    <row r="27" spans="1:30">
      <c r="J27" s="5">
        <v>1995</v>
      </c>
      <c r="M27" s="25">
        <f>$I4</f>
        <v>1.4305391893844319</v>
      </c>
      <c r="N27" s="25">
        <f>M27</f>
        <v>1.4305391893844319</v>
      </c>
      <c r="O27" s="26">
        <f>N27+PPMT(O4/12,1,$B$25,N27)+PPMT(O4/12,2,$B$25,N27)+PPMT(O4/12,3,$B$25,N27)+PPMT(O4/12,4,$B$25,N27)+PPMT(O4/12,5,$B$25,N27)+PPMT(O4/12,6,$B$25,N27)+PPMT(O4/12,7,$B$25,N27)+PPMT(O4/12,8,$B$25,N27)+PPMT(O4/12,9,$B$25,N27)+PPMT(O4/12,10,$B$25,N27)+PPMT(O4/12,11,$B$25,N27)+PPMT(O4/12,12,$B$25,N27)</f>
        <v>1.2754203127848331</v>
      </c>
      <c r="P27" s="26">
        <f>O27+PPMT(P4/12,1,$C$25,O27)+PPMT(P4/12,2,$C$25,O27)+PPMT(P4/12,3,$C$25,O27)+PPMT(P4/12,4,$C$25,O27)+PPMT(P4/12,5,$C$25,O27)+PPMT(P4/12,6,$C$25,O27)+PPMT(P4/12,7,$C$25,O27)+PPMT(P4/12,8,$C$25,O27)+PPMT(P4/12,9,$C$25,O27)+PPMT(P4/12,10,$C$25,O27)+PPMT(P4/12,11,$C$25,O27)+PPMT(P4/12,12,$C$25,O27)</f>
        <v>1.1074204016148546</v>
      </c>
      <c r="Q27" s="26">
        <f>P27+PPMT(Q4/12,1,$D$25,P27)+PPMT(Q4/12,2,$D$25,P27)+PPMT(Q4/12,3,$D$25,P27)+PPMT(Q4/12,4,$D$25,P27)+PPMT(Q4/12,5,$D$25,P27)+PPMT(Q4/12,6,$D$25,P27)+PPMT(Q4/12,7,$D$25,P27)+PPMT(Q4/12,8,$D$25,P27)+PPMT(Q4/12,9,$D$25,P27)+PPMT(Q4/12,10,$D$25,P27)+PPMT(Q4/12,11,$D$25,P27)+PPMT(Q4/12,12,$D$25,P27)</f>
        <v>0.92082353189805177</v>
      </c>
      <c r="R27" s="26">
        <f>Q27+PPMT(R4/12,1,$E$25,Q27)+PPMT(R4/12,2,$E$25,Q27)+PPMT(R4/12,3,$E$25,Q27)+PPMT(R4/12,4,$E$25,Q27)+PPMT(R4/12,5,$E$25,Q27)+PPMT(R4/12,6,$E$25,Q27)+PPMT(R4/12,7,$E$25,Q27)+PPMT(R4/12,8,$E$25,Q27)+PPMT(R4/12,9,$E$25,Q27)+PPMT(R4/12,10,$E$25,Q27)+PPMT(R4/12,11,$E$25,Q27)+PPMT(R4/12,12,$E$25,Q27)</f>
        <v>0.71647092331261253</v>
      </c>
      <c r="S27" s="26">
        <f>R27+PPMT(S4/12,1,$F$25,R27)+PPMT(S4/12,2,$F$25,R27)+PPMT(S4/12,3,$F$25,R27)+PPMT(S4/12,4,$F$25,R27)+PPMT(S4/12,5,$F$25,R27)+PPMT(S4/12,6,$F$25,R27)+PPMT(S4/12,7,$F$25,R27)+PPMT(S4/12,8,$F$25,R27)+PPMT(S4/12,9,$F$25,R27)+PPMT(S4/12,10,$F$25,R27)+PPMT(S4/12,11,$F$25,R27)+PPMT(S4/12,12,$F$25,R27)</f>
        <v>0.49869029125934417</v>
      </c>
      <c r="T27" s="26">
        <f>S27+PPMT(T4/12,1,$G$25,S27)+PPMT(T4/12,2,$G$25,S27)+PPMT(T4/12,3,$G$25,S27)+PPMT(T4/12,4,$G$25,S27)+PPMT(T4/12,5,$G$25,S27)+PPMT(T4/12,6,$G$25,S27)+PPMT(T4/12,7,$G$25,S27)+PPMT(T4/12,8,$G$25,S27)+PPMT(T4/12,9,$G$25,S27)+PPMT(T4/12,10,$G$25,S27)+PPMT(T4/12,11,$G$25,S27)+PPMT(T4/12,12,$G$25,S27)</f>
        <v>0.25778333017053395</v>
      </c>
      <c r="U27" s="26">
        <f>T27+PPMT(U4/12,1,$H$25,T27)+PPMT(U4/12,2,$H$25,T27)+PPMT(U4/12,3,$H$25,T27)+PPMT(U4/12,4,$H$25,T27)+PPMT(U4/12,5,$H$25,T27)+PPMT(U4/12,6,$H$25,T27)+PPMT(U4/12,7,$H$25,T27)+PPMT(U4/12,8,$H$25,T27)+PPMT(U4/12,9,$H$25,T27)+PPMT(U4/12,10,$H$25,T27)+PPMT(U4/12,11,$H$25,T27)+PPMT(U4/12,12,$H$25,T27)</f>
        <v>0</v>
      </c>
    </row>
    <row r="28" spans="1:30">
      <c r="J28" s="5">
        <v>1996</v>
      </c>
      <c r="N28" s="25">
        <f>$I5</f>
        <v>1.401956499</v>
      </c>
      <c r="O28" s="25">
        <f>N28</f>
        <v>1.401956499</v>
      </c>
      <c r="P28" s="26">
        <f>O28+PPMT(P5/12,1,$B$25,O28)+PPMT(P5/12,2,$B$25,O28)+PPMT(P5/12,3,$B$25,O28)+PPMT(P5/12,4,$B$25,O28)+PPMT(P5/12,5,$B$25,O28)+PPMT(P5/12,6,$B$25,O28)+PPMT(P5/12,7,$B$25,O28)+PPMT(P5/12,8,$B$25,O28)+PPMT(P5/12,9,$B$25,O28)+PPMT(P5/12,10,$B$25,O28)+PPMT(P5/12,11,$B$25,O28)+PPMT(P5/12,12,$B$25,O28)</f>
        <v>1.251245853728892</v>
      </c>
      <c r="Q28" s="26">
        <f>P28+PPMT(Q5/12,1,$C$25,P28)+PPMT(Q5/12,2,$C$25,P28)+PPMT(Q5/12,3,$C$25,P28)+PPMT(Q5/12,4,$C$25,P28)+PPMT(Q5/12,5,$C$25,P28)+PPMT(Q5/12,6,$C$25,P28)+PPMT(Q5/12,7,$C$25,P28)+PPMT(Q5/12,8,$C$25,P28)+PPMT(Q5/12,9,$C$25,P28)+PPMT(Q5/12,10,$C$25,P28)+PPMT(Q5/12,11,$C$25,P28)+PPMT(Q5/12,12,$C$25,P28)</f>
        <v>1.0831588417081472</v>
      </c>
      <c r="R28" s="26">
        <f>Q28+PPMT(R5/12,1,$D$25,Q28)+PPMT(R5/12,2,$D$25,Q28)+PPMT(R5/12,3,$D$25,Q28)+PPMT(R5/12,4,$D$25,Q28)+PPMT(R5/12,5,$D$25,Q28)+PPMT(R5/12,6,$D$25,Q28)+PPMT(R5/12,7,$D$25,Q28)+PPMT(R5/12,8,$D$25,Q28)+PPMT(R5/12,9,$D$25,Q28)+PPMT(R5/12,10,$D$25,Q28)+PPMT(R5/12,11,$D$25,Q28)+PPMT(R5/12,12,$D$25,Q28)</f>
        <v>0.89852412251713087</v>
      </c>
      <c r="S28" s="26">
        <f>R28+PPMT(S5/12,1,$E$25,R28)+PPMT(S5/12,2,$E$25,R28)+PPMT(S5/12,3,$E$25,R28)+PPMT(S5/12,4,$E$25,R28)+PPMT(S5/12,5,$E$25,R28)+PPMT(S5/12,6,$E$25,R28)+PPMT(S5/12,7,$E$25,R28)+PPMT(S5/12,8,$E$25,R28)+PPMT(S5/12,9,$E$25,R28)+PPMT(S5/12,10,$E$25,R28)+PPMT(S5/12,11,$E$25,R28)+PPMT(S5/12,12,$E$25,R28)</f>
        <v>0.70311335888396098</v>
      </c>
      <c r="T28" s="26">
        <f>S28+PPMT(T5/12,1,$F$25,S28)+PPMT(T5/12,2,$F$25,S28)+PPMT(T5/12,3,$F$25,S28)+PPMT(T5/12,4,$F$25,S28)+PPMT(T5/12,5,$F$25,S28)+PPMT(T5/12,6,$F$25,S28)+PPMT(T5/12,7,$F$25,S28)+PPMT(T5/12,8,$F$25,S28)+PPMT(T5/12,9,$F$25,S28)+PPMT(T5/12,10,$F$25,S28)+PPMT(T5/12,11,$F$25,S28)+PPMT(T5/12,12,$F$25,S28)</f>
        <v>0.48442019917726087</v>
      </c>
      <c r="U28" s="26">
        <f>T28+PPMT(U5/12,1,$G$25,T28)+PPMT(U5/12,2,$G$25,T28)+PPMT(U5/12,3,$G$25,T28)+PPMT(U5/12,4,$G$25,T28)+PPMT(U5/12,5,$G$25,T28)+PPMT(U5/12,6,$G$25,T28)+PPMT(U5/12,7,$G$25,T28)+PPMT(U5/12,8,$G$25,T28)+PPMT(U5/12,9,$G$25,T28)+PPMT(U5/12,10,$G$25,T28)+PPMT(U5/12,11,$G$25,T28)+PPMT(U5/12,12,$G$25,T28)</f>
        <v>0.24808276732991341</v>
      </c>
      <c r="V28" s="26">
        <f>U28+PPMT(V5/12,1,$H$25,U28)+PPMT(V5/12,2,$H$25,U28)+PPMT(V5/12,3,$H$25,U28)+PPMT(V5/12,4,$H$25,U28)+PPMT(V5/12,5,$H$25,U28)+PPMT(V5/12,6,$H$25,U28)+PPMT(V5/12,7,$H$25,U28)+PPMT(V5/12,8,$H$25,U28)+PPMT(V5/12,9,$H$25,U28)+PPMT(V5/12,10,$H$25,U28)+PPMT(V5/12,11,$H$25,U28)+PPMT(V5/12,12,$H$25,U28)</f>
        <v>0</v>
      </c>
    </row>
    <row r="29" spans="1:30">
      <c r="J29" s="5">
        <v>1997</v>
      </c>
      <c r="O29" s="25">
        <f>$I6</f>
        <v>1.5708712309999999</v>
      </c>
      <c r="P29" s="25">
        <f>O29</f>
        <v>1.5708712309999999</v>
      </c>
      <c r="Q29" s="26">
        <f>P29+PPMT(Q6/12,1,$B$25,P29)+PPMT(Q6/12,2,$B$25,P29)+PPMT(Q6/12,3,$B$25,P29)+PPMT(Q6/12,4,$B$25,P29)+PPMT(Q6/12,5,$B$25,P29)+PPMT(Q6/12,6,$B$25,P29)+PPMT(Q6/12,7,$B$25,P29)+PPMT(Q6/12,8,$B$25,P29)+PPMT(Q6/12,9,$B$25,P29)+PPMT(Q6/12,10,$B$25,P29)+PPMT(Q6/12,11,$B$25,P29)+PPMT(Q6/12,12,$B$25,P29)</f>
        <v>1.3979198792650516</v>
      </c>
      <c r="R29" s="26">
        <f>Q29+PPMT(R6/12,1,$C$25,Q29)+PPMT(R6/12,2,$C$25,Q29)+PPMT(R6/12,3,$C$25,Q29)+PPMT(R6/12,4,$C$25,Q29)+PPMT(R6/12,5,$C$25,Q29)+PPMT(R6/12,6,$C$25,Q29)+PPMT(R6/12,7,$C$25,Q29)+PPMT(R6/12,8,$C$25,Q29)+PPMT(R6/12,9,$C$25,Q29)+PPMT(R6/12,10,$C$25,Q29)+PPMT(R6/12,11,$C$25,Q29)+PPMT(R6/12,12,$C$25,Q29)</f>
        <v>1.2073575790750781</v>
      </c>
      <c r="S29" s="26">
        <f>R29+PPMT(S6/12,1,$D$25,R29)+PPMT(S6/12,2,$D$25,R29)+PPMT(S6/12,3,$D$25,R29)+PPMT(S6/12,4,$D$25,R29)+PPMT(S6/12,5,$D$25,R29)+PPMT(S6/12,6,$D$25,R29)+PPMT(S6/12,7,$D$25,R29)+PPMT(S6/12,8,$D$25,R29)+PPMT(S6/12,9,$D$25,R29)+PPMT(S6/12,10,$D$25,R29)+PPMT(S6/12,11,$D$25,R29)+PPMT(S6/12,12,$D$25,R29)</f>
        <v>1.0070981446418978</v>
      </c>
      <c r="T29" s="26">
        <f>S29+PPMT(T6/12,1,$E$25,S29)+PPMT(T6/12,2,$E$25,S29)+PPMT(T6/12,3,$E$25,S29)+PPMT(T6/12,4,$E$25,S29)+PPMT(T6/12,5,$E$25,S29)+PPMT(T6/12,6,$E$25,S29)+PPMT(T6/12,7,$E$25,S29)+PPMT(T6/12,8,$E$25,S29)+PPMT(T6/12,9,$E$25,S29)+PPMT(T6/12,10,$E$25,S29)+PPMT(T6/12,11,$E$25,S29)+PPMT(T6/12,12,$E$25,S29)</f>
        <v>0.7802892859970717</v>
      </c>
      <c r="U29" s="26">
        <f>T29+PPMT(U6/12,1,$F$25,T29)+PPMT(U6/12,2,$F$25,T29)+PPMT(U6/12,3,$F$25,T29)+PPMT(U6/12,4,$F$25,T29)+PPMT(U6/12,5,$F$25,T29)+PPMT(U6/12,6,$F$25,T29)+PPMT(U6/12,7,$F$25,T29)+PPMT(U6/12,8,$F$25,T29)+PPMT(U6/12,9,$F$25,T29)+PPMT(U6/12,10,$F$25,T29)+PPMT(U6/12,11,$F$25,T29)+PPMT(U6/12,12,$F$25,T29)</f>
        <v>0.53270115527694684</v>
      </c>
      <c r="V29" s="26">
        <f>U29+PPMT(V6/12,1,$G$25,U29)+PPMT(V6/12,2,$G$25,U29)+PPMT(V6/12,3,$G$25,U29)+PPMT(V6/12,4,$G$25,U29)+PPMT(V6/12,5,$G$25,U29)+PPMT(V6/12,6,$G$25,U29)+PPMT(V6/12,7,$G$25,U29)+PPMT(V6/12,8,$G$25,U29)+PPMT(V6/12,9,$G$25,U29)+PPMT(V6/12,10,$G$25,U29)+PPMT(V6/12,11,$G$25,U29)+PPMT(V6/12,12,$G$25,U29)</f>
        <v>0.27195988660711373</v>
      </c>
      <c r="W29" s="26">
        <f>V29+PPMT(W6/12,1,$H$25,V29)+PPMT(W6/12,2,$H$25,V29)+PPMT(W6/12,3,$H$25,V29)+PPMT(W6/12,4,$H$25,V29)+PPMT(W6/12,5,$H$25,V29)+PPMT(W6/12,6,$H$25,V29)+PPMT(W6/12,7,$H$25,V29)+PPMT(W6/12,8,$H$25,V29)+PPMT(W6/12,9,$H$25,V29)+PPMT(W6/12,10,$H$25,V29)+PPMT(W6/12,11,$H$25,V29)+PPMT(W6/12,12,$H$25,V29)</f>
        <v>4.5102810375396984E-17</v>
      </c>
    </row>
    <row r="30" spans="1:30">
      <c r="J30" s="5">
        <v>1998</v>
      </c>
      <c r="P30" s="25">
        <f>$I7</f>
        <v>1.77386</v>
      </c>
      <c r="Q30" s="25">
        <f>P30</f>
        <v>1.77386</v>
      </c>
      <c r="R30" s="26">
        <f>Q30+PPMT(R7/12,1,$B$25,Q30)+PPMT(R7/12,2,$B$25,Q30)+PPMT(R7/12,3,$B$25,Q30)+PPMT(R7/12,4,$B$25,Q30)+PPMT(R7/12,5,$B$25,Q30)+PPMT(R7/12,6,$B$25,Q30)+PPMT(R7/12,7,$B$25,Q30)+PPMT(R7/12,8,$B$25,Q30)+PPMT(R7/12,9,$B$25,Q30)+PPMT(R7/12,10,$B$25,Q30)+PPMT(R7/12,11,$B$25,Q30)+PPMT(R7/12,12,$B$25,Q30)</f>
        <v>1.5750537891755814</v>
      </c>
      <c r="S30" s="26">
        <f>R30+PPMT(S7/12,1,$C$25,R30)+PPMT(S7/12,2,$C$25,R30)+PPMT(S7/12,3,$C$25,R30)+PPMT(S7/12,4,$C$25,R30)+PPMT(S7/12,5,$C$25,R30)+PPMT(S7/12,6,$C$25,R30)+PPMT(S7/12,7,$C$25,R30)+PPMT(S7/12,8,$C$25,R30)+PPMT(S7/12,9,$C$25,R30)+PPMT(S7/12,10,$C$25,R30)+PPMT(S7/12,11,$C$25,R30)+PPMT(S7/12,12,$C$25,R30)</f>
        <v>1.3676426167367775</v>
      </c>
      <c r="T30" s="26">
        <f>S30+PPMT(T7/12,1,$D$25,S30)+PPMT(T7/12,2,$D$25,S30)+PPMT(T7/12,3,$D$25,S30)+PPMT(T7/12,4,$D$25,S30)+PPMT(T7/12,5,$D$25,S30)+PPMT(T7/12,6,$D$25,S30)+PPMT(T7/12,7,$D$25,S30)+PPMT(T7/12,8,$D$25,S30)+PPMT(T7/12,9,$D$25,S30)+PPMT(T7/12,10,$D$25,S30)+PPMT(T7/12,11,$D$25,S30)+PPMT(T7/12,12,$D$25,S30)</f>
        <v>1.1298476656459551</v>
      </c>
      <c r="U30" s="26">
        <f>T30+PPMT(U7/12,1,$E$25,T30)+PPMT(U7/12,2,$E$25,T30)+PPMT(U7/12,3,$E$25,T30)+PPMT(U7/12,4,$E$25,T30)+PPMT(U7/12,5,$E$25,T30)+PPMT(U7/12,6,$E$25,T30)+PPMT(U7/12,7,$E$25,T30)+PPMT(U7/12,8,$E$25,T30)+PPMT(U7/12,9,$E$25,T30)+PPMT(U7/12,10,$E$25,T30)+PPMT(U7/12,11,$E$25,T30)+PPMT(U7/12,12,$E$25,T30)</f>
        <v>0.86759165179856124</v>
      </c>
      <c r="V30" s="26">
        <f>U30+PPMT(V7/12,1,$F$25,U30)+PPMT(V7/12,2,$F$25,U30)+PPMT(V7/12,3,$F$25,U30)+PPMT(V7/12,4,$F$25,U30)+PPMT(V7/12,5,$F$25,U30)+PPMT(V7/12,6,$F$25,U30)+PPMT(V7/12,7,$F$25,U30)+PPMT(V7/12,8,$F$25,U30)+PPMT(V7/12,9,$F$25,U30)+PPMT(V7/12,10,$F$25,U30)+PPMT(V7/12,11,$F$25,U30)+PPMT(V7/12,12,$F$25,U30)</f>
        <v>0.59048804966681878</v>
      </c>
      <c r="W30" s="26">
        <f>V30+PPMT(W7/12,1,$G$25,V30)+PPMT(W7/12,2,$G$25,V30)+PPMT(W7/12,3,$G$25,V30)+PPMT(W7/12,4,$G$25,V30)+PPMT(W7/12,5,$G$25,V30)+PPMT(W7/12,6,$G$25,V30)+PPMT(W7/12,7,$G$25,V30)+PPMT(W7/12,8,$G$25,V30)+PPMT(W7/12,9,$G$25,V30)+PPMT(W7/12,10,$G$25,V30)+PPMT(W7/12,11,$G$25,V30)+PPMT(W7/12,12,$G$25,V30)</f>
        <v>0.30138830445450815</v>
      </c>
      <c r="X30" s="26">
        <f>W30+PPMT(X7/12,1,$H$25,W30)+PPMT(X7/12,2,$H$25,W30)+PPMT(X7/12,3,$H$25,W30)+PPMT(X7/12,4,$H$25,W30)+PPMT(X7/12,5,$H$25,W30)+PPMT(X7/12,6,$H$25,W30)+PPMT(X7/12,7,$H$25,W30)+PPMT(X7/12,8,$H$25,W30)+PPMT(X7/12,9,$H$25,W30)+PPMT(X7/12,10,$H$25,W30)+PPMT(X7/12,11,$H$25,W30)+PPMT(X7/12,12,$H$25,W30)</f>
        <v>0</v>
      </c>
    </row>
    <row r="31" spans="1:30">
      <c r="J31" s="5">
        <v>1999</v>
      </c>
      <c r="Q31" s="25">
        <f>$I8</f>
        <v>1.9152708540000001</v>
      </c>
      <c r="R31" s="25">
        <f>Q31</f>
        <v>1.9152708540000001</v>
      </c>
      <c r="S31" s="26">
        <f>R31+PPMT(S8/12,1,$B$25,R31)+PPMT(S8/12,2,$B$25,R31)+PPMT(S8/12,3,$B$25,R31)+PPMT(S8/12,4,$B$25,R31)+PPMT(S8/12,5,$B$25,R31)+PPMT(S8/12,6,$B$25,R31)+PPMT(S8/12,7,$B$25,R31)+PPMT(S8/12,8,$B$25,R31)+PPMT(S8/12,9,$B$25,R31)+PPMT(S8/12,10,$B$25,R31)+PPMT(S8/12,11,$B$25,R31)+PPMT(S8/12,12,$B$25,R31)</f>
        <v>1.7094473639509855</v>
      </c>
      <c r="T31" s="26">
        <f>S31+PPMT(T8/12,1,$C$25,S31)+PPMT(T8/12,2,$C$25,S31)+PPMT(T8/12,3,$C$25,S31)+PPMT(T8/12,4,$C$25,S31)+PPMT(T8/12,5,$C$25,S31)+PPMT(T8/12,6,$C$25,S31)+PPMT(T8/12,7,$C$25,S31)+PPMT(T8/12,8,$C$25,S31)+PPMT(T8/12,9,$C$25,S31)+PPMT(T8/12,10,$C$25,S31)+PPMT(T8/12,11,$C$25,S31)+PPMT(T8/12,12,$C$25,S31)</f>
        <v>1.4705060066476368</v>
      </c>
      <c r="U31" s="26">
        <f>T31+PPMT(U8/12,1,$D$25,T31)+PPMT(U8/12,2,$D$25,T31)+PPMT(U8/12,3,$D$25,T31)+PPMT(U8/12,4,$D$25,T31)+PPMT(U8/12,5,$D$25,T31)+PPMT(U8/12,6,$D$25,T31)+PPMT(U8/12,7,$D$25,T31)+PPMT(U8/12,8,$D$25,T31)+PPMT(U8/12,9,$D$25,T31)+PPMT(U8/12,10,$D$25,T31)+PPMT(U8/12,11,$D$25,T31)+PPMT(U8/12,12,$D$25,T31)</f>
        <v>1.2042205179732541</v>
      </c>
      <c r="V31" s="26">
        <f>U31+PPMT(V8/12,1,$E$25,U31)+PPMT(V8/12,2,$E$25,U31)+PPMT(V8/12,3,$E$25,U31)+PPMT(V8/12,4,$E$25,U31)+PPMT(V8/12,5,$E$25,U31)+PPMT(V8/12,6,$E$25,U31)+PPMT(V8/12,7,$E$25,U31)+PPMT(V8/12,8,$E$25,U31)+PPMT(V8/12,9,$E$25,U31)+PPMT(V8/12,10,$E$25,U31)+PPMT(V8/12,11,$E$25,U31)+PPMT(V8/12,12,$E$25,U31)</f>
        <v>0.9219133856598124</v>
      </c>
      <c r="W31" s="26">
        <f>V31+PPMT(W8/12,1,$F$25,V31)+PPMT(W8/12,2,$F$25,V31)+PPMT(W8/12,3,$F$25,V31)+PPMT(W8/12,4,$F$25,V31)+PPMT(W8/12,5,$F$25,V31)+PPMT(W8/12,6,$F$25,V31)+PPMT(W8/12,7,$F$25,V31)+PPMT(W8/12,8,$F$25,V31)+PPMT(W8/12,9,$F$25,V31)+PPMT(W8/12,10,$F$25,V31)+PPMT(W8/12,11,$F$25,V31)+PPMT(W8/12,12,$F$25,V31)</f>
        <v>0.62730889822219993</v>
      </c>
      <c r="X31" s="26">
        <f>W31+PPMT(X8/12,1,$G$25,W31)+PPMT(X8/12,2,$G$25,W31)+PPMT(X8/12,3,$G$25,W31)+PPMT(X8/12,4,$G$25,W31)+PPMT(X8/12,5,$G$25,W31)+PPMT(X8/12,6,$G$25,W31)+PPMT(X8/12,7,$G$25,W31)+PPMT(X8/12,8,$G$25,W31)+PPMT(X8/12,9,$G$25,W31)+PPMT(X8/12,10,$G$25,W31)+PPMT(X8/12,11,$G$25,W31)+PPMT(X8/12,12,$G$25,W31)</f>
        <v>0.3231937343166808</v>
      </c>
      <c r="Y31" s="26">
        <f>X31+PPMT(Y8/12,1,$H$25,X31)+PPMT(Y8/12,2,$H$25,X31)+PPMT(Y8/12,3,$H$25,X31)+PPMT(Y8/12,4,$H$25,X31)+PPMT(Y8/12,5,$H$25,X31)+PPMT(Y8/12,6,$H$25,X31)+PPMT(Y8/12,7,$H$25,X31)+PPMT(Y8/12,8,$H$25,X31)+PPMT(Y8/12,9,$H$25,X31)+PPMT(Y8/12,10,$H$25,X31)+PPMT(Y8/12,11,$H$25,X31)+PPMT(Y8/12,12,$H$25,X31)</f>
        <v>0</v>
      </c>
    </row>
    <row r="32" spans="1:30">
      <c r="B32" s="4"/>
      <c r="J32" s="5">
        <v>2000</v>
      </c>
      <c r="R32" s="25">
        <f>$I9</f>
        <v>2.1623942539999996</v>
      </c>
      <c r="S32" s="25">
        <f>R32</f>
        <v>2.1623942539999996</v>
      </c>
      <c r="T32" s="26">
        <f>S32+PPMT(T9/12,1,$B$25,S32)+PPMT(T9/12,2,$B$25,S32)+PPMT(T9/12,3,$B$25,S32)+PPMT(T9/12,4,$B$25,S32)+PPMT(T9/12,5,$B$25,S32)+PPMT(T9/12,6,$B$25,S32)+PPMT(T9/12,7,$B$25,S32)+PPMT(T9/12,8,$B$25,S32)+PPMT(T9/12,9,$B$25,S32)+PPMT(T9/12,10,$B$25,S32)+PPMT(T9/12,11,$B$25,S32)+PPMT(T9/12,12,$B$25,S32)</f>
        <v>1.9125634605360544</v>
      </c>
      <c r="U32" s="26">
        <f>T32+PPMT(U9/12,1,$C$25,T32)+PPMT(U9/12,2,$C$25,T32)+PPMT(U9/12,3,$C$25,T32)+PPMT(U9/12,4,$C$25,T32)+PPMT(U9/12,5,$C$25,T32)+PPMT(U9/12,6,$C$25,T32)+PPMT(U9/12,7,$C$25,T32)+PPMT(U9/12,8,$C$25,T32)+PPMT(U9/12,9,$C$25,T32)+PPMT(U9/12,10,$C$25,T32)+PPMT(U9/12,11,$C$25,T32)+PPMT(U9/12,12,$C$25,T32)</f>
        <v>1.631168985163153</v>
      </c>
      <c r="V32" s="26">
        <f>U32+PPMT(V9/12,1,$D$25,U32)+PPMT(V9/12,2,$D$25,U32)+PPMT(V9/12,3,$D$25,U32)+PPMT(V9/12,4,$D$25,U32)+PPMT(V9/12,5,$D$25,U32)+PPMT(V9/12,6,$D$25,U32)+PPMT(V9/12,7,$D$25,U32)+PPMT(V9/12,8,$D$25,U32)+PPMT(V9/12,9,$D$25,U32)+PPMT(V9/12,10,$D$25,U32)+PPMT(V9/12,11,$D$25,U32)+PPMT(V9/12,12,$D$25,U32)</f>
        <v>1.3318264758747369</v>
      </c>
      <c r="W32" s="26">
        <f>V32+PPMT(W9/12,1,$E$25,V32)+PPMT(W9/12,2,$E$25,V32)+PPMT(W9/12,3,$E$25,V32)+PPMT(W9/12,4,$E$25,V32)+PPMT(W9/12,5,$E$25,V32)+PPMT(W9/12,6,$E$25,V32)+PPMT(W9/12,7,$E$25,V32)+PPMT(W9/12,8,$E$25,V32)+PPMT(W9/12,9,$E$25,V32)+PPMT(W9/12,10,$E$25,V32)+PPMT(W9/12,11,$E$25,V32)+PPMT(W9/12,12,$E$25,V32)</f>
        <v>1.0193629135564231</v>
      </c>
      <c r="X32" s="26">
        <f>W32+PPMT(X9/12,1,$F$25,W32)+PPMT(X9/12,2,$F$25,W32)+PPMT(X9/12,3,$F$25,W32)+PPMT(X9/12,4,$F$25,W32)+PPMT(X9/12,5,$F$25,W32)+PPMT(X9/12,6,$F$25,W32)+PPMT(X9/12,7,$F$25,W32)+PPMT(X9/12,8,$F$25,W32)+PPMT(X9/12,9,$F$25,W32)+PPMT(X9/12,10,$F$25,W32)+PPMT(X9/12,11,$F$25,W32)+PPMT(X9/12,12,$F$25,W32)</f>
        <v>0.70002760679186138</v>
      </c>
      <c r="Y32" s="26">
        <f>X32+PPMT(Y9/12,1,$G$25,X32)+PPMT(Y9/12,2,$G$25,X32)+PPMT(Y9/12,3,$G$25,X32)+PPMT(Y9/12,4,$G$25,X32)+PPMT(Y9/12,5,$G$25,X32)+PPMT(Y9/12,6,$G$25,X32)+PPMT(Y9/12,7,$G$25,X32)+PPMT(Y9/12,8,$G$25,X32)+PPMT(Y9/12,9,$G$25,X32)+PPMT(Y9/12,10,$G$25,X32)+PPMT(Y9/12,11,$G$25,X32)+PPMT(Y9/12,12,$G$25,X32)</f>
        <v>0.36385635828073182</v>
      </c>
      <c r="Z32" s="26">
        <f>Y32+PPMT(Z9/12,1,$H$25,Y32)+PPMT(Z9/12,2,$H$25,Y32)+PPMT(Z9/12,3,$H$25,Y32)+PPMT(Z9/12,4,$H$25,Y32)+PPMT(Z9/12,5,$H$25,Y32)+PPMT(Z9/12,6,$H$25,Y32)+PPMT(Z9/12,7,$H$25,Y32)+PPMT(Z9/12,8,$H$25,Y32)+PPMT(Z9/12,9,$H$25,Y32)+PPMT(Z9/12,10,$H$25,Y32)+PPMT(Z9/12,11,$H$25,Y32)+PPMT(Z9/12,12,$H$25,Y32)</f>
        <v>-8.3266726846886741E-17</v>
      </c>
    </row>
    <row r="33" spans="2:30">
      <c r="B33" s="4"/>
      <c r="J33" s="5">
        <v>2001</v>
      </c>
      <c r="S33" s="25">
        <f>$I10</f>
        <v>2.5089773270000002</v>
      </c>
      <c r="T33" s="25">
        <f>S33</f>
        <v>2.5089773270000002</v>
      </c>
      <c r="U33" s="26">
        <f>T33+PPMT(U10/12,1,$B$25,T33)+PPMT(U10/12,2,$B$25,T33)+PPMT(U10/12,3,$B$25,T33)+PPMT(U10/12,4,$B$25,T33)+PPMT(U10/12,5,$B$25,T33)+PPMT(U10/12,6,$B$25,T33)+PPMT(U10/12,7,$B$25,T33)+PPMT(U10/12,8,$B$25,T33)+PPMT(U10/12,9,$B$25,T33)+PPMT(U10/12,10,$B$25,T33)+PPMT(U10/12,11,$B$25,T33)+PPMT(U10/12,12,$B$25,T33)</f>
        <v>2.2005412687825938</v>
      </c>
      <c r="V33" s="26">
        <f>U33+PPMT(V10/12,1,$C$25,U33)+PPMT(V10/12,2,$C$25,U33)+PPMT(V10/12,3,$C$25,U33)+PPMT(V10/12,4,$C$25,U33)+PPMT(V10/12,5,$C$25,U33)+PPMT(V10/12,6,$C$25,U33)+PPMT(V10/12,7,$C$25,U33)+PPMT(V10/12,8,$C$25,U33)+PPMT(V10/12,9,$C$25,U33)+PPMT(V10/12,10,$C$25,U33)+PPMT(V10/12,11,$C$25,U33)+PPMT(V10/12,12,$C$25,U33)</f>
        <v>1.8712977349182383</v>
      </c>
      <c r="W33" s="26">
        <f>V33+PPMT(W10/12,1,$D$25,V33)+PPMT(W10/12,2,$D$25,V33)+PPMT(W10/12,3,$D$25,V33)+PPMT(W10/12,4,$D$25,V33)+PPMT(W10/12,5,$D$25,V33)+PPMT(W10/12,6,$D$25,V33)+PPMT(W10/12,7,$D$25,V33)+PPMT(W10/12,8,$D$25,V33)+PPMT(W10/12,9,$D$25,V33)+PPMT(W10/12,10,$D$25,V33)+PPMT(W10/12,11,$D$25,V33)+PPMT(W10/12,12,$D$25,V33)</f>
        <v>1.5275314958101887</v>
      </c>
      <c r="X33" s="26">
        <f>W33+PPMT(X10/12,1,$E$25,W33)+PPMT(X10/12,2,$E$25,W33)+PPMT(X10/12,3,$E$25,W33)+PPMT(X10/12,4,$E$25,W33)+PPMT(X10/12,5,$E$25,W33)+PPMT(X10/12,6,$E$25,W33)+PPMT(X10/12,7,$E$25,W33)+PPMT(X10/12,8,$E$25,W33)+PPMT(X10/12,9,$E$25,W33)+PPMT(X10/12,10,$E$25,W33)+PPMT(X10/12,11,$E$25,W33)+PPMT(X10/12,12,$E$25,W33)</f>
        <v>1.1797643687109627</v>
      </c>
      <c r="Y33" s="26">
        <f>X33+PPMT(Y10/12,1,$F$25,X33)+PPMT(Y10/12,2,$F$25,X33)+PPMT(Y10/12,3,$F$25,X33)+PPMT(Y10/12,4,$F$25,X33)+PPMT(Y10/12,5,$F$25,X33)+PPMT(Y10/12,6,$F$25,X33)+PPMT(Y10/12,7,$F$25,X33)+PPMT(Y10/12,8,$F$25,X33)+PPMT(Y10/12,9,$F$25,X33)+PPMT(Y10/12,10,$F$25,X33)+PPMT(Y10/12,11,$F$25,X33)+PPMT(Y10/12,12,$F$25,X33)</f>
        <v>0.81718887685585606</v>
      </c>
      <c r="Z33" s="26">
        <f>Y33+PPMT(Z10/12,1,$G$25,Y33)+PPMT(Z10/12,2,$G$25,Y33)+PPMT(Z10/12,3,$G$25,Y33)+PPMT(Z10/12,4,$G$25,Y33)+PPMT(Z10/12,5,$G$25,Y33)+PPMT(Z10/12,6,$G$25,Y33)+PPMT(Z10/12,7,$G$25,Y33)+PPMT(Z10/12,8,$G$25,Y33)+PPMT(Z10/12,9,$G$25,Y33)+PPMT(Z10/12,10,$G$25,Y33)+PPMT(Z10/12,11,$G$25,Y33)+PPMT(Z10/12,12,$G$25,Y33)</f>
        <v>0.42491587683984883</v>
      </c>
      <c r="AA33" s="26">
        <f>Z33+PPMT(AA10/12,1,$H$25,Z33)+PPMT(AA10/12,2,$H$25,Z33)+PPMT(AA10/12,3,$H$25,Z33)+PPMT(AA10/12,4,$H$25,Z33)+PPMT(AA10/12,5,$H$25,Z33)+PPMT(AA10/12,6,$H$25,Z33)+PPMT(AA10/12,7,$H$25,Z33)+PPMT(AA10/12,8,$H$25,Z33)+PPMT(AA10/12,9,$H$25,Z33)+PPMT(AA10/12,10,$H$25,Z33)+PPMT(AA10/12,11,$H$25,Z33)+PPMT(AA10/12,12,$H$25,Z33)</f>
        <v>0</v>
      </c>
    </row>
    <row r="34" spans="2:30">
      <c r="B34" s="4"/>
      <c r="J34" s="5">
        <v>2002</v>
      </c>
      <c r="T34" s="25">
        <f>$I11</f>
        <v>2.857090184</v>
      </c>
      <c r="U34" s="25">
        <f>T34</f>
        <v>2.857090184</v>
      </c>
      <c r="V34" s="26">
        <f>U34+PPMT(V11/12,1,$B$25,U34)+PPMT(V11/12,2,$B$25,U34)+PPMT(V11/12,3,$B$25,U34)+PPMT(V11/12,4,$B$25,U34)+PPMT(V11/12,5,$B$25,U34)+PPMT(V11/12,6,$B$25,U34)+PPMT(V11/12,7,$B$25,U34)+PPMT(V11/12,8,$B$25,U34)+PPMT(V11/12,9,$B$25,U34)+PPMT(V11/12,10,$B$25,U34)+PPMT(V11/12,11,$B$25,U34)+PPMT(V11/12,12,$B$25,U34)</f>
        <v>2.4986634292484333</v>
      </c>
      <c r="W34" s="26">
        <f>V34+PPMT(W11/12,1,$C$25,V34)+PPMT(W11/12,2,$C$25,V34)+PPMT(W11/12,3,$C$25,V34)+PPMT(W11/12,4,$C$25,V34)+PPMT(W11/12,5,$C$25,V34)+PPMT(W11/12,6,$C$25,V34)+PPMT(W11/12,7,$C$25,V34)+PPMT(W11/12,8,$C$25,V34)+PPMT(W11/12,9,$C$25,V34)+PPMT(W11/12,10,$C$25,V34)+PPMT(W11/12,11,$C$25,V34)+PPMT(W11/12,12,$C$25,V34)</f>
        <v>2.1243263256188922</v>
      </c>
      <c r="X34" s="26">
        <f>W34+PPMT(X11/12,1,$D$25,W34)+PPMT(X11/12,2,$D$25,W34)+PPMT(X11/12,3,$D$25,W34)+PPMT(X11/12,4,$D$25,W34)+PPMT(X11/12,5,$D$25,W34)+PPMT(X11/12,6,$D$25,W34)+PPMT(X11/12,7,$D$25,W34)+PPMT(X11/12,8,$D$25,W34)+PPMT(X11/12,9,$D$25,W34)+PPMT(X11/12,10,$D$25,W34)+PPMT(X11/12,11,$D$25,W34)+PPMT(X11/12,12,$D$25,W34)</f>
        <v>1.7495303081535887</v>
      </c>
      <c r="Y34" s="26">
        <f>X34+PPMT(Y11/12,1,$E$25,X34)+PPMT(Y11/12,2,$E$25,X34)+PPMT(Y11/12,3,$E$25,X34)+PPMT(Y11/12,4,$E$25,X34)+PPMT(Y11/12,5,$E$25,X34)+PPMT(Y11/12,6,$E$25,X34)+PPMT(Y11/12,7,$E$25,X34)+PPMT(Y11/12,8,$E$25,X34)+PPMT(Y11/12,9,$E$25,X34)+PPMT(Y11/12,10,$E$25,X34)+PPMT(Y11/12,11,$E$25,X34)+PPMT(Y11/12,12,$E$25,X34)</f>
        <v>1.3626212305547349</v>
      </c>
      <c r="Z34" s="26">
        <f>Y34+PPMT(Z11/12,1,$F$25,Y34)+PPMT(Z11/12,2,$F$25,Y34)+PPMT(Z11/12,3,$F$25,Y34)+PPMT(Z11/12,4,$F$25,Y34)+PPMT(Z11/12,5,$F$25,Y34)+PPMT(Z11/12,6,$F$25,Y34)+PPMT(Z11/12,7,$F$25,Y34)+PPMT(Z11/12,8,$F$25,Y34)+PPMT(Z11/12,9,$F$25,Y34)+PPMT(Z11/12,10,$F$25,Y34)+PPMT(Z11/12,11,$F$25,Y34)+PPMT(Z11/12,12,$F$25,Y34)</f>
        <v>0.94419885696170625</v>
      </c>
      <c r="AA34" s="26">
        <f>Z34+PPMT(AA11/12,1,$G$25,Z34)+PPMT(AA11/12,2,$G$25,Z34)+PPMT(AA11/12,3,$G$25,Z34)+PPMT(AA11/12,4,$G$25,Z34)+PPMT(AA11/12,5,$G$25,Z34)+PPMT(AA11/12,6,$G$25,Z34)+PPMT(AA11/12,7,$G$25,Z34)+PPMT(AA11/12,8,$G$25,Z34)+PPMT(AA11/12,9,$G$25,Z34)+PPMT(AA11/12,10,$G$25,Z34)+PPMT(AA11/12,11,$G$25,Z34)+PPMT(AA11/12,12,$G$25,Z34)</f>
        <v>0.48389844309409258</v>
      </c>
      <c r="AB34" s="26">
        <f>AA34+PPMT(AB11/12,1,$H$25,AA34)+PPMT(AB11/12,2,$H$25,AA34)+PPMT(AB11/12,3,$H$25,AA34)+PPMT(AB11/12,4,$H$25,AA34)+PPMT(AB11/12,5,$H$25,AA34)+PPMT(AB11/12,6,$H$25,AA34)+PPMT(AB11/12,7,$H$25,AA34)+PPMT(AB11/12,8,$H$25,AA34)+PPMT(AB11/12,9,$H$25,AA34)+PPMT(AB11/12,10,$H$25,AA34)+PPMT(AB11/12,11,$H$25,AA34)+PPMT(AB11/12,12,$H$25,AA34)</f>
        <v>0</v>
      </c>
    </row>
    <row r="35" spans="2:30">
      <c r="B35" s="4"/>
      <c r="J35" s="5">
        <v>2003</v>
      </c>
      <c r="U35" s="25">
        <f>$I12</f>
        <v>3.3380623759999999</v>
      </c>
      <c r="V35" s="25">
        <f>U35</f>
        <v>3.3380623759999999</v>
      </c>
      <c r="W35" s="26">
        <f>V35+PPMT(W12/12,1,$B$25,V35)+PPMT(W12/12,2,$B$25,V35)+PPMT(W12/12,3,$B$25,V35)+PPMT(W12/12,4,$B$25,V35)+PPMT(W12/12,5,$B$25,V35)+PPMT(W12/12,6,$B$25,V35)+PPMT(W12/12,7,$B$25,V35)+PPMT(W12/12,8,$B$25,V35)+PPMT(W12/12,9,$B$25,V35)+PPMT(W12/12,10,$B$25,V35)+PPMT(W12/12,11,$B$25,V35)+PPMT(W12/12,12,$B$25,V35)</f>
        <v>2.9186354714387184</v>
      </c>
      <c r="X35" s="26">
        <f>W35+PPMT(X12/12,1,$C$25,W35)+PPMT(X12/12,2,$C$25,W35)+PPMT(X12/12,3,$C$25,W35)+PPMT(X12/12,4,$C$25,W35)+PPMT(X12/12,5,$C$25,W35)+PPMT(X12/12,6,$C$25,W35)+PPMT(X12/12,7,$C$25,W35)+PPMT(X12/12,8,$C$25,W35)+PPMT(X12/12,9,$C$25,W35)+PPMT(X12/12,10,$C$25,W35)+PPMT(X12/12,11,$C$25,W35)+PPMT(X12/12,12,$C$25,W35)</f>
        <v>2.5030844274508492</v>
      </c>
      <c r="Y35" s="26">
        <f>X35+PPMT(Y12/12,1,$D$25,X35)+PPMT(Y12/12,2,$D$25,X35)+PPMT(Y12/12,3,$D$25,X35)+PPMT(Y12/12,4,$D$25,X35)+PPMT(Y12/12,5,$D$25,X35)+PPMT(Y12/12,6,$D$25,X35)+PPMT(Y12/12,7,$D$25,X35)+PPMT(Y12/12,8,$D$25,X35)+PPMT(Y12/12,9,$D$25,X35)+PPMT(Y12/12,10,$D$25,X35)+PPMT(Y12/12,11,$D$25,X35)+PPMT(Y12/12,12,$D$25,X35)</f>
        <v>2.0784155531156565</v>
      </c>
      <c r="Z35" s="26">
        <f>Y35+PPMT(Z12/12,1,$E$25,Y35)+PPMT(Z12/12,2,$E$25,Y35)+PPMT(Z12/12,3,$E$25,Y35)+PPMT(Z12/12,4,$E$25,Y35)+PPMT(Z12/12,5,$E$25,Y35)+PPMT(Z12/12,6,$E$25,Y35)+PPMT(Z12/12,7,$E$25,Y35)+PPMT(Z12/12,8,$E$25,Y35)+PPMT(Z12/12,9,$E$25,Y35)+PPMT(Z12/12,10,$E$25,Y35)+PPMT(Z12/12,11,$E$25,Y35)+PPMT(Z12/12,12,$E$25,Y35)</f>
        <v>1.6193572263627167</v>
      </c>
      <c r="AA35" s="26">
        <f>Z35+PPMT(AA12/12,1,$F$25,Z35)+PPMT(AA12/12,2,$F$25,Z35)+PPMT(AA12/12,3,$F$25,Z35)+PPMT(AA12/12,4,$F$25,Z35)+PPMT(AA12/12,5,$F$25,Z35)+PPMT(AA12/12,6,$F$25,Z35)+PPMT(AA12/12,7,$F$25,Z35)+PPMT(AA12/12,8,$F$25,Z35)+PPMT(AA12/12,9,$F$25,Z35)+PPMT(AA12/12,10,$F$25,Z35)+PPMT(AA12/12,11,$F$25,Z35)+PPMT(AA12/12,12,$F$25,Z35)</f>
        <v>1.1063224855256033</v>
      </c>
      <c r="AB35" s="26">
        <f>AA35+PPMT(AB12/12,1,$G$25,AA35)+PPMT(AB12/12,2,$G$25,AA35)+PPMT(AB12/12,3,$G$25,AA35)+PPMT(AB12/12,4,$G$25,AA35)+PPMT(AB12/12,5,$G$25,AA35)+PPMT(AB12/12,6,$G$25,AA35)+PPMT(AB12/12,7,$G$25,AA35)+PPMT(AB12/12,8,$G$25,AA35)+PPMT(AB12/12,9,$G$25,AA35)+PPMT(AB12/12,10,$G$25,AA35)+PPMT(AB12/12,11,$G$25,AA35)+PPMT(AB12/12,12,$G$25,AA35)</f>
        <v>0.56221990159265101</v>
      </c>
      <c r="AC35" s="26">
        <f>AB35+PPMT(AC12/12,1,$H$25,AB35)+PPMT(AC12/12,2,$H$25,AB35)+PPMT(AC12/12,3,$H$25,AB35)+PPMT(AC12/12,4,$H$25,AB35)+PPMT(AC12/12,5,$H$25,AB35)+PPMT(AC12/12,6,$H$25,AB35)+PPMT(AC12/12,7,$H$25,AB35)+PPMT(AC12/12,8,$H$25,AB35)+PPMT(AC12/12,9,$H$25,AB35)+PPMT(AC12/12,10,$H$25,AB35)+PPMT(AC12/12,11,$H$25,AB35)+PPMT(AC12/12,12,$H$25,AB35)</f>
        <v>1.3877787807814457E-16</v>
      </c>
    </row>
    <row r="36" spans="2:30">
      <c r="B36" s="4"/>
      <c r="J36" s="5">
        <v>2004</v>
      </c>
      <c r="V36" s="25">
        <f>$I13</f>
        <v>4.4208502569999997</v>
      </c>
      <c r="W36" s="25">
        <f>V36</f>
        <v>4.4208502569999997</v>
      </c>
      <c r="X36" s="26">
        <f>W36+PPMT(X13/12,1,$B$25,W36)+PPMT(X13/12,2,$B$25,W36)+PPMT(X13/12,3,$B$25,W36)+PPMT(X13/12,4,$B$25,W36)+PPMT(X13/12,5,$B$25,W36)+PPMT(X13/12,6,$B$25,W36)+PPMT(X13/12,7,$B$25,W36)+PPMT(X13/12,8,$B$25,W36)+PPMT(X13/12,9,$B$25,W36)+PPMT(X13/12,10,$B$25,W36)+PPMT(X13/12,11,$B$25,W36)+PPMT(X13/12,12,$B$25,W36)</f>
        <v>3.8985473131606554</v>
      </c>
      <c r="Y36" s="26">
        <f>X36+PPMT(Y13/12,1,$C$25,X36)+PPMT(Y13/12,2,$C$25,X36)+PPMT(Y13/12,3,$C$25,X36)+PPMT(Y13/12,4,$C$25,X36)+PPMT(Y13/12,5,$C$25,X36)+PPMT(Y13/12,6,$C$25,X36)+PPMT(Y13/12,7,$C$25,X36)+PPMT(Y13/12,8,$C$25,X36)+PPMT(Y13/12,9,$C$25,X36)+PPMT(Y13/12,10,$C$25,X36)+PPMT(Y13/12,11,$C$25,X36)+PPMT(Y13/12,12,$C$25,X36)</f>
        <v>3.3702613081566732</v>
      </c>
      <c r="Z36" s="26">
        <f>Y36+PPMT(Z13/12,1,$D$25,Y36)+PPMT(Z13/12,2,$D$25,Y36)+PPMT(Z13/12,3,$D$25,Y36)+PPMT(Z13/12,4,$D$25,Y36)+PPMT(Z13/12,5,$D$25,Y36)+PPMT(Z13/12,6,$D$25,Y36)+PPMT(Z13/12,7,$D$25,Y36)+PPMT(Z13/12,8,$D$25,Y36)+PPMT(Z13/12,9,$D$25,Y36)+PPMT(Z13/12,10,$D$25,Y36)+PPMT(Z13/12,11,$D$25,Y36)+PPMT(Z13/12,12,$D$25,Y36)</f>
        <v>2.7994488090829761</v>
      </c>
      <c r="AA36" s="26">
        <f>Z36+PPMT(AA13/12,1,$E$25,Z36)+PPMT(AA13/12,2,$E$25,Z36)+PPMT(AA13/12,3,$E$25,Z36)+PPMT(AA13/12,4,$E$25,Z36)+PPMT(AA13/12,5,$E$25,Z36)+PPMT(AA13/12,6,$E$25,Z36)+PPMT(AA13/12,7,$E$25,Z36)+PPMT(AA13/12,8,$E$25,Z36)+PPMT(AA13/12,9,$E$25,Z36)+PPMT(AA13/12,10,$E$25,Z36)+PPMT(AA13/12,11,$E$25,Z36)+PPMT(AA13/12,12,$E$25,Z36)</f>
        <v>2.1511652295909474</v>
      </c>
      <c r="AB36" s="26">
        <f>AA36+PPMT(AB13/12,1,$F$25,AA36)+PPMT(AB13/12,2,$F$25,AA36)+PPMT(AB13/12,3,$F$25,AA36)+PPMT(AB13/12,4,$F$25,AA36)+PPMT(AB13/12,5,$F$25,AA36)+PPMT(AB13/12,6,$F$25,AA36)+PPMT(AB13/12,7,$F$25,AA36)+PPMT(AB13/12,8,$F$25,AA36)+PPMT(AB13/12,9,$F$25,AA36)+PPMT(AB13/12,10,$F$25,AA36)+PPMT(AB13/12,11,$F$25,AA36)+PPMT(AB13/12,12,$F$25,AA36)</f>
        <v>1.45746508804162</v>
      </c>
      <c r="AC36" s="26">
        <f>AB36+PPMT(AC13/12,1,$G$25,AB36)+PPMT(AC13/12,2,$G$25,AB36)+PPMT(AC13/12,3,$G$25,AB36)+PPMT(AC13/12,4,$G$25,AB36)+PPMT(AC13/12,5,$G$25,AB36)+PPMT(AC13/12,6,$G$25,AB36)+PPMT(AC13/12,7,$G$25,AB36)+PPMT(AC13/12,8,$G$25,AB36)+PPMT(AC13/12,9,$G$25,AB36)+PPMT(AC13/12,10,$G$25,AB36)+PPMT(AC13/12,11,$G$25,AB36)+PPMT(AC13/12,12,$G$25,AB36)</f>
        <v>0.74063005940584203</v>
      </c>
      <c r="AD36" s="26">
        <f>AC36+PPMT(AD13/12,1,$H$25,AC36)+PPMT(AD13/12,2,$H$25,AC36)+PPMT(AD13/12,3,$H$25,AC36)+PPMT(AD13/12,4,$H$25,AC36)+PPMT(AD13/12,5,$H$25,AC36)+PPMT(AD13/12,6,$H$25,AC36)+PPMT(AD13/12,7,$H$25,AC36)+PPMT(AD13/12,8,$H$25,AC36)+PPMT(AD13/12,9,$H$25,AC36)+PPMT(AD13/12,10,$H$25,AC36)+PPMT(AD13/12,11,$H$25,AC36)+PPMT(AD13/12,12,$H$25,AC36)</f>
        <v>0</v>
      </c>
    </row>
    <row r="37" spans="2:30">
      <c r="J37" s="5">
        <v>2005</v>
      </c>
      <c r="W37" s="25">
        <f>$I14</f>
        <v>5.3626225090000004</v>
      </c>
      <c r="X37" s="25">
        <f>W37</f>
        <v>5.3626225090000004</v>
      </c>
      <c r="Y37" s="26">
        <f>X37+PPMT(Y14/12,1,$B$25,X37)+PPMT(Y14/12,2,$B$25,X37)+PPMT(Y14/12,3,$B$25,X37)+PPMT(Y14/12,4,$B$25,X37)+PPMT(Y14/12,5,$B$25,X37)+PPMT(Y14/12,6,$B$25,X37)+PPMT(Y14/12,7,$B$25,X37)+PPMT(Y14/12,8,$B$25,X37)+PPMT(Y14/12,9,$B$25,X37)+PPMT(Y14/12,10,$B$25,X37)+PPMT(Y14/12,11,$B$25,X37)+PPMT(Y14/12,12,$B$25,X37)</f>
        <v>4.7659373643736256</v>
      </c>
      <c r="Z37" s="26">
        <f>Y37+PPMT(Z14/12,1,$C$25,Y37)+PPMT(Z14/12,2,$C$25,Y37)+PPMT(Z14/12,3,$C$25,Y37)+PPMT(Z14/12,4,$C$25,Y37)+PPMT(Z14/12,5,$C$25,Y37)+PPMT(Z14/12,6,$C$25,Y37)+PPMT(Z14/12,7,$C$25,Y37)+PPMT(Z14/12,8,$C$25,Y37)+PPMT(Z14/12,9,$C$25,Y37)+PPMT(Z14/12,10,$C$25,Y37)+PPMT(Z14/12,11,$C$25,Y37)+PPMT(Z14/12,12,$C$25,Y37)</f>
        <v>4.121512897203738</v>
      </c>
      <c r="AA37" s="26">
        <f>Z37+PPMT(AA14/12,1,$D$25,Z37)+PPMT(AA14/12,2,$D$25,Z37)+PPMT(AA14/12,3,$D$25,Z37)+PPMT(AA14/12,4,$D$25,Z37)+PPMT(AA14/12,5,$D$25,Z37)+PPMT(AA14/12,6,$D$25,Z37)+PPMT(AA14/12,7,$D$25,Z37)+PPMT(AA14/12,8,$D$25,Z37)+PPMT(AA14/12,9,$D$25,Z37)+PPMT(AA14/12,10,$D$25,Z37)+PPMT(AA14/12,11,$D$25,Z37)+PPMT(AA14/12,12,$D$25,Z37)</f>
        <v>3.3775076857914952</v>
      </c>
      <c r="AB37" s="26">
        <f>AA37+PPMT(AB14/12,1,$E$25,AA37)+PPMT(AB14/12,2,$E$25,AA37)+PPMT(AB14/12,3,$E$25,AA37)+PPMT(AB14/12,4,$E$25,AA37)+PPMT(AB14/12,5,$E$25,AA37)+PPMT(AB14/12,6,$E$25,AA37)+PPMT(AB14/12,7,$E$25,AA37)+PPMT(AB14/12,8,$E$25,AA37)+PPMT(AB14/12,9,$E$25,AA37)+PPMT(AB14/12,10,$E$25,AA37)+PPMT(AB14/12,11,$E$25,AA37)+PPMT(AB14/12,12,$E$25,AA37)</f>
        <v>2.5741535463370515</v>
      </c>
      <c r="AC37" s="26">
        <f>AB37+PPMT(AC14/12,1,$F$25,AB37)+PPMT(AC14/12,2,$F$25,AB37)+PPMT(AC14/12,3,$F$25,AB37)+PPMT(AC14/12,4,$F$25,AB37)+PPMT(AC14/12,5,$F$25,AB37)+PPMT(AC14/12,6,$F$25,AB37)+PPMT(AC14/12,7,$F$25,AB37)+PPMT(AC14/12,8,$F$25,AB37)+PPMT(AC14/12,9,$F$25,AB37)+PPMT(AC14/12,10,$F$25,AB37)+PPMT(AC14/12,11,$F$25,AB37)+PPMT(AC14/12,12,$F$25,AB37)</f>
        <v>1.7439650376268234</v>
      </c>
      <c r="AD37" s="26">
        <f>AC37+PPMT(AD14/12,1,$G$25,AC37)+PPMT(AD14/12,2,$G$25,AC37)+PPMT(AD14/12,3,$G$25,AC37)+PPMT(AD14/12,4,$G$25,AC37)+PPMT(AD14/12,5,$G$25,AC37)+PPMT(AD14/12,6,$G$25,AC37)+PPMT(AD14/12,7,$G$25,AC37)+PPMT(AD14/12,8,$G$25,AC37)+PPMT(AD14/12,9,$G$25,AC37)+PPMT(AD14/12,10,$G$25,AC37)+PPMT(AD14/12,11,$G$25,AC37)+PPMT(AD14/12,12,$G$25,AC37)</f>
        <v>0.88621877808052296</v>
      </c>
    </row>
    <row r="38" spans="2:30">
      <c r="J38" s="5">
        <v>2006</v>
      </c>
      <c r="X38" s="25">
        <f>$I15</f>
        <v>6.0621965680000001</v>
      </c>
      <c r="Y38" s="25">
        <f>X38</f>
        <v>6.0621965680000001</v>
      </c>
      <c r="Z38" s="26">
        <f>Y38+PPMT(Z15/12,1,$B$25,Y38)+PPMT(Z15/12,2,$B$25,Y38)+PPMT(Z15/12,3,$B$25,Y38)+PPMT(Z15/12,4,$B$25,Y38)+PPMT(Z15/12,5,$B$25,Y38)+PPMT(Z15/12,6,$B$25,Y38)+PPMT(Z15/12,7,$B$25,Y38)+PPMT(Z15/12,8,$B$25,Y38)+PPMT(Z15/12,9,$B$25,Y38)+PPMT(Z15/12,10,$B$25,Y38)+PPMT(Z15/12,11,$B$25,Y38)+PPMT(Z15/12,12,$B$25,Y38)</f>
        <v>5.3894471008381171</v>
      </c>
      <c r="AA38" s="26">
        <f>Z38+PPMT(AA15/12,1,$C$25,Z38)+PPMT(AA15/12,2,$C$25,Z38)+PPMT(AA15/12,3,$C$25,Z38)+PPMT(AA15/12,4,$C$25,Z38)+PPMT(AA15/12,5,$C$25,Z38)+PPMT(AA15/12,6,$C$25,Z38)+PPMT(AA15/12,7,$C$25,Z38)+PPMT(AA15/12,8,$C$25,Z38)+PPMT(AA15/12,9,$C$25,Z38)+PPMT(AA15/12,10,$C$25,Z38)+PPMT(AA15/12,11,$C$25,Z38)+PPMT(AA15/12,12,$C$25,Z38)</f>
        <v>4.5996256227842025</v>
      </c>
      <c r="AB38" s="26">
        <f>AA38+PPMT(AB15/12,1,$D$25,AA38)+PPMT(AB15/12,2,$D$25,AA38)+PPMT(AB15/12,3,$D$25,AA38)+PPMT(AB15/12,4,$D$25,AA38)+PPMT(AB15/12,5,$D$25,AA38)+PPMT(AB15/12,6,$D$25,AA38)+PPMT(AB15/12,7,$D$25,AA38)+PPMT(AB15/12,8,$D$25,AA38)+PPMT(AB15/12,9,$D$25,AA38)+PPMT(AB15/12,10,$D$25,AA38)+PPMT(AB15/12,11,$D$25,AA38)+PPMT(AB15/12,12,$D$25,AA38)</f>
        <v>3.7389573806441194</v>
      </c>
      <c r="AC38" s="26">
        <f>AB38+PPMT(AC15/12,1,$E$25,AB38)+PPMT(AC15/12,2,$E$25,AB38)+PPMT(AC15/12,3,$E$25,AB38)+PPMT(AC15/12,4,$E$25,AB38)+PPMT(AC15/12,5,$E$25,AB38)+PPMT(AC15/12,6,$E$25,AB38)+PPMT(AC15/12,7,$E$25,AB38)+PPMT(AC15/12,8,$E$25,AB38)+PPMT(AC15/12,9,$E$25,AB38)+PPMT(AC15/12,10,$E$25,AB38)+PPMT(AC15/12,11,$E$25,AB38)+PPMT(AC15/12,12,$E$25,AB38)</f>
        <v>2.8494942687258438</v>
      </c>
      <c r="AD38" s="26">
        <f>AC38+PPMT(AD15/12,1,$F$25,AC38)+PPMT(AD15/12,2,$F$25,AC38)+PPMT(AD15/12,3,$F$25,AC38)+PPMT(AD15/12,4,$F$25,AC38)+PPMT(AD15/12,5,$F$25,AC38)+PPMT(AD15/12,6,$F$25,AC38)+PPMT(AD15/12,7,$F$25,AC38)+PPMT(AD15/12,8,$F$25,AC38)+PPMT(AD15/12,9,$F$25,AC38)+PPMT(AD15/12,10,$F$25,AC38)+PPMT(AD15/12,11,$F$25,AC38)+PPMT(AD15/12,12,$F$25,AC38)</f>
        <v>1.9305058109867714</v>
      </c>
    </row>
    <row r="39" spans="2:30">
      <c r="J39" s="5">
        <v>2007</v>
      </c>
      <c r="Y39" s="25">
        <f>$I16</f>
        <v>7.9814396640000007</v>
      </c>
      <c r="Z39" s="25">
        <f>Y39</f>
        <v>7.9814396640000007</v>
      </c>
      <c r="AA39" s="26">
        <f>Z39+PPMT(AA16/12,1,$B$25,Z39)+PPMT(AA16/12,2,$B$25,Z39)+PPMT(AA16/12,3,$B$25,Z39)+PPMT(AA16/12,4,$B$25,Z39)+PPMT(AA16/12,5,$B$25,Z39)+PPMT(AA16/12,6,$B$25,Z39)+PPMT(AA16/12,7,$B$25,Z39)+PPMT(AA16/12,8,$B$25,Z39)+PPMT(AA16/12,9,$B$25,Z39)+PPMT(AA16/12,10,$B$25,Z39)+PPMT(AA16/12,11,$B$25,Z39)+PPMT(AA16/12,12,$B$25,Z39)</f>
        <v>7.1096421717521894</v>
      </c>
      <c r="AB39" s="26">
        <f>AA39+PPMT(AB16/12,1,$C$25,AA39)+PPMT(AB16/12,2,$C$25,AA39)+PPMT(AB16/12,3,$C$25,AA39)+PPMT(AB16/12,4,$C$25,AA39)+PPMT(AB16/12,5,$C$25,AA39)+PPMT(AB16/12,6,$C$25,AA39)+PPMT(AB16/12,7,$C$25,AA39)+PPMT(AB16/12,8,$C$25,AA39)+PPMT(AB16/12,9,$C$25,AA39)+PPMT(AB16/12,10,$C$25,AA39)+PPMT(AB16/12,11,$C$25,AA39)+PPMT(AB16/12,12,$C$25,AA39)</f>
        <v>6.1607857094096694</v>
      </c>
      <c r="AC39" s="26">
        <f>AB39+PPMT(AC16/12,1,$D$25,AB39)+PPMT(AC16/12,2,$D$25,AB39)+PPMT(AC16/12,3,$D$25,AB39)+PPMT(AC16/12,4,$D$25,AB39)+PPMT(AC16/12,5,$D$25,AB39)+PPMT(AC16/12,6,$D$25,AB39)+PPMT(AC16/12,7,$D$25,AB39)+PPMT(AC16/12,8,$D$25,AB39)+PPMT(AC16/12,9,$D$25,AB39)+PPMT(AC16/12,10,$D$25,AB39)+PPMT(AC16/12,11,$D$25,AB39)+PPMT(AC16/12,12,$D$25,AB39)</f>
        <v>5.1280589647986101</v>
      </c>
      <c r="AD39" s="26">
        <f>AC39+PPMT(AD16/12,1,$E$25,AC39)+PPMT(AD16/12,2,$E$25,AC39)+PPMT(AD16/12,3,$E$25,AC39)+PPMT(AD16/12,4,$E$25,AC39)+PPMT(AD16/12,5,$E$25,AC39)+PPMT(AD16/12,6,$E$25,AC39)+PPMT(AD16/12,7,$E$25,AC39)+PPMT(AD16/12,8,$E$25,AC39)+PPMT(AD16/12,9,$E$25,AC39)+PPMT(AD16/12,10,$E$25,AC39)+PPMT(AD16/12,11,$E$25,AC39)+PPMT(AD16/12,12,$E$25,AC39)</f>
        <v>4.004048567691826</v>
      </c>
    </row>
    <row r="40" spans="2:30">
      <c r="J40" s="5">
        <v>2008</v>
      </c>
      <c r="Z40" s="25">
        <f>$I17</f>
        <v>8.4665048749999983</v>
      </c>
      <c r="AA40" s="25">
        <f>Z40</f>
        <v>8.4665048749999983</v>
      </c>
      <c r="AB40" s="26">
        <f>AA40+PPMT(AB17/12,1,$B$25,AA40)+PPMT(AB17/12,2,$B$25,AA40)+PPMT(AB17/12,3,$B$25,AA40)+PPMT(AB17/12,4,$B$25,AA40)+PPMT(AB17/12,5,$B$25,AA40)+PPMT(AB17/12,6,$B$25,AA40)+PPMT(AB17/12,7,$B$25,AA40)+PPMT(AB17/12,8,$B$25,AA40)+PPMT(AB17/12,9,$B$25,AA40)+PPMT(AB17/12,10,$B$25,AA40)+PPMT(AB17/12,11,$B$25,AA40)+PPMT(AB17/12,12,$B$25,AA40)</f>
        <v>7.5417246312275665</v>
      </c>
      <c r="AC40" s="26">
        <f>AB40+PPMT(AC17/12,1,$C$25,AB40)+PPMT(AC17/12,2,$C$25,AB40)+PPMT(AC17/12,3,$C$25,AB40)+PPMT(AC17/12,4,$C$25,AB40)+PPMT(AC17/12,5,$C$25,AB40)+PPMT(AC17/12,6,$C$25,AB40)+PPMT(AC17/12,7,$C$25,AB40)+PPMT(AC17/12,8,$C$25,AB40)+PPMT(AC17/12,9,$C$25,AB40)+PPMT(AC17/12,10,$C$25,AB40)+PPMT(AC17/12,11,$C$25,AB40)+PPMT(AC17/12,12,$C$25,AB40)</f>
        <v>6.5352022239564809</v>
      </c>
      <c r="AD40" s="26">
        <f>AC40+PPMT(AD17/12,1,$D$25,AC40)+PPMT(AD17/12,2,$D$25,AC40)+PPMT(AD17/12,3,$D$25,AC40)+PPMT(AD17/12,4,$D$25,AC40)+PPMT(AD17/12,5,$D$25,AC40)+PPMT(AD17/12,6,$D$25,AC40)+PPMT(AD17/12,7,$D$25,AC40)+PPMT(AD17/12,8,$D$25,AC40)+PPMT(AD17/12,9,$D$25,AC40)+PPMT(AD17/12,10,$D$25,AC40)+PPMT(AD17/12,11,$D$25,AC40)+PPMT(AD17/12,12,$D$25,AC40)</f>
        <v>5.4397123893054662</v>
      </c>
    </row>
    <row r="41" spans="2:30">
      <c r="J41" s="5">
        <v>2009</v>
      </c>
      <c r="AA41" s="25">
        <f>$I18</f>
        <v>8.5386635380000016</v>
      </c>
      <c r="AB41" s="25">
        <f>AA41</f>
        <v>8.5386635380000016</v>
      </c>
      <c r="AC41" s="26">
        <f>AB41+PPMT(AC18/12,1,$B$25,AB41)+PPMT(AC18/12,2,$B$25,AB41)+PPMT(AC18/12,3,$B$25,AB41)+PPMT(AC18/12,4,$B$25,AB41)+PPMT(AC18/12,5,$B$25,AB41)+PPMT(AC18/12,6,$B$25,AB41)+PPMT(AC18/12,7,$B$25,AB41)+PPMT(AC18/12,8,$B$25,AB41)+PPMT(AC18/12,9,$B$25,AB41)+PPMT(AC18/12,10,$B$25,AB41)+PPMT(AC18/12,11,$B$25,AB41)+PPMT(AC18/12,12,$B$25,AB41)</f>
        <v>7.60600154054708</v>
      </c>
      <c r="AD41" s="26">
        <f>AC41+PPMT(AD18/12,1,$C$25,AC41)+PPMT(AD18/12,2,$C$25,AC41)+PPMT(AD18/12,3,$C$25,AC41)+PPMT(AD18/12,4,$C$25,AC41)+PPMT(AD18/12,5,$C$25,AC41)+PPMT(AD18/12,6,$C$25,AC41)+PPMT(AD18/12,7,$C$25,AC41)+PPMT(AD18/12,8,$C$25,AC41)+PPMT(AD18/12,9,$C$25,AC41)+PPMT(AD18/12,10,$C$25,AC41)+PPMT(AD18/12,11,$C$25,AC41)+PPMT(AD18/12,12,$C$25,AC41)</f>
        <v>6.5909007042476597</v>
      </c>
    </row>
    <row r="42" spans="2:30">
      <c r="J42" s="5">
        <v>2010</v>
      </c>
      <c r="AB42" s="25">
        <f>$I19</f>
        <v>8.3151670129999999</v>
      </c>
      <c r="AC42" s="25">
        <f>AB42</f>
        <v>8.3151670129999999</v>
      </c>
      <c r="AD42" s="26">
        <f>AC42+PPMT(AD19/12,1,$B$25,AC42)+PPMT(AD19/12,2,$B$25,AC42)+PPMT(AD19/12,3,$B$25,AC42)+PPMT(AD19/12,4,$B$25,AC42)+PPMT(AD19/12,5,$B$25,AC42)+PPMT(AD19/12,6,$B$25,AC42)+PPMT(AD19/12,7,$B$25,AC42)+PPMT(AD19/12,8,$B$25,AC42)+PPMT(AD19/12,9,$B$25,AC42)+PPMT(AD19/12,10,$B$25,AC42)+PPMT(AD19/12,11,$B$25,AC42)+PPMT(AD19/12,12,$B$25,AC42)</f>
        <v>7.4069171163990024</v>
      </c>
    </row>
    <row r="43" spans="2:30">
      <c r="J43" s="5">
        <v>2011</v>
      </c>
      <c r="AC43" s="25">
        <f>$I20</f>
        <v>0</v>
      </c>
      <c r="AD43" s="25">
        <f>AC43</f>
        <v>0</v>
      </c>
    </row>
    <row r="44" spans="2:30">
      <c r="J44" s="5">
        <v>2012</v>
      </c>
      <c r="AD44" s="25">
        <f>$I21</f>
        <v>0</v>
      </c>
    </row>
    <row r="45" spans="2:30">
      <c r="J45" s="5" t="s">
        <v>70</v>
      </c>
      <c r="K45" s="25">
        <f>SUM(K25:K44)</f>
        <v>1.1020750410919204</v>
      </c>
      <c r="L45" s="25">
        <f t="shared" ref="L45:AD45" si="0">SUM(L25:L44)</f>
        <v>2.4177644446961155</v>
      </c>
      <c r="M45" s="25">
        <f t="shared" si="0"/>
        <v>3.727446811776792</v>
      </c>
      <c r="N45" s="25">
        <f t="shared" si="0"/>
        <v>4.8587191436819284</v>
      </c>
      <c r="O45" s="25">
        <f t="shared" si="0"/>
        <v>5.9765539819651767</v>
      </c>
      <c r="P45" s="25">
        <f t="shared" si="0"/>
        <v>7.1083380845275803</v>
      </c>
      <c r="Q45" s="25">
        <f t="shared" si="0"/>
        <v>8.1389286055085144</v>
      </c>
      <c r="R45" s="25">
        <f t="shared" si="0"/>
        <v>9.1336218839648105</v>
      </c>
      <c r="S45" s="25">
        <f t="shared" si="0"/>
        <v>10.19686759714201</v>
      </c>
      <c r="T45" s="25">
        <f t="shared" si="0"/>
        <v>11.401477459174513</v>
      </c>
      <c r="U45" s="25">
        <f t="shared" si="0"/>
        <v>12.879458906324423</v>
      </c>
      <c r="V45" s="25">
        <f t="shared" si="0"/>
        <v>15.245061594975153</v>
      </c>
      <c r="W45" s="25">
        <f t="shared" si="0"/>
        <v>18.302026175100931</v>
      </c>
      <c r="X45" s="25">
        <f t="shared" si="0"/>
        <v>21.778966835584601</v>
      </c>
      <c r="Y45" s="25">
        <f t="shared" si="0"/>
        <v>26.801916923337277</v>
      </c>
      <c r="Z45" s="25">
        <f t="shared" si="0"/>
        <v>31.746825306289104</v>
      </c>
      <c r="AA45" s="25">
        <f t="shared" si="0"/>
        <v>35.833330051538525</v>
      </c>
      <c r="AB45" s="25">
        <f t="shared" si="0"/>
        <v>38.88913680825268</v>
      </c>
      <c r="AC45" s="25">
        <f t="shared" si="0"/>
        <v>32.918519108060678</v>
      </c>
      <c r="AD45" s="25">
        <f t="shared" si="0"/>
        <v>26.258303366711246</v>
      </c>
    </row>
    <row r="48" spans="2:30">
      <c r="J48" s="5" t="s">
        <v>68</v>
      </c>
      <c r="K48" s="5" t="s">
        <v>69</v>
      </c>
    </row>
    <row r="49" spans="10:30">
      <c r="J49" s="5" t="s">
        <v>66</v>
      </c>
    </row>
    <row r="50" spans="10:30">
      <c r="J50" s="5">
        <v>1993</v>
      </c>
      <c r="K50" s="25">
        <f>$I2*K2</f>
        <v>8.1112723024365341E-2</v>
      </c>
      <c r="L50" s="25">
        <f>$I2*L2</f>
        <v>7.3177782728503518E-2</v>
      </c>
      <c r="M50" s="26">
        <f>-1*(IPMT(M2/12,1,$B$25,L25)+IPMT(M2/12,2,$B$25,L25)+IPMT(M2/12,3,$B$25,L25)+IPMT(M2/12,4,$B$25,L25)+IPMT(M2/12,5,$B$25,L25)+IPMT(M2/12,6,$B$25,L25)+IPMT(M2/12,7,$B$25,L25)+IPMT(M2/12,8,$B$25,L25)+IPMT(M2/12,9,$B$25,L25)+IPMT(M2/12,10,$B$25,L25)+IPMT(M2/12,11,$B$25,L25)+IPMT(M2/12,12,$B$25,L25))</f>
        <v>8.7781961700322431E-2</v>
      </c>
      <c r="N50" s="26">
        <f>-1*(IPMT(N2/12,1,$C$25,M25)+IPMT(N2/12,2,$C$25,M25)+IPMT(N2/12,3,$C$25,M25)+IPMT(N2/12,4,$C$25,M25)+IPMT(N2/12,5,$C$25,M25)+IPMT(N2/12,6,$C$25,M25)+IPMT(N2/12,7,$C$25,M25)+IPMT(N2/12,8,$C$25,M25)+IPMT(N2/12,9,$C$25,M25)+IPMT(N2/12,10,$C$25,M25)+IPMT(N2/12,11,$C$25,M25)+IPMT(N2/12,12,$C$25,M25))</f>
        <v>8.2879713234621788E-2</v>
      </c>
      <c r="O50" s="26">
        <f>-1*(IPMT(O2/12,1,$D$25,N25)+IPMT(O2/12,2,$D$25,N25)+IPMT(O2/12,3,$D$25,N25)+IPMT(O2/12,4,$D$25,N25)+IPMT(O2/12,5,$D$25,N25)+IPMT(O2/12,6,$D$25,N25)+IPMT(O2/12,7,$D$25,N25)+IPMT(O2/12,8,$D$25,N25)+IPMT(O2/12,9,$D$25,N25)+IPMT(O2/12,10,$D$25,N25)+IPMT(O2/12,11,$D$25,N25)+IPMT(O2/12,12,$D$25,N25))</f>
        <v>6.8700135748890376E-2</v>
      </c>
      <c r="P50" s="26">
        <f>-1*(IPMT(P2/12,1,$E$25,O25)+IPMT(P2/12,2,$E$25,O25)+IPMT(P2/12,3,$E$25,O25)+IPMT(P2/12,4,$E$25,O25)+IPMT(P2/12,5,$E$25,O25)+IPMT(P2/12,6,$E$25,O25)+IPMT(P2/12,7,$E$25,O25)+IPMT(P2/12,8,$E$25,O25)+IPMT(P2/12,9,$E$25,O25)+IPMT(P2/12,10,$E$25,O25)+IPMT(P2/12,11,$E$25,O25)+IPMT(P2/12,12,$E$25,O25))</f>
        <v>5.749071892020248E-2</v>
      </c>
      <c r="Q50" s="26">
        <f>-1*(IPMT(Q2/12,1,$F$25,P25)+IPMT(Q2/12,2,$F$25,P25)+IPMT(Q2/12,3,$F$25,P25)+IPMT(Q2/12,4,$F$25,P25)+IPMT(Q2/12,5,$F$25,P25)+IPMT(Q2/12,6,$F$25,P25)+IPMT(Q2/12,7,$F$25,P25)+IPMT(Q2/12,8,$F$25,P25)+IPMT(Q2/12,9,$F$25,P25)+IPMT(Q2/12,10,$F$25,P25)+IPMT(Q2/12,11,$F$25,P25)+IPMT(Q2/12,12,$F$25,P25))</f>
        <v>3.9533647149605534E-2</v>
      </c>
      <c r="R50" s="26">
        <f>-1*(IPMT(R2/12,1,$G$25,Q25)+IPMT(R2/12,2,$G$25,Q25)+IPMT(R2/12,3,$G$25,Q25)+IPMT(R2/12,4,$G$25,Q25)+IPMT(R2/12,5,$G$25,Q25)+IPMT(R2/12,6,$G$25,Q25)+IPMT(R2/12,7,$G$25,Q25)+IPMT(R2/12,8,$G$25,Q25)+IPMT(R2/12,9,$G$25,Q25)+IPMT(R2/12,10,$G$25,Q25)+IPMT(R2/12,11,$G$25,Q25)+IPMT(R2/12,12,$G$25,Q25))</f>
        <v>2.3281962162451347E-2</v>
      </c>
      <c r="S50" s="26">
        <f>-1*(IPMT(S2/12,1,$H$25,R25)+IPMT(S2/12,2,$H$25,R25)+IPMT(S2/12,3,$H$25,R25)+IPMT(S2/12,4,$H$25,R25)+IPMT(S2/12,5,$H$25,R25)+IPMT(S2/12,6,$H$25,R25)+IPMT(S2/12,7,$H$25,R25)+IPMT(S2/12,8,$H$25,R25)+IPMT(S2/12,9,$H$25,R25)+IPMT(S2/12,10,$H$25,R25)+IPMT(S2/12,11,$H$25,R25)+IPMT(S2/12,12,$H$25,R25))</f>
        <v>9.8753999077003801E-3</v>
      </c>
    </row>
    <row r="51" spans="10:30">
      <c r="J51" s="5">
        <v>1994</v>
      </c>
      <c r="L51" s="25">
        <f>$I3*L3</f>
        <v>8.7361776399318566E-2</v>
      </c>
      <c r="M51" s="25">
        <f>$I3*M3</f>
        <v>0.11025477202203156</v>
      </c>
      <c r="N51" s="26">
        <f>-1*(IPMT(N3/12,1,$B$25,M26)+IPMT(N3/12,2,$B$25,M26)+IPMT(N3/12,3,$B$25,M26)+IPMT(N3/12,4,$B$25,M26)+IPMT(N3/12,5,$B$25,M26)+IPMT(N3/12,6,$B$25,M26)+IPMT(N3/12,7,$B$25,M26)+IPMT(N3/12,8,$B$25,M26)+IPMT(N3/12,9,$B$25,M26)+IPMT(N3/12,10,$B$25,M26)+IPMT(N3/12,11,$B$25,M26)+IPMT(N3/12,12,$B$25,M26))</f>
        <v>0.11242162284056553</v>
      </c>
      <c r="O51" s="26">
        <f>-1*(IPMT(O3/12,1,$C$25,N26)+IPMT(O3/12,2,$C$25,N26)+IPMT(O3/12,3,$C$25,N26)+IPMT(O3/12,4,$C$25,N26)+IPMT(O3/12,5,$C$25,N26)+IPMT(O3/12,6,$C$25,N26)+IPMT(O3/12,7,$C$25,N26)+IPMT(O3/12,8,$C$25,N26)+IPMT(O3/12,9,$C$25,N26)+IPMT(O3/12,10,$C$25,N26)+IPMT(O3/12,11,$C$25,N26)+IPMT(O3/12,12,$C$25,N26))</f>
        <v>9.6266543469392438E-2</v>
      </c>
      <c r="P51" s="26">
        <f>-1*(IPMT(P3/12,1,$D$25,O26)+IPMT(P3/12,2,$D$25,O26)+IPMT(P3/12,3,$D$25,O26)+IPMT(P3/12,4,$D$25,O26)+IPMT(P3/12,5,$D$25,O26)+IPMT(P3/12,6,$D$25,O26)+IPMT(P3/12,7,$D$25,O26)+IPMT(P3/12,8,$D$25,O26)+IPMT(P3/12,9,$D$25,O26)+IPMT(P3/12,10,$D$25,O26)+IPMT(P3/12,11,$D$25,O26)+IPMT(P3/12,12,$D$25,O26))</f>
        <v>8.4616937170770665E-2</v>
      </c>
      <c r="Q51" s="26">
        <f>-1*(IPMT(Q3/12,1,$E$25,P26)+IPMT(Q3/12,2,$E$25,P26)+IPMT(Q3/12,3,$E$25,P26)+IPMT(Q3/12,4,$E$25,P26)+IPMT(Q3/12,5,$E$25,P26)+IPMT(Q3/12,6,$E$25,P26)+IPMT(Q3/12,7,$E$25,P26)+IPMT(Q3/12,8,$E$25,P26)+IPMT(Q3/12,9,$E$25,P26)+IPMT(Q3/12,10,$E$25,P26)+IPMT(Q3/12,11,$E$25,P26)+IPMT(Q3/12,12,$E$25,P26))</f>
        <v>6.3198193386125451E-2</v>
      </c>
      <c r="R51" s="26">
        <f>-1*(IPMT(R3/12,1,$F$25,Q26)+IPMT(R3/12,2,$F$25,Q26)+IPMT(R3/12,3,$F$25,Q26)+IPMT(R3/12,4,$F$25,Q26)+IPMT(R3/12,5,$F$25,Q26)+IPMT(R3/12,6,$F$25,Q26)+IPMT(R3/12,7,$F$25,Q26)+IPMT(R3/12,8,$F$25,Q26)+IPMT(R3/12,9,$F$25,Q26)+IPMT(R3/12,10,$F$25,Q26)+IPMT(R3/12,11,$F$25,Q26)+IPMT(R3/12,12,$F$25,Q26))</f>
        <v>4.403063422330214E-2</v>
      </c>
      <c r="S51" s="26">
        <f>-1*(IPMT(S3/12,1,$G$25,R26)+IPMT(S3/12,2,$G$25,R26)+IPMT(S3/12,3,$G$25,R26)+IPMT(S3/12,4,$G$25,R26)+IPMT(S3/12,5,$G$25,R26)+IPMT(S3/12,6,$G$25,R26)+IPMT(S3/12,7,$G$25,R26)+IPMT(S3/12,8,$G$25,R26)+IPMT(S3/12,9,$G$25,R26)+IPMT(S3/12,10,$G$25,R26)+IPMT(S3/12,11,$G$25,R26)+IPMT(S3/12,12,$G$25,R26))</f>
        <v>3.2341017195133097E-2</v>
      </c>
      <c r="T51" s="26">
        <f>-1*(IPMT(T3/12,1,$H$25,S26)+IPMT(T3/12,2,$H$25,S26)+IPMT(T3/12,3,$H$25,S26)+IPMT(T3/12,4,$H$25,S26)+IPMT(T3/12,5,$H$25,S26)+IPMT(T3/12,6,$H$25,S26)+IPMT(T3/12,7,$H$25,S26)+IPMT(T3/12,8,$H$25,S26)+IPMT(T3/12,9,$H$25,S26)+IPMT(T3/12,10,$H$25,S26)+IPMT(T3/12,11,$H$25,S26)+IPMT(T3/12,12,$H$25,S26))</f>
        <v>8.8998805373267376E-3</v>
      </c>
    </row>
    <row r="52" spans="10:30">
      <c r="J52" s="5">
        <v>1995</v>
      </c>
      <c r="M52" s="25">
        <f>$I4*M4</f>
        <v>0.1198791840704154</v>
      </c>
      <c r="N52" s="25">
        <f>$I4*N4</f>
        <v>0.12846241920672199</v>
      </c>
      <c r="O52" s="26">
        <f>-1*(IPMT(O4/12,1,$B$25,N27)+IPMT(O4/12,2,$B$25,N27)+IPMT(O4/12,3,$B$25,N27)+IPMT(O4/12,4,$B$25,N27)+IPMT(O4/12,5,$B$25,N27)+IPMT(O4/12,6,$B$25,N27)+IPMT(O4/12,7,$B$25,N27)+IPMT(O4/12,8,$B$25,N27)+IPMT(O4/12,9,$B$25,N27)+IPMT(O4/12,10,$B$25,N27)+IPMT(O4/12,11,$B$25,N27)+IPMT(O4/12,12,$B$25,N27))</f>
        <v>0.11864067663582833</v>
      </c>
      <c r="P52" s="26">
        <f>-1*(IPMT(P4/12,1,$C$25,O27)+IPMT(P4/12,2,$C$25,O27)+IPMT(P4/12,3,$C$25,O27)+IPMT(P4/12,4,$C$25,O27)+IPMT(P4/12,5,$C$25,O27)+IPMT(P4/12,6,$C$25,O27)+IPMT(P4/12,7,$C$25,O27)+IPMT(P4/12,8,$C$25,O27)+IPMT(P4/12,9,$C$25,O27)+IPMT(P4/12,10,$C$25,O27)+IPMT(P4/12,11,$C$25,O27)+IPMT(P4/12,12,$C$25,O27))</f>
        <v>0.10772982783357753</v>
      </c>
      <c r="Q52" s="26">
        <f>-1*(IPMT(Q4/12,1,$D$25,P27)+IPMT(Q4/12,2,$D$25,P27)+IPMT(Q4/12,3,$D$25,P27)+IPMT(Q4/12,4,$D$25,P27)+IPMT(Q4/12,5,$D$25,P27)+IPMT(Q4/12,6,$D$25,P27)+IPMT(Q4/12,7,$D$25,P27)+IPMT(Q4/12,8,$D$25,P27)+IPMT(Q4/12,9,$D$25,P27)+IPMT(Q4/12,10,$D$25,P27)+IPMT(Q4/12,11,$D$25,P27)+IPMT(Q4/12,12,$D$25,P27))</f>
        <v>8.4513661187272493E-2</v>
      </c>
      <c r="R52" s="26">
        <f>-1*(IPMT(R4/12,1,$E$25,Q27)+IPMT(R4/12,2,$E$25,Q27)+IPMT(R4/12,3,$E$25,Q27)+IPMT(R4/12,4,$E$25,Q27)+IPMT(R4/12,5,$E$25,Q27)+IPMT(R4/12,6,$E$25,Q27)+IPMT(R4/12,7,$E$25,Q27)+IPMT(R4/12,8,$E$25,Q27)+IPMT(R4/12,9,$E$25,Q27)+IPMT(R4/12,10,$E$25,Q27)+IPMT(R4/12,11,$E$25,Q27)+IPMT(R4/12,12,$E$25,Q27))</f>
        <v>6.3957354992105336E-2</v>
      </c>
      <c r="S52" s="26">
        <f>-1*(IPMT(S4/12,1,$F$25,R27)+IPMT(S4/12,2,$F$25,R27)+IPMT(S4/12,3,$F$25,R27)+IPMT(S4/12,4,$F$25,R27)+IPMT(S4/12,5,$F$25,R27)+IPMT(S4/12,6,$F$25,R27)+IPMT(S4/12,7,$F$25,R27)+IPMT(S4/12,8,$F$25,R27)+IPMT(S4/12,9,$F$25,R27)+IPMT(S4/12,10,$F$25,R27)+IPMT(S4/12,11,$F$25,R27)+IPMT(S4/12,12,$F$25,R27))</f>
        <v>5.5582360974687127E-2</v>
      </c>
      <c r="T52" s="26">
        <f>-1*(IPMT(T4/12,1,$G$25,S27)+IPMT(T4/12,2,$G$25,S27)+IPMT(T4/12,3,$G$25,S27)+IPMT(T4/12,4,$G$25,S27)+IPMT(T4/12,5,$G$25,S27)+IPMT(T4/12,6,$G$25,S27)+IPMT(T4/12,7,$G$25,S27)+IPMT(T4/12,8,$G$25,S27)+IPMT(T4/12,9,$G$25,S27)+IPMT(T4/12,10,$G$25,S27)+IPMT(T4/12,11,$G$25,S27)+IPMT(T4/12,12,$G$25,S27))</f>
        <v>2.6455493178329126E-2</v>
      </c>
      <c r="U52" s="26">
        <f>-1*(IPMT(U4/12,1,$H$25,T27)+IPMT(U4/12,2,$H$25,T27)+IPMT(U4/12,3,$H$25,T27)+IPMT(U4/12,4,$H$25,T27)+IPMT(U4/12,5,$H$25,T27)+IPMT(U4/12,6,$H$25,T27)+IPMT(U4/12,7,$H$25,T27)+IPMT(U4/12,8,$H$25,T27)+IPMT(U4/12,9,$H$25,T27)+IPMT(U4/12,10,$H$25,T27)+IPMT(U4/12,11,$H$25,T27)+IPMT(U4/12,12,$H$25,T27))</f>
        <v>6.8364295576091886E-3</v>
      </c>
    </row>
    <row r="53" spans="10:30">
      <c r="J53" s="5">
        <v>1996</v>
      </c>
      <c r="N53" s="25">
        <f>$I5*N5</f>
        <v>0.1258956936102</v>
      </c>
      <c r="O53" s="25">
        <f>$I5*O5</f>
        <v>0.1222506067128</v>
      </c>
      <c r="P53" s="26">
        <f>-1*(IPMT(P5/12,1,$B$25,O28)+IPMT(P5/12,2,$B$25,O28)+IPMT(P5/12,3,$B$25,O28)+IPMT(P5/12,4,$B$25,O28)+IPMT(P5/12,5,$B$25,O28)+IPMT(P5/12,6,$B$25,O28)+IPMT(P5/12,7,$B$25,O28)+IPMT(P5/12,8,$B$25,O28)+IPMT(P5/12,9,$B$25,O28)+IPMT(P5/12,10,$B$25,O28)+IPMT(P5/12,11,$B$25,O28)+IPMT(P5/12,12,$B$25,O28))</f>
        <v>0.11979288146404519</v>
      </c>
      <c r="Q53" s="26">
        <f>-1*(IPMT(Q5/12,1,$C$25,P28)+IPMT(Q5/12,2,$C$25,P28)+IPMT(Q5/12,3,$C$25,P28)+IPMT(Q5/12,4,$C$25,P28)+IPMT(Q5/12,5,$C$25,P28)+IPMT(Q5/12,6,$C$25,P28)+IPMT(Q5/12,7,$C$25,P28)+IPMT(Q5/12,8,$C$25,P28)+IPMT(Q5/12,9,$C$25,P28)+IPMT(Q5/12,10,$C$25,P28)+IPMT(Q5/12,11,$C$25,P28)+IPMT(Q5/12,12,$C$25,P28))</f>
        <v>9.7083981940289638E-2</v>
      </c>
      <c r="R53" s="26">
        <f>-1*(IPMT(R5/12,1,$D$25,Q28)+IPMT(R5/12,2,$D$25,Q28)+IPMT(R5/12,3,$D$25,Q28)+IPMT(R5/12,4,$D$25,Q28)+IPMT(R5/12,5,$D$25,Q28)+IPMT(R5/12,6,$D$25,Q28)+IPMT(R5/12,7,$D$25,Q28)+IPMT(R5/12,8,$D$25,Q28)+IPMT(R5/12,9,$D$25,Q28)+IPMT(R5/12,10,$D$25,Q28)+IPMT(R5/12,11,$D$25,Q28)+IPMT(R5/12,12,$D$25,Q28))</f>
        <v>7.7177632725298442E-2</v>
      </c>
      <c r="S53" s="26">
        <f>-1*(IPMT(S5/12,1,$E$25,R28)+IPMT(S5/12,2,$E$25,R28)+IPMT(S5/12,3,$E$25,R28)+IPMT(S5/12,4,$E$25,R28)+IPMT(S5/12,5,$E$25,R28)+IPMT(S5/12,6,$E$25,R28)+IPMT(S5/12,7,$E$25,R28)+IPMT(S5/12,8,$E$25,R28)+IPMT(S5/12,9,$E$25,R28)+IPMT(S5/12,10,$E$25,R28)+IPMT(S5/12,11,$E$25,R28)+IPMT(S5/12,12,$E$25,R28))</f>
        <v>7.2855771641974529E-2</v>
      </c>
      <c r="T53" s="26">
        <f>-1*(IPMT(T5/12,1,$F$25,S28)+IPMT(T5/12,2,$F$25,S28)+IPMT(T5/12,3,$F$25,S28)+IPMT(T5/12,4,$F$25,S28)+IPMT(T5/12,5,$F$25,S28)+IPMT(T5/12,6,$F$25,S28)+IPMT(T5/12,7,$F$25,S28)+IPMT(T5/12,8,$F$25,S28)+IPMT(T5/12,9,$F$25,S28)+IPMT(T5/12,10,$F$25,S28)+IPMT(T5/12,11,$F$25,S28)+IPMT(T5/12,12,$F$25,S28))</f>
        <v>4.101868072544923E-2</v>
      </c>
      <c r="U53" s="26">
        <f>-1*(IPMT(U5/12,1,$G$25,T28)+IPMT(U5/12,2,$G$25,T28)+IPMT(U5/12,3,$G$25,T28)+IPMT(U5/12,4,$G$25,T28)+IPMT(U5/12,5,$G$25,T28)+IPMT(U5/12,6,$G$25,T28)+IPMT(U5/12,7,$G$25,T28)+IPMT(U5/12,8,$G$25,T28)+IPMT(U5/12,9,$G$25,T28)+IPMT(U5/12,10,$G$25,T28)+IPMT(U5/12,11,$G$25,T28)+IPMT(U5/12,12,$G$25,T28))</f>
        <v>1.8324505525042001E-2</v>
      </c>
      <c r="V53" s="26">
        <f>-1*(IPMT(V5/12,1,$H$25,U28)+IPMT(V5/12,2,$H$25,U28)+IPMT(V5/12,3,$H$25,U28)+IPMT(V5/12,4,$H$25,U28)+IPMT(V5/12,5,$H$25,U28)+IPMT(V5/12,6,$H$25,U28)+IPMT(V5/12,7,$H$25,U28)+IPMT(V5/12,8,$H$25,U28)+IPMT(V5/12,9,$H$25,U28)+IPMT(V5/12,10,$H$25,U28)+IPMT(V5/12,11,$H$25,U28)+IPMT(V5/12,12,$H$25,U28))</f>
        <v>5.7072540083115001E-3</v>
      </c>
    </row>
    <row r="54" spans="10:30">
      <c r="J54" s="5">
        <v>1997</v>
      </c>
      <c r="O54" s="25">
        <f>$I6*O6</f>
        <v>0.1369799713432</v>
      </c>
      <c r="P54" s="25">
        <f>$I6*P6</f>
        <v>0.14106423654380001</v>
      </c>
      <c r="Q54" s="26">
        <f>-1*(IPMT(Q6/12,1,$B$25,P29)+IPMT(Q6/12,2,$B$25,P29)+IPMT(Q6/12,3,$B$25,P29)+IPMT(Q6/12,4,$B$25,P29)+IPMT(Q6/12,5,$B$25,P29)+IPMT(Q6/12,6,$B$25,P29)+IPMT(Q6/12,7,$B$25,P29)+IPMT(Q6/12,8,$B$25,P29)+IPMT(Q6/12,9,$B$25,P29)+IPMT(Q6/12,10,$B$25,P29)+IPMT(Q6/12,11,$B$25,P29)+IPMT(Q6/12,12,$B$25,P29))</f>
        <v>0.12330361906707263</v>
      </c>
      <c r="R54" s="26">
        <f>-1*(IPMT(R6/12,1,$C$25,Q29)+IPMT(R6/12,2,$C$25,Q29)+IPMT(R6/12,3,$C$25,Q29)+IPMT(R6/12,4,$C$25,Q29)+IPMT(R6/12,5,$C$25,Q29)+IPMT(R6/12,6,$C$25,Q29)+IPMT(R6/12,7,$C$25,Q29)+IPMT(R6/12,8,$C$25,Q29)+IPMT(R6/12,9,$C$25,Q29)+IPMT(R6/12,10,$C$25,Q29)+IPMT(R6/12,11,$C$25,Q29)+IPMT(R6/12,12,$C$25,Q29))</f>
        <v>0.10127036110570629</v>
      </c>
      <c r="S54" s="26">
        <f>-1*(IPMT(S6/12,1,$D$25,R29)+IPMT(S6/12,2,$D$25,R29)+IPMT(S6/12,3,$D$25,R29)+IPMT(S6/12,4,$D$25,R29)+IPMT(S6/12,5,$D$25,R29)+IPMT(S6/12,6,$D$25,R29)+IPMT(S6/12,7,$D$25,R29)+IPMT(S6/12,8,$D$25,R29)+IPMT(S6/12,9,$D$25,R29)+IPMT(S6/12,10,$D$25,R29)+IPMT(S6/12,11,$D$25,R29)+IPMT(S6/12,12,$D$25,R29))</f>
        <v>0.10042334433101162</v>
      </c>
      <c r="T54" s="26">
        <f>-1*(IPMT(T6/12,1,$E$25,S29)+IPMT(T6/12,2,$E$25,S29)+IPMT(T6/12,3,$E$25,S29)+IPMT(T6/12,4,$E$25,S29)+IPMT(T6/12,5,$E$25,S29)+IPMT(T6/12,6,$E$25,S29)+IPMT(T6/12,7,$E$25,S29)+IPMT(T6/12,8,$E$25,S29)+IPMT(T6/12,9,$E$25,S29)+IPMT(T6/12,10,$E$25,S29)+IPMT(T6/12,11,$E$25,S29)+IPMT(T6/12,12,$E$25,S29))</f>
        <v>6.140976780461406E-2</v>
      </c>
      <c r="U54" s="26">
        <f>-1*(IPMT(U6/12,1,$F$25,T29)+IPMT(U6/12,2,$F$25,T29)+IPMT(U6/12,3,$F$25,T29)+IPMT(U6/12,4,$F$25,T29)+IPMT(U6/12,5,$F$25,T29)+IPMT(U6/12,6,$F$25,T29)+IPMT(U6/12,7,$F$25,T29)+IPMT(U6/12,8,$F$25,T29)+IPMT(U6/12,9,$F$25,T29)+IPMT(U6/12,10,$F$25,T29)+IPMT(U6/12,11,$F$25,T29)+IPMT(U6/12,12,$F$25,T29))</f>
        <v>3.245532839603113E-2</v>
      </c>
      <c r="V54" s="26">
        <f>-1*(IPMT(V6/12,1,$G$25,U29)+IPMT(V6/12,2,$G$25,U29)+IPMT(V6/12,3,$G$25,U29)+IPMT(V6/12,4,$G$25,U29)+IPMT(V6/12,5,$G$25,U29)+IPMT(V6/12,6,$G$25,U29)+IPMT(V6/12,7,$G$25,U29)+IPMT(V6/12,8,$G$25,U29)+IPMT(V6/12,9,$G$25,U29)+IPMT(V6/12,10,$G$25,U29)+IPMT(V6/12,11,$G$25,U29)+IPMT(V6/12,12,$G$25,U29))</f>
        <v>1.7475175656480057E-2</v>
      </c>
      <c r="W54" s="26">
        <f>-1*(IPMT(W6/12,1,$H$25,V29)+IPMT(W6/12,2,$H$25,V29)+IPMT(W6/12,3,$H$25,V29)+IPMT(W6/12,4,$H$25,V29)+IPMT(W6/12,5,$H$25,V29)+IPMT(W6/12,6,$H$25,V29)+IPMT(W6/12,7,$H$25,V29)+IPMT(W6/12,8,$H$25,V29)+IPMT(W6/12,9,$H$25,V29)+IPMT(W6/12,10,$H$25,V29)+IPMT(W6/12,11,$H$25,V29)+IPMT(W6/12,12,$H$25,V29))</f>
        <v>6.181960315546374E-3</v>
      </c>
    </row>
    <row r="55" spans="10:30">
      <c r="J55" s="5">
        <v>1998</v>
      </c>
      <c r="P55" s="25">
        <f>$I7*P7</f>
        <v>0.15929262800000002</v>
      </c>
      <c r="Q55" s="25">
        <f>$I7*Q7</f>
        <v>0.14652083600000002</v>
      </c>
      <c r="R55" s="26">
        <f>-1*(IPMT(R7/12,1,$B$25,Q30)+IPMT(R7/12,2,$B$25,Q30)+IPMT(R7/12,3,$B$25,Q30)+IPMT(R7/12,4,$B$25,Q30)+IPMT(R7/12,5,$B$25,Q30)+IPMT(R7/12,6,$B$25,Q30)+IPMT(R7/12,7,$B$25,Q30)+IPMT(R7/12,8,$B$25,Q30)+IPMT(R7/12,9,$B$25,Q30)+IPMT(R7/12,10,$B$25,Q30)+IPMT(R7/12,11,$B$25,Q30)+IPMT(R7/12,12,$B$25,Q30))</f>
        <v>0.13000529389544638</v>
      </c>
      <c r="S55" s="26">
        <f>-1*(IPMT(S7/12,1,$C$25,R30)+IPMT(S7/12,2,$C$25,R30)+IPMT(S7/12,3,$C$25,R30)+IPMT(S7/12,4,$C$25,R30)+IPMT(S7/12,5,$C$25,R30)+IPMT(S7/12,6,$C$25,R30)+IPMT(S7/12,7,$C$25,R30)+IPMT(S7/12,8,$C$25,R30)+IPMT(S7/12,9,$C$25,R30)+IPMT(S7/12,10,$C$25,R30)+IPMT(S7/12,11,$C$25,R30)+IPMT(S7/12,12,$C$25,R30))</f>
        <v>0.13318931699678963</v>
      </c>
      <c r="T55" s="26">
        <f>-1*(IPMT(T7/12,1,$D$25,S30)+IPMT(T7/12,2,$D$25,S30)+IPMT(T7/12,3,$D$25,S30)+IPMT(T7/12,4,$D$25,S30)+IPMT(T7/12,5,$D$25,S30)+IPMT(T7/12,6,$D$25,S30)+IPMT(T7/12,7,$D$25,S30)+IPMT(T7/12,8,$D$25,S30)+IPMT(T7/12,9,$D$25,S30)+IPMT(T7/12,10,$D$25,S30)+IPMT(T7/12,11,$D$25,S30)+IPMT(T7/12,12,$D$25,S30))</f>
        <v>8.555302052655607E-2</v>
      </c>
      <c r="U55" s="26">
        <f>-1*(IPMT(U7/12,1,$E$25,T30)+IPMT(U7/12,2,$E$25,T30)+IPMT(U7/12,3,$E$25,T30)+IPMT(U7/12,4,$E$25,T30)+IPMT(U7/12,5,$E$25,T30)+IPMT(U7/12,6,$E$25,T30)+IPMT(U7/12,7,$E$25,T30)+IPMT(U7/12,8,$E$25,T30)+IPMT(U7/12,9,$E$25,T30)+IPMT(U7/12,10,$E$25,T30)+IPMT(U7/12,11,$E$25,T30)+IPMT(U7/12,12,$E$25,T30))</f>
        <v>4.9119999677518032E-2</v>
      </c>
      <c r="V55" s="26">
        <f>-1*(IPMT(V7/12,1,$F$25,U30)+IPMT(V7/12,2,$F$25,U30)+IPMT(V7/12,3,$F$25,U30)+IPMT(V7/12,4,$F$25,U30)+IPMT(V7/12,5,$F$25,U30)+IPMT(V7/12,6,$F$25,U30)+IPMT(V7/12,7,$F$25,U30)+IPMT(V7/12,8,$F$25,U30)+IPMT(V7/12,9,$F$25,U30)+IPMT(V7/12,10,$F$25,U30)+IPMT(V7/12,11,$F$25,U30)+IPMT(V7/12,12,$F$25,U30))</f>
        <v>3.1293486870387112E-2</v>
      </c>
      <c r="W55" s="26">
        <f>-1*(IPMT(W7/12,1,$G$25,V30)+IPMT(W7/12,2,$G$25,V30)+IPMT(W7/12,3,$G$25,V30)+IPMT(W7/12,4,$G$25,V30)+IPMT(W7/12,5,$G$25,V30)+IPMT(W7/12,6,$G$25,V30)+IPMT(W7/12,7,$G$25,V30)+IPMT(W7/12,8,$G$25,V30)+IPMT(W7/12,9,$G$25,V30)+IPMT(W7/12,10,$G$25,V30)+IPMT(W7/12,11,$G$25,V30)+IPMT(W7/12,12,$G$25,V30))</f>
        <v>1.913946126658049E-2</v>
      </c>
      <c r="X55" s="26">
        <f>-1*(IPMT(X7/12,1,$H$25,W30)+IPMT(X7/12,2,$H$25,W30)+IPMT(X7/12,3,$H$25,W30)+IPMT(X7/12,4,$H$25,W30)+IPMT(X7/12,5,$H$25,W30)+IPMT(X7/12,6,$H$25,W30)+IPMT(X7/12,7,$H$25,W30)+IPMT(X7/12,8,$H$25,W30)+IPMT(X7/12,9,$H$25,W30)+IPMT(X7/12,10,$H$25,W30)+IPMT(X7/12,11,$H$25,W30)+IPMT(X7/12,12,$H$25,W30))</f>
        <v>1.005093754872575E-2</v>
      </c>
    </row>
    <row r="56" spans="10:30">
      <c r="J56" s="5">
        <v>1999</v>
      </c>
      <c r="Q56" s="25">
        <f>$I8*Q8</f>
        <v>0.15820137254040001</v>
      </c>
      <c r="R56" s="25">
        <f>$I8*R8</f>
        <v>0.14785890992880002</v>
      </c>
      <c r="S56" s="26">
        <f>-1*(IPMT(S8/12,1,$B$25,R31)+IPMT(S8/12,2,$B$25,R31)+IPMT(S8/12,3,$B$25,R31)+IPMT(S8/12,4,$B$25,R31)+IPMT(S8/12,5,$B$25,R31)+IPMT(S8/12,6,$B$25,R31)+IPMT(S8/12,7,$B$25,R31)+IPMT(S8/12,8,$B$25,R31)+IPMT(S8/12,9,$B$25,R31)+IPMT(S8/12,10,$B$25,R31)+IPMT(S8/12,11,$B$25,R31)+IPMT(S8/12,12,$B$25,R31))</f>
        <v>0.16383919247489309</v>
      </c>
      <c r="T56" s="26">
        <f>-1*(IPMT(T8/12,1,$C$25,S31)+IPMT(T8/12,2,$C$25,S31)+IPMT(T8/12,3,$C$25,S31)+IPMT(T8/12,4,$C$25,S31)+IPMT(T8/12,5,$C$25,S31)+IPMT(T8/12,6,$C$25,S31)+IPMT(T8/12,7,$C$25,S31)+IPMT(T8/12,8,$C$25,S31)+IPMT(T8/12,9,$C$25,S31)+IPMT(T8/12,10,$C$25,S31)+IPMT(T8/12,11,$C$25,S31)+IPMT(T8/12,12,$C$25,S31))</f>
        <v>0.10872632187090962</v>
      </c>
      <c r="U56" s="26">
        <f>-1*(IPMT(U8/12,1,$D$25,T31)+IPMT(U8/12,2,$D$25,T31)+IPMT(U8/12,3,$D$25,T31)+IPMT(U8/12,4,$D$25,T31)+IPMT(U8/12,5,$D$25,T31)+IPMT(U8/12,6,$D$25,T31)+IPMT(U8/12,7,$D$25,T31)+IPMT(U8/12,8,$D$25,T31)+IPMT(U8/12,9,$D$25,T31)+IPMT(U8/12,10,$D$25,T31)+IPMT(U8/12,11,$D$25,T31)+IPMT(U8/12,12,$D$25,T31))</f>
        <v>6.5587024490515802E-2</v>
      </c>
      <c r="V56" s="26">
        <f>-1*(IPMT(V8/12,1,$E$25,U31)+IPMT(V8/12,2,$E$25,U31)+IPMT(V8/12,3,$E$25,U31)+IPMT(V8/12,4,$E$25,U31)+IPMT(V8/12,5,$E$25,U31)+IPMT(V8/12,6,$E$25,U31)+IPMT(V8/12,7,$E$25,U31)+IPMT(V8/12,8,$E$25,U31)+IPMT(V8/12,9,$E$25,U31)+IPMT(V8/12,10,$E$25,U31)+IPMT(V8/12,11,$E$25,U31)+IPMT(V8/12,12,$E$25,U31))</f>
        <v>4.5399345567233809E-2</v>
      </c>
      <c r="W56" s="26">
        <f>-1*(IPMT(W8/12,1,$F$25,V31)+IPMT(W8/12,2,$F$25,V31)+IPMT(W8/12,3,$F$25,V31)+IPMT(W8/12,4,$F$25,V31)+IPMT(W8/12,5,$F$25,V31)+IPMT(W8/12,6,$F$25,V31)+IPMT(W8/12,7,$F$25,V31)+IPMT(W8/12,8,$F$25,V31)+IPMT(W8/12,9,$F$25,V31)+IPMT(W8/12,10,$F$25,V31)+IPMT(W8/12,11,$F$25,V31)+IPMT(W8/12,12,$F$25,V31))</f>
        <v>3.2855479134550558E-2</v>
      </c>
      <c r="X56" s="26">
        <f>-1*(IPMT(X8/12,1,$G$25,W31)+IPMT(X8/12,2,$G$25,W31)+IPMT(X8/12,3,$G$25,W31)+IPMT(X8/12,4,$G$25,W31)+IPMT(X8/12,5,$G$25,W31)+IPMT(X8/12,6,$G$25,W31)+IPMT(X8/12,7,$G$25,W31)+IPMT(X8/12,8,$G$25,W31)+IPMT(X8/12,9,$G$25,W31)+IPMT(X8/12,10,$G$25,W31)+IPMT(X8/12,11,$G$25,W31)+IPMT(X8/12,12,$G$25,W31))</f>
        <v>2.9856692825818137E-2</v>
      </c>
      <c r="Y56" s="26">
        <f>-1*(IPMT(Y8/12,1,$H$25,X31)+IPMT(Y8/12,2,$H$25,X31)+IPMT(Y8/12,3,$H$25,X31)+IPMT(Y8/12,4,$H$25,X31)+IPMT(Y8/12,5,$H$25,X31)+IPMT(Y8/12,6,$H$25,X31)+IPMT(Y8/12,7,$H$25,X31)+IPMT(Y8/12,8,$H$25,X31)+IPMT(Y8/12,9,$H$25,X31)+IPMT(Y8/12,10,$H$25,X31)+IPMT(Y8/12,11,$H$25,X31)+IPMT(Y8/12,12,$H$25,X31))</f>
        <v>1.4068065820689458E-2</v>
      </c>
    </row>
    <row r="57" spans="10:30">
      <c r="J57" s="5">
        <v>2000</v>
      </c>
      <c r="R57" s="25">
        <f>$I9*R9</f>
        <v>0.16693683640879997</v>
      </c>
      <c r="S57" s="25">
        <f>$I9*S9</f>
        <v>0.19439924343459997</v>
      </c>
      <c r="T57" s="26">
        <f>-1*(IPMT(T9/12,1,$B$25,S32)+IPMT(T9/12,2,$B$25,S32)+IPMT(T9/12,3,$B$25,S32)+IPMT(T9/12,4,$B$25,S32)+IPMT(T9/12,5,$B$25,S32)+IPMT(T9/12,6,$B$25,S32)+IPMT(T9/12,7,$B$25,S32)+IPMT(T9/12,8,$B$25,S32)+IPMT(T9/12,9,$B$25,S32)+IPMT(T9/12,10,$B$25,S32)+IPMT(T9/12,11,$B$25,S32)+IPMT(T9/12,12,$B$25,S32))</f>
        <v>0.13914667002531519</v>
      </c>
      <c r="U57" s="26">
        <f>-1*(IPMT(U9/12,1,$C$25,T32)+IPMT(U9/12,2,$C$25,T32)+IPMT(U9/12,3,$C$25,T32)+IPMT(U9/12,4,$C$25,T32)+IPMT(U9/12,5,$C$25,T32)+IPMT(U9/12,6,$C$25,T32)+IPMT(U9/12,7,$C$25,T32)+IPMT(U9/12,8,$C$25,T32)+IPMT(U9/12,9,$C$25,T32)+IPMT(U9/12,10,$C$25,T32)+IPMT(U9/12,11,$C$25,T32)+IPMT(U9/12,12,$C$25,T32))</f>
        <v>8.6737411239955695E-2</v>
      </c>
      <c r="V57" s="26">
        <f>-1*(IPMT(V9/12,1,$D$25,U32)+IPMT(V9/12,2,$D$25,U32)+IPMT(V9/12,3,$D$25,U32)+IPMT(V9/12,4,$D$25,U32)+IPMT(V9/12,5,$D$25,U32)+IPMT(V9/12,6,$D$25,U32)+IPMT(V9/12,7,$D$25,U32)+IPMT(V9/12,8,$D$25,U32)+IPMT(V9/12,9,$D$25,U32)+IPMT(V9/12,10,$D$25,U32)+IPMT(V9/12,11,$D$25,U32)+IPMT(V9/12,12,$D$25,U32))</f>
        <v>6.3089584371390145E-2</v>
      </c>
      <c r="W57" s="26">
        <f>-1*(IPMT(W9/12,1,$E$25,V32)+IPMT(W9/12,2,$E$25,V32)+IPMT(W9/12,3,$E$25,V32)+IPMT(W9/12,4,$E$25,V32)+IPMT(W9/12,5,$E$25,V32)+IPMT(W9/12,6,$E$25,V32)+IPMT(W9/12,7,$E$25,V32)+IPMT(W9/12,8,$E$25,V32)+IPMT(W9/12,9,$E$25,V32)+IPMT(W9/12,10,$E$25,V32)+IPMT(W9/12,11,$E$25,V32)+IPMT(W9/12,12,$E$25,V32))</f>
        <v>4.9610088840561915E-2</v>
      </c>
      <c r="X57" s="26">
        <f>-1*(IPMT(X9/12,1,$F$25,W32)+IPMT(X9/12,2,$F$25,W32)+IPMT(X9/12,3,$F$25,W32)+IPMT(X9/12,4,$F$25,W32)+IPMT(X9/12,5,$F$25,W32)+IPMT(X9/12,6,$F$25,W32)+IPMT(X9/12,7,$F$25,W32)+IPMT(X9/12,8,$F$25,W32)+IPMT(X9/12,9,$F$25,W32)+IPMT(X9/12,10,$F$25,W32)+IPMT(X9/12,11,$F$25,W32)+IPMT(X9/12,12,$F$25,W32))</f>
        <v>5.3351132509668941E-2</v>
      </c>
      <c r="Y57" s="26">
        <f>-1*(IPMT(Y9/12,1,$G$25,X32)+IPMT(Y9/12,2,$G$25,X32)+IPMT(Y9/12,3,$G$25,X32)+IPMT(Y9/12,4,$G$25,X32)+IPMT(Y9/12,5,$G$25,X32)+IPMT(Y9/12,6,$G$25,X32)+IPMT(Y9/12,7,$G$25,X32)+IPMT(Y9/12,8,$G$25,X32)+IPMT(Y9/12,9,$G$25,X32)+IPMT(Y9/12,10,$G$25,X32)+IPMT(Y9/12,11,$G$25,X32)+IPMT(Y9/12,12,$G$25,X32))</f>
        <v>4.3523149477866549E-2</v>
      </c>
      <c r="Z57" s="26">
        <f>-1*(IPMT(Z9/12,1,$H$25,Y32)+IPMT(Z9/12,2,$H$25,Y32)+IPMT(Z9/12,3,$H$25,Y32)+IPMT(Z9/12,4,$H$25,Y32)+IPMT(Z9/12,5,$H$25,Y32)+IPMT(Z9/12,6,$H$25,Y32)+IPMT(Z9/12,7,$H$25,Y32)+IPMT(Z9/12,8,$H$25,Y32)+IPMT(Z9/12,9,$H$25,Y32)+IPMT(Z9/12,10,$H$25,Y32)+IPMT(Z9/12,11,$H$25,Y32)+IPMT(Z9/12,12,$H$25,Y32))</f>
        <v>1.5999535469942573E-2</v>
      </c>
    </row>
    <row r="58" spans="10:30">
      <c r="J58" s="5">
        <v>2001</v>
      </c>
      <c r="S58" s="25">
        <f>$I10*S10</f>
        <v>0.2255570616973</v>
      </c>
      <c r="T58" s="25">
        <f>$I10*T10</f>
        <v>0.17035956050330001</v>
      </c>
      <c r="U58" s="26">
        <f>-1*(IPMT(U10/12,1,$B$25,T33)+IPMT(U10/12,2,$B$25,T33)+IPMT(U10/12,3,$B$25,T33)+IPMT(U10/12,4,$B$25,T33)+IPMT(U10/12,5,$B$25,T33)+IPMT(U10/12,6,$B$25,T33)+IPMT(U10/12,7,$B$25,T33)+IPMT(U10/12,8,$B$25,T33)+IPMT(U10/12,9,$B$25,T33)+IPMT(U10/12,10,$B$25,T33)+IPMT(U10/12,11,$B$25,T33)+IPMT(U10/12,12,$B$25,T33))</f>
        <v>0.11512604864169548</v>
      </c>
      <c r="V58" s="26">
        <f>-1*(IPMT(V10/12,1,$C$25,U33)+IPMT(V10/12,2,$C$25,U33)+IPMT(V10/12,3,$C$25,U33)+IPMT(V10/12,4,$C$25,U33)+IPMT(V10/12,5,$C$25,U33)+IPMT(V10/12,6,$C$25,U33)+IPMT(V10/12,7,$C$25,U33)+IPMT(V10/12,8,$C$25,U33)+IPMT(V10/12,9,$C$25,U33)+IPMT(V10/12,10,$C$25,U33)+IPMT(V10/12,11,$C$25,U33)+IPMT(V10/12,12,$C$25,U33))</f>
        <v>8.6543157824999689E-2</v>
      </c>
      <c r="W58" s="26">
        <f>-1*(IPMT(W10/12,1,$D$25,V33)+IPMT(W10/12,2,$D$25,V33)+IPMT(W10/12,3,$D$25,V33)+IPMT(W10/12,4,$D$25,V33)+IPMT(W10/12,5,$D$25,V33)+IPMT(W10/12,6,$D$25,V33)+IPMT(W10/12,7,$D$25,V33)+IPMT(W10/12,8,$D$25,V33)+IPMT(W10/12,9,$D$25,V33)+IPMT(W10/12,10,$D$25,V33)+IPMT(W10/12,11,$D$25,V33)+IPMT(W10/12,12,$D$25,V33))</f>
        <v>7.1512264485982802E-2</v>
      </c>
      <c r="X58" s="26">
        <f>-1*(IPMT(X10/12,1,$E$25,W33)+IPMT(X10/12,2,$E$25,W33)+IPMT(X10/12,3,$E$25,W33)+IPMT(X10/12,4,$E$25,W33)+IPMT(X10/12,5,$E$25,W33)+IPMT(X10/12,6,$E$25,W33)+IPMT(X10/12,7,$E$25,W33)+IPMT(X10/12,8,$E$25,W33)+IPMT(X10/12,9,$E$25,W33)+IPMT(X10/12,10,$E$25,W33)+IPMT(X10/12,11,$E$25,W33)+IPMT(X10/12,12,$E$25,W33))</f>
        <v>8.3563242007008903E-2</v>
      </c>
      <c r="Y58" s="26">
        <f>-1*(IPMT(Y10/12,1,$F$25,X33)+IPMT(Y10/12,2,$F$25,X33)+IPMT(Y10/12,3,$F$25,X33)+IPMT(Y10/12,4,$F$25,X33)+IPMT(Y10/12,5,$F$25,X33)+IPMT(Y10/12,6,$F$25,X33)+IPMT(Y10/12,7,$F$25,X33)+IPMT(Y10/12,8,$F$25,X33)+IPMT(Y10/12,9,$F$25,X33)+IPMT(Y10/12,10,$F$25,X33)+IPMT(Y10/12,11,$F$25,X33)+IPMT(Y10/12,12,$F$25,X33))</f>
        <v>8.0667082624308523E-2</v>
      </c>
      <c r="Z58" s="26">
        <f>-1*(IPMT(Z10/12,1,$G$25,Y33)+IPMT(Z10/12,2,$G$25,Y33)+IPMT(Z10/12,3,$G$25,Y33)+IPMT(Z10/12,4,$G$25,Y33)+IPMT(Z10/12,5,$G$25,Y33)+IPMT(Z10/12,6,$G$25,Y33)+IPMT(Z10/12,7,$G$25,Y33)+IPMT(Z10/12,8,$G$25,Y33)+IPMT(Z10/12,9,$G$25,Y33)+IPMT(Z10/12,10,$G$25,Y33)+IPMT(Z10/12,11,$G$25,Y33)+IPMT(Z10/12,12,$G$25,Y33))</f>
        <v>5.1327328774508053E-2</v>
      </c>
      <c r="AA58" s="26">
        <f>-1*(IPMT(AA10/12,1,$H$25,Z33)+IPMT(AA10/12,2,$H$25,Z33)+IPMT(AA10/12,3,$H$25,Z33)+IPMT(AA10/12,4,$H$25,Z33)+IPMT(AA10/12,5,$H$25,Z33)+IPMT(AA10/12,6,$H$25,Z33)+IPMT(AA10/12,7,$H$25,Z33)+IPMT(AA10/12,8,$H$25,Z33)+IPMT(AA10/12,9,$H$25,Z33)+IPMT(AA10/12,10,$H$25,Z33)+IPMT(AA10/12,11,$H$25,Z33)+IPMT(AA10/12,12,$H$25,Z33))</f>
        <v>1.1619228558022821E-2</v>
      </c>
    </row>
    <row r="59" spans="10:30">
      <c r="J59" s="5">
        <v>2002</v>
      </c>
      <c r="T59" s="25">
        <f>$I11*T11</f>
        <v>0.1939964234936</v>
      </c>
      <c r="U59" s="25">
        <f>$I11*U11</f>
        <v>0.1388545829424</v>
      </c>
      <c r="V59" s="26">
        <f>-1*(IPMT(V11/12,1,$B$25,U34)+IPMT(V11/12,2,$B$25,U34)+IPMT(V11/12,3,$B$25,U34)+IPMT(V11/12,4,$B$25,U34)+IPMT(V11/12,5,$B$25,U34)+IPMT(V11/12,6,$B$25,U34)+IPMT(V11/12,7,$B$25,U34)+IPMT(V11/12,8,$B$25,U34)+IPMT(V11/12,9,$B$25,U34)+IPMT(V11/12,10,$B$25,U34)+IPMT(V11/12,11,$B$25,U34)+IPMT(V11/12,12,$B$25,U34))</f>
        <v>0.1136893630557306</v>
      </c>
      <c r="W59" s="26">
        <f>-1*(IPMT(W11/12,1,$C$25,V34)+IPMT(W11/12,2,$C$25,V34)+IPMT(W11/12,3,$C$25,V34)+IPMT(W11/12,4,$C$25,V34)+IPMT(W11/12,5,$C$25,V34)+IPMT(W11/12,6,$C$25,V34)+IPMT(W11/12,7,$C$25,V34)+IPMT(W11/12,8,$C$25,V34)+IPMT(W11/12,9,$C$25,V34)+IPMT(W11/12,10,$C$25,V34)+IPMT(W11/12,11,$C$25,V34)+IPMT(W11/12,12,$C$25,V34))</f>
        <v>9.7093519721781721E-2</v>
      </c>
      <c r="X59" s="26">
        <f>-1*(IPMT(X11/12,1,$D$25,W34)+IPMT(X11/12,2,$D$25,W34)+IPMT(X11/12,3,$D$25,W34)+IPMT(X11/12,4,$D$25,W34)+IPMT(X11/12,5,$D$25,W34)+IPMT(X11/12,6,$D$25,W34)+IPMT(X11/12,7,$D$25,W34)+IPMT(X11/12,8,$D$25,W34)+IPMT(X11/12,9,$D$25,W34)+IPMT(X11/12,10,$D$25,W34)+IPMT(X11/12,11,$D$25,W34)+IPMT(X11/12,12,$D$25,W34))</f>
        <v>0.1192203453057868</v>
      </c>
      <c r="Y59" s="26">
        <f>-1*(IPMT(Y11/12,1,$E$25,X34)+IPMT(Y11/12,2,$E$25,X34)+IPMT(Y11/12,3,$E$25,X34)+IPMT(Y11/12,4,$E$25,X34)+IPMT(Y11/12,5,$E$25,X34)+IPMT(Y11/12,6,$E$25,X34)+IPMT(Y11/12,7,$E$25,X34)+IPMT(Y11/12,8,$E$25,X34)+IPMT(Y11/12,9,$E$25,X34)+IPMT(Y11/12,10,$E$25,X34)+IPMT(Y11/12,11,$E$25,X34)+IPMT(Y11/12,12,$E$25,X34))</f>
        <v>0.12503361052564194</v>
      </c>
      <c r="Z59" s="26">
        <f>-1*(IPMT(Z11/12,1,$F$25,Y34)+IPMT(Z11/12,2,$F$25,Y34)+IPMT(Z11/12,3,$F$25,Y34)+IPMT(Z11/12,4,$F$25,Y34)+IPMT(Z11/12,5,$F$25,Y34)+IPMT(Z11/12,6,$F$25,Y34)+IPMT(Z11/12,7,$F$25,Y34)+IPMT(Z11/12,8,$F$25,Y34)+IPMT(Z11/12,9,$F$25,Y34)+IPMT(Z11/12,10,$F$25,Y34)+IPMT(Z11/12,11,$F$25,Y34)+IPMT(Z11/12,12,$F$25,Y34))</f>
        <v>9.4123667174633746E-2</v>
      </c>
      <c r="AA59" s="26">
        <f>-1*(IPMT(AA11/12,1,$G$25,Z34)+IPMT(AA11/12,2,$G$25,Z34)+IPMT(AA11/12,3,$G$25,Z34)+IPMT(AA11/12,4,$G$25,Z34)+IPMT(AA11/12,5,$G$25,Z34)+IPMT(AA11/12,6,$G$25,Z34)+IPMT(AA11/12,7,$G$25,Z34)+IPMT(AA11/12,8,$G$25,Z34)+IPMT(AA11/12,9,$G$25,Z34)+IPMT(AA11/12,10,$G$25,Z34)+IPMT(AA11/12,11,$G$25,Z34)+IPMT(AA11/12,12,$G$25,Z34))</f>
        <v>3.68301227198949E-2</v>
      </c>
      <c r="AB59" s="26">
        <f>-1*(IPMT(AB11/12,1,$H$25,AA34)+IPMT(AB11/12,2,$H$25,AA34)+IPMT(AB11/12,3,$H$25,AA34)+IPMT(AB11/12,4,$H$25,AA34)+IPMT(AB11/12,5,$H$25,AA34)+IPMT(AB11/12,6,$H$25,AA34)+IPMT(AB11/12,7,$H$25,AA34)+IPMT(AB11/12,8,$H$25,AA34)+IPMT(AB11/12,9,$H$25,AA34)+IPMT(AB11/12,10,$H$25,AA34)+IPMT(AB11/12,11,$H$25,AA34)+IPMT(AB11/12,12,$H$25,AA34))</f>
        <v>8.6402846297118953E-3</v>
      </c>
    </row>
    <row r="60" spans="10:30">
      <c r="J60" s="5">
        <v>2003</v>
      </c>
      <c r="U60" s="25">
        <f>$I12*U12</f>
        <v>0.16222983147359998</v>
      </c>
      <c r="V60" s="25">
        <f>$I12*V12</f>
        <v>0.14086623226719999</v>
      </c>
      <c r="W60" s="26">
        <f>-1*(IPMT(W12/12,1,$B$25,V35)+IPMT(W12/12,2,$B$25,V35)+IPMT(W12/12,3,$B$25,V35)+IPMT(W12/12,4,$B$25,V35)+IPMT(W12/12,5,$B$25,V35)+IPMT(W12/12,6,$B$25,V35)+IPMT(W12/12,7,$B$25,V35)+IPMT(W12/12,8,$B$25,V35)+IPMT(W12/12,9,$B$25,V35)+IPMT(W12/12,10,$B$25,V35)+IPMT(W12/12,11,$B$25,V35)+IPMT(W12/12,12,$B$25,V35))</f>
        <v>0.13124115402134306</v>
      </c>
      <c r="X60" s="26">
        <f>-1*(IPMT(X12/12,1,$C$25,W35)+IPMT(X12/12,2,$C$25,W35)+IPMT(X12/12,3,$C$25,W35)+IPMT(X12/12,4,$C$25,W35)+IPMT(X12/12,5,$C$25,W35)+IPMT(X12/12,6,$C$25,W35)+IPMT(X12/12,7,$C$25,W35)+IPMT(X12/12,8,$C$25,W35)+IPMT(X12/12,9,$C$25,W35)+IPMT(X12/12,10,$C$25,W35)+IPMT(X12/12,11,$C$25,W35)+IPMT(X12/12,12,$C$25,W35))</f>
        <v>0.16654627771150268</v>
      </c>
      <c r="Y60" s="26">
        <f>-1*(IPMT(Y12/12,1,$D$25,X35)+IPMT(Y12/12,2,$D$25,X35)+IPMT(Y12/12,3,$D$25,X35)+IPMT(Y12/12,4,$D$25,X35)+IPMT(Y12/12,5,$D$25,X35)+IPMT(Y12/12,6,$D$25,X35)+IPMT(Y12/12,7,$D$25,X35)+IPMT(Y12/12,8,$D$25,X35)+IPMT(Y12/12,9,$D$25,X35)+IPMT(Y12/12,10,$D$25,X35)+IPMT(Y12/12,11,$D$25,X35)+IPMT(Y12/12,12,$D$25,X35))</f>
        <v>0.18351129856203394</v>
      </c>
      <c r="Z60" s="26">
        <f>-1*(IPMT(Z12/12,1,$E$25,Y35)+IPMT(Z12/12,2,$E$25,Y35)+IPMT(Z12/12,3,$E$25,Y35)+IPMT(Z12/12,4,$E$25,Y35)+IPMT(Z12/12,5,$E$25,Y35)+IPMT(Z12/12,6,$E$25,Y35)+IPMT(Z12/12,7,$E$25,Y35)+IPMT(Z12/12,8,$E$25,Y35)+IPMT(Z12/12,9,$E$25,Y35)+IPMT(Z12/12,10,$E$25,Y35)+IPMT(Z12/12,11,$E$25,Y35)+IPMT(Z12/12,12,$E$25,Y35))</f>
        <v>0.15005821741158634</v>
      </c>
      <c r="AA60" s="26">
        <f>-1*(IPMT(AA12/12,1,$F$25,Z35)+IPMT(AA12/12,2,$F$25,Z35)+IPMT(AA12/12,3,$F$25,Z35)+IPMT(AA12/12,4,$F$25,Z35)+IPMT(AA12/12,5,$F$25,Z35)+IPMT(AA12/12,6,$F$25,Z35)+IPMT(AA12/12,7,$F$25,Z35)+IPMT(AA12/12,8,$F$25,Z35)+IPMT(AA12/12,9,$F$25,Z35)+IPMT(AA12/12,10,$F$25,Z35)+IPMT(AA12/12,11,$F$25,Z35)+IPMT(AA12/12,12,$F$25,Z35))</f>
        <v>6.9455575490896329E-2</v>
      </c>
      <c r="AB60" s="26">
        <f>-1*(IPMT(AB12/12,1,$G$25,AA35)+IPMT(AB12/12,2,$G$25,AA35)+IPMT(AB12/12,3,$G$25,AA35)+IPMT(AB12/12,4,$G$25,AA35)+IPMT(AB12/12,5,$G$25,AA35)+IPMT(AB12/12,6,$G$25,AA35)+IPMT(AB12/12,7,$G$25,AA35)+IPMT(AB12/12,8,$G$25,AA35)+IPMT(AB12/12,9,$G$25,AA35)+IPMT(AB12/12,10,$G$25,AA35)+IPMT(AB12/12,11,$G$25,AA35)+IPMT(AB12/12,12,$G$25,AA35))</f>
        <v>2.815607691502579E-2</v>
      </c>
      <c r="AC60" s="26">
        <f>-1*(IPMT(AC12/12,1,$H$25,AB35)+IPMT(AC12/12,2,$H$25,AB35)+IPMT(AC12/12,3,$H$25,AB35)+IPMT(AC12/12,4,$H$25,AB35)+IPMT(AC12/12,5,$H$25,AB35)+IPMT(AC12/12,6,$H$25,AB35)+IPMT(AC12/12,7,$H$25,AB35)+IPMT(AC12/12,8,$H$25,AB35)+IPMT(AC12/12,9,$H$25,AB35)+IPMT(AC12/12,10,$H$25,AB35)+IPMT(AC12/12,11,$H$25,AB35)+IPMT(AC12/12,12,$H$25,AB35))</f>
        <v>1.0008001563246138E-2</v>
      </c>
    </row>
    <row r="61" spans="10:30">
      <c r="J61" s="5">
        <v>2004</v>
      </c>
      <c r="V61" s="25">
        <f>$I13*V13</f>
        <v>0.18655988084539998</v>
      </c>
      <c r="W61" s="25">
        <f>$I13*W13</f>
        <v>0.18434945571689998</v>
      </c>
      <c r="X61" s="26">
        <f>-1*(IPMT(X13/12,1,$B$25,W36)+IPMT(X13/12,2,$B$25,W36)+IPMT(X13/12,3,$B$25,W36)+IPMT(X13/12,4,$B$25,W36)+IPMT(X13/12,5,$B$25,W36)+IPMT(X13/12,6,$B$25,W36)+IPMT(X13/12,7,$B$25,W36)+IPMT(X13/12,8,$B$25,W36)+IPMT(X13/12,9,$B$25,W36)+IPMT(X13/12,10,$B$25,W36)+IPMT(X13/12,11,$B$25,W36)+IPMT(X13/12,12,$B$25,W36))</f>
        <v>0.25522956123586071</v>
      </c>
      <c r="Y61" s="26">
        <f>-1*(IPMT(Y13/12,1,$C$25,X36)+IPMT(Y13/12,2,$C$25,X36)+IPMT(Y13/12,3,$C$25,X36)+IPMT(Y13/12,4,$C$25,X36)+IPMT(Y13/12,5,$C$25,X36)+IPMT(Y13/12,6,$C$25,X36)+IPMT(Y13/12,7,$C$25,X36)+IPMT(Y13/12,8,$C$25,X36)+IPMT(Y13/12,9,$C$25,X36)+IPMT(Y13/12,10,$C$25,X36)+IPMT(Y13/12,11,$C$25,X36)+IPMT(Y13/12,12,$C$25,X36))</f>
        <v>0.2905941264948223</v>
      </c>
      <c r="Z61" s="26">
        <f>-1*(IPMT(Z13/12,1,$D$25,Y36)+IPMT(Z13/12,2,$D$25,Y36)+IPMT(Z13/12,3,$D$25,Y36)+IPMT(Z13/12,4,$D$25,Y36)+IPMT(Z13/12,5,$D$25,Y36)+IPMT(Z13/12,6,$D$25,Y36)+IPMT(Z13/12,7,$D$25,Y36)+IPMT(Z13/12,8,$D$25,Y36)+IPMT(Z13/12,9,$D$25,Y36)+IPMT(Z13/12,10,$D$25,Y36)+IPMT(Z13/12,11,$D$25,Y36)+IPMT(Z13/12,12,$D$25,Y36))</f>
        <v>0.24961563022794678</v>
      </c>
      <c r="AA61" s="26">
        <f>-1*(IPMT(AA13/12,1,$E$25,Z36)+IPMT(AA13/12,2,$E$25,Z36)+IPMT(AA13/12,3,$E$25,Z36)+IPMT(AA13/12,4,$E$25,Z36)+IPMT(AA13/12,5,$E$25,Z36)+IPMT(AA13/12,6,$E$25,Z36)+IPMT(AA13/12,7,$E$25,Z36)+IPMT(AA13/12,8,$E$25,Z36)+IPMT(AA13/12,9,$E$25,Z36)+IPMT(AA13/12,10,$E$25,Z36)+IPMT(AA13/12,11,$E$25,Z36)+IPMT(AA13/12,12,$E$25,Z36))</f>
        <v>0.12550054587524298</v>
      </c>
      <c r="AB61" s="26">
        <f>-1*(IPMT(AB13/12,1,$F$25,AA36)+IPMT(AB13/12,2,$F$25,AA36)+IPMT(AB13/12,3,$F$25,AA36)+IPMT(AB13/12,4,$F$25,AA36)+IPMT(AB13/12,5,$F$25,AA36)+IPMT(AB13/12,6,$F$25,AA36)+IPMT(AB13/12,7,$F$25,AA36)+IPMT(AB13/12,8,$F$25,AA36)+IPMT(AB13/12,9,$F$25,AA36)+IPMT(AB13/12,10,$F$25,AA36)+IPMT(AB13/12,11,$F$25,AA36)+IPMT(AB13/12,12,$F$25,AA36))</f>
        <v>6.0191269343519344E-2</v>
      </c>
      <c r="AC61" s="26">
        <f>-1*(IPMT(AC13/12,1,$G$25,AB36)+IPMT(AC13/12,2,$G$25,AB36)+IPMT(AC13/12,3,$G$25,AB36)+IPMT(AC13/12,4,$G$25,AB36)+IPMT(AC13/12,5,$G$25,AB36)+IPMT(AC13/12,6,$G$25,AB36)+IPMT(AC13/12,7,$G$25,AB36)+IPMT(AC13/12,8,$G$25,AB36)+IPMT(AC13/12,9,$G$25,AB36)+IPMT(AC13/12,10,$G$25,AB36)+IPMT(AC13/12,11,$G$25,AB36)+IPMT(AC13/12,12,$G$25,AB36))</f>
        <v>3.697888778281553E-2</v>
      </c>
      <c r="AD61" s="26">
        <f>-1*(IPMT(AD13/12,1,$H$25,AC36)+IPMT(AD13/12,2,$H$25,AC36)+IPMT(AD13/12,3,$H$25,AC36)+IPMT(AD13/12,4,$H$25,AC36)+IPMT(AD13/12,5,$H$25,AC36)+IPMT(AD13/12,6,$H$25,AC36)+IPMT(AD13/12,7,$H$25,AC36)+IPMT(AD13/12,8,$H$25,AC36)+IPMT(AD13/12,9,$H$25,AC36)+IPMT(AD13/12,10,$H$25,AC36)+IPMT(AD13/12,11,$H$25,AC36)+IPMT(AD13/12,12,$H$25,AC36))</f>
        <v>1.3183857012751529E-2</v>
      </c>
    </row>
    <row r="62" spans="10:30">
      <c r="J62" s="5">
        <v>2005</v>
      </c>
      <c r="W62" s="25">
        <f>$I14*W14</f>
        <v>0.22362135862530003</v>
      </c>
      <c r="X62" s="25">
        <f>$I14*X14</f>
        <v>0.32711997304900003</v>
      </c>
      <c r="Y62" s="26">
        <f>-1*(IPMT(Y14/12,1,$B$25,X37)+IPMT(Y14/12,2,$B$25,X37)+IPMT(Y14/12,3,$B$25,X37)+IPMT(Y14/12,4,$B$25,X37)+IPMT(Y14/12,5,$B$25,X37)+IPMT(Y14/12,6,$B$25,X37)+IPMT(Y14/12,7,$B$25,X37)+IPMT(Y14/12,8,$B$25,X37)+IPMT(Y14/12,9,$B$25,X37)+IPMT(Y14/12,10,$B$25,X37)+IPMT(Y14/12,11,$B$25,X37)+IPMT(Y14/12,12,$B$25,X37))</f>
        <v>0.40438810193358399</v>
      </c>
      <c r="Z62" s="26">
        <f>-1*(IPMT(Z14/12,1,$C$25,Y37)+IPMT(Z14/12,2,$C$25,Y37)+IPMT(Z14/12,3,$C$25,Y37)+IPMT(Z14/12,4,$C$25,Y37)+IPMT(Z14/12,5,$C$25,Y37)+IPMT(Z14/12,6,$C$25,Y37)+IPMT(Z14/12,7,$C$25,Y37)+IPMT(Z14/12,8,$C$25,Y37)+IPMT(Z14/12,9,$C$25,Y37)+IPMT(Z14/12,10,$C$25,Y37)+IPMT(Z14/12,11,$C$25,Y37)+IPMT(Z14/12,12,$C$25,Y37))</f>
        <v>0.35888204439401389</v>
      </c>
      <c r="AA62" s="26">
        <f>-1*(IPMT(AA14/12,1,$D$25,Z37)+IPMT(AA14/12,2,$D$25,Z37)+IPMT(AA14/12,3,$D$25,Z37)+IPMT(AA14/12,4,$D$25,Z37)+IPMT(AA14/12,5,$D$25,Z37)+IPMT(AA14/12,6,$D$25,Z37)+IPMT(AA14/12,7,$D$25,Z37)+IPMT(AA14/12,8,$D$25,Z37)+IPMT(AA14/12,9,$D$25,Z37)+IPMT(AA14/12,10,$D$25,Z37)+IPMT(AA14/12,11,$D$25,Z37)+IPMT(AA14/12,12,$D$25,Z37))</f>
        <v>0.1895577893084284</v>
      </c>
      <c r="AB62" s="26">
        <f>-1*(IPMT(AB14/12,1,$E$25,AA37)+IPMT(AB14/12,2,$E$25,AA37)+IPMT(AB14/12,3,$E$25,AA37)+IPMT(AB14/12,4,$E$25,AA37)+IPMT(AB14/12,5,$E$25,AA37)+IPMT(AB14/12,6,$E$25,AA37)+IPMT(AB14/12,7,$E$25,AA37)+IPMT(AB14/12,8,$E$25,AA37)+IPMT(AB14/12,9,$E$25,AA37)+IPMT(AB14/12,10,$E$25,AA37)+IPMT(AB14/12,11,$E$25,AA37)+IPMT(AB14/12,12,$E$25,AA37))</f>
        <v>9.8776585888250099E-2</v>
      </c>
      <c r="AC62" s="26">
        <f>-1*(IPMT(AC14/12,1,$F$25,AB37)+IPMT(AC14/12,2,$F$25,AB37)+IPMT(AC14/12,3,$F$25,AB37)+IPMT(AC14/12,4,$F$25,AB37)+IPMT(AC14/12,5,$F$25,AB37)+IPMT(AC14/12,6,$F$25,AB37)+IPMT(AC14/12,7,$F$25,AB37)+IPMT(AC14/12,8,$F$25,AB37)+IPMT(AC14/12,9,$F$25,AB37)+IPMT(AC14/12,10,$F$25,AB37)+IPMT(AC14/12,11,$F$25,AB37)+IPMT(AC14/12,12,$F$25,AB37))</f>
        <v>7.180573176727259E-2</v>
      </c>
      <c r="AD62" s="26">
        <f>-1*(IPMT(AD14/12,1,$G$25,AC37)+IPMT(AD14/12,2,$G$25,AC37)+IPMT(AD14/12,3,$G$25,AC37)+IPMT(AD14/12,4,$G$25,AC37)+IPMT(AD14/12,5,$G$25,AC37)+IPMT(AD14/12,6,$G$25,AC37)+IPMT(AD14/12,7,$G$25,AC37)+IPMT(AD14/12,8,$G$25,AC37)+IPMT(AD14/12,9,$G$25,AC37)+IPMT(AD14/12,10,$G$25,AC37)+IPMT(AD14/12,11,$G$25,AC37)+IPMT(AD14/12,12,$G$25,AC37))</f>
        <v>4.4247980931200435E-2</v>
      </c>
    </row>
    <row r="63" spans="10:30">
      <c r="J63" s="5">
        <v>2006</v>
      </c>
      <c r="X63" s="25">
        <f>$I15*X15</f>
        <v>0.369793990648</v>
      </c>
      <c r="Y63" s="25">
        <f>$I15*Y15</f>
        <v>0.48133840749919998</v>
      </c>
      <c r="Z63" s="26">
        <f>-1*(IPMT(Z15/12,1,$B$25,Y38)+IPMT(Z15/12,2,$B$25,Y38)+IPMT(Z15/12,3,$B$25,Y38)+IPMT(Z15/12,4,$B$25,Y38)+IPMT(Z15/12,5,$B$25,Y38)+IPMT(Z15/12,6,$B$25,Y38)+IPMT(Z15/12,7,$B$25,Y38)+IPMT(Z15/12,8,$B$25,Y38)+IPMT(Z15/12,9,$B$25,Y38)+IPMT(Z15/12,10,$B$25,Y38)+IPMT(Z15/12,11,$B$25,Y38)+IPMT(Z15/12,12,$B$25,Y38))</f>
        <v>0.46181587782576294</v>
      </c>
      <c r="AA63" s="26">
        <f>-1*(IPMT(AA15/12,1,$C$25,Z38)+IPMT(AA15/12,2,$C$25,Z38)+IPMT(AA15/12,3,$C$25,Z38)+IPMT(AA15/12,4,$C$25,Z38)+IPMT(AA15/12,5,$C$25,Z38)+IPMT(AA15/12,6,$C$25,Z38)+IPMT(AA15/12,7,$C$25,Z38)+IPMT(AA15/12,8,$C$25,Z38)+IPMT(AA15/12,9,$C$25,Z38)+IPMT(AA15/12,10,$C$25,Z38)+IPMT(AA15/12,11,$C$25,Z38)+IPMT(AA15/12,12,$C$25,Z38))</f>
        <v>0.2520387334017915</v>
      </c>
      <c r="AB63" s="26">
        <f>-1*(IPMT(AB15/12,1,$D$25,AA38)+IPMT(AB15/12,2,$D$25,AA38)+IPMT(AB15/12,3,$D$25,AA38)+IPMT(AB15/12,4,$D$25,AA38)+IPMT(AB15/12,5,$D$25,AA38)+IPMT(AB15/12,6,$D$25,AA38)+IPMT(AB15/12,7,$D$25,AA38)+IPMT(AB15/12,8,$D$25,AA38)+IPMT(AB15/12,9,$D$25,AA38)+IPMT(AB15/12,10,$D$25,AA38)+IPMT(AB15/12,11,$D$25,AA38)+IPMT(AB15/12,12,$D$25,AA38))</f>
        <v>0.13800552787547057</v>
      </c>
      <c r="AC63" s="26">
        <f>-1*(IPMT(AC15/12,1,$E$25,AB38)+IPMT(AC15/12,2,$E$25,AB38)+IPMT(AC15/12,3,$E$25,AB38)+IPMT(AC15/12,4,$E$25,AB38)+IPMT(AC15/12,5,$E$25,AB38)+IPMT(AC15/12,6,$E$25,AB38)+IPMT(AC15/12,7,$E$25,AB38)+IPMT(AC15/12,8,$E$25,AB38)+IPMT(AC15/12,9,$E$25,AB38)+IPMT(AC15/12,10,$E$25,AB38)+IPMT(AC15/12,11,$E$25,AB38)+IPMT(AC15/12,12,$E$25,AB38))</f>
        <v>0.10901167693871452</v>
      </c>
      <c r="AD63" s="26">
        <f>-1*(IPMT(AD15/12,1,$F$25,AC38)+IPMT(AD15/12,2,$F$25,AC38)+IPMT(AD15/12,3,$F$25,AC38)+IPMT(AD15/12,4,$F$25,AC38)+IPMT(AD15/12,5,$F$25,AC38)+IPMT(AD15/12,6,$F$25,AC38)+IPMT(AD15/12,7,$F$25,AC38)+IPMT(AD15/12,8,$F$25,AC38)+IPMT(AD15/12,9,$F$25,AC38)+IPMT(AD15/12,10,$F$25,AC38)+IPMT(AD15/12,11,$F$25,AC38)+IPMT(AD15/12,12,$F$25,AC38))</f>
        <v>7.948633111791753E-2</v>
      </c>
    </row>
    <row r="64" spans="10:30">
      <c r="J64" s="5">
        <v>2007</v>
      </c>
      <c r="Y64" s="25">
        <f>$I16*Y16</f>
        <v>0.67842237144000006</v>
      </c>
      <c r="Z64" s="25">
        <f>$I16*Z16</f>
        <v>0.67842237144000006</v>
      </c>
      <c r="AA64" s="26">
        <f>-1*(IPMT(AA16/12,1,$B$25,Z39)+IPMT(AA16/12,2,$B$25,Z39)+IPMT(AA16/12,3,$B$25,Z39)+IPMT(AA16/12,4,$B$25,Z39)+IPMT(AA16/12,5,$B$25,Z39)+IPMT(AA16/12,6,$B$25,Z39)+IPMT(AA16/12,7,$B$25,Z39)+IPMT(AA16/12,8,$B$25,Z39)+IPMT(AA16/12,9,$B$25,Z39)+IPMT(AA16/12,10,$B$25,Z39)+IPMT(AA16/12,11,$B$25,Z39)+IPMT(AA16/12,12,$B$25,Z39))</f>
        <v>0.64497794382842655</v>
      </c>
      <c r="AB64" s="26">
        <f>-1*(IPMT(AB16/12,1,$C$25,AA39)+IPMT(AB16/12,2,$C$25,AA39)+IPMT(AB16/12,3,$C$25,AA39)+IPMT(AB16/12,4,$C$25,AA39)+IPMT(AB16/12,5,$C$25,AA39)+IPMT(AB16/12,6,$C$25,AA39)+IPMT(AB16/12,7,$C$25,AA39)+IPMT(AB16/12,8,$C$25,AA39)+IPMT(AB16/12,9,$C$25,AA39)+IPMT(AB16/12,10,$C$25,AA39)+IPMT(AB16/12,11,$C$25,AA39)+IPMT(AB16/12,12,$C$25,AA39))</f>
        <v>0.56791897373371503</v>
      </c>
      <c r="AC64" s="26">
        <f>-1*(IPMT(AC16/12,1,$D$25,AB39)+IPMT(AC16/12,2,$D$25,AB39)+IPMT(AC16/12,3,$D$25,AB39)+IPMT(AC16/12,4,$D$25,AB39)+IPMT(AC16/12,5,$D$25,AB39)+IPMT(AC16/12,6,$D$25,AB39)+IPMT(AC16/12,7,$D$25,AB39)+IPMT(AC16/12,8,$D$25,AB39)+IPMT(AC16/12,9,$D$25,AB39)+IPMT(AC16/12,10,$D$25,AB39)+IPMT(AC16/12,11,$D$25,AB39)+IPMT(AC16/12,12,$D$25,AB39))</f>
        <v>0.48404869146517854</v>
      </c>
      <c r="AD64" s="26">
        <f>-1*(IPMT(AD16/12,1,$E$25,AC39)+IPMT(AD16/12,2,$E$25,AC39)+IPMT(AD16/12,3,$E$25,AC39)+IPMT(AD16/12,4,$E$25,AC39)+IPMT(AD16/12,5,$E$25,AC39)+IPMT(AD16/12,6,$E$25,AC39)+IPMT(AD16/12,7,$E$25,AC39)+IPMT(AD16/12,8,$E$25,AC39)+IPMT(AD16/12,9,$E$25,AC39)+IPMT(AD16/12,10,$E$25,AC39)+IPMT(AD16/12,11,$E$25,AC39)+IPMT(AD16/12,12,$E$25,AC39))</f>
        <v>0.39276503896945497</v>
      </c>
    </row>
    <row r="65" spans="10:30">
      <c r="J65" s="5">
        <v>2008</v>
      </c>
      <c r="Z65" s="25">
        <f>$I17*Z17</f>
        <v>0.7196529143749999</v>
      </c>
      <c r="AA65" s="25">
        <f>$I17*AA17</f>
        <v>0.7196529143749999</v>
      </c>
      <c r="AB65" s="26">
        <f>-1*(IPMT(AB17/12,1,$B$25,AA40)+IPMT(AB17/12,2,$B$25,AA40)+IPMT(AB17/12,3,$B$25,AA40)+IPMT(AB17/12,4,$B$25,AA40)+IPMT(AB17/12,5,$B$25,AA40)+IPMT(AB17/12,6,$B$25,AA40)+IPMT(AB17/12,7,$B$25,AA40)+IPMT(AB17/12,8,$B$25,AA40)+IPMT(AB17/12,9,$B$25,AA40)+IPMT(AB17/12,10,$B$25,AA40)+IPMT(AB17/12,11,$B$25,AA40)+IPMT(AB17/12,12,$B$25,AA40))</f>
        <v>0.68417593010458788</v>
      </c>
      <c r="AC65" s="26">
        <f>-1*(IPMT(AC17/12,1,$C$25,AB40)+IPMT(AC17/12,2,$C$25,AB40)+IPMT(AC17/12,3,$C$25,AB40)+IPMT(AC17/12,4,$C$25,AB40)+IPMT(AC17/12,5,$C$25,AB40)+IPMT(AC17/12,6,$C$25,AB40)+IPMT(AC17/12,7,$C$25,AB40)+IPMT(AC17/12,8,$C$25,AB40)+IPMT(AC17/12,9,$C$25,AB40)+IPMT(AC17/12,10,$C$25,AB40)+IPMT(AC17/12,11,$C$25,AB40)+IPMT(AC17/12,12,$C$25,AB40))</f>
        <v>0.60243376660593051</v>
      </c>
      <c r="AD65" s="26">
        <f>-1*(IPMT(AD17/12,1,$D$25,AC40)+IPMT(AD17/12,2,$D$25,AC40)+IPMT(AD17/12,3,$D$25,AC40)+IPMT(AD17/12,4,$D$25,AC40)+IPMT(AD17/12,5,$D$25,AC40)+IPMT(AD17/12,6,$D$25,AC40)+IPMT(AD17/12,7,$D$25,AC40)+IPMT(AD17/12,8,$D$25,AC40)+IPMT(AD17/12,9,$D$25,AC40)+IPMT(AD17/12,10,$D$25,AC40)+IPMT(AD17/12,11,$D$25,AC40)+IPMT(AD17/12,12,$D$25,AC40))</f>
        <v>0.51346633922600327</v>
      </c>
    </row>
    <row r="66" spans="10:30">
      <c r="J66" s="5">
        <v>2009</v>
      </c>
      <c r="AA66" s="25">
        <f>$I18*AA18</f>
        <v>0.72578640073000023</v>
      </c>
      <c r="AB66" s="25">
        <f>$I18*AB18</f>
        <v>0.72578640073000023</v>
      </c>
      <c r="AC66" s="26">
        <f>-1*(IPMT(AC18/12,1,$B$25,AB41)+IPMT(AC18/12,2,$B$25,AB41)+IPMT(AC18/12,3,$B$25,AB41)+IPMT(AC18/12,4,$B$25,AB41)+IPMT(AC18/12,5,$B$25,AB41)+IPMT(AC18/12,6,$B$25,AB41)+IPMT(AC18/12,7,$B$25,AB41)+IPMT(AC18/12,8,$B$25,AB41)+IPMT(AC18/12,9,$B$25,AB41)+IPMT(AC18/12,10,$B$25,AB41)+IPMT(AC18/12,11,$B$25,AB41)+IPMT(AC18/12,12,$B$25,AB41))</f>
        <v>0.69000705181325284</v>
      </c>
      <c r="AD66" s="26">
        <f>-1*(IPMT(AD18/12,1,$C$25,AC41)+IPMT(AD18/12,2,$C$25,AC41)+IPMT(AD18/12,3,$C$25,AC41)+IPMT(AD18/12,4,$C$25,AC41)+IPMT(AD18/12,5,$C$25,AC41)+IPMT(AD18/12,6,$C$25,AC41)+IPMT(AD18/12,7,$C$25,AC41)+IPMT(AD18/12,8,$C$25,AC41)+IPMT(AD18/12,9,$C$25,AC41)+IPMT(AD18/12,10,$C$25,AC41)+IPMT(AD18/12,11,$C$25,AC41)+IPMT(AD18/12,12,$C$25,AC41))</f>
        <v>0.60756821296675456</v>
      </c>
    </row>
    <row r="67" spans="10:30">
      <c r="J67" s="5">
        <v>2010</v>
      </c>
      <c r="AB67" s="25">
        <f>$I19*AB19</f>
        <v>0.70678919610500002</v>
      </c>
      <c r="AC67" s="25">
        <f>$I19*AC19</f>
        <v>0.70678919610500002</v>
      </c>
      <c r="AD67" s="26">
        <f>-1*(IPMT(AD19/12,1,$B$25,AC42)+IPMT(AD19/12,2,$B$25,AC42)+IPMT(AD19/12,3,$B$25,AC42)+IPMT(AD19/12,4,$B$25,AC42)+IPMT(AD19/12,5,$B$25,AC42)+IPMT(AD19/12,6,$B$25,AC42)+IPMT(AD19/12,7,$B$25,AC42)+IPMT(AD19/12,8,$B$25,AC42)+IPMT(AD19/12,9,$B$25,AC42)+IPMT(AD19/12,10,$B$25,AC42)+IPMT(AD19/12,11,$B$25,AC42)+IPMT(AD19/12,12,$B$25,AC42))</f>
        <v>0.6719463591042063</v>
      </c>
    </row>
    <row r="68" spans="10:30">
      <c r="J68" s="5">
        <v>2011</v>
      </c>
      <c r="AC68" s="25">
        <f>$I20*AC20</f>
        <v>0</v>
      </c>
      <c r="AD68" s="25">
        <f>$I20*AD20</f>
        <v>0</v>
      </c>
    </row>
    <row r="69" spans="10:30">
      <c r="J69" s="5">
        <v>2012</v>
      </c>
      <c r="AD69" s="25">
        <f>$I21*AD21</f>
        <v>0</v>
      </c>
    </row>
    <row r="70" spans="10:30">
      <c r="J70" s="5" t="s">
        <v>70</v>
      </c>
      <c r="K70" s="25">
        <f>SUM(K50:K69)</f>
        <v>8.1112723024365341E-2</v>
      </c>
      <c r="L70" s="25">
        <f t="shared" ref="L70:AD70" si="1">SUM(L50:L69)</f>
        <v>0.16053955912782208</v>
      </c>
      <c r="M70" s="25">
        <f t="shared" si="1"/>
        <v>0.3179159177927694</v>
      </c>
      <c r="N70" s="25">
        <f t="shared" si="1"/>
        <v>0.44965944889210929</v>
      </c>
      <c r="O70" s="25">
        <f t="shared" si="1"/>
        <v>0.54283793391011104</v>
      </c>
      <c r="P70" s="25">
        <f t="shared" si="1"/>
        <v>0.6699872299323959</v>
      </c>
      <c r="Q70" s="25">
        <f t="shared" si="1"/>
        <v>0.71235531127076579</v>
      </c>
      <c r="R70" s="25">
        <f t="shared" si="1"/>
        <v>0.75451898544190998</v>
      </c>
      <c r="S70" s="25">
        <f t="shared" si="1"/>
        <v>0.98806270865408941</v>
      </c>
      <c r="T70" s="25">
        <f t="shared" si="1"/>
        <v>0.83556581866540014</v>
      </c>
      <c r="U70" s="25">
        <f t="shared" si="1"/>
        <v>0.6752711619443672</v>
      </c>
      <c r="V70" s="25">
        <f t="shared" si="1"/>
        <v>0.69062348046713284</v>
      </c>
      <c r="W70" s="25">
        <f t="shared" si="1"/>
        <v>0.81560474212854683</v>
      </c>
      <c r="X70" s="25">
        <f t="shared" si="1"/>
        <v>1.4147321528413719</v>
      </c>
      <c r="Y70" s="25">
        <f t="shared" si="1"/>
        <v>2.3015462143781469</v>
      </c>
      <c r="Z70" s="25">
        <f t="shared" si="1"/>
        <v>2.7798975870933944</v>
      </c>
      <c r="AA70" s="25">
        <f t="shared" si="1"/>
        <v>2.7754192542877036</v>
      </c>
      <c r="AB70" s="25">
        <f t="shared" si="1"/>
        <v>3.0184402453252805</v>
      </c>
      <c r="AC70" s="25">
        <f t="shared" si="1"/>
        <v>2.7110830040414107</v>
      </c>
      <c r="AD70" s="25">
        <f t="shared" si="1"/>
        <v>2.3226641193282886</v>
      </c>
    </row>
    <row r="73" spans="10:30">
      <c r="J73" s="5" t="s">
        <v>71</v>
      </c>
      <c r="K73" s="5">
        <f>'DL PLUS'!K70</f>
        <v>0</v>
      </c>
      <c r="L73" s="5">
        <f>'DL PLUS'!L70</f>
        <v>0</v>
      </c>
      <c r="M73" s="5">
        <f>'DL PLUS'!M70</f>
        <v>1.2905997817459025E-2</v>
      </c>
      <c r="N73" s="5">
        <f>'DL PLUS'!N70</f>
        <v>7.3358429681227452E-2</v>
      </c>
      <c r="O73" s="5">
        <f>'DL PLUS'!O70</f>
        <v>0.13958966827109612</v>
      </c>
      <c r="P73" s="5">
        <f>'DL PLUS'!P70</f>
        <v>0.22046307245150737</v>
      </c>
      <c r="Q73" s="5">
        <f>'DL PLUS'!Q70</f>
        <v>0.27779622316931124</v>
      </c>
      <c r="R73" s="5">
        <f>'DL PLUS'!R70</f>
        <v>0.32771606969238676</v>
      </c>
      <c r="S73" s="5">
        <f>'DL PLUS'!S70</f>
        <v>0.45520351522861452</v>
      </c>
      <c r="T73" s="5">
        <f>'DL PLUS'!T70</f>
        <v>0.39431123296297194</v>
      </c>
      <c r="U73" s="5">
        <f>'DL PLUS'!U70</f>
        <v>0.32137122070218627</v>
      </c>
      <c r="V73" s="5">
        <f>'DL PLUS'!V70</f>
        <v>0.3168691132509065</v>
      </c>
      <c r="W73" s="5">
        <f>'DL PLUS'!W70</f>
        <v>0.35215165721192243</v>
      </c>
      <c r="X73" s="5">
        <f>'DL PLUS'!X70</f>
        <v>0.57338490392148422</v>
      </c>
      <c r="Y73" s="5">
        <f>'DL PLUS'!Y70</f>
        <v>0.82283860790702468</v>
      </c>
      <c r="Z73" s="5">
        <f>'DL PLUS'!Z70</f>
        <v>0.89976001783582737</v>
      </c>
      <c r="AA73" s="5">
        <f>'DL PLUS'!AA70</f>
        <v>0.88879276586292</v>
      </c>
      <c r="AB73" s="5">
        <f>'DL PLUS'!AB70</f>
        <v>1.2172718594646865</v>
      </c>
      <c r="AC73" s="5">
        <f>'DL PLUS'!AC70</f>
        <v>2.5036592898403685</v>
      </c>
      <c r="AD73" s="5">
        <f>'DL PLUS'!AD70</f>
        <v>3.8401115181996377</v>
      </c>
    </row>
    <row r="75" spans="10:30">
      <c r="J75" s="5" t="s">
        <v>72</v>
      </c>
      <c r="K75" s="25">
        <f t="shared" ref="K75:AD75" si="2">SUM(K70:K73)</f>
        <v>8.1112723024365341E-2</v>
      </c>
      <c r="L75" s="25">
        <f t="shared" si="2"/>
        <v>0.16053955912782208</v>
      </c>
      <c r="M75" s="25">
        <f t="shared" si="2"/>
        <v>0.33082191561022845</v>
      </c>
      <c r="N75" s="25">
        <f t="shared" si="2"/>
        <v>0.5230178785733367</v>
      </c>
      <c r="O75" s="25">
        <f t="shared" si="2"/>
        <v>0.68242760218120713</v>
      </c>
      <c r="P75" s="25">
        <f t="shared" si="2"/>
        <v>0.89045030238390321</v>
      </c>
      <c r="Q75" s="25">
        <f t="shared" si="2"/>
        <v>0.99015153444007709</v>
      </c>
      <c r="R75" s="25">
        <f t="shared" si="2"/>
        <v>1.0822350551342967</v>
      </c>
      <c r="S75" s="25">
        <f t="shared" si="2"/>
        <v>1.4432662238827039</v>
      </c>
      <c r="T75" s="25">
        <f t="shared" si="2"/>
        <v>1.2298770516283721</v>
      </c>
      <c r="U75" s="25">
        <f t="shared" si="2"/>
        <v>0.99664238264655347</v>
      </c>
      <c r="V75" s="25">
        <f t="shared" si="2"/>
        <v>1.0074925937180392</v>
      </c>
      <c r="W75" s="25">
        <f t="shared" si="2"/>
        <v>1.1677563993404694</v>
      </c>
      <c r="X75" s="25">
        <f t="shared" si="2"/>
        <v>1.9881170567628561</v>
      </c>
      <c r="Y75" s="25">
        <f t="shared" si="2"/>
        <v>3.1243848222851716</v>
      </c>
      <c r="Z75" s="25">
        <f t="shared" si="2"/>
        <v>3.679657604929222</v>
      </c>
      <c r="AA75" s="25">
        <f t="shared" si="2"/>
        <v>3.6642120201506234</v>
      </c>
      <c r="AB75" s="25">
        <f t="shared" si="2"/>
        <v>4.2357121047899673</v>
      </c>
      <c r="AC75" s="25">
        <f t="shared" si="2"/>
        <v>5.2147422938817787</v>
      </c>
      <c r="AD75" s="25">
        <f t="shared" si="2"/>
        <v>6.1627756375279263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45" sqref="T45:AD45"/>
    </sheetView>
  </sheetViews>
  <sheetFormatPr baseColWidth="10" defaultColWidth="8.83203125" defaultRowHeight="15" x14ac:dyDescent="0"/>
  <cols>
    <col min="1" max="16384" width="8.83203125" style="5"/>
  </cols>
  <sheetData>
    <row r="1" spans="1:30">
      <c r="A1" s="5" t="s">
        <v>0</v>
      </c>
      <c r="I1" s="5" t="s">
        <v>41</v>
      </c>
      <c r="K1" s="5" t="s">
        <v>37</v>
      </c>
      <c r="L1" s="5" t="s">
        <v>38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  <c r="Z1" s="5" t="s">
        <v>14</v>
      </c>
      <c r="AA1" s="5" t="s">
        <v>15</v>
      </c>
      <c r="AB1" s="5" t="s">
        <v>16</v>
      </c>
      <c r="AC1" s="5" t="s">
        <v>17</v>
      </c>
      <c r="AD1" s="5" t="s">
        <v>18</v>
      </c>
    </row>
    <row r="2" spans="1:30">
      <c r="A2" s="5">
        <v>1993</v>
      </c>
      <c r="B2" s="1"/>
      <c r="C2" s="1"/>
      <c r="D2" s="1"/>
      <c r="E2" s="1"/>
      <c r="F2" s="1"/>
      <c r="G2" s="1"/>
      <c r="H2" s="1"/>
      <c r="I2" s="1">
        <f>Origination!B2</f>
        <v>0</v>
      </c>
      <c r="J2" s="2"/>
      <c r="K2" s="2">
        <v>0.1103611108695652</v>
      </c>
      <c r="L2" s="2">
        <v>0.12310692103174603</v>
      </c>
      <c r="M2" s="2">
        <v>0.13811079682539681</v>
      </c>
      <c r="N2" s="2">
        <v>0.13291497677165354</v>
      </c>
      <c r="O2" s="2">
        <v>0.13514356818181819</v>
      </c>
      <c r="P2" s="2">
        <v>0.13410917411067197</v>
      </c>
      <c r="Q2" s="2">
        <v>0.13089933690476196</v>
      </c>
      <c r="R2" s="2">
        <v>0.1425457638888887</v>
      </c>
      <c r="S2" s="2">
        <v>0.11719981126482214</v>
      </c>
      <c r="T2" s="2">
        <v>9.6087936111111119E-2</v>
      </c>
      <c r="U2" s="3">
        <v>9.0504715612648223E-2</v>
      </c>
      <c r="V2" s="3">
        <v>9.3433640551181099E-2</v>
      </c>
      <c r="W2" s="3">
        <v>0.1122933884920635</v>
      </c>
      <c r="X2" s="3">
        <v>0.12937006746031737</v>
      </c>
      <c r="Y2" s="3">
        <v>0.13089199664031625</v>
      </c>
      <c r="Z2" s="3">
        <v>0.10525135275590548</v>
      </c>
      <c r="AA2" s="3">
        <v>8.1748055928853758E-2</v>
      </c>
      <c r="AB2" s="3">
        <v>8.1151185573122522E-2</v>
      </c>
      <c r="AC2" s="3">
        <v>8.0742759163346597E-2</v>
      </c>
      <c r="AD2" s="3">
        <v>0.08</v>
      </c>
    </row>
    <row r="3" spans="1:30">
      <c r="A3" s="5">
        <v>1994</v>
      </c>
      <c r="B3" s="1"/>
      <c r="C3" s="1"/>
      <c r="D3" s="1"/>
      <c r="E3" s="1"/>
      <c r="F3" s="1"/>
      <c r="G3" s="1"/>
      <c r="H3" s="1"/>
      <c r="I3" s="1">
        <f>Origination!B3</f>
        <v>0</v>
      </c>
      <c r="J3" s="2"/>
      <c r="K3" s="2">
        <v>0.1103611108695652</v>
      </c>
      <c r="L3" s="2">
        <v>0.12310692103174603</v>
      </c>
      <c r="M3" s="2">
        <v>0.13811079682539681</v>
      </c>
      <c r="N3" s="2">
        <v>0.13291497677165354</v>
      </c>
      <c r="O3" s="2">
        <v>0.13514356818181819</v>
      </c>
      <c r="P3" s="2">
        <v>0.13410917411067197</v>
      </c>
      <c r="Q3" s="2">
        <v>0.13089933690476196</v>
      </c>
      <c r="R3" s="2">
        <v>0.1425457638888887</v>
      </c>
      <c r="S3" s="2">
        <v>0.11719981126482214</v>
      </c>
      <c r="T3" s="2">
        <v>9.6087936111111119E-2</v>
      </c>
      <c r="U3" s="3">
        <v>9.0504715612648223E-2</v>
      </c>
      <c r="V3" s="3">
        <v>9.3433640551181099E-2</v>
      </c>
      <c r="W3" s="3">
        <v>0.1122933884920635</v>
      </c>
      <c r="X3" s="3">
        <v>0.12937006746031737</v>
      </c>
      <c r="Y3" s="3">
        <v>0.13089199664031625</v>
      </c>
      <c r="Z3" s="3">
        <v>0.10525135275590548</v>
      </c>
      <c r="AA3" s="3">
        <v>8.1748055928853758E-2</v>
      </c>
      <c r="AB3" s="3">
        <v>8.1151185573122522E-2</v>
      </c>
      <c r="AC3" s="3">
        <v>8.0742759163346597E-2</v>
      </c>
      <c r="AD3" s="3">
        <v>0.08</v>
      </c>
    </row>
    <row r="4" spans="1:30">
      <c r="A4" s="5">
        <v>1995</v>
      </c>
      <c r="B4" s="1"/>
      <c r="C4" s="1"/>
      <c r="D4" s="1"/>
      <c r="E4" s="1"/>
      <c r="F4" s="1"/>
      <c r="G4" s="1"/>
      <c r="H4" s="1"/>
      <c r="I4" s="1">
        <f>Origination!B4</f>
        <v>0</v>
      </c>
      <c r="J4" s="2"/>
      <c r="K4" s="2">
        <v>0.1103611108695652</v>
      </c>
      <c r="L4" s="2">
        <v>0.12310692103174603</v>
      </c>
      <c r="M4" s="2">
        <v>0.13811079682539681</v>
      </c>
      <c r="N4" s="2">
        <v>0.13291497677165354</v>
      </c>
      <c r="O4" s="2">
        <v>0.13514356818181819</v>
      </c>
      <c r="P4" s="2">
        <v>0.13410917411067197</v>
      </c>
      <c r="Q4" s="2">
        <v>0.13089933690476196</v>
      </c>
      <c r="R4" s="2">
        <v>0.1425457638888887</v>
      </c>
      <c r="S4" s="2">
        <v>0.11719981126482214</v>
      </c>
      <c r="T4" s="2">
        <v>9.6087936111111119E-2</v>
      </c>
      <c r="U4" s="3">
        <v>9.0504715612648223E-2</v>
      </c>
      <c r="V4" s="3">
        <v>9.3433640551181099E-2</v>
      </c>
      <c r="W4" s="3">
        <v>0.1122933884920635</v>
      </c>
      <c r="X4" s="3">
        <v>0.12937006746031737</v>
      </c>
      <c r="Y4" s="3">
        <v>0.13089199664031625</v>
      </c>
      <c r="Z4" s="3">
        <v>0.10525135275590548</v>
      </c>
      <c r="AA4" s="3">
        <v>8.1748055928853758E-2</v>
      </c>
      <c r="AB4" s="3">
        <v>8.1151185573122522E-2</v>
      </c>
      <c r="AC4" s="3">
        <v>8.0742759163346597E-2</v>
      </c>
      <c r="AD4" s="3">
        <v>0.08</v>
      </c>
    </row>
    <row r="5" spans="1:30">
      <c r="A5" s="5">
        <v>1996</v>
      </c>
      <c r="B5" s="1"/>
      <c r="C5" s="1"/>
      <c r="D5" s="1"/>
      <c r="E5" s="1"/>
      <c r="F5" s="1"/>
      <c r="G5" s="1"/>
      <c r="H5" s="1"/>
      <c r="I5" s="1">
        <f>Origination!B5</f>
        <v>1.33</v>
      </c>
      <c r="J5" s="2"/>
      <c r="K5" s="2">
        <v>0.1103611108695652</v>
      </c>
      <c r="L5" s="2">
        <v>0.12310692103174603</v>
      </c>
      <c r="M5" s="2">
        <v>0.13811079682539681</v>
      </c>
      <c r="N5" s="2">
        <v>0.13291497677165354</v>
      </c>
      <c r="O5" s="2">
        <v>0.13514356818181819</v>
      </c>
      <c r="P5" s="2">
        <v>0.13410917411067197</v>
      </c>
      <c r="Q5" s="2">
        <v>0.13089933690476196</v>
      </c>
      <c r="R5" s="2">
        <v>0.1425457638888887</v>
      </c>
      <c r="S5" s="2">
        <v>0.11719981126482214</v>
      </c>
      <c r="T5" s="2">
        <v>9.6087936111111119E-2</v>
      </c>
      <c r="U5" s="3">
        <v>9.0504715612648223E-2</v>
      </c>
      <c r="V5" s="3">
        <v>9.3433640551181099E-2</v>
      </c>
      <c r="W5" s="3">
        <v>0.1122933884920635</v>
      </c>
      <c r="X5" s="3">
        <v>0.12937006746031737</v>
      </c>
      <c r="Y5" s="3">
        <v>0.13089199664031625</v>
      </c>
      <c r="Z5" s="3">
        <v>0.10525135275590548</v>
      </c>
      <c r="AA5" s="3">
        <v>8.1748055928853758E-2</v>
      </c>
      <c r="AB5" s="3">
        <v>8.1151185573122522E-2</v>
      </c>
      <c r="AC5" s="3">
        <v>8.0742759163346597E-2</v>
      </c>
      <c r="AD5" s="3">
        <v>0.08</v>
      </c>
    </row>
    <row r="6" spans="1:30">
      <c r="A6" s="5">
        <v>1997</v>
      </c>
      <c r="B6" s="1"/>
      <c r="C6" s="1"/>
      <c r="D6" s="1"/>
      <c r="E6" s="1"/>
      <c r="F6" s="1"/>
      <c r="G6" s="1"/>
      <c r="H6" s="1"/>
      <c r="I6" s="1">
        <f>Origination!B6</f>
        <v>1.86</v>
      </c>
      <c r="J6" s="2"/>
      <c r="K6" s="2">
        <v>0.1103611108695652</v>
      </c>
      <c r="L6" s="2">
        <v>0.12310692103174603</v>
      </c>
      <c r="M6" s="2">
        <v>0.13811079682539681</v>
      </c>
      <c r="N6" s="2">
        <v>0.13291497677165354</v>
      </c>
      <c r="O6" s="2">
        <v>0.13514356818181819</v>
      </c>
      <c r="P6" s="2">
        <v>0.13410917411067197</v>
      </c>
      <c r="Q6" s="2">
        <v>0.13089933690476196</v>
      </c>
      <c r="R6" s="2">
        <v>0.1425457638888887</v>
      </c>
      <c r="S6" s="2">
        <v>0.11719981126482214</v>
      </c>
      <c r="T6" s="2">
        <v>9.6087936111111119E-2</v>
      </c>
      <c r="U6" s="3">
        <v>9.0504715612648223E-2</v>
      </c>
      <c r="V6" s="3">
        <v>9.3433640551181099E-2</v>
      </c>
      <c r="W6" s="3">
        <v>0.1122933884920635</v>
      </c>
      <c r="X6" s="3">
        <v>0.12937006746031737</v>
      </c>
      <c r="Y6" s="3">
        <v>0.13089199664031625</v>
      </c>
      <c r="Z6" s="3">
        <v>0.10525135275590548</v>
      </c>
      <c r="AA6" s="3">
        <v>8.1748055928853758E-2</v>
      </c>
      <c r="AB6" s="3">
        <v>8.1151185573122522E-2</v>
      </c>
      <c r="AC6" s="3">
        <v>8.0742759163346597E-2</v>
      </c>
      <c r="AD6" s="3">
        <v>0.08</v>
      </c>
    </row>
    <row r="7" spans="1:30">
      <c r="A7" s="5">
        <v>1998</v>
      </c>
      <c r="B7" s="1"/>
      <c r="C7" s="1"/>
      <c r="D7" s="1"/>
      <c r="E7" s="1"/>
      <c r="F7" s="1"/>
      <c r="G7" s="1"/>
      <c r="H7" s="1"/>
      <c r="I7" s="1">
        <f>Origination!B7</f>
        <v>2.31</v>
      </c>
      <c r="J7" s="2"/>
      <c r="K7" s="2">
        <v>0.1103611108695652</v>
      </c>
      <c r="L7" s="2">
        <v>0.12310692103174603</v>
      </c>
      <c r="M7" s="2">
        <v>0.13811079682539681</v>
      </c>
      <c r="N7" s="2">
        <v>0.13291497677165354</v>
      </c>
      <c r="O7" s="2">
        <v>0.13514356818181819</v>
      </c>
      <c r="P7" s="2">
        <v>0.13410917411067197</v>
      </c>
      <c r="Q7" s="2">
        <v>0.13089933690476196</v>
      </c>
      <c r="R7" s="2">
        <v>0.1425457638888887</v>
      </c>
      <c r="S7" s="2">
        <v>0.11719981126482214</v>
      </c>
      <c r="T7" s="2">
        <v>9.6087936111111119E-2</v>
      </c>
      <c r="U7" s="3">
        <v>9.0504715612648223E-2</v>
      </c>
      <c r="V7" s="3">
        <v>9.3433640551181099E-2</v>
      </c>
      <c r="W7" s="3">
        <v>0.1122933884920635</v>
      </c>
      <c r="X7" s="3">
        <v>0.12937006746031737</v>
      </c>
      <c r="Y7" s="3">
        <v>0.13089199664031625</v>
      </c>
      <c r="Z7" s="3">
        <v>0.10525135275590548</v>
      </c>
      <c r="AA7" s="3">
        <v>8.1748055928853758E-2</v>
      </c>
      <c r="AB7" s="3">
        <v>8.1151185573122522E-2</v>
      </c>
      <c r="AC7" s="3">
        <v>8.0742759163346597E-2</v>
      </c>
      <c r="AD7" s="3">
        <v>0.08</v>
      </c>
    </row>
    <row r="8" spans="1:30">
      <c r="A8" s="5">
        <v>1999</v>
      </c>
      <c r="B8" s="1"/>
      <c r="C8" s="1"/>
      <c r="D8" s="1"/>
      <c r="E8" s="1"/>
      <c r="F8" s="1"/>
      <c r="G8" s="1"/>
      <c r="H8" s="1"/>
      <c r="I8" s="1">
        <f>Origination!B8</f>
        <v>2.9</v>
      </c>
      <c r="J8" s="2"/>
      <c r="K8" s="2">
        <v>0.1103611108695652</v>
      </c>
      <c r="L8" s="2">
        <v>0.12310692103174603</v>
      </c>
      <c r="M8" s="2">
        <v>0.13811079682539681</v>
      </c>
      <c r="N8" s="2">
        <v>0.13291497677165354</v>
      </c>
      <c r="O8" s="2">
        <v>0.13514356818181819</v>
      </c>
      <c r="P8" s="2">
        <v>0.13410917411067197</v>
      </c>
      <c r="Q8" s="2">
        <v>0.13089933690476196</v>
      </c>
      <c r="R8" s="2">
        <v>0.1425457638888887</v>
      </c>
      <c r="S8" s="2">
        <v>0.11719981126482214</v>
      </c>
      <c r="T8" s="2">
        <v>9.6087936111111119E-2</v>
      </c>
      <c r="U8" s="3">
        <v>9.0504715612648223E-2</v>
      </c>
      <c r="V8" s="3">
        <v>9.3433640551181099E-2</v>
      </c>
      <c r="W8" s="3">
        <v>0.1122933884920635</v>
      </c>
      <c r="X8" s="3">
        <v>0.12937006746031737</v>
      </c>
      <c r="Y8" s="3">
        <v>0.13089199664031625</v>
      </c>
      <c r="Z8" s="3">
        <v>0.10525135275590548</v>
      </c>
      <c r="AA8" s="3">
        <v>8.1748055928853758E-2</v>
      </c>
      <c r="AB8" s="3">
        <v>8.1151185573122522E-2</v>
      </c>
      <c r="AC8" s="3">
        <v>8.0742759163346597E-2</v>
      </c>
      <c r="AD8" s="3">
        <v>0.08</v>
      </c>
    </row>
    <row r="9" spans="1:30">
      <c r="A9" s="5">
        <v>2000</v>
      </c>
      <c r="B9" s="1"/>
      <c r="C9" s="1"/>
      <c r="D9" s="1"/>
      <c r="E9" s="1"/>
      <c r="F9" s="1"/>
      <c r="G9" s="1"/>
      <c r="H9" s="1"/>
      <c r="I9" s="1">
        <f>Origination!B9</f>
        <v>4.5604199999999997</v>
      </c>
      <c r="J9" s="2"/>
      <c r="K9" s="2">
        <v>0.1103611108695652</v>
      </c>
      <c r="L9" s="2">
        <v>0.12310692103174603</v>
      </c>
      <c r="M9" s="2">
        <v>0.13811079682539681</v>
      </c>
      <c r="N9" s="2">
        <v>0.13291497677165354</v>
      </c>
      <c r="O9" s="2">
        <v>0.13514356818181819</v>
      </c>
      <c r="P9" s="2">
        <v>0.13410917411067197</v>
      </c>
      <c r="Q9" s="2">
        <v>0.13089933690476196</v>
      </c>
      <c r="R9" s="2">
        <v>0.1425457638888887</v>
      </c>
      <c r="S9" s="2">
        <v>0.11719981126482214</v>
      </c>
      <c r="T9" s="2">
        <v>9.6087936111111119E-2</v>
      </c>
      <c r="U9" s="3">
        <v>9.0504715612648223E-2</v>
      </c>
      <c r="V9" s="3">
        <v>9.3433640551181099E-2</v>
      </c>
      <c r="W9" s="3">
        <v>0.1122933884920635</v>
      </c>
      <c r="X9" s="3">
        <v>0.12937006746031737</v>
      </c>
      <c r="Y9" s="3">
        <v>0.13089199664031625</v>
      </c>
      <c r="Z9" s="3">
        <v>0.10525135275590548</v>
      </c>
      <c r="AA9" s="3">
        <v>8.1748055928853758E-2</v>
      </c>
      <c r="AB9" s="3">
        <v>8.1151185573122522E-2</v>
      </c>
      <c r="AC9" s="3">
        <v>8.0742759163346597E-2</v>
      </c>
      <c r="AD9" s="3">
        <v>0.08</v>
      </c>
    </row>
    <row r="10" spans="1:30">
      <c r="A10" s="5">
        <v>2001</v>
      </c>
      <c r="B10" s="1"/>
      <c r="C10" s="1"/>
      <c r="D10" s="1"/>
      <c r="E10" s="1"/>
      <c r="F10" s="1"/>
      <c r="G10" s="1"/>
      <c r="H10" s="1"/>
      <c r="I10" s="1">
        <f>Origination!B10</f>
        <v>5.0904199999999999</v>
      </c>
      <c r="J10" s="2"/>
      <c r="K10" s="2">
        <v>0.1103611108695652</v>
      </c>
      <c r="L10" s="2">
        <v>0.12310692103174603</v>
      </c>
      <c r="M10" s="2">
        <v>0.13811079682539681</v>
      </c>
      <c r="N10" s="2">
        <v>0.13291497677165354</v>
      </c>
      <c r="O10" s="2">
        <v>0.13514356818181819</v>
      </c>
      <c r="P10" s="2">
        <v>0.13410917411067197</v>
      </c>
      <c r="Q10" s="2">
        <v>0.13089933690476196</v>
      </c>
      <c r="R10" s="2">
        <v>0.1425457638888887</v>
      </c>
      <c r="S10" s="2">
        <v>0.11719981126482214</v>
      </c>
      <c r="T10" s="2">
        <v>9.6087936111111119E-2</v>
      </c>
      <c r="U10" s="3">
        <v>9.0504715612648223E-2</v>
      </c>
      <c r="V10" s="3">
        <v>9.3433640551181099E-2</v>
      </c>
      <c r="W10" s="3">
        <v>0.1122933884920635</v>
      </c>
      <c r="X10" s="3">
        <v>0.12937006746031737</v>
      </c>
      <c r="Y10" s="3">
        <v>0.13089199664031625</v>
      </c>
      <c r="Z10" s="3">
        <v>0.10525135275590548</v>
      </c>
      <c r="AA10" s="3">
        <v>8.1748055928853758E-2</v>
      </c>
      <c r="AB10" s="3">
        <v>8.1151185573122522E-2</v>
      </c>
      <c r="AC10" s="3">
        <v>8.0742759163346597E-2</v>
      </c>
      <c r="AD10" s="3">
        <v>0.08</v>
      </c>
    </row>
    <row r="11" spans="1:30">
      <c r="A11" s="5">
        <v>2002</v>
      </c>
      <c r="B11" s="1"/>
      <c r="C11" s="1"/>
      <c r="D11" s="1"/>
      <c r="E11" s="1"/>
      <c r="F11" s="1"/>
      <c r="G11" s="1"/>
      <c r="H11" s="1"/>
      <c r="I11" s="1">
        <f>Origination!B11</f>
        <v>6.2204199999999998</v>
      </c>
      <c r="J11" s="2"/>
      <c r="K11" s="2">
        <v>0.1103611108695652</v>
      </c>
      <c r="L11" s="2">
        <v>0.12310692103174603</v>
      </c>
      <c r="M11" s="2">
        <v>0.13811079682539681</v>
      </c>
      <c r="N11" s="2">
        <v>0.13291497677165354</v>
      </c>
      <c r="O11" s="2">
        <v>0.13514356818181819</v>
      </c>
      <c r="P11" s="2">
        <v>0.13410917411067197</v>
      </c>
      <c r="Q11" s="2">
        <v>0.13089933690476196</v>
      </c>
      <c r="R11" s="2">
        <v>0.1425457638888887</v>
      </c>
      <c r="S11" s="2">
        <v>0.11719981126482214</v>
      </c>
      <c r="T11" s="2">
        <v>9.6087936111111119E-2</v>
      </c>
      <c r="U11" s="3">
        <v>9.0504715612648223E-2</v>
      </c>
      <c r="V11" s="3">
        <v>9.3433640551181099E-2</v>
      </c>
      <c r="W11" s="3">
        <v>0.1122933884920635</v>
      </c>
      <c r="X11" s="3">
        <v>0.12937006746031737</v>
      </c>
      <c r="Y11" s="3">
        <v>0.13089199664031625</v>
      </c>
      <c r="Z11" s="3">
        <v>0.10525135275590548</v>
      </c>
      <c r="AA11" s="3">
        <v>8.1748055928853758E-2</v>
      </c>
      <c r="AB11" s="3">
        <v>8.1151185573122522E-2</v>
      </c>
      <c r="AC11" s="3">
        <v>8.0742759163346597E-2</v>
      </c>
      <c r="AD11" s="3">
        <v>0.08</v>
      </c>
    </row>
    <row r="12" spans="1:30">
      <c r="A12" s="5">
        <v>2003</v>
      </c>
      <c r="B12" s="1"/>
      <c r="C12" s="1"/>
      <c r="D12" s="1"/>
      <c r="E12" s="1"/>
      <c r="F12" s="1"/>
      <c r="G12" s="1"/>
      <c r="H12" s="1"/>
      <c r="I12" s="1">
        <f>Origination!B12</f>
        <v>8.2604199999999999</v>
      </c>
      <c r="J12" s="3"/>
      <c r="K12" s="2">
        <v>0.1103611108695652</v>
      </c>
      <c r="L12" s="2">
        <v>0.12310692103174603</v>
      </c>
      <c r="M12" s="2">
        <v>0.13811079682539681</v>
      </c>
      <c r="N12" s="2">
        <v>0.13291497677165354</v>
      </c>
      <c r="O12" s="2">
        <v>0.13514356818181819</v>
      </c>
      <c r="P12" s="2">
        <v>0.13410917411067197</v>
      </c>
      <c r="Q12" s="2">
        <v>0.13089933690476196</v>
      </c>
      <c r="R12" s="2">
        <v>0.1425457638888887</v>
      </c>
      <c r="S12" s="2">
        <v>0.11719981126482214</v>
      </c>
      <c r="T12" s="2">
        <v>9.6087936111111119E-2</v>
      </c>
      <c r="U12" s="3">
        <v>9.0504715612648223E-2</v>
      </c>
      <c r="V12" s="3">
        <v>9.3433640551181099E-2</v>
      </c>
      <c r="W12" s="3">
        <v>0.1122933884920635</v>
      </c>
      <c r="X12" s="3">
        <v>0.12937006746031737</v>
      </c>
      <c r="Y12" s="3">
        <v>0.13089199664031625</v>
      </c>
      <c r="Z12" s="3">
        <v>0.10525135275590548</v>
      </c>
      <c r="AA12" s="3">
        <v>8.1748055928853758E-2</v>
      </c>
      <c r="AB12" s="3">
        <v>8.1151185573122522E-2</v>
      </c>
      <c r="AC12" s="3">
        <v>8.0742759163346597E-2</v>
      </c>
      <c r="AD12" s="3">
        <v>0.08</v>
      </c>
    </row>
    <row r="13" spans="1:30">
      <c r="A13" s="5">
        <v>2004</v>
      </c>
      <c r="B13" s="1"/>
      <c r="C13" s="1"/>
      <c r="D13" s="1"/>
      <c r="E13" s="1"/>
      <c r="F13" s="1"/>
      <c r="G13" s="1"/>
      <c r="H13" s="1"/>
      <c r="I13" s="1">
        <f>Origination!B13</f>
        <v>10.82</v>
      </c>
      <c r="J13" s="3"/>
      <c r="K13" s="2">
        <v>0.1103611108695652</v>
      </c>
      <c r="L13" s="2">
        <v>0.12310692103174603</v>
      </c>
      <c r="M13" s="2">
        <v>0.13811079682539681</v>
      </c>
      <c r="N13" s="2">
        <v>0.13291497677165354</v>
      </c>
      <c r="O13" s="2">
        <v>0.13514356818181819</v>
      </c>
      <c r="P13" s="2">
        <v>0.13410917411067197</v>
      </c>
      <c r="Q13" s="2">
        <v>0.13089933690476196</v>
      </c>
      <c r="R13" s="2">
        <v>0.1425457638888887</v>
      </c>
      <c r="S13" s="2">
        <v>0.11719981126482214</v>
      </c>
      <c r="T13" s="2">
        <v>9.6087936111111119E-2</v>
      </c>
      <c r="U13" s="3">
        <v>9.0504715612648223E-2</v>
      </c>
      <c r="V13" s="3">
        <v>9.3433640551181099E-2</v>
      </c>
      <c r="W13" s="3">
        <v>0.1122933884920635</v>
      </c>
      <c r="X13" s="3">
        <v>0.12937006746031737</v>
      </c>
      <c r="Y13" s="3">
        <v>0.13089199664031625</v>
      </c>
      <c r="Z13" s="3">
        <v>0.10525135275590548</v>
      </c>
      <c r="AA13" s="3">
        <v>8.1748055928853758E-2</v>
      </c>
      <c r="AB13" s="3">
        <v>8.1151185573122522E-2</v>
      </c>
      <c r="AC13" s="3">
        <v>8.0742759163346597E-2</v>
      </c>
      <c r="AD13" s="3">
        <v>0.08</v>
      </c>
    </row>
    <row r="14" spans="1:30">
      <c r="A14" s="5">
        <v>2005</v>
      </c>
      <c r="B14" s="1"/>
      <c r="C14" s="1"/>
      <c r="D14" s="1"/>
      <c r="E14" s="1"/>
      <c r="F14" s="1"/>
      <c r="G14" s="1"/>
      <c r="H14" s="1"/>
      <c r="I14" s="1">
        <f>Origination!B14</f>
        <v>14.51</v>
      </c>
      <c r="J14" s="3"/>
      <c r="K14" s="2">
        <v>0.1103611108695652</v>
      </c>
      <c r="L14" s="2">
        <v>0.12310692103174603</v>
      </c>
      <c r="M14" s="2">
        <v>0.13811079682539681</v>
      </c>
      <c r="N14" s="2">
        <v>0.13291497677165354</v>
      </c>
      <c r="O14" s="2">
        <v>0.13514356818181819</v>
      </c>
      <c r="P14" s="2">
        <v>0.13410917411067197</v>
      </c>
      <c r="Q14" s="2">
        <v>0.13089933690476196</v>
      </c>
      <c r="R14" s="2">
        <v>0.1425457638888887</v>
      </c>
      <c r="S14" s="2">
        <v>0.11719981126482214</v>
      </c>
      <c r="T14" s="2">
        <v>9.6087936111111119E-2</v>
      </c>
      <c r="U14" s="3">
        <v>9.0504715612648223E-2</v>
      </c>
      <c r="V14" s="3">
        <v>9.3433640551181099E-2</v>
      </c>
      <c r="W14" s="3">
        <v>0.1122933884920635</v>
      </c>
      <c r="X14" s="3">
        <v>0.12937006746031737</v>
      </c>
      <c r="Y14" s="3">
        <v>0.13089199664031625</v>
      </c>
      <c r="Z14" s="3">
        <v>0.10525135275590548</v>
      </c>
      <c r="AA14" s="3">
        <v>8.1748055928853758E-2</v>
      </c>
      <c r="AB14" s="3">
        <v>8.1151185573122522E-2</v>
      </c>
      <c r="AC14" s="3">
        <v>8.0742759163346597E-2</v>
      </c>
      <c r="AD14" s="3">
        <v>0.08</v>
      </c>
    </row>
    <row r="15" spans="1:30">
      <c r="A15" s="5">
        <v>2006</v>
      </c>
      <c r="B15" s="1"/>
      <c r="C15" s="1"/>
      <c r="D15" s="21"/>
      <c r="E15" s="1"/>
      <c r="F15" s="1"/>
      <c r="G15" s="1"/>
      <c r="H15" s="1"/>
      <c r="I15" s="1">
        <f>Origination!B15</f>
        <v>17.79</v>
      </c>
      <c r="J15" s="3"/>
      <c r="K15" s="2">
        <v>0.1103611108695652</v>
      </c>
      <c r="L15" s="2">
        <v>0.12310692103174603</v>
      </c>
      <c r="M15" s="2">
        <v>0.13811079682539681</v>
      </c>
      <c r="N15" s="2">
        <v>0.13291497677165354</v>
      </c>
      <c r="O15" s="2">
        <v>0.13514356818181819</v>
      </c>
      <c r="P15" s="2">
        <v>0.13410917411067197</v>
      </c>
      <c r="Q15" s="2">
        <v>0.13089933690476196</v>
      </c>
      <c r="R15" s="2">
        <v>0.1425457638888887</v>
      </c>
      <c r="S15" s="2">
        <v>0.11719981126482214</v>
      </c>
      <c r="T15" s="2">
        <v>9.6087936111111119E-2</v>
      </c>
      <c r="U15" s="3">
        <v>9.0504715612648223E-2</v>
      </c>
      <c r="V15" s="3">
        <v>9.3433640551181099E-2</v>
      </c>
      <c r="W15" s="3">
        <v>0.1122933884920635</v>
      </c>
      <c r="X15" s="3">
        <v>0.12937006746031737</v>
      </c>
      <c r="Y15" s="3">
        <v>0.13089199664031625</v>
      </c>
      <c r="Z15" s="3">
        <v>0.10525135275590548</v>
      </c>
      <c r="AA15" s="3">
        <v>8.1748055928853758E-2</v>
      </c>
      <c r="AB15" s="3">
        <v>8.1151185573122522E-2</v>
      </c>
      <c r="AC15" s="3">
        <v>8.0742759163346597E-2</v>
      </c>
      <c r="AD15" s="3">
        <v>0.08</v>
      </c>
    </row>
    <row r="16" spans="1:30">
      <c r="A16" s="5">
        <v>2007</v>
      </c>
      <c r="B16" s="1"/>
      <c r="C16" s="1"/>
      <c r="D16" s="1"/>
      <c r="E16" s="1"/>
      <c r="F16" s="1"/>
      <c r="G16" s="1"/>
      <c r="H16" s="1"/>
      <c r="I16" s="1">
        <f>Origination!B16</f>
        <v>21.1</v>
      </c>
      <c r="J16" s="3"/>
      <c r="K16" s="2">
        <v>0.1103611108695652</v>
      </c>
      <c r="L16" s="2">
        <v>0.12310692103174603</v>
      </c>
      <c r="M16" s="2">
        <v>0.13811079682539681</v>
      </c>
      <c r="N16" s="2">
        <v>0.13291497677165354</v>
      </c>
      <c r="O16" s="2">
        <v>0.13514356818181819</v>
      </c>
      <c r="P16" s="2">
        <v>0.13410917411067197</v>
      </c>
      <c r="Q16" s="2">
        <v>0.13089933690476196</v>
      </c>
      <c r="R16" s="2">
        <v>0.1425457638888887</v>
      </c>
      <c r="S16" s="2">
        <v>0.11719981126482214</v>
      </c>
      <c r="T16" s="2">
        <v>9.6087936111111119E-2</v>
      </c>
      <c r="U16" s="3">
        <v>9.0504715612648223E-2</v>
      </c>
      <c r="V16" s="3">
        <v>9.3433640551181099E-2</v>
      </c>
      <c r="W16" s="3">
        <v>0.1122933884920635</v>
      </c>
      <c r="X16" s="3">
        <v>0.12937006746031737</v>
      </c>
      <c r="Y16" s="3">
        <v>0.13089199664031625</v>
      </c>
      <c r="Z16" s="3">
        <v>0.10525135275590548</v>
      </c>
      <c r="AA16" s="3">
        <v>8.1748055928853758E-2</v>
      </c>
      <c r="AB16" s="3">
        <v>8.1151185573122522E-2</v>
      </c>
      <c r="AC16" s="3">
        <v>8.0742759163346597E-2</v>
      </c>
      <c r="AD16" s="3">
        <v>0.08</v>
      </c>
    </row>
    <row r="17" spans="1:30">
      <c r="A17" s="5">
        <v>2008</v>
      </c>
      <c r="B17" s="1"/>
      <c r="C17" s="1"/>
      <c r="D17" s="1"/>
      <c r="E17" s="1"/>
      <c r="F17" s="1"/>
      <c r="G17" s="1"/>
      <c r="H17" s="1"/>
      <c r="I17" s="1">
        <f>Origination!B17</f>
        <v>23.209603962000003</v>
      </c>
      <c r="J17" s="3"/>
      <c r="K17" s="2">
        <v>0.1103611108695652</v>
      </c>
      <c r="L17" s="2">
        <v>0.12310692103174603</v>
      </c>
      <c r="M17" s="2">
        <v>0.13811079682539681</v>
      </c>
      <c r="N17" s="2">
        <v>0.13291497677165354</v>
      </c>
      <c r="O17" s="2">
        <v>0.13514356818181819</v>
      </c>
      <c r="P17" s="2">
        <v>0.13410917411067197</v>
      </c>
      <c r="Q17" s="2">
        <v>0.13089933690476196</v>
      </c>
      <c r="R17" s="2">
        <v>0.1425457638888887</v>
      </c>
      <c r="S17" s="2">
        <v>0.11719981126482214</v>
      </c>
      <c r="T17" s="2">
        <v>9.6087936111111119E-2</v>
      </c>
      <c r="U17" s="3">
        <v>9.0504715612648223E-2</v>
      </c>
      <c r="V17" s="3">
        <v>9.3433640551181099E-2</v>
      </c>
      <c r="W17" s="3">
        <v>0.1122933884920635</v>
      </c>
      <c r="X17" s="3">
        <v>0.12937006746031737</v>
      </c>
      <c r="Y17" s="3">
        <v>0.13089199664031625</v>
      </c>
      <c r="Z17" s="3">
        <v>0.10525135275590548</v>
      </c>
      <c r="AA17" s="3">
        <v>8.1748055928853758E-2</v>
      </c>
      <c r="AB17" s="3">
        <v>8.1151185573122522E-2</v>
      </c>
      <c r="AC17" s="3">
        <v>8.0742759163346597E-2</v>
      </c>
      <c r="AD17" s="3">
        <v>0.08</v>
      </c>
    </row>
    <row r="18" spans="1:30">
      <c r="A18" s="5">
        <v>2009</v>
      </c>
      <c r="B18" s="1"/>
      <c r="C18" s="1"/>
      <c r="D18" s="1"/>
      <c r="E18" s="1"/>
      <c r="F18" s="1"/>
      <c r="G18" s="1"/>
      <c r="H18" s="1"/>
      <c r="I18" s="1">
        <f>Origination!B18</f>
        <v>11.9</v>
      </c>
      <c r="J18" s="3"/>
      <c r="K18" s="2">
        <v>0.1103611108695652</v>
      </c>
      <c r="L18" s="2">
        <v>0.12310692103174603</v>
      </c>
      <c r="M18" s="2">
        <v>0.13811079682539681</v>
      </c>
      <c r="N18" s="2">
        <v>0.13291497677165354</v>
      </c>
      <c r="O18" s="2">
        <v>0.13514356818181819</v>
      </c>
      <c r="P18" s="2">
        <v>0.13410917411067197</v>
      </c>
      <c r="Q18" s="2">
        <v>0.13089933690476196</v>
      </c>
      <c r="R18" s="2">
        <v>0.1425457638888887</v>
      </c>
      <c r="S18" s="2">
        <v>0.11719981126482214</v>
      </c>
      <c r="T18" s="2">
        <v>9.6087936111111119E-2</v>
      </c>
      <c r="U18" s="3">
        <v>9.0504715612648223E-2</v>
      </c>
      <c r="V18" s="3">
        <v>9.3433640551181099E-2</v>
      </c>
      <c r="W18" s="3">
        <v>0.1122933884920635</v>
      </c>
      <c r="X18" s="3">
        <v>0.12937006746031737</v>
      </c>
      <c r="Y18" s="3">
        <v>0.13089199664031625</v>
      </c>
      <c r="Z18" s="3">
        <v>0.10525135275590548</v>
      </c>
      <c r="AA18" s="3">
        <v>8.1748055928853758E-2</v>
      </c>
      <c r="AB18" s="3">
        <v>8.1151185573122522E-2</v>
      </c>
      <c r="AC18" s="3">
        <v>8.0742759163346597E-2</v>
      </c>
      <c r="AD18" s="3">
        <v>0.08</v>
      </c>
    </row>
    <row r="19" spans="1:30">
      <c r="A19" s="5">
        <v>2010</v>
      </c>
      <c r="B19" s="1"/>
      <c r="C19" s="1"/>
      <c r="D19" s="1"/>
      <c r="E19" s="1"/>
      <c r="F19" s="1"/>
      <c r="G19" s="1"/>
      <c r="H19" s="1"/>
      <c r="I19" s="1">
        <f>Origination!B19</f>
        <v>8.5</v>
      </c>
      <c r="J19" s="3"/>
      <c r="K19" s="2">
        <v>0.1103611108695652</v>
      </c>
      <c r="L19" s="2">
        <v>0.12310692103174603</v>
      </c>
      <c r="M19" s="2">
        <v>0.13811079682539681</v>
      </c>
      <c r="N19" s="2">
        <v>0.13291497677165354</v>
      </c>
      <c r="O19" s="2">
        <v>0.13514356818181819</v>
      </c>
      <c r="P19" s="2">
        <v>0.13410917411067197</v>
      </c>
      <c r="Q19" s="2">
        <v>0.13089933690476196</v>
      </c>
      <c r="R19" s="2">
        <v>0.1425457638888887</v>
      </c>
      <c r="S19" s="2">
        <v>0.11719981126482214</v>
      </c>
      <c r="T19" s="2">
        <v>9.6087936111111119E-2</v>
      </c>
      <c r="U19" s="3">
        <v>9.0504715612648223E-2</v>
      </c>
      <c r="V19" s="3">
        <v>9.3433640551181099E-2</v>
      </c>
      <c r="W19" s="3">
        <v>0.1122933884920635</v>
      </c>
      <c r="X19" s="3">
        <v>0.12937006746031737</v>
      </c>
      <c r="Y19" s="3">
        <v>0.13089199664031625</v>
      </c>
      <c r="Z19" s="3">
        <v>0.10525135275590548</v>
      </c>
      <c r="AA19" s="3">
        <v>8.1748055928853758E-2</v>
      </c>
      <c r="AB19" s="3">
        <v>8.1151185573122522E-2</v>
      </c>
      <c r="AC19" s="3">
        <v>8.0742759163346597E-2</v>
      </c>
      <c r="AD19" s="3">
        <v>0.08</v>
      </c>
    </row>
    <row r="20" spans="1:30">
      <c r="A20" s="5">
        <v>2011</v>
      </c>
      <c r="B20" s="1"/>
      <c r="C20" s="1"/>
      <c r="D20" s="1"/>
      <c r="E20" s="1"/>
      <c r="F20" s="1"/>
      <c r="G20" s="1"/>
      <c r="H20" s="1"/>
      <c r="I20" s="1">
        <f>Origination!B20</f>
        <v>7.72</v>
      </c>
      <c r="J20" s="3"/>
      <c r="K20" s="2">
        <v>0.1103611108695652</v>
      </c>
      <c r="L20" s="2">
        <v>0.12310692103174603</v>
      </c>
      <c r="M20" s="2">
        <v>0.13811079682539681</v>
      </c>
      <c r="N20" s="2">
        <v>0.13291497677165354</v>
      </c>
      <c r="O20" s="2">
        <v>0.13514356818181819</v>
      </c>
      <c r="P20" s="2">
        <v>0.13410917411067197</v>
      </c>
      <c r="Q20" s="2">
        <v>0.13089933690476196</v>
      </c>
      <c r="R20" s="2">
        <v>0.1425457638888887</v>
      </c>
      <c r="S20" s="2">
        <v>0.11719981126482214</v>
      </c>
      <c r="T20" s="2">
        <v>9.6087936111111119E-2</v>
      </c>
      <c r="U20" s="3">
        <v>9.0504715612648223E-2</v>
      </c>
      <c r="V20" s="3">
        <v>9.3433640551181099E-2</v>
      </c>
      <c r="W20" s="3">
        <v>0.1122933884920635</v>
      </c>
      <c r="X20" s="3">
        <v>0.12937006746031737</v>
      </c>
      <c r="Y20" s="3">
        <v>0.13089199664031625</v>
      </c>
      <c r="Z20" s="3">
        <v>0.10525135275590548</v>
      </c>
      <c r="AA20" s="3">
        <v>8.1748055928853758E-2</v>
      </c>
      <c r="AB20" s="3">
        <v>8.1151185573122522E-2</v>
      </c>
      <c r="AC20" s="3">
        <v>8.0742759163346597E-2</v>
      </c>
      <c r="AD20" s="3">
        <v>0.08</v>
      </c>
    </row>
    <row r="21" spans="1:30">
      <c r="A21" s="5">
        <v>2012</v>
      </c>
      <c r="B21" s="1"/>
      <c r="C21" s="1"/>
      <c r="D21" s="1"/>
      <c r="E21" s="1"/>
      <c r="F21" s="1"/>
      <c r="G21" s="1"/>
      <c r="H21" s="1"/>
      <c r="I21" s="1">
        <f>Origination!B21</f>
        <v>8.02</v>
      </c>
      <c r="J21" s="3"/>
      <c r="K21" s="2">
        <v>0.1103611108695652</v>
      </c>
      <c r="L21" s="2">
        <v>0.12310692103174603</v>
      </c>
      <c r="M21" s="2">
        <v>0.13811079682539681</v>
      </c>
      <c r="N21" s="2">
        <v>0.13291497677165354</v>
      </c>
      <c r="O21" s="2">
        <v>0.13514356818181819</v>
      </c>
      <c r="P21" s="2">
        <v>0.13410917411067197</v>
      </c>
      <c r="Q21" s="2">
        <v>0.13089933690476196</v>
      </c>
      <c r="R21" s="2">
        <v>0.1425457638888887</v>
      </c>
      <c r="S21" s="2">
        <v>0.11719981126482214</v>
      </c>
      <c r="T21" s="2">
        <v>9.6087936111111119E-2</v>
      </c>
      <c r="U21" s="3">
        <v>9.0504715612648223E-2</v>
      </c>
      <c r="V21" s="3">
        <v>9.3433640551181099E-2</v>
      </c>
      <c r="W21" s="3">
        <v>0.1122933884920635</v>
      </c>
      <c r="X21" s="3">
        <v>0.12937006746031737</v>
      </c>
      <c r="Y21" s="3">
        <v>0.13089199664031625</v>
      </c>
      <c r="Z21" s="3">
        <v>0.10525135275590548</v>
      </c>
      <c r="AA21" s="3">
        <v>8.1748055928853758E-2</v>
      </c>
      <c r="AB21" s="3">
        <v>8.1151185573122522E-2</v>
      </c>
      <c r="AC21" s="3">
        <v>8.0742759163346597E-2</v>
      </c>
      <c r="AD21" s="3">
        <v>0.08</v>
      </c>
    </row>
    <row r="22" spans="1:30">
      <c r="B22" s="1"/>
      <c r="C22" s="1"/>
      <c r="D22" s="1"/>
      <c r="E22" s="1"/>
      <c r="F22" s="1"/>
      <c r="G22" s="1"/>
      <c r="H22" s="1"/>
      <c r="I22" s="1"/>
      <c r="J22" s="3"/>
      <c r="K22" s="24"/>
    </row>
    <row r="23" spans="1:30">
      <c r="B23" s="1"/>
      <c r="C23" s="1"/>
      <c r="D23" s="1"/>
      <c r="E23" s="1"/>
      <c r="F23" s="1"/>
      <c r="G23" s="1"/>
      <c r="H23" s="1"/>
      <c r="I23" s="1"/>
      <c r="J23" s="3" t="s">
        <v>65</v>
      </c>
      <c r="K23" s="24" t="s">
        <v>67</v>
      </c>
    </row>
    <row r="24" spans="1:30">
      <c r="J24" s="5" t="s">
        <v>66</v>
      </c>
      <c r="K24" s="5">
        <v>1993</v>
      </c>
      <c r="L24" s="5">
        <v>1994</v>
      </c>
      <c r="M24" s="5">
        <v>1995</v>
      </c>
      <c r="N24" s="5">
        <v>1996</v>
      </c>
      <c r="O24" s="5">
        <v>1997</v>
      </c>
      <c r="P24" s="5">
        <v>1998</v>
      </c>
      <c r="Q24" s="5">
        <v>1999</v>
      </c>
      <c r="R24" s="5">
        <v>2000</v>
      </c>
      <c r="S24" s="5">
        <v>2001</v>
      </c>
      <c r="T24" s="5">
        <v>2002</v>
      </c>
      <c r="U24" s="5">
        <v>2003</v>
      </c>
      <c r="V24" s="5">
        <v>2004</v>
      </c>
      <c r="W24" s="5">
        <v>2005</v>
      </c>
      <c r="X24" s="5">
        <v>2006</v>
      </c>
      <c r="Y24" s="5">
        <v>2007</v>
      </c>
      <c r="Z24" s="5">
        <v>2008</v>
      </c>
      <c r="AA24" s="5">
        <v>2009</v>
      </c>
      <c r="AB24" s="5">
        <v>2010</v>
      </c>
      <c r="AC24" s="5">
        <v>2011</v>
      </c>
      <c r="AD24" s="5">
        <v>2012</v>
      </c>
    </row>
    <row r="25" spans="1:30">
      <c r="B25" s="5">
        <v>84</v>
      </c>
      <c r="C25" s="5">
        <v>72</v>
      </c>
      <c r="D25" s="5">
        <v>60</v>
      </c>
      <c r="E25" s="5">
        <v>48</v>
      </c>
      <c r="F25" s="5">
        <v>36</v>
      </c>
      <c r="G25" s="5">
        <v>24</v>
      </c>
      <c r="H25" s="5">
        <v>12</v>
      </c>
      <c r="J25" s="5">
        <v>1993</v>
      </c>
      <c r="K25" s="25">
        <f>$I2</f>
        <v>0</v>
      </c>
      <c r="L25" s="25">
        <f>K25</f>
        <v>0</v>
      </c>
      <c r="M25" s="26">
        <f>L25+PPMT(M2/12,1,$B$25,L25)+PPMT(M2/12,2,$B$25,L25)+PPMT(M2/12,3,$B$25,L25)+PPMT(M2/12,4,$B$25,L25)+PPMT(M2/12,5,$B$25,L25)+PPMT(M2/12,6,$B$25,L25)+PPMT(M2/12,7,$B$25,L25)+PPMT(M2/12,8,$B$25,L25)+PPMT(M2/12,9,$B$25,L25)+PPMT(M2/12,10,$B$25,L25)+PPMT(M2/12,11,$B$25,L25)+PPMT(M2/12,12,$B$25,L25)</f>
        <v>0</v>
      </c>
      <c r="N25" s="26">
        <f>M25+PPMT(N2/12,1,$C$25,M25)+PPMT(N2/12,2,$C$25,M25)+PPMT(N2/12,3,$C$25,M25)+PPMT(N2/12,4,$C$25,M25)+PPMT(N2/12,5,$C$25,M25)+PPMT(N2/12,6,$C$25,M25)+PPMT(N2/12,7,$C$25,M25)+PPMT(N2/12,8,$C$25,M25)+PPMT(N2/12,9,$C$25,M25)+PPMT(N2/12,10,$C$25,M25)+PPMT(N2/12,11,$C$25,M25)+PPMT(N2/12,12,$C$25,M25)</f>
        <v>0</v>
      </c>
      <c r="O25" s="26">
        <f>N25+PPMT(O2/12,1,$D$25,N25)+PPMT(O2/12,2,$D$25,N25)+PPMT(O2/12,3,$D$25,N25)+PPMT(O2/12,4,$D$25,N25)+PPMT(O2/12,5,$D$25,N25)+PPMT(O2/12,6,$D$25,N25)+PPMT(O2/12,7,$D$25,N25)+PPMT(O2/12,8,$D$25,N25)+PPMT(O2/12,9,$D$25,N25)+PPMT(O2/12,10,$D$25,N25)+PPMT(O2/12,11,$D$25,N25)+PPMT(O2/12,12,$D$25,N25)</f>
        <v>0</v>
      </c>
      <c r="P25" s="26">
        <f>O25+PPMT(P2/12,1,$E$25,O25)+PPMT(P2/12,2,$E$25,O25)+PPMT(P2/12,3,$E$25,O25)+PPMT(P2/12,4,$E$25,O25)+PPMT(P2/12,5,$E$25,O25)+PPMT(P2/12,6,$E$25,O25)+PPMT(P2/12,7,$E$25,O25)+PPMT(P2/12,8,$E$25,O25)+PPMT(P2/12,9,$E$25,O25)+PPMT(P2/12,10,$E$25,O25)+PPMT(P2/12,11,$E$25,O25)+PPMT(P2/12,12,$E$25,O25)</f>
        <v>0</v>
      </c>
      <c r="Q25" s="26">
        <f>P25+PPMT(Q2/12,1,$F$25,P25)+PPMT(Q2/12,2,$F$25,P25)+PPMT(Q2/12,3,$F$25,P25)+PPMT(Q2/12,4,$F$25,P25)+PPMT(Q2/12,5,$F$25,P25)+PPMT(Q2/12,6,$F$25,P25)+PPMT(Q2/12,7,$F$25,P25)+PPMT(Q2/12,8,$F$25,P25)+PPMT(Q2/12,9,$F$25,P25)+PPMT(Q2/12,10,$F$25,P25)+PPMT(Q2/12,11,$F$25,P25)+PPMT(Q2/12,12,$F$25,P25)</f>
        <v>0</v>
      </c>
      <c r="R25" s="26">
        <f>Q25+PPMT(R2/12,1,$G$25,Q25)+PPMT(R2/12,2,$G$25,Q25)+PPMT(R2/12,3,$G$25,Q25)+PPMT(R2/12,4,$G$25,Q25)+PPMT(R2/12,5,$G$25,Q25)+PPMT(R2/12,6,$G$25,Q25)+PPMT(R2/12,7,$G$25,Q25)+PPMT(R2/12,8,$G$25,Q25)+PPMT(R2/12,9,$G$25,Q25)+PPMT(R2/12,10,$G$25,Q25)+PPMT(R2/12,11,$G$25,Q25)+PPMT(R2/12,12,$G$25,Q25)</f>
        <v>0</v>
      </c>
      <c r="S25" s="26">
        <f>R25+PPMT(S2/12,1,$H$25,R25)+PPMT(S2/12,2,$H$25,R25)+PPMT(S2/12,3,$H$25,R25)+PPMT(S2/12,4,$H$25,R25)+PPMT(S2/12,5,$H$25,R25)+PPMT(S2/12,6,$H$25,R25)+PPMT(S2/12,7,$H$25,R25)+PPMT(S2/12,8,$H$25,R25)+PPMT(S2/12,9,$H$25,R25)+PPMT(S2/12,10,$H$25,R25)+PPMT(S2/12,11,$H$25,R25)+PPMT(S2/12,12,$H$25,R25)</f>
        <v>0</v>
      </c>
      <c r="T25" s="26"/>
    </row>
    <row r="26" spans="1:30">
      <c r="J26" s="5">
        <v>1994</v>
      </c>
      <c r="L26" s="25">
        <f>$I3</f>
        <v>0</v>
      </c>
      <c r="M26" s="25">
        <f>L26</f>
        <v>0</v>
      </c>
      <c r="N26" s="26">
        <f>M26+PPMT(N3/12,1,$B$25,M26)+PPMT(N3/12,2,$B$25,M26)+PPMT(N3/12,3,$B$25,M26)+PPMT(N3/12,4,$B$25,M26)+PPMT(N3/12,5,$B$25,M26)+PPMT(N3/12,6,$B$25,M26)+PPMT(N3/12,7,$B$25,M26)+PPMT(N3/12,8,$B$25,M26)+PPMT(N3/12,9,$B$25,M26)+PPMT(N3/12,10,$B$25,M26)+PPMT(N3/12,11,$B$25,M26)+PPMT(N3/12,12,$B$25,M26)</f>
        <v>0</v>
      </c>
      <c r="O26" s="26">
        <f>N26+PPMT(O3/12,1,$C$25,N26)+PPMT(O3/12,2,$C$25,N26)+PPMT(O3/12,3,$C$25,N26)+PPMT(O3/12,4,$C$25,N26)+PPMT(O3/12,5,$C$25,N26)+PPMT(O3/12,6,$C$25,N26)+PPMT(O3/12,7,$C$25,N26)+PPMT(O3/12,8,$C$25,N26)+PPMT(O3/12,9,$C$25,N26)+PPMT(O3/12,10,$C$25,N26)+PPMT(O3/12,11,$C$25,N26)+PPMT(O3/12,12,$C$25,N26)</f>
        <v>0</v>
      </c>
      <c r="P26" s="26">
        <f>O26+PPMT(P3/12,1,$D$25,O26)+PPMT(P3/12,2,$D$25,O26)+PPMT(P3/12,3,$D$25,O26)+PPMT(P3/12,4,$D$25,O26)+PPMT(P3/12,5,$D$25,O26)+PPMT(P3/12,6,$D$25,O26)+PPMT(P3/12,7,$D$25,O26)+PPMT(P3/12,8,$D$25,O26)+PPMT(P3/12,9,$D$25,O26)+PPMT(P3/12,10,$D$25,O26)+PPMT(P3/12,11,$D$25,O26)+PPMT(P3/12,12,$D$25,O26)</f>
        <v>0</v>
      </c>
      <c r="Q26" s="26">
        <f>P26+PPMT(Q3/12,1,$E$25,P26)+PPMT(Q3/12,2,$E$25,P26)+PPMT(Q3/12,3,$E$25,P26)+PPMT(Q3/12,4,$E$25,P26)+PPMT(Q3/12,5,$E$25,P26)+PPMT(Q3/12,6,$E$25,P26)+PPMT(Q3/12,7,$E$25,P26)+PPMT(Q3/12,8,$E$25,P26)+PPMT(Q3/12,9,$E$25,P26)+PPMT(Q3/12,10,$E$25,P26)+PPMT(Q3/12,11,$E$25,P26)+PPMT(Q3/12,12,$E$25,P26)</f>
        <v>0</v>
      </c>
      <c r="R26" s="26">
        <f>Q26+PPMT(R3/12,1,$F$25,Q26)+PPMT(R3/12,2,$F$25,Q26)+PPMT(R3/12,3,$F$25,Q26)+PPMT(R3/12,4,$F$25,Q26)+PPMT(R3/12,5,$F$25,Q26)+PPMT(R3/12,6,$F$25,Q26)+PPMT(R3/12,7,$F$25,Q26)+PPMT(R3/12,8,$F$25,Q26)+PPMT(R3/12,9,$F$25,Q26)+PPMT(R3/12,10,$F$25,Q26)+PPMT(R3/12,11,$F$25,Q26)+PPMT(R3/12,12,$F$25,Q26)</f>
        <v>0</v>
      </c>
      <c r="S26" s="26">
        <f>R26+PPMT(S3/12,1,$G$25,R26)+PPMT(S3/12,2,$G$25,R26)+PPMT(S3/12,3,$G$25,R26)+PPMT(S3/12,4,$G$25,R26)+PPMT(S3/12,5,$G$25,R26)+PPMT(S3/12,6,$G$25,R26)+PPMT(S3/12,7,$G$25,R26)+PPMT(S3/12,8,$G$25,R26)+PPMT(S3/12,9,$G$25,R26)+PPMT(S3/12,10,$G$25,R26)+PPMT(S3/12,11,$G$25,R26)+PPMT(S3/12,12,$G$25,R26)</f>
        <v>0</v>
      </c>
      <c r="T26" s="26">
        <f>S26+PPMT(T3/12,1,$H$25,S26)+PPMT(T3/12,2,$H$25,S26)+PPMT(T3/12,3,$H$25,S26)+PPMT(T3/12,4,$H$25,S26)+PPMT(T3/12,5,$H$25,S26)+PPMT(T3/12,6,$H$25,S26)+PPMT(T3/12,7,$H$25,S26)+PPMT(T3/12,8,$H$25,S26)+PPMT(T3/12,9,$H$25,S26)+PPMT(T3/12,10,$H$25,S26)+PPMT(T3/12,11,$H$25,S26)+PPMT(T3/12,12,$H$25,S26)</f>
        <v>0</v>
      </c>
    </row>
    <row r="27" spans="1:30">
      <c r="J27" s="5">
        <v>1995</v>
      </c>
      <c r="M27" s="25">
        <f>$I4</f>
        <v>0</v>
      </c>
      <c r="N27" s="25">
        <f>M27</f>
        <v>0</v>
      </c>
      <c r="O27" s="26">
        <f>N27+PPMT(O4/12,1,$B$25,N27)+PPMT(O4/12,2,$B$25,N27)+PPMT(O4/12,3,$B$25,N27)+PPMT(O4/12,4,$B$25,N27)+PPMT(O4/12,5,$B$25,N27)+PPMT(O4/12,6,$B$25,N27)+PPMT(O4/12,7,$B$25,N27)+PPMT(O4/12,8,$B$25,N27)+PPMT(O4/12,9,$B$25,N27)+PPMT(O4/12,10,$B$25,N27)+PPMT(O4/12,11,$B$25,N27)+PPMT(O4/12,12,$B$25,N27)</f>
        <v>0</v>
      </c>
      <c r="P27" s="26">
        <f>O27+PPMT(P4/12,1,$C$25,O27)+PPMT(P4/12,2,$C$25,O27)+PPMT(P4/12,3,$C$25,O27)+PPMT(P4/12,4,$C$25,O27)+PPMT(P4/12,5,$C$25,O27)+PPMT(P4/12,6,$C$25,O27)+PPMT(P4/12,7,$C$25,O27)+PPMT(P4/12,8,$C$25,O27)+PPMT(P4/12,9,$C$25,O27)+PPMT(P4/12,10,$C$25,O27)+PPMT(P4/12,11,$C$25,O27)+PPMT(P4/12,12,$C$25,O27)</f>
        <v>0</v>
      </c>
      <c r="Q27" s="26">
        <f>P27+PPMT(Q4/12,1,$D$25,P27)+PPMT(Q4/12,2,$D$25,P27)+PPMT(Q4/12,3,$D$25,P27)+PPMT(Q4/12,4,$D$25,P27)+PPMT(Q4/12,5,$D$25,P27)+PPMT(Q4/12,6,$D$25,P27)+PPMT(Q4/12,7,$D$25,P27)+PPMT(Q4/12,8,$D$25,P27)+PPMT(Q4/12,9,$D$25,P27)+PPMT(Q4/12,10,$D$25,P27)+PPMT(Q4/12,11,$D$25,P27)+PPMT(Q4/12,12,$D$25,P27)</f>
        <v>0</v>
      </c>
      <c r="R27" s="26">
        <f>Q27+PPMT(R4/12,1,$E$25,Q27)+PPMT(R4/12,2,$E$25,Q27)+PPMT(R4/12,3,$E$25,Q27)+PPMT(R4/12,4,$E$25,Q27)+PPMT(R4/12,5,$E$25,Q27)+PPMT(R4/12,6,$E$25,Q27)+PPMT(R4/12,7,$E$25,Q27)+PPMT(R4/12,8,$E$25,Q27)+PPMT(R4/12,9,$E$25,Q27)+PPMT(R4/12,10,$E$25,Q27)+PPMT(R4/12,11,$E$25,Q27)+PPMT(R4/12,12,$E$25,Q27)</f>
        <v>0</v>
      </c>
      <c r="S27" s="26">
        <f>R27+PPMT(S4/12,1,$F$25,R27)+PPMT(S4/12,2,$F$25,R27)+PPMT(S4/12,3,$F$25,R27)+PPMT(S4/12,4,$F$25,R27)+PPMT(S4/12,5,$F$25,R27)+PPMT(S4/12,6,$F$25,R27)+PPMT(S4/12,7,$F$25,R27)+PPMT(S4/12,8,$F$25,R27)+PPMT(S4/12,9,$F$25,R27)+PPMT(S4/12,10,$F$25,R27)+PPMT(S4/12,11,$F$25,R27)+PPMT(S4/12,12,$F$25,R27)</f>
        <v>0</v>
      </c>
      <c r="T27" s="26">
        <f>S27+PPMT(T4/12,1,$G$25,S27)+PPMT(T4/12,2,$G$25,S27)+PPMT(T4/12,3,$G$25,S27)+PPMT(T4/12,4,$G$25,S27)+PPMT(T4/12,5,$G$25,S27)+PPMT(T4/12,6,$G$25,S27)+PPMT(T4/12,7,$G$25,S27)+PPMT(T4/12,8,$G$25,S27)+PPMT(T4/12,9,$G$25,S27)+PPMT(T4/12,10,$G$25,S27)+PPMT(T4/12,11,$G$25,S27)+PPMT(T4/12,12,$G$25,S27)</f>
        <v>0</v>
      </c>
      <c r="U27" s="26">
        <f>T27+PPMT(U4/12,1,$H$25,T27)+PPMT(U4/12,2,$H$25,T27)+PPMT(U4/12,3,$H$25,T27)+PPMT(U4/12,4,$H$25,T27)+PPMT(U4/12,5,$H$25,T27)+PPMT(U4/12,6,$H$25,T27)+PPMT(U4/12,7,$H$25,T27)+PPMT(U4/12,8,$H$25,T27)+PPMT(U4/12,9,$H$25,T27)+PPMT(U4/12,10,$H$25,T27)+PPMT(U4/12,11,$H$25,T27)+PPMT(U4/12,12,$H$25,T27)</f>
        <v>0</v>
      </c>
    </row>
    <row r="28" spans="1:30">
      <c r="J28" s="5">
        <v>1996</v>
      </c>
      <c r="N28" s="25">
        <f>$I5</f>
        <v>1.33</v>
      </c>
      <c r="O28" s="25">
        <f>N28</f>
        <v>1.33</v>
      </c>
      <c r="P28" s="26">
        <f>O28+PPMT(P5/12,1,$B$25,O28)+PPMT(P5/12,2,$B$25,O28)+PPMT(P5/12,3,$B$25,O28)+PPMT(P5/12,4,$B$25,O28)+PPMT(P5/12,5,$B$25,O28)+PPMT(P5/12,6,$B$25,O28)+PPMT(P5/12,7,$B$25,O28)+PPMT(P5/12,8,$B$25,O28)+PPMT(P5/12,9,$B$25,O28)+PPMT(P5/12,10,$B$25,O28)+PPMT(P5/12,11,$B$25,O28)+PPMT(P5/12,12,$B$25,O28)</f>
        <v>1.2070699473885833</v>
      </c>
      <c r="Q28" s="26">
        <f>P28+PPMT(Q5/12,1,$C$25,P28)+PPMT(Q5/12,2,$C$25,P28)+PPMT(Q5/12,3,$C$25,P28)+PPMT(Q5/12,4,$C$25,P28)+PPMT(Q5/12,5,$C$25,P28)+PPMT(Q5/12,6,$C$25,P28)+PPMT(Q5/12,7,$C$25,P28)+PPMT(Q5/12,8,$C$25,P28)+PPMT(Q5/12,9,$C$25,P28)+PPMT(Q5/12,10,$C$25,P28)+PPMT(Q5/12,11,$C$25,P28)+PPMT(Q5/12,12,$C$25,P28)</f>
        <v>1.0653114126325625</v>
      </c>
      <c r="R28" s="26">
        <f>Q28+PPMT(R5/12,1,$D$25,Q28)+PPMT(R5/12,2,$D$25,Q28)+PPMT(R5/12,3,$D$25,Q28)+PPMT(R5/12,4,$D$25,Q28)+PPMT(R5/12,5,$D$25,Q28)+PPMT(R5/12,6,$D$25,Q28)+PPMT(R5/12,7,$D$25,Q28)+PPMT(R5/12,8,$D$25,Q28)+PPMT(R5/12,9,$D$25,Q28)+PPMT(R5/12,10,$D$25,Q28)+PPMT(R5/12,11,$D$25,Q28)+PPMT(R5/12,12,$D$25,Q28)</f>
        <v>0.90800758638515688</v>
      </c>
      <c r="S28" s="26">
        <f>R28+PPMT(S5/12,1,$E$25,R28)+PPMT(S5/12,2,$E$25,R28)+PPMT(S5/12,3,$E$25,R28)+PPMT(S5/12,4,$E$25,R28)+PPMT(S5/12,5,$E$25,R28)+PPMT(S5/12,6,$E$25,R28)+PPMT(S5/12,7,$E$25,R28)+PPMT(S5/12,8,$E$25,R28)+PPMT(S5/12,9,$E$25,R28)+PPMT(S5/12,10,$E$25,R28)+PPMT(S5/12,11,$E$25,R28)+PPMT(S5/12,12,$E$25,R28)</f>
        <v>0.71904932532154342</v>
      </c>
      <c r="T28" s="26">
        <f>S28+PPMT(T5/12,1,$F$25,S28)+PPMT(T5/12,2,$F$25,S28)+PPMT(T5/12,3,$F$25,S28)+PPMT(T5/12,4,$F$25,S28)+PPMT(T5/12,5,$F$25,S28)+PPMT(T5/12,6,$F$25,S28)+PPMT(T5/12,7,$F$25,S28)+PPMT(T5/12,8,$F$25,S28)+PPMT(T5/12,9,$F$25,S28)+PPMT(T5/12,10,$F$25,S28)+PPMT(T5/12,11,$F$25,S28)+PPMT(T5/12,12,$F$25,S28)</f>
        <v>0.50190514538015185</v>
      </c>
      <c r="U28" s="26">
        <f>T28+PPMT(U5/12,1,$G$25,T28)+PPMT(U5/12,2,$G$25,T28)+PPMT(U5/12,3,$G$25,T28)+PPMT(U5/12,4,$G$25,T28)+PPMT(U5/12,5,$G$25,T28)+PPMT(U5/12,6,$G$25,T28)+PPMT(U5/12,7,$G$25,T28)+PPMT(U5/12,8,$G$25,T28)+PPMT(U5/12,9,$G$25,T28)+PPMT(U5/12,10,$G$25,T28)+PPMT(U5/12,11,$G$25,T28)+PPMT(U5/12,12,$G$25,T28)</f>
        <v>0.26225849937036239</v>
      </c>
      <c r="V28" s="26">
        <f>U28+PPMT(V5/12,1,$H$25,U28)+PPMT(V5/12,2,$H$25,U28)+PPMT(V5/12,3,$H$25,U28)+PPMT(V5/12,4,$H$25,U28)+PPMT(V5/12,5,$H$25,U28)+PPMT(V5/12,6,$H$25,U28)+PPMT(V5/12,7,$H$25,U28)+PPMT(V5/12,8,$H$25,U28)+PPMT(V5/12,9,$H$25,U28)+PPMT(V5/12,10,$H$25,U28)+PPMT(V5/12,11,$H$25,U28)+PPMT(V5/12,12,$H$25,U28)</f>
        <v>-6.591949208711867E-17</v>
      </c>
    </row>
    <row r="29" spans="1:30">
      <c r="J29" s="5">
        <v>1997</v>
      </c>
      <c r="O29" s="25">
        <f>$I6</f>
        <v>1.86</v>
      </c>
      <c r="P29" s="25">
        <f>O29</f>
        <v>1.86</v>
      </c>
      <c r="Q29" s="26">
        <f>P29+PPMT(Q6/12,1,$B$25,P29)+PPMT(Q6/12,2,$B$25,P29)+PPMT(Q6/12,3,$B$25,P29)+PPMT(Q6/12,4,$B$25,P29)+PPMT(Q6/12,5,$B$25,P29)+PPMT(Q6/12,6,$B$25,P29)+PPMT(Q6/12,7,$B$25,P29)+PPMT(Q6/12,8,$B$25,P29)+PPMT(Q6/12,9,$B$25,P29)+PPMT(Q6/12,10,$B$25,P29)+PPMT(Q6/12,11,$B$25,P29)+PPMT(Q6/12,12,$B$25,P29)</f>
        <v>1.6861509959644241</v>
      </c>
      <c r="R29" s="26">
        <f>Q29+PPMT(R6/12,1,$C$25,Q29)+PPMT(R6/12,2,$C$25,Q29)+PPMT(R6/12,3,$C$25,Q29)+PPMT(R6/12,4,$C$25,Q29)+PPMT(R6/12,5,$C$25,Q29)+PPMT(R6/12,6,$C$25,Q29)+PPMT(R6/12,7,$C$25,Q29)+PPMT(R6/12,8,$C$25,Q29)+PPMT(R6/12,9,$C$25,Q29)+PPMT(R6/12,10,$C$25,Q29)+PPMT(R6/12,11,$C$25,Q29)+PPMT(R6/12,12,$C$25,Q29)</f>
        <v>1.494615154725041</v>
      </c>
      <c r="S29" s="26">
        <f>R29+PPMT(S6/12,1,$D$25,R29)+PPMT(S6/12,2,$D$25,R29)+PPMT(S6/12,3,$D$25,R29)+PPMT(S6/12,4,$D$25,R29)+PPMT(S6/12,5,$D$25,R29)+PPMT(S6/12,6,$D$25,R29)+PPMT(S6/12,7,$D$25,R29)+PPMT(S6/12,8,$D$25,R29)+PPMT(S6/12,9,$D$25,R29)+PPMT(S6/12,10,$D$25,R29)+PPMT(S6/12,11,$D$25,R29)+PPMT(S6/12,12,$D$25,R29)</f>
        <v>1.2610734216502344</v>
      </c>
      <c r="T29" s="26">
        <f>S29+PPMT(T6/12,1,$E$25,S29)+PPMT(T6/12,2,$E$25,S29)+PPMT(T6/12,3,$E$25,S29)+PPMT(T6/12,4,$E$25,S29)+PPMT(T6/12,5,$E$25,S29)+PPMT(T6/12,6,$E$25,S29)+PPMT(T6/12,7,$E$25,S29)+PPMT(T6/12,8,$E$25,S29)+PPMT(T6/12,9,$E$25,S29)+PPMT(T6/12,10,$E$25,S29)+PPMT(T6/12,11,$E$25,S29)+PPMT(T6/12,12,$E$25,S29)</f>
        <v>0.98952268113380815</v>
      </c>
      <c r="U29" s="26">
        <f>T29+PPMT(U6/12,1,$F$25,T29)+PPMT(U6/12,2,$F$25,T29)+PPMT(U6/12,3,$F$25,T29)+PPMT(U6/12,4,$F$25,T29)+PPMT(U6/12,5,$F$25,T29)+PPMT(U6/12,6,$F$25,T29)+PPMT(U6/12,7,$F$25,T29)+PPMT(U6/12,8,$F$25,T29)+PPMT(U6/12,9,$F$25,T29)+PPMT(U6/12,10,$F$25,T29)+PPMT(U6/12,11,$F$25,T29)+PPMT(U6/12,12,$F$25,T29)</f>
        <v>0.68893569332069604</v>
      </c>
      <c r="V29" s="26">
        <f>U29+PPMT(V6/12,1,$G$25,U29)+PPMT(V6/12,2,$G$25,U29)+PPMT(V6/12,3,$G$25,U29)+PPMT(V6/12,4,$G$25,U29)+PPMT(V6/12,5,$G$25,U29)+PPMT(V6/12,6,$G$25,U29)+PPMT(V6/12,7,$G$25,U29)+PPMT(V6/12,8,$G$25,U29)+PPMT(V6/12,9,$G$25,U29)+PPMT(V6/12,10,$G$25,U29)+PPMT(V6/12,11,$G$25,U29)+PPMT(V6/12,12,$G$25,U29)</f>
        <v>0.36048640194114445</v>
      </c>
      <c r="W29" s="26">
        <f>V29+PPMT(W6/12,1,$H$25,V29)+PPMT(W6/12,2,$H$25,V29)+PPMT(W6/12,3,$H$25,V29)+PPMT(W6/12,4,$H$25,V29)+PPMT(W6/12,5,$H$25,V29)+PPMT(W6/12,6,$H$25,V29)+PPMT(W6/12,7,$H$25,V29)+PPMT(W6/12,8,$H$25,V29)+PPMT(W6/12,9,$H$25,V29)+PPMT(W6/12,10,$H$25,V29)+PPMT(W6/12,11,$H$25,V29)+PPMT(W6/12,12,$H$25,V29)</f>
        <v>0</v>
      </c>
    </row>
    <row r="30" spans="1:30">
      <c r="J30" s="5">
        <v>1998</v>
      </c>
      <c r="P30" s="25">
        <f>$I7</f>
        <v>2.31</v>
      </c>
      <c r="Q30" s="25">
        <f>P30</f>
        <v>2.31</v>
      </c>
      <c r="R30" s="26">
        <f>Q30+PPMT(R7/12,1,$B$25,Q30)+PPMT(R7/12,2,$B$25,Q30)+PPMT(R7/12,3,$B$25,Q30)+PPMT(R7/12,4,$B$25,Q30)+PPMT(R7/12,5,$B$25,Q30)+PPMT(R7/12,6,$B$25,Q30)+PPMT(R7/12,7,$B$25,Q30)+PPMT(R7/12,8,$B$25,Q30)+PPMT(R7/12,9,$B$25,Q30)+PPMT(R7/12,10,$B$25,Q30)+PPMT(R7/12,11,$B$25,Q30)+PPMT(R7/12,12,$B$25,Q30)</f>
        <v>2.1027045326463294</v>
      </c>
      <c r="S30" s="26">
        <f>R30+PPMT(S7/12,1,$C$25,R30)+PPMT(S7/12,2,$C$25,R30)+PPMT(S7/12,3,$C$25,R30)+PPMT(S7/12,4,$C$25,R30)+PPMT(S7/12,5,$C$25,R30)+PPMT(S7/12,6,$C$25,R30)+PPMT(S7/12,7,$C$25,R30)+PPMT(S7/12,8,$C$25,R30)+PPMT(S7/12,9,$C$25,R30)+PPMT(S7/12,10,$C$25,R30)+PPMT(S7/12,11,$C$25,R30)+PPMT(S7/12,12,$C$25,R30)</f>
        <v>1.8460098612427789</v>
      </c>
      <c r="T30" s="26">
        <f>S30+PPMT(T7/12,1,$D$25,S30)+PPMT(T7/12,2,$D$25,S30)+PPMT(T7/12,3,$D$25,S30)+PPMT(T7/12,4,$D$25,S30)+PPMT(T7/12,5,$D$25,S30)+PPMT(T7/12,6,$D$25,S30)+PPMT(T7/12,7,$D$25,S30)+PPMT(T7/12,8,$D$25,S30)+PPMT(T7/12,9,$D$25,S30)+PPMT(T7/12,10,$D$25,S30)+PPMT(T7/12,11,$D$25,S30)+PPMT(T7/12,12,$D$25,S30)</f>
        <v>1.5438996437225945</v>
      </c>
      <c r="U30" s="26">
        <f>T30+PPMT(U7/12,1,$E$25,T30)+PPMT(U7/12,2,$E$25,T30)+PPMT(U7/12,3,$E$25,T30)+PPMT(U7/12,4,$E$25,T30)+PPMT(U7/12,5,$E$25,T30)+PPMT(U7/12,6,$E$25,T30)+PPMT(U7/12,7,$E$25,T30)+PPMT(U7/12,8,$E$25,T30)+PPMT(U7/12,9,$E$25,T30)+PPMT(U7/12,10,$E$25,T30)+PPMT(U7/12,11,$E$25,T30)+PPMT(U7/12,12,$E$25,T30)</f>
        <v>1.2084575223919689</v>
      </c>
      <c r="V30" s="26">
        <f>U30+PPMT(V7/12,1,$F$25,U30)+PPMT(V7/12,2,$F$25,U30)+PPMT(V7/12,3,$F$25,U30)+PPMT(V7/12,4,$F$25,U30)+PPMT(V7/12,5,$F$25,U30)+PPMT(V7/12,6,$F$25,U30)+PPMT(V7/12,7,$F$25,U30)+PPMT(V7/12,8,$F$25,U30)+PPMT(V7/12,9,$F$25,U30)+PPMT(V7/12,10,$F$25,U30)+PPMT(V7/12,11,$F$25,U30)+PPMT(V7/12,12,$F$25,U30)</f>
        <v>0.84249511440790947</v>
      </c>
      <c r="W30" s="26">
        <f>V30+PPMT(W7/12,1,$G$25,V30)+PPMT(W7/12,2,$G$25,V30)+PPMT(W7/12,3,$G$25,V30)+PPMT(W7/12,4,$G$25,V30)+PPMT(W7/12,5,$G$25,V30)+PPMT(W7/12,6,$G$25,V30)+PPMT(W7/12,7,$G$25,V30)+PPMT(W7/12,8,$G$25,V30)+PPMT(W7/12,9,$G$25,V30)+PPMT(W7/12,10,$G$25,V30)+PPMT(W7/12,11,$G$25,V30)+PPMT(W7/12,12,$G$25,V30)</f>
        <v>0.44476475913809477</v>
      </c>
      <c r="X30" s="26">
        <f>W30+PPMT(X7/12,1,$H$25,W30)+PPMT(X7/12,2,$H$25,W30)+PPMT(X7/12,3,$H$25,W30)+PPMT(X7/12,4,$H$25,W30)+PPMT(X7/12,5,$H$25,W30)+PPMT(X7/12,6,$H$25,W30)+PPMT(X7/12,7,$H$25,W30)+PPMT(X7/12,8,$H$25,W30)+PPMT(X7/12,9,$H$25,W30)+PPMT(X7/12,10,$H$25,W30)+PPMT(X7/12,11,$H$25,W30)+PPMT(X7/12,12,$H$25,W30)</f>
        <v>0</v>
      </c>
    </row>
    <row r="31" spans="1:30">
      <c r="J31" s="5">
        <v>1999</v>
      </c>
      <c r="Q31" s="25">
        <f>$I8</f>
        <v>2.9</v>
      </c>
      <c r="R31" s="25">
        <f>Q31</f>
        <v>2.9</v>
      </c>
      <c r="S31" s="26">
        <f>R31+PPMT(S8/12,1,$B$25,R31)+PPMT(S8/12,2,$B$25,R31)+PPMT(S8/12,3,$B$25,R31)+PPMT(S8/12,4,$B$25,R31)+PPMT(S8/12,5,$B$25,R31)+PPMT(S8/12,6,$B$25,R31)+PPMT(S8/12,7,$B$25,R31)+PPMT(S8/12,8,$B$25,R31)+PPMT(S8/12,9,$B$25,R31)+PPMT(S8/12,10,$B$25,R31)+PPMT(S8/12,11,$B$25,R31)+PPMT(S8/12,12,$B$25,R31)</f>
        <v>2.6158196055997474</v>
      </c>
      <c r="T31" s="26">
        <f>S31+PPMT(T8/12,1,$C$25,S31)+PPMT(T8/12,2,$C$25,S31)+PPMT(T8/12,3,$C$25,S31)+PPMT(T8/12,4,$C$25,S31)+PPMT(T8/12,5,$C$25,S31)+PPMT(T8/12,6,$C$25,S31)+PPMT(T8/12,7,$C$25,S31)+PPMT(T8/12,8,$C$25,S31)+PPMT(T8/12,9,$C$25,S31)+PPMT(T8/12,10,$C$25,S31)+PPMT(T8/12,11,$C$25,S31)+PPMT(T8/12,12,$C$25,S31)</f>
        <v>2.2771618512444198</v>
      </c>
      <c r="U31" s="26">
        <f>T31+PPMT(U8/12,1,$D$25,T31)+PPMT(U8/12,2,$D$25,T31)+PPMT(U8/12,3,$D$25,T31)+PPMT(U8/12,4,$D$25,T31)+PPMT(U8/12,5,$D$25,T31)+PPMT(U8/12,6,$D$25,T31)+PPMT(U8/12,7,$D$25,T31)+PPMT(U8/12,8,$D$25,T31)+PPMT(U8/12,9,$D$25,T31)+PPMT(U8/12,10,$D$25,T31)+PPMT(U8/12,11,$D$25,T31)+PPMT(U8/12,12,$D$25,T31)</f>
        <v>1.8999520615466723</v>
      </c>
      <c r="V31" s="26">
        <f>U31+PPMT(V8/12,1,$E$25,U31)+PPMT(V8/12,2,$E$25,U31)+PPMT(V8/12,3,$E$25,U31)+PPMT(V8/12,4,$E$25,U31)+PPMT(V8/12,5,$E$25,U31)+PPMT(V8/12,6,$E$25,U31)+PPMT(V8/12,7,$E$25,U31)+PPMT(V8/12,8,$E$25,U31)+PPMT(V8/12,9,$E$25,U31)+PPMT(V8/12,10,$E$25,U31)+PPMT(V8/12,11,$E$25,U31)+PPMT(V8/12,12,$E$25,U31)</f>
        <v>1.4890830039909071</v>
      </c>
      <c r="W31" s="26">
        <f>V31+PPMT(W8/12,1,$F$25,V31)+PPMT(W8/12,2,$F$25,V31)+PPMT(W8/12,3,$F$25,V31)+PPMT(W8/12,4,$F$25,V31)+PPMT(W8/12,5,$F$25,V31)+PPMT(W8/12,6,$F$25,V31)+PPMT(W8/12,7,$F$25,V31)+PPMT(W8/12,8,$F$25,V31)+PPMT(W8/12,9,$F$25,V31)+PPMT(W8/12,10,$F$25,V31)+PPMT(W8/12,11,$F$25,V31)+PPMT(W8/12,12,$F$25,V31)</f>
        <v>1.0470554099014664</v>
      </c>
      <c r="X31" s="26">
        <f>W31+PPMT(X8/12,1,$G$25,W31)+PPMT(X8/12,2,$G$25,W31)+PPMT(X8/12,3,$G$25,W31)+PPMT(X8/12,4,$G$25,W31)+PPMT(X8/12,5,$G$25,W31)+PPMT(X8/12,6,$G$25,W31)+PPMT(X8/12,7,$G$25,W31)+PPMT(X8/12,8,$G$25,W31)+PPMT(X8/12,9,$G$25,W31)+PPMT(X8/12,10,$G$25,W31)+PPMT(X8/12,11,$G$25,W31)+PPMT(X8/12,12,$G$25,W31)</f>
        <v>0.55716447013301906</v>
      </c>
      <c r="Y31" s="26">
        <f>X31+PPMT(Y8/12,1,$H$25,X31)+PPMT(Y8/12,2,$H$25,X31)+PPMT(Y8/12,3,$H$25,X31)+PPMT(Y8/12,4,$H$25,X31)+PPMT(Y8/12,5,$H$25,X31)+PPMT(Y8/12,6,$H$25,X31)+PPMT(Y8/12,7,$H$25,X31)+PPMT(Y8/12,8,$H$25,X31)+PPMT(Y8/12,9,$H$25,X31)+PPMT(Y8/12,10,$H$25,X31)+PPMT(Y8/12,11,$H$25,X31)+PPMT(Y8/12,12,$H$25,X31)</f>
        <v>-6.9388939039072284E-17</v>
      </c>
    </row>
    <row r="32" spans="1:30">
      <c r="B32" s="4"/>
      <c r="J32" s="5">
        <v>2000</v>
      </c>
      <c r="R32" s="25">
        <f>$I9</f>
        <v>4.5604199999999997</v>
      </c>
      <c r="S32" s="25">
        <f>R32</f>
        <v>4.5604199999999997</v>
      </c>
      <c r="T32" s="26">
        <f>S32+PPMT(T9/12,1,$B$25,S32)+PPMT(T9/12,2,$B$25,S32)+PPMT(T9/12,3,$B$25,S32)+PPMT(T9/12,4,$B$25,S32)+PPMT(T9/12,5,$B$25,S32)+PPMT(T9/12,6,$B$25,S32)+PPMT(T9/12,7,$B$25,S32)+PPMT(T9/12,8,$B$25,S32)+PPMT(T9/12,9,$B$25,S32)+PPMT(T9/12,10,$B$25,S32)+PPMT(T9/12,11,$B$25,S32)+PPMT(T9/12,12,$B$25,S32)</f>
        <v>4.0803679890421423</v>
      </c>
      <c r="U32" s="26">
        <f>T32+PPMT(U9/12,1,$C$25,T32)+PPMT(U9/12,2,$C$25,T32)+PPMT(U9/12,3,$C$25,T32)+PPMT(U9/12,4,$C$25,T32)+PPMT(U9/12,5,$C$25,T32)+PPMT(U9/12,6,$C$25,T32)+PPMT(U9/12,7,$C$25,T32)+PPMT(U9/12,8,$C$25,T32)+PPMT(U9/12,9,$C$25,T32)+PPMT(U9/12,10,$C$25,T32)+PPMT(U9/12,11,$C$25,T32)+PPMT(U9/12,12,$C$25,T32)</f>
        <v>3.5439338101141424</v>
      </c>
      <c r="V32" s="26">
        <f>U32+PPMT(V9/12,1,$D$25,U32)+PPMT(V9/12,2,$D$25,U32)+PPMT(V9/12,3,$D$25,U32)+PPMT(V9/12,4,$D$25,U32)+PPMT(V9/12,5,$D$25,U32)+PPMT(V9/12,6,$D$25,U32)+PPMT(V9/12,7,$D$25,U32)+PPMT(V9/12,8,$D$25,U32)+PPMT(V9/12,9,$D$25,U32)+PPMT(V9/12,10,$D$25,U32)+PPMT(V9/12,11,$D$25,U32)+PPMT(V9/12,12,$D$25,U32)</f>
        <v>2.9605968350413661</v>
      </c>
      <c r="W32" s="26">
        <f>V32+PPMT(W9/12,1,$E$25,V32)+PPMT(W9/12,2,$E$25,V32)+PPMT(W9/12,3,$E$25,V32)+PPMT(W9/12,4,$E$25,V32)+PPMT(W9/12,5,$E$25,V32)+PPMT(W9/12,6,$E$25,V32)+PPMT(W9/12,7,$E$25,V32)+PPMT(W9/12,8,$E$25,V32)+PPMT(W9/12,9,$E$25,V32)+PPMT(W9/12,10,$E$25,V32)+PPMT(W9/12,11,$E$25,V32)+PPMT(W9/12,12,$E$25,V32)</f>
        <v>2.3395535905976126</v>
      </c>
      <c r="X32" s="26">
        <f>W32+PPMT(X9/12,1,$F$25,W32)+PPMT(X9/12,2,$F$25,W32)+PPMT(X9/12,3,$F$25,W32)+PPMT(X9/12,4,$F$25,W32)+PPMT(X9/12,5,$F$25,W32)+PPMT(X9/12,6,$F$25,W32)+PPMT(X9/12,7,$F$25,W32)+PPMT(X9/12,8,$F$25,W32)+PPMT(X9/12,9,$F$25,W32)+PPMT(X9/12,10,$F$25,W32)+PPMT(X9/12,11,$F$25,W32)+PPMT(X9/12,12,$F$25,W32)</f>
        <v>1.6576326486616282</v>
      </c>
      <c r="Y32" s="26">
        <f>X32+PPMT(Y9/12,1,$G$25,X32)+PPMT(Y9/12,2,$G$25,X32)+PPMT(Y9/12,3,$G$25,X32)+PPMT(Y9/12,4,$G$25,X32)+PPMT(Y9/12,5,$G$25,X32)+PPMT(Y9/12,6,$G$25,X32)+PPMT(Y9/12,7,$G$25,X32)+PPMT(Y9/12,8,$G$25,X32)+PPMT(Y9/12,9,$G$25,X32)+PPMT(Y9/12,10,$G$25,X32)+PPMT(Y9/12,11,$G$25,X32)+PPMT(Y9/12,12,$G$25,X32)</f>
        <v>0.88268927549023113</v>
      </c>
      <c r="Z32" s="26">
        <f>Y32+PPMT(Z9/12,1,$H$25,Y32)+PPMT(Z9/12,2,$H$25,Y32)+PPMT(Z9/12,3,$H$25,Y32)+PPMT(Z9/12,4,$H$25,Y32)+PPMT(Z9/12,5,$H$25,Y32)+PPMT(Z9/12,6,$H$25,Y32)+PPMT(Z9/12,7,$H$25,Y32)+PPMT(Z9/12,8,$H$25,Y32)+PPMT(Z9/12,9,$H$25,Y32)+PPMT(Z9/12,10,$H$25,Y32)+PPMT(Z9/12,11,$H$25,Y32)+PPMT(Z9/12,12,$H$25,Y32)</f>
        <v>0</v>
      </c>
    </row>
    <row r="33" spans="2:30">
      <c r="B33" s="4"/>
      <c r="J33" s="5">
        <v>2001</v>
      </c>
      <c r="S33" s="25">
        <f>$I10</f>
        <v>5.0904199999999999</v>
      </c>
      <c r="T33" s="25">
        <f>S33</f>
        <v>5.0904199999999999</v>
      </c>
      <c r="U33" s="26">
        <f>T33+PPMT(U10/12,1,$B$25,T33)+PPMT(U10/12,2,$B$25,T33)+PPMT(U10/12,3,$B$25,T33)+PPMT(U10/12,4,$B$25,T33)+PPMT(U10/12,5,$B$25,T33)+PPMT(U10/12,6,$B$25,T33)+PPMT(U10/12,7,$B$25,T33)+PPMT(U10/12,8,$B$25,T33)+PPMT(U10/12,9,$B$25,T33)+PPMT(U10/12,10,$B$25,T33)+PPMT(U10/12,11,$B$25,T33)+PPMT(U10/12,12,$B$25,T33)</f>
        <v>4.5444820495858185</v>
      </c>
      <c r="V33" s="26">
        <f>U33+PPMT(V10/12,1,$C$25,U33)+PPMT(V10/12,2,$C$25,U33)+PPMT(V10/12,3,$C$25,U33)+PPMT(V10/12,4,$C$25,U33)+PPMT(V10/12,5,$C$25,U33)+PPMT(V10/12,6,$C$25,U33)+PPMT(V10/12,7,$C$25,U33)+PPMT(V10/12,8,$C$25,U33)+PPMT(V10/12,9,$C$25,U33)+PPMT(V10/12,10,$C$25,U33)+PPMT(V10/12,11,$C$25,U33)+PPMT(V10/12,12,$C$25,U33)</f>
        <v>3.9518159871234877</v>
      </c>
      <c r="W33" s="26">
        <f>V33+PPMT(W10/12,1,$D$25,V33)+PPMT(W10/12,2,$D$25,V33)+PPMT(W10/12,3,$D$25,V33)+PPMT(W10/12,4,$D$25,V33)+PPMT(W10/12,5,$D$25,V33)+PPMT(W10/12,6,$D$25,V33)+PPMT(W10/12,7,$D$25,V33)+PPMT(W10/12,8,$D$25,V33)+PPMT(W10/12,9,$D$25,V33)+PPMT(W10/12,10,$D$25,V33)+PPMT(W10/12,11,$D$25,V33)+PPMT(W10/12,12,$D$25,V33)</f>
        <v>3.3276034261331993</v>
      </c>
      <c r="X33" s="26">
        <f>W33+PPMT(X10/12,1,$E$25,W33)+PPMT(X10/12,2,$E$25,W33)+PPMT(X10/12,3,$E$25,W33)+PPMT(X10/12,4,$E$25,W33)+PPMT(X10/12,5,$E$25,W33)+PPMT(X10/12,6,$E$25,W33)+PPMT(X10/12,7,$E$25,W33)+PPMT(X10/12,8,$E$25,W33)+PPMT(X10/12,9,$E$25,W33)+PPMT(X10/12,10,$E$25,W33)+PPMT(X10/12,11,$E$25,W33)+PPMT(X10/12,12,$E$25,W33)</f>
        <v>2.6487724218278994</v>
      </c>
      <c r="Y33" s="26">
        <f>X33+PPMT(Y10/12,1,$F$25,X33)+PPMT(Y10/12,2,$F$25,X33)+PPMT(Y10/12,3,$F$25,X33)+PPMT(Y10/12,4,$F$25,X33)+PPMT(Y10/12,5,$F$25,X33)+PPMT(Y10/12,6,$F$25,X33)+PPMT(Y10/12,7,$F$25,X33)+PPMT(Y10/12,8,$F$25,X33)+PPMT(Y10/12,9,$F$25,X33)+PPMT(Y10/12,10,$F$25,X33)+PPMT(Y10/12,11,$F$25,X33)+PPMT(Y10/12,12,$F$25,X33)</f>
        <v>1.8779833695157093</v>
      </c>
      <c r="Z33" s="26">
        <f>Y33+PPMT(Z10/12,1,$G$25,Y33)+PPMT(Z10/12,2,$G$25,Y33)+PPMT(Z10/12,3,$G$25,Y33)+PPMT(Z10/12,4,$G$25,Y33)+PPMT(Z10/12,5,$G$25,Y33)+PPMT(Z10/12,6,$G$25,Y33)+PPMT(Z10/12,7,$G$25,Y33)+PPMT(Z10/12,8,$G$25,Y33)+PPMT(Z10/12,9,$G$25,Y33)+PPMT(Z10/12,10,$G$25,Y33)+PPMT(Z10/12,11,$G$25,Y33)+PPMT(Z10/12,12,$G$25,Y33)</f>
        <v>0.98814633344539782</v>
      </c>
      <c r="AA33" s="26">
        <f>Z33+PPMT(AA10/12,1,$H$25,Z33)+PPMT(AA10/12,2,$H$25,Z33)+PPMT(AA10/12,3,$H$25,Z33)+PPMT(AA10/12,4,$H$25,Z33)+PPMT(AA10/12,5,$H$25,Z33)+PPMT(AA10/12,6,$H$25,Z33)+PPMT(AA10/12,7,$H$25,Z33)+PPMT(AA10/12,8,$H$25,Z33)+PPMT(AA10/12,9,$H$25,Z33)+PPMT(AA10/12,10,$H$25,Z33)+PPMT(AA10/12,11,$H$25,Z33)+PPMT(AA10/12,12,$H$25,Z33)</f>
        <v>2.4980018054066022E-16</v>
      </c>
    </row>
    <row r="34" spans="2:30">
      <c r="B34" s="4"/>
      <c r="J34" s="5">
        <v>2002</v>
      </c>
      <c r="T34" s="25">
        <f>$I11</f>
        <v>6.2204199999999998</v>
      </c>
      <c r="U34" s="25">
        <f>T34</f>
        <v>6.2204199999999998</v>
      </c>
      <c r="V34" s="26">
        <f>U34+PPMT(V11/12,1,$B$25,U34)+PPMT(V11/12,2,$B$25,U34)+PPMT(V11/12,3,$B$25,U34)+PPMT(V11/12,4,$B$25,U34)+PPMT(V11/12,5,$B$25,U34)+PPMT(V11/12,6,$B$25,U34)+PPMT(V11/12,7,$B$25,U34)+PPMT(V11/12,8,$B$25,U34)+PPMT(V11/12,9,$B$25,U34)+PPMT(V11/12,10,$B$25,U34)+PPMT(V11/12,11,$B$25,U34)+PPMT(V11/12,12,$B$25,U34)</f>
        <v>5.559782922772925</v>
      </c>
      <c r="W34" s="26">
        <f>V34+PPMT(W11/12,1,$C$25,V34)+PPMT(W11/12,2,$C$25,V34)+PPMT(W11/12,3,$C$25,V34)+PPMT(W11/12,4,$C$25,V34)+PPMT(W11/12,5,$C$25,V34)+PPMT(W11/12,6,$C$25,V34)+PPMT(W11/12,7,$C$25,V34)+PPMT(W11/12,8,$C$25,V34)+PPMT(W11/12,9,$C$25,V34)+PPMT(W11/12,10,$C$25,V34)+PPMT(W11/12,11,$C$25,V34)+PPMT(W11/12,12,$C$25,V34)</f>
        <v>4.871652912895196</v>
      </c>
      <c r="X34" s="26">
        <f>W34+PPMT(X11/12,1,$D$25,W34)+PPMT(X11/12,2,$D$25,W34)+PPMT(X11/12,3,$D$25,W34)+PPMT(X11/12,4,$D$25,W34)+PPMT(X11/12,5,$D$25,W34)+PPMT(X11/12,6,$D$25,W34)+PPMT(X11/12,7,$D$25,W34)+PPMT(X11/12,8,$D$25,W34)+PPMT(X11/12,9,$D$25,W34)+PPMT(X11/12,10,$D$25,W34)+PPMT(X11/12,11,$D$25,W34)+PPMT(X11/12,12,$D$25,W34)</f>
        <v>4.1307301682916258</v>
      </c>
      <c r="Y34" s="26">
        <f>X34+PPMT(Y11/12,1,$E$25,X34)+PPMT(Y11/12,2,$E$25,X34)+PPMT(Y11/12,3,$E$25,X34)+PPMT(Y11/12,4,$E$25,X34)+PPMT(Y11/12,5,$E$25,X34)+PPMT(Y11/12,6,$E$25,X34)+PPMT(Y11/12,7,$E$25,X34)+PPMT(Y11/12,8,$E$25,X34)+PPMT(Y11/12,9,$E$25,X34)+PPMT(Y11/12,10,$E$25,X34)+PPMT(Y11/12,11,$E$25,X34)+PPMT(Y11/12,12,$E$25,X34)</f>
        <v>3.2901660807214448</v>
      </c>
      <c r="Z34" s="26">
        <f>Y34+PPMT(Z11/12,1,$F$25,Y34)+PPMT(Z11/12,2,$F$25,Y34)+PPMT(Z11/12,3,$F$25,Y34)+PPMT(Z11/12,4,$F$25,Y34)+PPMT(Z11/12,5,$F$25,Y34)+PPMT(Z11/12,6,$F$25,Y34)+PPMT(Z11/12,7,$F$25,Y34)+PPMT(Z11/12,8,$F$25,Y34)+PPMT(Z11/12,9,$F$25,Y34)+PPMT(Z11/12,10,$F$25,Y34)+PPMT(Z11/12,11,$F$25,Y34)+PPMT(Z11/12,12,$F$25,Y34)</f>
        <v>2.3061606310953389</v>
      </c>
      <c r="AA34" s="26">
        <f>Z34+PPMT(AA11/12,1,$G$25,Z34)+PPMT(AA11/12,2,$G$25,Z34)+PPMT(AA11/12,3,$G$25,Z34)+PPMT(AA11/12,4,$G$25,Z34)+PPMT(AA11/12,5,$G$25,Z34)+PPMT(AA11/12,6,$G$25,Z34)+PPMT(AA11/12,7,$G$25,Z34)+PPMT(AA11/12,8,$G$25,Z34)+PPMT(AA11/12,9,$G$25,Z34)+PPMT(AA11/12,10,$G$25,Z34)+PPMT(AA11/12,11,$G$25,Z34)+PPMT(AA11/12,12,$G$25,Z34)</f>
        <v>1.2000255779790989</v>
      </c>
      <c r="AB34" s="26">
        <f>AA34+PPMT(AB11/12,1,$H$25,AA34)+PPMT(AB11/12,2,$H$25,AA34)+PPMT(AB11/12,3,$H$25,AA34)+PPMT(AB11/12,4,$H$25,AA34)+PPMT(AB11/12,5,$H$25,AA34)+PPMT(AB11/12,6,$H$25,AA34)+PPMT(AB11/12,7,$H$25,AA34)+PPMT(AB11/12,8,$H$25,AA34)+PPMT(AB11/12,9,$H$25,AA34)+PPMT(AB11/12,10,$H$25,AA34)+PPMT(AB11/12,11,$H$25,AA34)+PPMT(AB11/12,12,$H$25,AA34)</f>
        <v>0</v>
      </c>
    </row>
    <row r="35" spans="2:30">
      <c r="B35" s="4"/>
      <c r="J35" s="5">
        <v>2003</v>
      </c>
      <c r="U35" s="25">
        <f>$I12</f>
        <v>8.2604199999999999</v>
      </c>
      <c r="V35" s="25">
        <f>U35</f>
        <v>8.2604199999999999</v>
      </c>
      <c r="W35" s="26">
        <f>V35+PPMT(W12/12,1,$B$25,V35)+PPMT(W12/12,2,$B$25,V35)+PPMT(W12/12,3,$B$25,V35)+PPMT(W12/12,4,$B$25,V35)+PPMT(W12/12,5,$B$25,V35)+PPMT(W12/12,6,$B$25,V35)+PPMT(W12/12,7,$B$25,V35)+PPMT(W12/12,8,$B$25,V35)+PPMT(W12/12,9,$B$25,V35)+PPMT(W12/12,10,$B$25,V35)+PPMT(W12/12,11,$B$25,V35)+PPMT(W12/12,12,$B$25,V35)</f>
        <v>7.4372604467707282</v>
      </c>
      <c r="X35" s="26">
        <f>W35+PPMT(X12/12,1,$C$25,W35)+PPMT(X12/12,2,$C$25,W35)+PPMT(X12/12,3,$C$25,W35)+PPMT(X12/12,4,$C$25,W35)+PPMT(X12/12,5,$C$25,W35)+PPMT(X12/12,6,$C$25,W35)+PPMT(X12/12,7,$C$25,W35)+PPMT(X12/12,8,$C$25,W35)+PPMT(X12/12,9,$C$25,W35)+PPMT(X12/12,10,$C$25,W35)+PPMT(X12/12,11,$C$25,W35)+PPMT(X12/12,12,$C$25,W35)</f>
        <v>6.5600216080688121</v>
      </c>
      <c r="Y35" s="26">
        <f>X35+PPMT(Y12/12,1,$D$25,X35)+PPMT(Y12/12,2,$D$25,X35)+PPMT(Y12/12,3,$D$25,X35)+PPMT(Y12/12,4,$D$25,X35)+PPMT(Y12/12,5,$D$25,X35)+PPMT(Y12/12,6,$D$25,X35)+PPMT(Y12/12,7,$D$25,X35)+PPMT(Y12/12,8,$D$25,X35)+PPMT(Y12/12,9,$D$25,X35)+PPMT(Y12/12,10,$D$25,X35)+PPMT(Y12/12,11,$D$25,X35)+PPMT(Y12/12,12,$D$25,X35)</f>
        <v>5.5657018655984505</v>
      </c>
      <c r="Z35" s="26">
        <f>Y35+PPMT(Z12/12,1,$E$25,Y35)+PPMT(Z12/12,2,$E$25,Y35)+PPMT(Z12/12,3,$E$25,Y35)+PPMT(Z12/12,4,$E$25,Y35)+PPMT(Z12/12,5,$E$25,Y35)+PPMT(Z12/12,6,$E$25,Y35)+PPMT(Z12/12,7,$E$25,Y35)+PPMT(Z12/12,8,$E$25,Y35)+PPMT(Z12/12,9,$E$25,Y35)+PPMT(Z12/12,10,$E$25,Y35)+PPMT(Z12/12,11,$E$25,Y35)+PPMT(Z12/12,12,$E$25,Y35)</f>
        <v>4.384789551727784</v>
      </c>
      <c r="AA35" s="26">
        <f>Z35+PPMT(AA12/12,1,$F$25,Z35)+PPMT(AA12/12,2,$F$25,Z35)+PPMT(AA12/12,3,$F$25,Z35)+PPMT(AA12/12,4,$F$25,Z35)+PPMT(AA12/12,5,$F$25,Z35)+PPMT(AA12/12,6,$F$25,Z35)+PPMT(AA12/12,7,$F$25,Z35)+PPMT(AA12/12,8,$F$25,Z35)+PPMT(AA12/12,9,$F$25,Z35)+PPMT(AA12/12,10,$F$25,Z35)+PPMT(AA12/12,11,$F$25,Z35)+PPMT(AA12/12,12,$F$25,Z35)</f>
        <v>3.0405248158924842</v>
      </c>
      <c r="AB35" s="26">
        <f>AA35+PPMT(AB12/12,1,$G$25,AA35)+PPMT(AB12/12,2,$G$25,AA35)+PPMT(AB12/12,3,$G$25,AA35)+PPMT(AB12/12,4,$G$25,AA35)+PPMT(AB12/12,5,$G$25,AA35)+PPMT(AB12/12,6,$G$25,AA35)+PPMT(AB12/12,7,$G$25,AA35)+PPMT(AB12/12,8,$G$25,AA35)+PPMT(AB12/12,9,$G$25,AA35)+PPMT(AB12/12,10,$G$25,AA35)+PPMT(AB12/12,11,$G$25,AA35)+PPMT(AB12/12,12,$G$25,AA35)</f>
        <v>1.5817068246604062</v>
      </c>
      <c r="AC35" s="26">
        <f>AB35+PPMT(AC12/12,1,$H$25,AB35)+PPMT(AC12/12,2,$H$25,AB35)+PPMT(AC12/12,3,$H$25,AB35)+PPMT(AC12/12,4,$H$25,AB35)+PPMT(AC12/12,5,$H$25,AB35)+PPMT(AC12/12,6,$H$25,AB35)+PPMT(AC12/12,7,$H$25,AB35)+PPMT(AC12/12,8,$H$25,AB35)+PPMT(AC12/12,9,$H$25,AB35)+PPMT(AC12/12,10,$H$25,AB35)+PPMT(AC12/12,11,$H$25,AB35)+PPMT(AC12/12,12,$H$25,AB35)</f>
        <v>0</v>
      </c>
    </row>
    <row r="36" spans="2:30">
      <c r="B36" s="4"/>
      <c r="J36" s="5">
        <v>2004</v>
      </c>
      <c r="V36" s="25">
        <f>$I13</f>
        <v>10.82</v>
      </c>
      <c r="W36" s="25">
        <f>V36</f>
        <v>10.82</v>
      </c>
      <c r="X36" s="26">
        <f>W36+PPMT(X13/12,1,$B$25,W36)+PPMT(X13/12,2,$B$25,W36)+PPMT(X13/12,3,$B$25,W36)+PPMT(X13/12,4,$B$25,W36)+PPMT(X13/12,5,$B$25,W36)+PPMT(X13/12,6,$B$25,W36)+PPMT(X13/12,7,$B$25,W36)+PPMT(X13/12,8,$B$25,W36)+PPMT(X13/12,9,$B$25,W36)+PPMT(X13/12,10,$B$25,W36)+PPMT(X13/12,11,$B$25,W36)+PPMT(X13/12,12,$B$25,W36)</f>
        <v>9.8032993129986306</v>
      </c>
      <c r="Y36" s="26">
        <f>X36+PPMT(Y13/12,1,$C$25,X36)+PPMT(Y13/12,2,$C$25,X36)+PPMT(Y13/12,3,$C$25,X36)+PPMT(Y13/12,4,$C$25,X36)+PPMT(Y13/12,5,$C$25,X36)+PPMT(Y13/12,6,$C$25,X36)+PPMT(Y13/12,7,$C$25,X36)+PPMT(Y13/12,8,$C$25,X36)+PPMT(Y13/12,9,$C$25,X36)+PPMT(Y13/12,10,$C$25,X36)+PPMT(Y13/12,11,$C$25,X36)+PPMT(Y13/12,12,$C$25,X36)</f>
        <v>8.6519738504201023</v>
      </c>
      <c r="Z36" s="26">
        <f>Y36+PPMT(Z13/12,1,$D$25,Y36)+PPMT(Z13/12,2,$D$25,Y36)+PPMT(Z13/12,3,$D$25,Y36)+PPMT(Z13/12,4,$D$25,Y36)+PPMT(Z13/12,5,$D$25,Y36)+PPMT(Z13/12,6,$D$25,Y36)+PPMT(Z13/12,7,$D$25,Y36)+PPMT(Z13/12,8,$D$25,Y36)+PPMT(Z13/12,9,$D$25,Y36)+PPMT(Z13/12,10,$D$25,Y36)+PPMT(Z13/12,11,$D$25,Y36)+PPMT(Z13/12,12,$D$25,Y36)</f>
        <v>7.2640496987101058</v>
      </c>
      <c r="AA36" s="26">
        <f>Z36+PPMT(AA13/12,1,$E$25,Z36)+PPMT(AA13/12,2,$E$25,Z36)+PPMT(AA13/12,3,$E$25,Z36)+PPMT(AA13/12,4,$E$25,Z36)+PPMT(AA13/12,5,$E$25,Z36)+PPMT(AA13/12,6,$E$25,Z36)+PPMT(AA13/12,7,$E$25,Z36)+PPMT(AA13/12,8,$E$25,Z36)+PPMT(AA13/12,9,$E$25,Z36)+PPMT(AA13/12,10,$E$25,Z36)+PPMT(AA13/12,11,$E$25,Z36)+PPMT(AA13/12,12,$E$25,Z36)</f>
        <v>5.6635877943723818</v>
      </c>
      <c r="AB36" s="26">
        <f>AA36+PPMT(AB13/12,1,$F$25,AA36)+PPMT(AB13/12,2,$F$25,AA36)+PPMT(AB13/12,3,$F$25,AA36)+PPMT(AB13/12,4,$F$25,AA36)+PPMT(AB13/12,5,$F$25,AA36)+PPMT(AB13/12,6,$F$25,AA36)+PPMT(AB13/12,7,$F$25,AA36)+PPMT(AB13/12,8,$F$25,AA36)+PPMT(AB13/12,9,$F$25,AA36)+PPMT(AB13/12,10,$F$25,AA36)+PPMT(AB13/12,11,$F$25,AA36)+PPMT(AB13/12,12,$F$25,AA36)</f>
        <v>3.9261907562131797</v>
      </c>
      <c r="AC36" s="26">
        <f>AB36+PPMT(AC13/12,1,$G$25,AB36)+PPMT(AC13/12,2,$G$25,AB36)+PPMT(AC13/12,3,$G$25,AB36)+PPMT(AC13/12,4,$G$25,AB36)+PPMT(AC13/12,5,$G$25,AB36)+PPMT(AC13/12,6,$G$25,AB36)+PPMT(AC13/12,7,$G$25,AB36)+PPMT(AC13/12,8,$G$25,AB36)+PPMT(AC13/12,9,$G$25,AB36)+PPMT(AC13/12,10,$G$25,AB36)+PPMT(AC13/12,11,$G$25,AB36)+PPMT(AC13/12,12,$G$25,AB36)</f>
        <v>2.0420402098632051</v>
      </c>
      <c r="AD36" s="26">
        <f>AC36+PPMT(AD13/12,1,$H$25,AC36)+PPMT(AD13/12,2,$H$25,AC36)+PPMT(AD13/12,3,$H$25,AC36)+PPMT(AD13/12,4,$H$25,AC36)+PPMT(AD13/12,5,$H$25,AC36)+PPMT(AD13/12,6,$H$25,AC36)+PPMT(AD13/12,7,$H$25,AC36)+PPMT(AD13/12,8,$H$25,AC36)+PPMT(AD13/12,9,$H$25,AC36)+PPMT(AD13/12,10,$H$25,AC36)+PPMT(AD13/12,11,$H$25,AC36)+PPMT(AD13/12,12,$H$25,AC36)</f>
        <v>0</v>
      </c>
    </row>
    <row r="37" spans="2:30">
      <c r="J37" s="5">
        <v>2005</v>
      </c>
      <c r="W37" s="25">
        <f>$I14</f>
        <v>14.51</v>
      </c>
      <c r="X37" s="25">
        <f>W37</f>
        <v>14.51</v>
      </c>
      <c r="Y37" s="26">
        <f>X37+PPMT(Y14/12,1,$B$25,X37)+PPMT(Y14/12,2,$B$25,X37)+PPMT(Y14/12,3,$B$25,X37)+PPMT(Y14/12,4,$B$25,X37)+PPMT(Y14/12,5,$B$25,X37)+PPMT(Y14/12,6,$B$25,X37)+PPMT(Y14/12,7,$B$25,X37)+PPMT(Y14/12,8,$B$25,X37)+PPMT(Y14/12,9,$B$25,X37)+PPMT(Y14/12,10,$B$25,X37)+PPMT(Y14/12,11,$B$25,X37)+PPMT(Y14/12,12,$B$25,X37)</f>
        <v>13.15375623406875</v>
      </c>
      <c r="Z37" s="26">
        <f>Y37+PPMT(Z14/12,1,$C$25,Y37)+PPMT(Z14/12,2,$C$25,Y37)+PPMT(Z14/12,3,$C$25,Y37)+PPMT(Z14/12,4,$C$25,Y37)+PPMT(Z14/12,5,$C$25,Y37)+PPMT(Z14/12,6,$C$25,Y37)+PPMT(Z14/12,7,$C$25,Y37)+PPMT(Z14/12,8,$C$25,Y37)+PPMT(Z14/12,9,$C$25,Y37)+PPMT(Z14/12,10,$C$25,Y37)+PPMT(Z14/12,11,$C$25,Y37)+PPMT(Z14/12,12,$C$25,Y37)</f>
        <v>11.49344344819445</v>
      </c>
      <c r="AA37" s="26">
        <f>Z37+PPMT(AA14/12,1,$D$25,Z37)+PPMT(AA14/12,2,$D$25,Z37)+PPMT(AA14/12,3,$D$25,Z37)+PPMT(AA14/12,4,$D$25,Z37)+PPMT(AA14/12,5,$D$25,Z37)+PPMT(AA14/12,6,$D$25,Z37)+PPMT(AA14/12,7,$D$25,Z37)+PPMT(AA14/12,8,$D$25,Z37)+PPMT(AA14/12,9,$D$25,Z37)+PPMT(AA14/12,10,$D$25,Z37)+PPMT(AA14/12,11,$D$25,Z37)+PPMT(AA14/12,12,$D$25,Z37)</f>
        <v>9.5532860342305774</v>
      </c>
      <c r="AB37" s="26">
        <f>AA37+PPMT(AB14/12,1,$E$25,AA37)+PPMT(AB14/12,2,$E$25,AA37)+PPMT(AB14/12,3,$E$25,AA37)+PPMT(AB14/12,4,$E$25,AA37)+PPMT(AB14/12,5,$E$25,AA37)+PPMT(AB14/12,6,$E$25,AA37)+PPMT(AB14/12,7,$E$25,AA37)+PPMT(AB14/12,8,$E$25,AA37)+PPMT(AB14/12,9,$E$25,AA37)+PPMT(AB14/12,10,$E$25,AA37)+PPMT(AB14/12,11,$E$25,AA37)+PPMT(AB14/12,12,$E$25,AA37)</f>
        <v>7.4464458332343479</v>
      </c>
      <c r="AC37" s="26">
        <f>AB37+PPMT(AC14/12,1,$F$25,AB37)+PPMT(AC14/12,2,$F$25,AB37)+PPMT(AC14/12,3,$F$25,AB37)+PPMT(AC14/12,4,$F$25,AB37)+PPMT(AC14/12,5,$F$25,AB37)+PPMT(AC14/12,6,$F$25,AB37)+PPMT(AC14/12,7,$F$25,AB37)+PPMT(AC14/12,8,$F$25,AB37)+PPMT(AC14/12,9,$F$25,AB37)+PPMT(AC14/12,10,$F$25,AB37)+PPMT(AC14/12,11,$F$25,AB37)+PPMT(AC14/12,12,$F$25,AB37)</f>
        <v>5.1611515721726446</v>
      </c>
      <c r="AD37" s="26">
        <f>AC37+PPMT(AD14/12,1,$G$25,AC37)+PPMT(AD14/12,2,$G$25,AC37)+PPMT(AD14/12,3,$G$25,AC37)+PPMT(AD14/12,4,$G$25,AC37)+PPMT(AD14/12,5,$G$25,AC37)+PPMT(AD14/12,6,$G$25,AC37)+PPMT(AD14/12,7,$G$25,AC37)+PPMT(AD14/12,8,$G$25,AC37)+PPMT(AD14/12,9,$G$25,AC37)+PPMT(AD14/12,10,$G$25,AC37)+PPMT(AD14/12,11,$G$25,AC37)+PPMT(AD14/12,12,$G$25,AC37)</f>
        <v>2.6834017910011485</v>
      </c>
    </row>
    <row r="38" spans="2:30">
      <c r="J38" s="5">
        <v>2006</v>
      </c>
      <c r="X38" s="25">
        <f>$I15</f>
        <v>17.79</v>
      </c>
      <c r="Y38" s="25">
        <f>X38</f>
        <v>17.79</v>
      </c>
      <c r="Z38" s="26">
        <f>Y38+PPMT(Z15/12,1,$B$25,Y38)+PPMT(Z15/12,2,$B$25,Y38)+PPMT(Z15/12,3,$B$25,Y38)+PPMT(Z15/12,4,$B$25,Y38)+PPMT(Z15/12,5,$B$25,Y38)+PPMT(Z15/12,6,$B$25,Y38)+PPMT(Z15/12,7,$B$25,Y38)+PPMT(Z15/12,8,$B$25,Y38)+PPMT(Z15/12,9,$B$25,Y38)+PPMT(Z15/12,10,$B$25,Y38)+PPMT(Z15/12,11,$B$25,Y38)+PPMT(Z15/12,12,$B$25,Y38)</f>
        <v>15.974273420908901</v>
      </c>
      <c r="AA38" s="26">
        <f>Z38+PPMT(AA15/12,1,$C$25,Z38)+PPMT(AA15/12,2,$C$25,Z38)+PPMT(AA15/12,3,$C$25,Z38)+PPMT(AA15/12,4,$C$25,Z38)+PPMT(AA15/12,5,$C$25,Z38)+PPMT(AA15/12,6,$C$25,Z38)+PPMT(AA15/12,7,$C$25,Z38)+PPMT(AA15/12,8,$C$25,Z38)+PPMT(AA15/12,9,$C$25,Z38)+PPMT(AA15/12,10,$C$25,Z38)+PPMT(AA15/12,11,$C$25,Z38)+PPMT(AA15/12,12,$C$25,Z38)</f>
        <v>13.823380804351238</v>
      </c>
      <c r="AB38" s="26">
        <f>AA38+PPMT(AB15/12,1,$D$25,AA38)+PPMT(AB15/12,2,$D$25,AA38)+PPMT(AB15/12,3,$D$25,AA38)+PPMT(AB15/12,4,$D$25,AA38)+PPMT(AB15/12,5,$D$25,AA38)+PPMT(AB15/12,6,$D$25,AA38)+PPMT(AB15/12,7,$D$25,AA38)+PPMT(AB15/12,8,$D$25,AA38)+PPMT(AB15/12,9,$D$25,AA38)+PPMT(AB15/12,10,$D$25,AA38)+PPMT(AB15/12,11,$D$25,AA38)+PPMT(AB15/12,12,$D$25,AA38)</f>
        <v>11.486924317111457</v>
      </c>
      <c r="AC38" s="26">
        <f>AB38+PPMT(AC15/12,1,$E$25,AB38)+PPMT(AC15/12,2,$E$25,AB38)+PPMT(AC15/12,3,$E$25,AB38)+PPMT(AC15/12,4,$E$25,AB38)+PPMT(AC15/12,5,$E$25,AB38)+PPMT(AC15/12,6,$E$25,AB38)+PPMT(AC15/12,7,$E$25,AB38)+PPMT(AC15/12,8,$E$25,AB38)+PPMT(AC15/12,9,$E$25,AB38)+PPMT(AC15/12,10,$E$25,AB38)+PPMT(AC15/12,11,$E$25,AB38)+PPMT(AC15/12,12,$E$25,AB38)</f>
        <v>8.9520023592732656</v>
      </c>
      <c r="AD38" s="26">
        <f>AC38+PPMT(AD15/12,1,$F$25,AC38)+PPMT(AD15/12,2,$F$25,AC38)+PPMT(AD15/12,3,$F$25,AC38)+PPMT(AD15/12,4,$F$25,AC38)+PPMT(AD15/12,5,$F$25,AC38)+PPMT(AD15/12,6,$F$25,AC38)+PPMT(AD15/12,7,$F$25,AC38)+PPMT(AD15/12,8,$F$25,AC38)+PPMT(AD15/12,9,$F$25,AC38)+PPMT(AD15/12,10,$F$25,AC38)+PPMT(AD15/12,11,$F$25,AC38)+PPMT(AD15/12,12,$F$25,AC38)</f>
        <v>6.2025208344290714</v>
      </c>
    </row>
    <row r="39" spans="2:30">
      <c r="J39" s="5">
        <v>2007</v>
      </c>
      <c r="Y39" s="25">
        <f>$I16</f>
        <v>21.1</v>
      </c>
      <c r="Z39" s="25">
        <f>Y39</f>
        <v>21.1</v>
      </c>
      <c r="AA39" s="26">
        <f>Z39+PPMT(AA16/12,1,$B$25,Z39)+PPMT(AA16/12,2,$B$25,Z39)+PPMT(AA16/12,3,$B$25,Z39)+PPMT(AA16/12,4,$B$25,Z39)+PPMT(AA16/12,5,$B$25,Z39)+PPMT(AA16/12,6,$B$25,Z39)+PPMT(AA16/12,7,$B$25,Z39)+PPMT(AA16/12,8,$B$25,Z39)+PPMT(AA16/12,9,$B$25,Z39)+PPMT(AA16/12,10,$B$25,Z39)+PPMT(AA16/12,11,$B$25,Z39)+PPMT(AA16/12,12,$B$25,Z39)</f>
        <v>18.77036450988405</v>
      </c>
      <c r="AB39" s="26">
        <f>AA39+PPMT(AB16/12,1,$C$25,AA39)+PPMT(AB16/12,2,$C$25,AA39)+PPMT(AB16/12,3,$C$25,AA39)+PPMT(AB16/12,4,$C$25,AA39)+PPMT(AB16/12,5,$C$25,AA39)+PPMT(AB16/12,6,$C$25,AA39)+PPMT(AB16/12,7,$C$25,AA39)+PPMT(AB16/12,8,$C$25,AA39)+PPMT(AB16/12,9,$C$25,AA39)+PPMT(AB16/12,10,$C$25,AA39)+PPMT(AB16/12,11,$C$25,AA39)+PPMT(AB16/12,12,$C$25,AA39)</f>
        <v>16.238883299043405</v>
      </c>
      <c r="AC39" s="26">
        <f>AB39+PPMT(AC16/12,1,$D$25,AB39)+PPMT(AC16/12,2,$D$25,AB39)+PPMT(AC16/12,3,$D$25,AB39)+PPMT(AC16/12,4,$D$25,AB39)+PPMT(AC16/12,5,$D$25,AB39)+PPMT(AC16/12,6,$D$25,AB39)+PPMT(AC16/12,7,$D$25,AB39)+PPMT(AC16/12,8,$D$25,AB39)+PPMT(AC16/12,9,$D$25,AB39)+PPMT(AC16/12,10,$D$25,AB39)+PPMT(AC16/12,11,$D$25,AB39)+PPMT(AC16/12,12,$D$25,AB39)</f>
        <v>13.491746338478055</v>
      </c>
      <c r="AD39" s="26">
        <f>AC39+PPMT(AD16/12,1,$E$25,AC39)+PPMT(AD16/12,2,$E$25,AC39)+PPMT(AD16/12,3,$E$25,AC39)+PPMT(AD16/12,4,$E$25,AC39)+PPMT(AD16/12,5,$E$25,AC39)+PPMT(AD16/12,6,$E$25,AC39)+PPMT(AD16/12,7,$E$25,AC39)+PPMT(AD16/12,8,$E$25,AC39)+PPMT(AD16/12,9,$E$25,AC39)+PPMT(AD16/12,10,$E$25,AC39)+PPMT(AD16/12,11,$E$25,AC39)+PPMT(AD16/12,12,$E$25,AC39)</f>
        <v>10.510885699808139</v>
      </c>
    </row>
    <row r="40" spans="2:30">
      <c r="J40" s="5">
        <v>2008</v>
      </c>
      <c r="Z40" s="25">
        <f>$I17</f>
        <v>23.209603962000003</v>
      </c>
      <c r="AA40" s="25">
        <f>Z40</f>
        <v>23.209603962000003</v>
      </c>
      <c r="AB40" s="26">
        <f>AA40+PPMT(AB17/12,1,$B$25,AA40)+PPMT(AB17/12,2,$B$25,AA40)+PPMT(AB17/12,3,$B$25,AA40)+PPMT(AB17/12,4,$B$25,AA40)+PPMT(AB17/12,5,$B$25,AA40)+PPMT(AB17/12,6,$B$25,AA40)+PPMT(AB17/12,7,$B$25,AA40)+PPMT(AB17/12,8,$B$25,AA40)+PPMT(AB17/12,9,$B$25,AA40)+PPMT(AB17/12,10,$B$25,AA40)+PPMT(AB17/12,11,$B$25,AA40)+PPMT(AB17/12,12,$B$25,AA40)</f>
        <v>20.641995474712562</v>
      </c>
      <c r="AC40" s="26">
        <f>AB40+PPMT(AC17/12,1,$C$25,AB40)+PPMT(AC17/12,2,$C$25,AB40)+PPMT(AC17/12,3,$C$25,AB40)+PPMT(AC17/12,4,$C$25,AB40)+PPMT(AC17/12,5,$C$25,AB40)+PPMT(AC17/12,6,$C$25,AB40)+PPMT(AC17/12,7,$C$25,AB40)+PPMT(AC17/12,8,$C$25,AB40)+PPMT(AC17/12,9,$C$25,AB40)+PPMT(AC17/12,10,$C$25,AB40)+PPMT(AC17/12,11,$C$25,AB40)+PPMT(AC17/12,12,$C$25,AB40)</f>
        <v>17.855005254857993</v>
      </c>
      <c r="AD40" s="26">
        <f>AC40+PPMT(AD17/12,1,$D$25,AC40)+PPMT(AD17/12,2,$D$25,AC40)+PPMT(AD17/12,3,$D$25,AC40)+PPMT(AD17/12,4,$D$25,AC40)+PPMT(AD17/12,5,$D$25,AC40)+PPMT(AD17/12,6,$D$25,AC40)+PPMT(AD17/12,7,$D$25,AC40)+PPMT(AD17/12,8,$D$25,AC40)+PPMT(AD17/12,9,$D$25,AC40)+PPMT(AD17/12,10,$D$25,AC40)+PPMT(AD17/12,11,$D$25,AC40)+PPMT(AD17/12,12,$D$25,AC40)</f>
        <v>14.829651342220981</v>
      </c>
    </row>
    <row r="41" spans="2:30">
      <c r="J41" s="5">
        <v>2009</v>
      </c>
      <c r="AA41" s="25">
        <f>$I18</f>
        <v>11.9</v>
      </c>
      <c r="AB41" s="25">
        <f>AA41</f>
        <v>11.9</v>
      </c>
      <c r="AC41" s="26">
        <f>AB41+PPMT(AC18/12,1,$B$25,AB41)+PPMT(AC18/12,2,$B$25,AB41)+PPMT(AC18/12,3,$B$25,AB41)+PPMT(AC18/12,4,$B$25,AB41)+PPMT(AC18/12,5,$B$25,AB41)+PPMT(AC18/12,6,$B$25,AB41)+PPMT(AC18/12,7,$B$25,AB41)+PPMT(AC18/12,8,$B$25,AB41)+PPMT(AC18/12,9,$B$25,AB41)+PPMT(AC18/12,10,$B$25,AB41)+PPMT(AC18/12,11,$B$25,AB41)+PPMT(AC18/12,12,$B$25,AB41)</f>
        <v>10.581764051360508</v>
      </c>
      <c r="AD41" s="26">
        <f>AC41+PPMT(AD18/12,1,$C$25,AC41)+PPMT(AD18/12,2,$C$25,AC41)+PPMT(AD18/12,3,$C$25,AC41)+PPMT(AD18/12,4,$C$25,AC41)+PPMT(AD18/12,5,$C$25,AC41)+PPMT(AD18/12,6,$C$25,AC41)+PPMT(AD18/12,7,$C$25,AC41)+PPMT(AD18/12,8,$C$25,AC41)+PPMT(AD18/12,9,$C$25,AC41)+PPMT(AD18/12,10,$C$25,AC41)+PPMT(AD18/12,11,$C$25,AC41)+PPMT(AD18/12,12,$C$25,AC41)</f>
        <v>9.150177914888598</v>
      </c>
    </row>
    <row r="42" spans="2:30">
      <c r="J42" s="5">
        <v>2010</v>
      </c>
      <c r="AB42" s="25">
        <f>$I19</f>
        <v>8.5</v>
      </c>
      <c r="AC42" s="25">
        <f>AB42</f>
        <v>8.5</v>
      </c>
      <c r="AD42" s="26">
        <f>AC42+PPMT(AD19/12,1,$B$25,AC42)+PPMT(AD19/12,2,$B$25,AC42)+PPMT(AD19/12,3,$B$25,AC42)+PPMT(AD19/12,4,$B$25,AC42)+PPMT(AD19/12,5,$B$25,AC42)+PPMT(AD19/12,6,$B$25,AC42)+PPMT(AD19/12,7,$B$25,AC42)+PPMT(AD19/12,8,$B$25,AC42)+PPMT(AD19/12,9,$B$25,AC42)+PPMT(AD19/12,10,$B$25,AC42)+PPMT(AD19/12,11,$B$25,AC42)+PPMT(AD19/12,12,$B$25,AC42)</f>
        <v>7.5560944696312822</v>
      </c>
    </row>
    <row r="43" spans="2:30">
      <c r="J43" s="5">
        <v>2011</v>
      </c>
      <c r="AC43" s="25">
        <f>$I20</f>
        <v>7.72</v>
      </c>
      <c r="AD43" s="25">
        <f>AC43</f>
        <v>7.72</v>
      </c>
    </row>
    <row r="44" spans="2:30">
      <c r="J44" s="5">
        <v>2012</v>
      </c>
      <c r="AD44" s="25">
        <f>$I21</f>
        <v>8.02</v>
      </c>
    </row>
    <row r="45" spans="2:30">
      <c r="J45" s="5" t="s">
        <v>70</v>
      </c>
      <c r="K45" s="25">
        <f>SUM(K25:K44)</f>
        <v>0</v>
      </c>
      <c r="L45" s="25">
        <f t="shared" ref="L45:AD45" si="0">SUM(L25:L44)</f>
        <v>0</v>
      </c>
      <c r="M45" s="25">
        <f t="shared" si="0"/>
        <v>0</v>
      </c>
      <c r="N45" s="25">
        <f t="shared" si="0"/>
        <v>1.33</v>
      </c>
      <c r="O45" s="25">
        <f t="shared" si="0"/>
        <v>3.1900000000000004</v>
      </c>
      <c r="P45" s="25">
        <f t="shared" si="0"/>
        <v>5.3770699473885841</v>
      </c>
      <c r="Q45" s="25">
        <f t="shared" si="0"/>
        <v>7.9614624085969865</v>
      </c>
      <c r="R45" s="25">
        <f t="shared" si="0"/>
        <v>11.965747273756527</v>
      </c>
      <c r="S45" s="25">
        <f t="shared" si="0"/>
        <v>16.092792213814306</v>
      </c>
      <c r="T45" s="25">
        <f t="shared" si="0"/>
        <v>20.703697310523115</v>
      </c>
      <c r="U45" s="25">
        <f t="shared" si="0"/>
        <v>26.628859636329661</v>
      </c>
      <c r="V45" s="25">
        <f t="shared" si="0"/>
        <v>34.244680265277736</v>
      </c>
      <c r="W45" s="25">
        <f t="shared" si="0"/>
        <v>44.797890545436296</v>
      </c>
      <c r="X45" s="25">
        <f t="shared" si="0"/>
        <v>57.657620629981615</v>
      </c>
      <c r="Y45" s="25">
        <f t="shared" si="0"/>
        <v>72.312270675814688</v>
      </c>
      <c r="Z45" s="25">
        <f t="shared" si="0"/>
        <v>86.720467046081978</v>
      </c>
      <c r="AA45" s="25">
        <f t="shared" si="0"/>
        <v>87.160773498709844</v>
      </c>
      <c r="AB45" s="25">
        <f t="shared" si="0"/>
        <v>81.722146504975356</v>
      </c>
      <c r="AC45" s="25">
        <f t="shared" si="0"/>
        <v>74.303709786005669</v>
      </c>
      <c r="AD45" s="25">
        <f t="shared" si="0"/>
        <v>66.672732051979224</v>
      </c>
    </row>
    <row r="48" spans="2:30">
      <c r="J48" s="5" t="s">
        <v>68</v>
      </c>
      <c r="K48" s="5" t="s">
        <v>69</v>
      </c>
    </row>
    <row r="49" spans="10:30">
      <c r="J49" s="5" t="s">
        <v>66</v>
      </c>
    </row>
    <row r="50" spans="10:30">
      <c r="J50" s="5">
        <v>1993</v>
      </c>
      <c r="K50" s="25">
        <f>$I2*K2</f>
        <v>0</v>
      </c>
      <c r="L50" s="25">
        <f>$I2*L2</f>
        <v>0</v>
      </c>
      <c r="M50" s="26">
        <f>-1*(IPMT(M2/12,1,$B$25,L25)+IPMT(M2/12,2,$B$25,L25)+IPMT(M2/12,3,$B$25,L25)+IPMT(M2/12,4,$B$25,L25)+IPMT(M2/12,5,$B$25,L25)+IPMT(M2/12,6,$B$25,L25)+IPMT(M2/12,7,$B$25,L25)+IPMT(M2/12,8,$B$25,L25)+IPMT(M2/12,9,$B$25,L25)+IPMT(M2/12,10,$B$25,L25)+IPMT(M2/12,11,$B$25,L25)+IPMT(M2/12,12,$B$25,L25))</f>
        <v>0</v>
      </c>
      <c r="N50" s="26">
        <f>-1*(IPMT(N2/12,1,$C$25,M25)+IPMT(N2/12,2,$C$25,M25)+IPMT(N2/12,3,$C$25,M25)+IPMT(N2/12,4,$C$25,M25)+IPMT(N2/12,5,$C$25,M25)+IPMT(N2/12,6,$C$25,M25)+IPMT(N2/12,7,$C$25,M25)+IPMT(N2/12,8,$C$25,M25)+IPMT(N2/12,9,$C$25,M25)+IPMT(N2/12,10,$C$25,M25)+IPMT(N2/12,11,$C$25,M25)+IPMT(N2/12,12,$C$25,M25))</f>
        <v>0</v>
      </c>
      <c r="O50" s="26">
        <f>-1*(IPMT(O2/12,1,$D$25,N25)+IPMT(O2/12,2,$D$25,N25)+IPMT(O2/12,3,$D$25,N25)+IPMT(O2/12,4,$D$25,N25)+IPMT(O2/12,5,$D$25,N25)+IPMT(O2/12,6,$D$25,N25)+IPMT(O2/12,7,$D$25,N25)+IPMT(O2/12,8,$D$25,N25)+IPMT(O2/12,9,$D$25,N25)+IPMT(O2/12,10,$D$25,N25)+IPMT(O2/12,11,$D$25,N25)+IPMT(O2/12,12,$D$25,N25))</f>
        <v>0</v>
      </c>
      <c r="P50" s="26">
        <f>-1*(IPMT(P2/12,1,$E$25,O25)+IPMT(P2/12,2,$E$25,O25)+IPMT(P2/12,3,$E$25,O25)+IPMT(P2/12,4,$E$25,O25)+IPMT(P2/12,5,$E$25,O25)+IPMT(P2/12,6,$E$25,O25)+IPMT(P2/12,7,$E$25,O25)+IPMT(P2/12,8,$E$25,O25)+IPMT(P2/12,9,$E$25,O25)+IPMT(P2/12,10,$E$25,O25)+IPMT(P2/12,11,$E$25,O25)+IPMT(P2/12,12,$E$25,O25))</f>
        <v>0</v>
      </c>
      <c r="Q50" s="26">
        <f>-1*(IPMT(Q2/12,1,$F$25,P25)+IPMT(Q2/12,2,$F$25,P25)+IPMT(Q2/12,3,$F$25,P25)+IPMT(Q2/12,4,$F$25,P25)+IPMT(Q2/12,5,$F$25,P25)+IPMT(Q2/12,6,$F$25,P25)+IPMT(Q2/12,7,$F$25,P25)+IPMT(Q2/12,8,$F$25,P25)+IPMT(Q2/12,9,$F$25,P25)+IPMT(Q2/12,10,$F$25,P25)+IPMT(Q2/12,11,$F$25,P25)+IPMT(Q2/12,12,$F$25,P25))</f>
        <v>0</v>
      </c>
      <c r="R50" s="26">
        <f>-1*(IPMT(R2/12,1,$G$25,Q25)+IPMT(R2/12,2,$G$25,Q25)+IPMT(R2/12,3,$G$25,Q25)+IPMT(R2/12,4,$G$25,Q25)+IPMT(R2/12,5,$G$25,Q25)+IPMT(R2/12,6,$G$25,Q25)+IPMT(R2/12,7,$G$25,Q25)+IPMT(R2/12,8,$G$25,Q25)+IPMT(R2/12,9,$G$25,Q25)+IPMT(R2/12,10,$G$25,Q25)+IPMT(R2/12,11,$G$25,Q25)+IPMT(R2/12,12,$G$25,Q25))</f>
        <v>0</v>
      </c>
      <c r="S50" s="26">
        <f>-1*(IPMT(S2/12,1,$H$25,R25)+IPMT(S2/12,2,$H$25,R25)+IPMT(S2/12,3,$H$25,R25)+IPMT(S2/12,4,$H$25,R25)+IPMT(S2/12,5,$H$25,R25)+IPMT(S2/12,6,$H$25,R25)+IPMT(S2/12,7,$H$25,R25)+IPMT(S2/12,8,$H$25,R25)+IPMT(S2/12,9,$H$25,R25)+IPMT(S2/12,10,$H$25,R25)+IPMT(S2/12,11,$H$25,R25)+IPMT(S2/12,12,$H$25,R25))</f>
        <v>0</v>
      </c>
    </row>
    <row r="51" spans="10:30">
      <c r="J51" s="5">
        <v>1994</v>
      </c>
      <c r="L51" s="25">
        <f>$I3*L3</f>
        <v>0</v>
      </c>
      <c r="M51" s="25">
        <f>$I3*M3</f>
        <v>0</v>
      </c>
      <c r="N51" s="26">
        <f>-1*(IPMT(N3/12,1,$B$25,M26)+IPMT(N3/12,2,$B$25,M26)+IPMT(N3/12,3,$B$25,M26)+IPMT(N3/12,4,$B$25,M26)+IPMT(N3/12,5,$B$25,M26)+IPMT(N3/12,6,$B$25,M26)+IPMT(N3/12,7,$B$25,M26)+IPMT(N3/12,8,$B$25,M26)+IPMT(N3/12,9,$B$25,M26)+IPMT(N3/12,10,$B$25,M26)+IPMT(N3/12,11,$B$25,M26)+IPMT(N3/12,12,$B$25,M26))</f>
        <v>0</v>
      </c>
      <c r="O51" s="26">
        <f>-1*(IPMT(O3/12,1,$C$25,N26)+IPMT(O3/12,2,$C$25,N26)+IPMT(O3/12,3,$C$25,N26)+IPMT(O3/12,4,$C$25,N26)+IPMT(O3/12,5,$C$25,N26)+IPMT(O3/12,6,$C$25,N26)+IPMT(O3/12,7,$C$25,N26)+IPMT(O3/12,8,$C$25,N26)+IPMT(O3/12,9,$C$25,N26)+IPMT(O3/12,10,$C$25,N26)+IPMT(O3/12,11,$C$25,N26)+IPMT(O3/12,12,$C$25,N26))</f>
        <v>0</v>
      </c>
      <c r="P51" s="26">
        <f>-1*(IPMT(P3/12,1,$D$25,O26)+IPMT(P3/12,2,$D$25,O26)+IPMT(P3/12,3,$D$25,O26)+IPMT(P3/12,4,$D$25,O26)+IPMT(P3/12,5,$D$25,O26)+IPMT(P3/12,6,$D$25,O26)+IPMT(P3/12,7,$D$25,O26)+IPMT(P3/12,8,$D$25,O26)+IPMT(P3/12,9,$D$25,O26)+IPMT(P3/12,10,$D$25,O26)+IPMT(P3/12,11,$D$25,O26)+IPMT(P3/12,12,$D$25,O26))</f>
        <v>0</v>
      </c>
      <c r="Q51" s="26">
        <f>-1*(IPMT(Q3/12,1,$E$25,P26)+IPMT(Q3/12,2,$E$25,P26)+IPMT(Q3/12,3,$E$25,P26)+IPMT(Q3/12,4,$E$25,P26)+IPMT(Q3/12,5,$E$25,P26)+IPMT(Q3/12,6,$E$25,P26)+IPMT(Q3/12,7,$E$25,P26)+IPMT(Q3/12,8,$E$25,P26)+IPMT(Q3/12,9,$E$25,P26)+IPMT(Q3/12,10,$E$25,P26)+IPMT(Q3/12,11,$E$25,P26)+IPMT(Q3/12,12,$E$25,P26))</f>
        <v>0</v>
      </c>
      <c r="R51" s="26">
        <f>-1*(IPMT(R3/12,1,$F$25,Q26)+IPMT(R3/12,2,$F$25,Q26)+IPMT(R3/12,3,$F$25,Q26)+IPMT(R3/12,4,$F$25,Q26)+IPMT(R3/12,5,$F$25,Q26)+IPMT(R3/12,6,$F$25,Q26)+IPMT(R3/12,7,$F$25,Q26)+IPMT(R3/12,8,$F$25,Q26)+IPMT(R3/12,9,$F$25,Q26)+IPMT(R3/12,10,$F$25,Q26)+IPMT(R3/12,11,$F$25,Q26)+IPMT(R3/12,12,$F$25,Q26))</f>
        <v>0</v>
      </c>
      <c r="S51" s="26">
        <f>-1*(IPMT(S3/12,1,$G$25,R26)+IPMT(S3/12,2,$G$25,R26)+IPMT(S3/12,3,$G$25,R26)+IPMT(S3/12,4,$G$25,R26)+IPMT(S3/12,5,$G$25,R26)+IPMT(S3/12,6,$G$25,R26)+IPMT(S3/12,7,$G$25,R26)+IPMT(S3/12,8,$G$25,R26)+IPMT(S3/12,9,$G$25,R26)+IPMT(S3/12,10,$G$25,R26)+IPMT(S3/12,11,$G$25,R26)+IPMT(S3/12,12,$G$25,R26))</f>
        <v>0</v>
      </c>
      <c r="T51" s="26">
        <f>-1*(IPMT(T3/12,1,$H$25,S26)+IPMT(T3/12,2,$H$25,S26)+IPMT(T3/12,3,$H$25,S26)+IPMT(T3/12,4,$H$25,S26)+IPMT(T3/12,5,$H$25,S26)+IPMT(T3/12,6,$H$25,S26)+IPMT(T3/12,7,$H$25,S26)+IPMT(T3/12,8,$H$25,S26)+IPMT(T3/12,9,$H$25,S26)+IPMT(T3/12,10,$H$25,S26)+IPMT(T3/12,11,$H$25,S26)+IPMT(T3/12,12,$H$25,S26))</f>
        <v>0</v>
      </c>
    </row>
    <row r="52" spans="10:30">
      <c r="J52" s="5">
        <v>1995</v>
      </c>
      <c r="M52" s="25">
        <f>$I4*M4</f>
        <v>0</v>
      </c>
      <c r="N52" s="25">
        <f>$I4*N4</f>
        <v>0</v>
      </c>
      <c r="O52" s="26">
        <f>-1*(IPMT(O4/12,1,$B$25,N27)+IPMT(O4/12,2,$B$25,N27)+IPMT(O4/12,3,$B$25,N27)+IPMT(O4/12,4,$B$25,N27)+IPMT(O4/12,5,$B$25,N27)+IPMT(O4/12,6,$B$25,N27)+IPMT(O4/12,7,$B$25,N27)+IPMT(O4/12,8,$B$25,N27)+IPMT(O4/12,9,$B$25,N27)+IPMT(O4/12,10,$B$25,N27)+IPMT(O4/12,11,$B$25,N27)+IPMT(O4/12,12,$B$25,N27))</f>
        <v>0</v>
      </c>
      <c r="P52" s="26">
        <f>-1*(IPMT(P4/12,1,$C$25,O27)+IPMT(P4/12,2,$C$25,O27)+IPMT(P4/12,3,$C$25,O27)+IPMT(P4/12,4,$C$25,O27)+IPMT(P4/12,5,$C$25,O27)+IPMT(P4/12,6,$C$25,O27)+IPMT(P4/12,7,$C$25,O27)+IPMT(P4/12,8,$C$25,O27)+IPMT(P4/12,9,$C$25,O27)+IPMT(P4/12,10,$C$25,O27)+IPMT(P4/12,11,$C$25,O27)+IPMT(P4/12,12,$C$25,O27))</f>
        <v>0</v>
      </c>
      <c r="Q52" s="26">
        <f>-1*(IPMT(Q4/12,1,$D$25,P27)+IPMT(Q4/12,2,$D$25,P27)+IPMT(Q4/12,3,$D$25,P27)+IPMT(Q4/12,4,$D$25,P27)+IPMT(Q4/12,5,$D$25,P27)+IPMT(Q4/12,6,$D$25,P27)+IPMT(Q4/12,7,$D$25,P27)+IPMT(Q4/12,8,$D$25,P27)+IPMT(Q4/12,9,$D$25,P27)+IPMT(Q4/12,10,$D$25,P27)+IPMT(Q4/12,11,$D$25,P27)+IPMT(Q4/12,12,$D$25,P27))</f>
        <v>0</v>
      </c>
      <c r="R52" s="26">
        <f>-1*(IPMT(R4/12,1,$E$25,Q27)+IPMT(R4/12,2,$E$25,Q27)+IPMT(R4/12,3,$E$25,Q27)+IPMT(R4/12,4,$E$25,Q27)+IPMT(R4/12,5,$E$25,Q27)+IPMT(R4/12,6,$E$25,Q27)+IPMT(R4/12,7,$E$25,Q27)+IPMT(R4/12,8,$E$25,Q27)+IPMT(R4/12,9,$E$25,Q27)+IPMT(R4/12,10,$E$25,Q27)+IPMT(R4/12,11,$E$25,Q27)+IPMT(R4/12,12,$E$25,Q27))</f>
        <v>0</v>
      </c>
      <c r="S52" s="26">
        <f>-1*(IPMT(S4/12,1,$F$25,R27)+IPMT(S4/12,2,$F$25,R27)+IPMT(S4/12,3,$F$25,R27)+IPMT(S4/12,4,$F$25,R27)+IPMT(S4/12,5,$F$25,R27)+IPMT(S4/12,6,$F$25,R27)+IPMT(S4/12,7,$F$25,R27)+IPMT(S4/12,8,$F$25,R27)+IPMT(S4/12,9,$F$25,R27)+IPMT(S4/12,10,$F$25,R27)+IPMT(S4/12,11,$F$25,R27)+IPMT(S4/12,12,$F$25,R27))</f>
        <v>0</v>
      </c>
      <c r="T52" s="26">
        <f>-1*(IPMT(T4/12,1,$G$25,S27)+IPMT(T4/12,2,$G$25,S27)+IPMT(T4/12,3,$G$25,S27)+IPMT(T4/12,4,$G$25,S27)+IPMT(T4/12,5,$G$25,S27)+IPMT(T4/12,6,$G$25,S27)+IPMT(T4/12,7,$G$25,S27)+IPMT(T4/12,8,$G$25,S27)+IPMT(T4/12,9,$G$25,S27)+IPMT(T4/12,10,$G$25,S27)+IPMT(T4/12,11,$G$25,S27)+IPMT(T4/12,12,$G$25,S27))</f>
        <v>0</v>
      </c>
      <c r="U52" s="26">
        <f>-1*(IPMT(U4/12,1,$H$25,T27)+IPMT(U4/12,2,$H$25,T27)+IPMT(U4/12,3,$H$25,T27)+IPMT(U4/12,4,$H$25,T27)+IPMT(U4/12,5,$H$25,T27)+IPMT(U4/12,6,$H$25,T27)+IPMT(U4/12,7,$H$25,T27)+IPMT(U4/12,8,$H$25,T27)+IPMT(U4/12,9,$H$25,T27)+IPMT(U4/12,10,$H$25,T27)+IPMT(U4/12,11,$H$25,T27)+IPMT(U4/12,12,$H$25,T27))</f>
        <v>0</v>
      </c>
    </row>
    <row r="53" spans="10:30">
      <c r="J53" s="5">
        <v>1996</v>
      </c>
      <c r="N53" s="25">
        <f>$I5*N5</f>
        <v>0.17677691910629922</v>
      </c>
      <c r="O53" s="25">
        <f>$I5*O5</f>
        <v>0.1797409456818182</v>
      </c>
      <c r="P53" s="26">
        <f>-1*(IPMT(P5/12,1,$B$25,O28)+IPMT(P5/12,2,$B$25,O28)+IPMT(P5/12,3,$B$25,O28)+IPMT(P5/12,4,$B$25,O28)+IPMT(P5/12,5,$B$25,O28)+IPMT(P5/12,6,$B$25,O28)+IPMT(P5/12,7,$B$25,O28)+IPMT(P5/12,8,$B$25,O28)+IPMT(P5/12,9,$B$25,O28)+IPMT(P5/12,10,$B$25,O28)+IPMT(P5/12,11,$B$25,O28)+IPMT(P5/12,12,$B$25,O28))</f>
        <v>0.1709909919070931</v>
      </c>
      <c r="Q53" s="26">
        <f>-1*(IPMT(Q5/12,1,$C$25,P28)+IPMT(Q5/12,2,$C$25,P28)+IPMT(Q5/12,3,$C$25,P28)+IPMT(Q5/12,4,$C$25,P28)+IPMT(Q5/12,5,$C$25,P28)+IPMT(Q5/12,6,$C$25,P28)+IPMT(Q5/12,7,$C$25,P28)+IPMT(Q5/12,8,$C$25,P28)+IPMT(Q5/12,9,$C$25,P28)+IPMT(Q5/12,10,$C$25,P28)+IPMT(Q5/12,11,$C$25,P28)+IPMT(Q5/12,12,$C$25,P28))</f>
        <v>0.14969964151721368</v>
      </c>
      <c r="R53" s="26">
        <f>-1*(IPMT(R5/12,1,$D$25,Q28)+IPMT(R5/12,2,$D$25,Q28)+IPMT(R5/12,3,$D$25,Q28)+IPMT(R5/12,4,$D$25,Q28)+IPMT(R5/12,5,$D$25,Q28)+IPMT(R5/12,6,$D$25,Q28)+IPMT(R5/12,7,$D$25,Q28)+IPMT(R5/12,8,$D$25,Q28)+IPMT(R5/12,9,$D$25,Q28)+IPMT(R5/12,10,$D$25,Q28)+IPMT(R5/12,11,$D$25,Q28)+IPMT(R5/12,12,$D$25,Q28))</f>
        <v>0.1418412850655289</v>
      </c>
      <c r="S53" s="26">
        <f>-1*(IPMT(S5/12,1,$E$25,R28)+IPMT(S5/12,2,$E$25,R28)+IPMT(S5/12,3,$E$25,R28)+IPMT(S5/12,4,$E$25,R28)+IPMT(S5/12,5,$E$25,R28)+IPMT(S5/12,6,$E$25,R28)+IPMT(S5/12,7,$E$25,R28)+IPMT(S5/12,8,$E$25,R28)+IPMT(S5/12,9,$E$25,R28)+IPMT(S5/12,10,$E$25,R28)+IPMT(S5/12,11,$E$25,R28)+IPMT(S5/12,12,$E$25,R28))</f>
        <v>9.6481824274481418E-2</v>
      </c>
      <c r="T53" s="26">
        <f>-1*(IPMT(T5/12,1,$F$25,S28)+IPMT(T5/12,2,$F$25,S28)+IPMT(T5/12,3,$F$25,S28)+IPMT(T5/12,4,$F$25,S28)+IPMT(T5/12,5,$F$25,S28)+IPMT(T5/12,6,$F$25,S28)+IPMT(T5/12,7,$F$25,S28)+IPMT(T5/12,8,$F$25,S28)+IPMT(T5/12,9,$F$25,S28)+IPMT(T5/12,10,$F$25,S28)+IPMT(T5/12,11,$F$25,S28)+IPMT(T5/12,12,$F$25,S28))</f>
        <v>5.9694095958553101E-2</v>
      </c>
      <c r="U53" s="26">
        <f>-1*(IPMT(U5/12,1,$G$25,T28)+IPMT(U5/12,2,$G$25,T28)+IPMT(U5/12,3,$G$25,T28)+IPMT(U5/12,4,$G$25,T28)+IPMT(U5/12,5,$G$25,T28)+IPMT(U5/12,6,$G$25,T28)+IPMT(U5/12,7,$G$25,T28)+IPMT(U5/12,8,$G$25,T28)+IPMT(U5/12,9,$G$25,T28)+IPMT(U5/12,10,$G$25,T28)+IPMT(U5/12,11,$G$25,T28)+IPMT(U5/12,12,$G$25,T28))</f>
        <v>3.564573462081419E-2</v>
      </c>
      <c r="V53" s="26">
        <f>-1*(IPMT(V5/12,1,$H$25,U28)+IPMT(V5/12,2,$H$25,U28)+IPMT(V5/12,3,$H$25,U28)+IPMT(V5/12,4,$H$25,U28)+IPMT(V5/12,5,$H$25,U28)+IPMT(V5/12,6,$H$25,U28)+IPMT(V5/12,7,$H$25,U28)+IPMT(V5/12,8,$H$25,U28)+IPMT(V5/12,9,$H$25,U28)+IPMT(V5/12,10,$H$25,U28)+IPMT(V5/12,11,$H$25,U28)+IPMT(V5/12,12,$H$25,U28))</f>
        <v>1.3461576968600722E-2</v>
      </c>
    </row>
    <row r="54" spans="10:30">
      <c r="J54" s="5">
        <v>1997</v>
      </c>
      <c r="O54" s="25">
        <f>$I6*O6</f>
        <v>0.25136703681818184</v>
      </c>
      <c r="P54" s="25">
        <f>$I6*P6</f>
        <v>0.24944306384584988</v>
      </c>
      <c r="Q54" s="26">
        <f>-1*(IPMT(Q6/12,1,$B$25,P29)+IPMT(Q6/12,2,$B$25,P29)+IPMT(Q6/12,3,$B$25,P29)+IPMT(Q6/12,4,$B$25,P29)+IPMT(Q6/12,5,$B$25,P29)+IPMT(Q6/12,6,$B$25,P29)+IPMT(Q6/12,7,$B$25,P29)+IPMT(Q6/12,8,$B$25,P29)+IPMT(Q6/12,9,$B$25,P29)+IPMT(Q6/12,10,$B$25,P29)+IPMT(Q6/12,11,$B$25,P29)+IPMT(Q6/12,12,$B$25,P29))</f>
        <v>0.23328771183436392</v>
      </c>
      <c r="R54" s="26">
        <f>-1*(IPMT(R6/12,1,$C$25,Q29)+IPMT(R6/12,2,$C$25,Q29)+IPMT(R6/12,3,$C$25,Q29)+IPMT(R6/12,4,$C$25,Q29)+IPMT(R6/12,5,$C$25,Q29)+IPMT(R6/12,6,$C$25,Q29)+IPMT(R6/12,7,$C$25,Q29)+IPMT(R6/12,8,$C$25,Q29)+IPMT(R6/12,9,$C$25,Q29)+IPMT(R6/12,10,$C$25,Q29)+IPMT(R6/12,11,$C$25,Q29)+IPMT(R6/12,12,$C$25,Q29))</f>
        <v>0.22816004442220555</v>
      </c>
      <c r="S54" s="26">
        <f>-1*(IPMT(S6/12,1,$D$25,R29)+IPMT(S6/12,2,$D$25,R29)+IPMT(S6/12,3,$D$25,R29)+IPMT(S6/12,4,$D$25,R29)+IPMT(S6/12,5,$D$25,R29)+IPMT(S6/12,6,$D$25,R29)+IPMT(S6/12,7,$D$25,R29)+IPMT(S6/12,8,$D$25,R29)+IPMT(S6/12,9,$D$25,R29)+IPMT(S6/12,10,$D$25,R29)+IPMT(S6/12,11,$D$25,R29)+IPMT(S6/12,12,$D$25,R29))</f>
        <v>0.16288766959844203</v>
      </c>
      <c r="T54" s="26">
        <f>-1*(IPMT(T6/12,1,$E$25,S29)+IPMT(T6/12,2,$E$25,S29)+IPMT(T6/12,3,$E$25,S29)+IPMT(T6/12,4,$E$25,S29)+IPMT(T6/12,5,$E$25,S29)+IPMT(T6/12,6,$E$25,S29)+IPMT(T6/12,7,$E$25,S29)+IPMT(T6/12,8,$E$25,S29)+IPMT(T6/12,9,$E$25,S29)+IPMT(T6/12,10,$E$25,S29)+IPMT(T6/12,11,$E$25,S29)+IPMT(T6/12,12,$E$25,S29))</f>
        <v>0.10942138943651659</v>
      </c>
      <c r="U54" s="26">
        <f>-1*(IPMT(U6/12,1,$F$25,T29)+IPMT(U6/12,2,$F$25,T29)+IPMT(U6/12,3,$F$25,T29)+IPMT(U6/12,4,$F$25,T29)+IPMT(U6/12,5,$F$25,T29)+IPMT(U6/12,6,$F$25,T29)+IPMT(U6/12,7,$F$25,T29)+IPMT(U6/12,8,$F$25,T29)+IPMT(U6/12,9,$F$25,T29)+IPMT(U6/12,10,$F$25,T29)+IPMT(U6/12,11,$F$25,T29)+IPMT(U6/12,12,$F$25,T29))</f>
        <v>7.7290682622003753E-2</v>
      </c>
      <c r="V54" s="26">
        <f>-1*(IPMT(V6/12,1,$G$25,U29)+IPMT(V6/12,2,$G$25,U29)+IPMT(V6/12,3,$G$25,U29)+IPMT(V6/12,4,$G$25,U29)+IPMT(V6/12,5,$G$25,U29)+IPMT(V6/12,6,$G$25,U29)+IPMT(V6/12,7,$G$25,U29)+IPMT(V6/12,8,$G$25,U29)+IPMT(V6/12,9,$G$25,U29)+IPMT(V6/12,10,$G$25,U29)+IPMT(V6/12,11,$G$25,U29)+IPMT(V6/12,12,$G$25,U29))</f>
        <v>5.0540668911523173E-2</v>
      </c>
      <c r="W54" s="26">
        <f>-1*(IPMT(W6/12,1,$H$25,V29)+IPMT(W6/12,2,$H$25,V29)+IPMT(W6/12,3,$H$25,V29)+IPMT(W6/12,4,$H$25,V29)+IPMT(W6/12,5,$H$25,V29)+IPMT(W6/12,6,$H$25,V29)+IPMT(W6/12,7,$H$25,V29)+IPMT(W6/12,8,$H$25,V29)+IPMT(W6/12,9,$H$25,V29)+IPMT(W6/12,10,$H$25,V29)+IPMT(W6/12,11,$H$25,V29)+IPMT(W6/12,12,$H$25,V29))</f>
        <v>2.230114346397884E-2</v>
      </c>
    </row>
    <row r="55" spans="10:30">
      <c r="J55" s="5">
        <v>1998</v>
      </c>
      <c r="P55" s="25">
        <f>$I7*P7</f>
        <v>0.30979219219565224</v>
      </c>
      <c r="Q55" s="25">
        <f>$I7*Q7</f>
        <v>0.30237746825000017</v>
      </c>
      <c r="R55" s="26">
        <f>-1*(IPMT(R7/12,1,$B$25,Q30)+IPMT(R7/12,2,$B$25,Q30)+IPMT(R7/12,3,$B$25,Q30)+IPMT(R7/12,4,$B$25,Q30)+IPMT(R7/12,5,$B$25,Q30)+IPMT(R7/12,6,$B$25,Q30)+IPMT(R7/12,7,$B$25,Q30)+IPMT(R7/12,8,$B$25,Q30)+IPMT(R7/12,9,$B$25,Q30)+IPMT(R7/12,10,$B$25,Q30)+IPMT(R7/12,11,$B$25,Q30)+IPMT(R7/12,12,$B$25,Q30))</f>
        <v>0.31608378113936247</v>
      </c>
      <c r="S55" s="26">
        <f>-1*(IPMT(S7/12,1,$C$25,R30)+IPMT(S7/12,2,$C$25,R30)+IPMT(S7/12,3,$C$25,R30)+IPMT(S7/12,4,$C$25,R30)+IPMT(S7/12,5,$C$25,R30)+IPMT(S7/12,6,$C$25,R30)+IPMT(S7/12,7,$C$25,R30)+IPMT(S7/12,8,$C$25,R30)+IPMT(S7/12,9,$C$25,R30)+IPMT(S7/12,10,$C$25,R30)+IPMT(S7/12,11,$C$25,R30)+IPMT(S7/12,12,$C$25,R30))</f>
        <v>0.23293811755076038</v>
      </c>
      <c r="T55" s="26">
        <f>-1*(IPMT(T7/12,1,$D$25,S30)+IPMT(T7/12,2,$D$25,S30)+IPMT(T7/12,3,$D$25,S30)+IPMT(T7/12,4,$D$25,S30)+IPMT(T7/12,5,$D$25,S30)+IPMT(T7/12,6,$D$25,S30)+IPMT(T7/12,7,$D$25,S30)+IPMT(T7/12,8,$D$25,S30)+IPMT(T7/12,9,$D$25,S30)+IPMT(T7/12,10,$D$25,S30)+IPMT(T7/12,11,$D$25,S30)+IPMT(T7/12,12,$D$25,S30))</f>
        <v>0.16430412886489215</v>
      </c>
      <c r="U55" s="26">
        <f>-1*(IPMT(U7/12,1,$E$25,T30)+IPMT(U7/12,2,$E$25,T30)+IPMT(U7/12,3,$E$25,T30)+IPMT(U7/12,4,$E$25,T30)+IPMT(U7/12,5,$E$25,T30)+IPMT(U7/12,6,$E$25,T30)+IPMT(U7/12,7,$E$25,T30)+IPMT(U7/12,8,$E$25,T30)+IPMT(U7/12,9,$E$25,T30)+IPMT(U7/12,10,$E$25,T30)+IPMT(U7/12,11,$E$25,T30)+IPMT(U7/12,12,$E$25,T30))</f>
        <v>0.12604210948865566</v>
      </c>
      <c r="V55" s="26">
        <f>-1*(IPMT(V7/12,1,$F$25,U30)+IPMT(V7/12,2,$F$25,U30)+IPMT(V7/12,3,$F$25,U30)+IPMT(V7/12,4,$F$25,U30)+IPMT(V7/12,5,$F$25,U30)+IPMT(V7/12,6,$F$25,U30)+IPMT(V7/12,7,$F$25,U30)+IPMT(V7/12,8,$F$25,U30)+IPMT(V7/12,9,$F$25,U30)+IPMT(V7/12,10,$F$25,U30)+IPMT(V7/12,11,$F$25,U30)+IPMT(V7/12,12,$F$25,U30))</f>
        <v>9.7502024256130596E-2</v>
      </c>
      <c r="W55" s="26">
        <f>-1*(IPMT(W7/12,1,$G$25,V30)+IPMT(W7/12,2,$G$25,V30)+IPMT(W7/12,3,$G$25,V30)+IPMT(W7/12,4,$G$25,V30)+IPMT(W7/12,5,$G$25,V30)+IPMT(W7/12,6,$G$25,V30)+IPMT(W7/12,7,$G$25,V30)+IPMT(W7/12,8,$G$25,V30)+IPMT(W7/12,9,$G$25,V30)+IPMT(W7/12,10,$G$25,V30)+IPMT(W7/12,11,$G$25,V30)+IPMT(W7/12,12,$G$25,V30))</f>
        <v>7.4549346589698168E-2</v>
      </c>
      <c r="X55" s="26">
        <f>-1*(IPMT(X7/12,1,$H$25,W30)+IPMT(X7/12,2,$H$25,W30)+IPMT(X7/12,3,$H$25,W30)+IPMT(X7/12,4,$H$25,W30)+IPMT(X7/12,5,$H$25,W30)+IPMT(X7/12,6,$H$25,W30)+IPMT(X7/12,7,$H$25,W30)+IPMT(X7/12,8,$H$25,W30)+IPMT(X7/12,9,$H$25,W30)+IPMT(X7/12,10,$H$25,W30)+IPMT(X7/12,11,$H$25,W30)+IPMT(X7/12,12,$H$25,W30))</f>
        <v>3.1779638541473101E-2</v>
      </c>
    </row>
    <row r="56" spans="10:30">
      <c r="J56" s="5">
        <v>1999</v>
      </c>
      <c r="Q56" s="25">
        <f>$I8*Q8</f>
        <v>0.37960807702380966</v>
      </c>
      <c r="R56" s="25">
        <f>$I8*R8</f>
        <v>0.41338271527777726</v>
      </c>
      <c r="S56" s="26">
        <f>-1*(IPMT(S8/12,1,$B$25,R31)+IPMT(S8/12,2,$B$25,R31)+IPMT(S8/12,3,$B$25,R31)+IPMT(S8/12,4,$B$25,R31)+IPMT(S8/12,5,$B$25,R31)+IPMT(S8/12,6,$B$25,R31)+IPMT(S8/12,7,$B$25,R31)+IPMT(S8/12,8,$B$25,R31)+IPMT(S8/12,9,$B$25,R31)+IPMT(S8/12,10,$B$25,R31)+IPMT(S8/12,11,$B$25,R31)+IPMT(S8/12,12,$B$25,R31))</f>
        <v>0.32493564116526141</v>
      </c>
      <c r="T56" s="26">
        <f>-1*(IPMT(T8/12,1,$C$25,S31)+IPMT(T8/12,2,$C$25,S31)+IPMT(T8/12,3,$C$25,S31)+IPMT(T8/12,4,$C$25,S31)+IPMT(T8/12,5,$C$25,S31)+IPMT(T8/12,6,$C$25,S31)+IPMT(T8/12,7,$C$25,S31)+IPMT(T8/12,8,$C$25,S31)+IPMT(T8/12,9,$C$25,S31)+IPMT(T8/12,10,$C$25,S31)+IPMT(T8/12,11,$C$25,S31)+IPMT(T8/12,12,$C$25,S31))</f>
        <v>0.23669180295752754</v>
      </c>
      <c r="U56" s="26">
        <f>-1*(IPMT(U8/12,1,$D$25,T31)+IPMT(U8/12,2,$D$25,T31)+IPMT(U8/12,3,$D$25,T31)+IPMT(U8/12,4,$D$25,T31)+IPMT(U8/12,5,$D$25,T31)+IPMT(U8/12,6,$D$25,T31)+IPMT(U8/12,7,$D$25,T31)+IPMT(U8/12,8,$D$25,T31)+IPMT(U8/12,9,$D$25,T31)+IPMT(U8/12,10,$D$25,T31)+IPMT(U8/12,11,$D$25,T31)+IPMT(U8/12,12,$D$25,T31))</f>
        <v>0.19070142090546979</v>
      </c>
      <c r="V56" s="26">
        <f>-1*(IPMT(V8/12,1,$E$25,U31)+IPMT(V8/12,2,$E$25,U31)+IPMT(V8/12,3,$E$25,U31)+IPMT(V8/12,4,$E$25,U31)+IPMT(V8/12,5,$E$25,U31)+IPMT(V8/12,6,$E$25,U31)+IPMT(V8/12,7,$E$25,U31)+IPMT(V8/12,8,$E$25,U31)+IPMT(V8/12,9,$E$25,U31)+IPMT(V8/12,10,$E$25,U31)+IPMT(V8/12,11,$E$25,U31)+IPMT(V8/12,12,$E$25,U31))</f>
        <v>0.16022011704520489</v>
      </c>
      <c r="W56" s="26">
        <f>-1*(IPMT(W8/12,1,$F$25,V31)+IPMT(W8/12,2,$F$25,V31)+IPMT(W8/12,3,$F$25,V31)+IPMT(W8/12,4,$F$25,V31)+IPMT(W8/12,5,$F$25,V31)+IPMT(W8/12,6,$F$25,V31)+IPMT(W8/12,7,$F$25,V31)+IPMT(W8/12,8,$F$25,V31)+IPMT(W8/12,9,$F$25,V31)+IPMT(W8/12,10,$F$25,V31)+IPMT(W8/12,11,$F$25,V31)+IPMT(W8/12,12,$F$25,V31))</f>
        <v>0.14492301056324269</v>
      </c>
      <c r="X56" s="26">
        <f>-1*(IPMT(X8/12,1,$G$25,W31)+IPMT(X8/12,2,$G$25,W31)+IPMT(X8/12,3,$G$25,W31)+IPMT(X8/12,4,$G$25,W31)+IPMT(X8/12,5,$G$25,W31)+IPMT(X8/12,6,$G$25,W31)+IPMT(X8/12,7,$G$25,W31)+IPMT(X8/12,8,$G$25,W31)+IPMT(X8/12,9,$G$25,W31)+IPMT(X8/12,10,$G$25,W31)+IPMT(X8/12,11,$G$25,W31)+IPMT(X8/12,12,$G$25,W31))</f>
        <v>0.10708443063304626</v>
      </c>
      <c r="Y56" s="26">
        <f>-1*(IPMT(Y8/12,1,$H$25,X31)+IPMT(Y8/12,2,$H$25,X31)+IPMT(Y8/12,3,$H$25,X31)+IPMT(Y8/12,4,$H$25,X31)+IPMT(Y8/12,5,$H$25,X31)+IPMT(Y8/12,6,$H$25,X31)+IPMT(Y8/12,7,$H$25,X31)+IPMT(Y8/12,8,$H$25,X31)+IPMT(Y8/12,9,$H$25,X31)+IPMT(Y8/12,10,$H$25,X31)+IPMT(Y8/12,11,$H$25,X31)+IPMT(Y8/12,12,$H$25,X31))</f>
        <v>4.0288320654257706E-2</v>
      </c>
    </row>
    <row r="57" spans="10:30">
      <c r="J57" s="5">
        <v>2000</v>
      </c>
      <c r="R57" s="25">
        <f>$I9*R9</f>
        <v>0.65006855255416574</v>
      </c>
      <c r="S57" s="25">
        <f>$I9*S9</f>
        <v>0.53448036328832016</v>
      </c>
      <c r="T57" s="26">
        <f>-1*(IPMT(T9/12,1,$B$25,S32)+IPMT(T9/12,2,$B$25,S32)+IPMT(T9/12,3,$B$25,S32)+IPMT(T9/12,4,$B$25,S32)+IPMT(T9/12,5,$B$25,S32)+IPMT(T9/12,6,$B$25,S32)+IPMT(T9/12,7,$B$25,S32)+IPMT(T9/12,8,$B$25,S32)+IPMT(T9/12,9,$B$25,S32)+IPMT(T9/12,10,$B$25,S32)+IPMT(T9/12,11,$B$25,S32)+IPMT(T9/12,12,$B$25,S32))</f>
        <v>0.41742498292325592</v>
      </c>
      <c r="U57" s="26">
        <f>-1*(IPMT(U9/12,1,$C$25,T32)+IPMT(U9/12,2,$C$25,T32)+IPMT(U9/12,3,$C$25,T32)+IPMT(U9/12,4,$C$25,T32)+IPMT(U9/12,5,$C$25,T32)+IPMT(U9/12,6,$C$25,T32)+IPMT(U9/12,7,$C$25,T32)+IPMT(U9/12,8,$C$25,T32)+IPMT(U9/12,9,$C$25,T32)+IPMT(U9/12,10,$C$25,T32)+IPMT(U9/12,11,$C$25,T32)+IPMT(U9/12,12,$C$25,T32))</f>
        <v>0.34740275137176352</v>
      </c>
      <c r="V57" s="26">
        <f>-1*(IPMT(V9/12,1,$D$25,U32)+IPMT(V9/12,2,$D$25,U32)+IPMT(V9/12,3,$D$25,U32)+IPMT(V9/12,4,$D$25,U32)+IPMT(V9/12,5,$D$25,U32)+IPMT(V9/12,6,$D$25,U32)+IPMT(V9/12,7,$D$25,U32)+IPMT(V9/12,8,$D$25,U32)+IPMT(V9/12,9,$D$25,U32)+IPMT(V9/12,10,$D$25,U32)+IPMT(V9/12,11,$D$25,U32)+IPMT(V9/12,12,$D$25,U32))</f>
        <v>0.30656168977755549</v>
      </c>
      <c r="W57" s="26">
        <f>-1*(IPMT(W9/12,1,$E$25,V32)+IPMT(W9/12,2,$E$25,V32)+IPMT(W9/12,3,$E$25,V32)+IPMT(W9/12,4,$E$25,V32)+IPMT(W9/12,5,$E$25,V32)+IPMT(W9/12,6,$E$25,V32)+IPMT(W9/12,7,$E$25,V32)+IPMT(W9/12,8,$E$25,V32)+IPMT(W9/12,9,$E$25,V32)+IPMT(W9/12,10,$E$25,V32)+IPMT(W9/12,11,$E$25,V32)+IPMT(W9/12,12,$E$25,V32))</f>
        <v>0.30113664139087803</v>
      </c>
      <c r="X57" s="26">
        <f>-1*(IPMT(X9/12,1,$F$25,W32)+IPMT(X9/12,2,$F$25,W32)+IPMT(X9/12,3,$F$25,W32)+IPMT(X9/12,4,$F$25,W32)+IPMT(X9/12,5,$F$25,W32)+IPMT(X9/12,6,$F$25,W32)+IPMT(X9/12,7,$F$25,W32)+IPMT(X9/12,8,$F$25,W32)+IPMT(X9/12,9,$F$25,W32)+IPMT(X9/12,10,$F$25,W32)+IPMT(X9/12,11,$F$25,W32)+IPMT(X9/12,12,$F$25,W32))</f>
        <v>0.26317313337900594</v>
      </c>
      <c r="Y57" s="26">
        <f>-1*(IPMT(Y9/12,1,$G$25,X32)+IPMT(Y9/12,2,$G$25,X32)+IPMT(Y9/12,3,$G$25,X32)+IPMT(Y9/12,4,$G$25,X32)+IPMT(Y9/12,5,$G$25,X32)+IPMT(Y9/12,6,$G$25,X32)+IPMT(Y9/12,7,$G$25,X32)+IPMT(Y9/12,8,$G$25,X32)+IPMT(Y9/12,9,$G$25,X32)+IPMT(Y9/12,10,$G$25,X32)+IPMT(Y9/12,11,$G$25,X32)+IPMT(Y9/12,12,$G$25,X32))</f>
        <v>0.17157278015355051</v>
      </c>
      <c r="Z57" s="26">
        <f>-1*(IPMT(Z9/12,1,$H$25,Y32)+IPMT(Z9/12,2,$H$25,Y32)+IPMT(Z9/12,3,$H$25,Y32)+IPMT(Z9/12,4,$H$25,Y32)+IPMT(Z9/12,5,$H$25,Y32)+IPMT(Z9/12,6,$H$25,Y32)+IPMT(Z9/12,7,$H$25,Y32)+IPMT(Z9/12,8,$H$25,Y32)+IPMT(Z9/12,9,$H$25,Y32)+IPMT(Z9/12,10,$H$25,Y32)+IPMT(Z9/12,11,$H$25,Y32)+IPMT(Z9/12,12,$H$25,Y32))</f>
        <v>5.1128652961545493E-2</v>
      </c>
    </row>
    <row r="58" spans="10:30">
      <c r="J58" s="5">
        <v>2001</v>
      </c>
      <c r="S58" s="25">
        <f>$I10*S10</f>
        <v>0.59659626325867587</v>
      </c>
      <c r="T58" s="25">
        <f>$I10*T10</f>
        <v>0.48912795173872226</v>
      </c>
      <c r="U58" s="26">
        <f>-1*(IPMT(U10/12,1,$B$25,T33)+IPMT(U10/12,2,$B$25,T33)+IPMT(U10/12,3,$B$25,T33)+IPMT(U10/12,4,$B$25,T33)+IPMT(U10/12,5,$B$25,T33)+IPMT(U10/12,6,$B$25,T33)+IPMT(U10/12,7,$B$25,T33)+IPMT(U10/12,8,$B$25,T33)+IPMT(U10/12,9,$B$25,T33)+IPMT(U10/12,10,$B$25,T33)+IPMT(U10/12,11,$B$25,T33)+IPMT(U10/12,12,$B$25,T33))</f>
        <v>0.43842940941582914</v>
      </c>
      <c r="V58" s="26">
        <f>-1*(IPMT(V10/12,1,$C$25,U33)+IPMT(V10/12,2,$C$25,U33)+IPMT(V10/12,3,$C$25,U33)+IPMT(V10/12,4,$C$25,U33)+IPMT(V10/12,5,$C$25,U33)+IPMT(V10/12,6,$C$25,U33)+IPMT(V10/12,7,$C$25,U33)+IPMT(V10/12,8,$C$25,U33)+IPMT(V10/12,9,$C$25,U33)+IPMT(V10/12,10,$C$25,U33)+IPMT(V10/12,11,$C$25,U33)+IPMT(V10/12,12,$C$25,U33))</f>
        <v>0.39965376039635786</v>
      </c>
      <c r="W58" s="26">
        <f>-1*(IPMT(W10/12,1,$D$25,V33)+IPMT(W10/12,2,$D$25,V33)+IPMT(W10/12,3,$D$25,V33)+IPMT(W10/12,4,$D$25,V33)+IPMT(W10/12,5,$D$25,V33)+IPMT(W10/12,6,$D$25,V33)+IPMT(W10/12,7,$D$25,V33)+IPMT(W10/12,8,$D$25,V33)+IPMT(W10/12,9,$D$25,V33)+IPMT(W10/12,10,$D$25,V33)+IPMT(W10/12,11,$D$25,V33)+IPMT(W10/12,12,$D$25,V33))</f>
        <v>0.41228417213263535</v>
      </c>
      <c r="X58" s="26">
        <f>-1*(IPMT(X10/12,1,$E$25,W33)+IPMT(X10/12,2,$E$25,W33)+IPMT(X10/12,3,$E$25,W33)+IPMT(X10/12,4,$E$25,W33)+IPMT(X10/12,5,$E$25,W33)+IPMT(X10/12,6,$E$25,W33)+IPMT(X10/12,7,$E$25,W33)+IPMT(X10/12,8,$E$25,W33)+IPMT(X10/12,9,$E$25,W33)+IPMT(X10/12,10,$E$25,W33)+IPMT(X10/12,11,$E$25,W33)+IPMT(X10/12,12,$E$25,W33))</f>
        <v>0.39117616833990282</v>
      </c>
      <c r="Y58" s="26">
        <f>-1*(IPMT(Y10/12,1,$F$25,X33)+IPMT(Y10/12,2,$F$25,X33)+IPMT(Y10/12,3,$F$25,X33)+IPMT(Y10/12,4,$F$25,X33)+IPMT(Y10/12,5,$F$25,X33)+IPMT(Y10/12,6,$F$25,X33)+IPMT(Y10/12,7,$F$25,X33)+IPMT(Y10/12,8,$F$25,X33)+IPMT(Y10/12,9,$F$25,X33)+IPMT(Y10/12,10,$F$25,X33)+IPMT(Y10/12,11,$F$25,X33)+IPMT(Y10/12,12,$F$25,X33))</f>
        <v>0.30154841422927731</v>
      </c>
      <c r="Z58" s="26">
        <f>-1*(IPMT(Z10/12,1,$G$25,Y33)+IPMT(Z10/12,2,$G$25,Y33)+IPMT(Z10/12,3,$G$25,Y33)+IPMT(Z10/12,4,$G$25,Y33)+IPMT(Z10/12,5,$G$25,Y33)+IPMT(Z10/12,6,$G$25,Y33)+IPMT(Z10/12,7,$G$25,Y33)+IPMT(Z10/12,8,$G$25,Y33)+IPMT(Z10/12,9,$G$25,Y33)+IPMT(Z10/12,10,$G$25,Y33)+IPMT(Z10/12,11,$G$25,Y33)+IPMT(Z10/12,12,$G$25,Y33))</f>
        <v>0.15554641621273474</v>
      </c>
      <c r="AA58" s="26">
        <f>-1*(IPMT(AA10/12,1,$H$25,Z33)+IPMT(AA10/12,2,$H$25,Z33)+IPMT(AA10/12,3,$H$25,Z33)+IPMT(AA10/12,4,$H$25,Z33)+IPMT(AA10/12,5,$H$25,Z33)+IPMT(AA10/12,6,$H$25,Z33)+IPMT(AA10/12,7,$H$25,Z33)+IPMT(AA10/12,8,$H$25,Z33)+IPMT(AA10/12,9,$H$25,Z33)+IPMT(AA10/12,10,$H$25,Z33)+IPMT(AA10/12,11,$H$25,Z33)+IPMT(AA10/12,12,$H$25,Z33))</f>
        <v>4.4299873294809895E-2</v>
      </c>
    </row>
    <row r="59" spans="10:30">
      <c r="J59" s="5">
        <v>2002</v>
      </c>
      <c r="T59" s="25">
        <f>$I11*T11</f>
        <v>0.5977073195442778</v>
      </c>
      <c r="U59" s="25">
        <f>$I11*U11</f>
        <v>0.56297734309122927</v>
      </c>
      <c r="V59" s="26">
        <f>-1*(IPMT(V11/12,1,$B$25,U34)+IPMT(V11/12,2,$B$25,U34)+IPMT(V11/12,3,$B$25,U34)+IPMT(V11/12,4,$B$25,U34)+IPMT(V11/12,5,$B$25,U34)+IPMT(V11/12,6,$B$25,U34)+IPMT(V11/12,7,$B$25,U34)+IPMT(V11/12,8,$B$25,U34)+IPMT(V11/12,9,$B$25,U34)+IPMT(V11/12,10,$B$25,U34)+IPMT(V11/12,11,$B$25,U34)+IPMT(V11/12,12,$B$25,U34))</f>
        <v>0.55338087792396584</v>
      </c>
      <c r="W59" s="26">
        <f>-1*(IPMT(W11/12,1,$C$25,V34)+IPMT(W11/12,2,$C$25,V34)+IPMT(W11/12,3,$C$25,V34)+IPMT(W11/12,4,$C$25,V34)+IPMT(W11/12,5,$C$25,V34)+IPMT(W11/12,6,$C$25,V34)+IPMT(W11/12,7,$C$25,V34)+IPMT(W11/12,8,$C$25,V34)+IPMT(W11/12,9,$C$25,V34)+IPMT(W11/12,10,$C$25,V34)+IPMT(W11/12,11,$C$25,V34)+IPMT(W11/12,12,$C$25,V34))</f>
        <v>0.5896249123093551</v>
      </c>
      <c r="X59" s="26">
        <f>-1*(IPMT(X11/12,1,$D$25,W34)+IPMT(X11/12,2,$D$25,W34)+IPMT(X11/12,3,$D$25,W34)+IPMT(X11/12,4,$D$25,W34)+IPMT(X11/12,5,$D$25,W34)+IPMT(X11/12,6,$D$25,W34)+IPMT(X11/12,7,$D$25,W34)+IPMT(X11/12,8,$D$25,W34)+IPMT(X11/12,9,$D$25,W34)+IPMT(X11/12,10,$D$25,W34)+IPMT(X11/12,11,$D$25,W34)+IPMT(X11/12,12,$D$25,W34))</f>
        <v>0.5873337638560544</v>
      </c>
      <c r="Y59" s="26">
        <f>-1*(IPMT(Y11/12,1,$E$25,X34)+IPMT(Y11/12,2,$E$25,X34)+IPMT(Y11/12,3,$E$25,X34)+IPMT(Y11/12,4,$E$25,X34)+IPMT(Y11/12,5,$E$25,X34)+IPMT(Y11/12,6,$E$25,X34)+IPMT(Y11/12,7,$E$25,X34)+IPMT(Y11/12,8,$E$25,X34)+IPMT(Y11/12,9,$E$25,X34)+IPMT(Y11/12,10,$E$25,X34)+IPMT(Y11/12,11,$E$25,X34)+IPMT(Y11/12,12,$E$25,X34))</f>
        <v>0.49143723139052464</v>
      </c>
      <c r="Z59" s="26">
        <f>-1*(IPMT(Z11/12,1,$F$25,Y34)+IPMT(Z11/12,2,$F$25,Y34)+IPMT(Z11/12,3,$F$25,Y34)+IPMT(Z11/12,4,$F$25,Y34)+IPMT(Z11/12,5,$F$25,Y34)+IPMT(Z11/12,6,$F$25,Y34)+IPMT(Z11/12,7,$F$25,Y34)+IPMT(Z11/12,8,$F$25,Y34)+IPMT(Z11/12,9,$F$25,Y34)+IPMT(Z11/12,10,$F$25,Y34)+IPMT(Z11/12,11,$F$25,Y34)+IPMT(Z11/12,12,$F$25,Y34))</f>
        <v>0.29972378950735407</v>
      </c>
      <c r="AA59" s="26">
        <f>-1*(IPMT(AA11/12,1,$G$25,Z34)+IPMT(AA11/12,2,$G$25,Z34)+IPMT(AA11/12,3,$G$25,Z34)+IPMT(AA11/12,4,$G$25,Z34)+IPMT(AA11/12,5,$G$25,Z34)+IPMT(AA11/12,6,$G$25,Z34)+IPMT(AA11/12,7,$G$25,Z34)+IPMT(AA11/12,8,$G$25,Z34)+IPMT(AA11/12,9,$G$25,Z34)+IPMT(AA11/12,10,$G$25,Z34)+IPMT(AA11/12,11,$G$25,Z34)+IPMT(AA11/12,12,$G$25,Z34))</f>
        <v>0.14768921768363347</v>
      </c>
      <c r="AB59" s="26">
        <f>-1*(IPMT(AB11/12,1,$H$25,AA34)+IPMT(AB11/12,2,$H$25,AA34)+IPMT(AB11/12,3,$H$25,AA34)+IPMT(AB11/12,4,$H$25,AA34)+IPMT(AB11/12,5,$H$25,AA34)+IPMT(AB11/12,6,$H$25,AA34)+IPMT(AB11/12,7,$H$25,AA34)+IPMT(AB11/12,8,$H$25,AA34)+IPMT(AB11/12,9,$H$25,AA34)+IPMT(AB11/12,10,$H$25,AA34)+IPMT(AB11/12,11,$H$25,AA34)+IPMT(AB11/12,12,$H$25,AA34))</f>
        <v>5.3401114143177573E-2</v>
      </c>
    </row>
    <row r="60" spans="10:30">
      <c r="J60" s="5">
        <v>2003</v>
      </c>
      <c r="U60" s="25">
        <f>$I12*U12</f>
        <v>0.74760696294103157</v>
      </c>
      <c r="V60" s="25">
        <f>$I12*V12</f>
        <v>0.77180111308178734</v>
      </c>
      <c r="W60" s="26">
        <f>-1*(IPMT(W12/12,1,$B$25,V35)+IPMT(W12/12,2,$B$25,V35)+IPMT(W12/12,3,$B$25,V35)+IPMT(W12/12,4,$B$25,V35)+IPMT(W12/12,5,$B$25,V35)+IPMT(W12/12,6,$B$25,V35)+IPMT(W12/12,7,$B$25,V35)+IPMT(W12/12,8,$B$25,V35)+IPMT(W12/12,9,$B$25,V35)+IPMT(W12/12,10,$B$25,V35)+IPMT(W12/12,11,$B$25,V35)+IPMT(W12/12,12,$B$25,V35))</f>
        <v>0.88607914825388157</v>
      </c>
      <c r="X60" s="26">
        <f>-1*(IPMT(X12/12,1,$C$25,W35)+IPMT(X12/12,2,$C$25,W35)+IPMT(X12/12,3,$C$25,W35)+IPMT(X12/12,4,$C$25,W35)+IPMT(X12/12,5,$C$25,W35)+IPMT(X12/12,6,$C$25,W35)+IPMT(X12/12,7,$C$25,W35)+IPMT(X12/12,8,$C$25,W35)+IPMT(X12/12,9,$C$25,W35)+IPMT(X12/12,10,$C$25,W35)+IPMT(X12/12,11,$C$25,W35)+IPMT(X12/12,12,$C$25,W35))</f>
        <v>0.91135151294012107</v>
      </c>
      <c r="Y60" s="26">
        <f>-1*(IPMT(Y12/12,1,$D$25,X35)+IPMT(Y12/12,2,$D$25,X35)+IPMT(Y12/12,3,$D$25,X35)+IPMT(Y12/12,4,$D$25,X35)+IPMT(Y12/12,5,$D$25,X35)+IPMT(Y12/12,6,$D$25,X35)+IPMT(Y12/12,7,$D$25,X35)+IPMT(Y12/12,8,$D$25,X35)+IPMT(Y12/12,9,$D$25,X35)+IPMT(Y12/12,10,$D$25,X35)+IPMT(Y12/12,11,$D$25,X35)+IPMT(Y12/12,12,$D$25,X35))</f>
        <v>0.80040465827287333</v>
      </c>
      <c r="Z60" s="26">
        <f>-1*(IPMT(Z12/12,1,$E$25,Y35)+IPMT(Z12/12,2,$E$25,Y35)+IPMT(Z12/12,3,$E$25,Y35)+IPMT(Z12/12,4,$E$25,Y35)+IPMT(Z12/12,5,$E$25,Y35)+IPMT(Z12/12,6,$E$25,Y35)+IPMT(Z12/12,7,$E$25,Y35)+IPMT(Z12/12,8,$E$25,Y35)+IPMT(Z12/12,9,$E$25,Y35)+IPMT(Z12/12,10,$E$25,Y35)+IPMT(Z12/12,11,$E$25,Y35)+IPMT(Z12/12,12,$E$25,Y35))</f>
        <v>0.52990787480673596</v>
      </c>
      <c r="AA60" s="26">
        <f>-1*(IPMT(AA12/12,1,$F$25,Z35)+IPMT(AA12/12,2,$F$25,Z35)+IPMT(AA12/12,3,$F$25,Z35)+IPMT(AA12/12,4,$F$25,Z35)+IPMT(AA12/12,5,$F$25,Z35)+IPMT(AA12/12,6,$F$25,Z35)+IPMT(AA12/12,7,$F$25,Z35)+IPMT(AA12/12,8,$F$25,Z35)+IPMT(AA12/12,9,$F$25,Z35)+IPMT(AA12/12,10,$F$25,Z35)+IPMT(AA12/12,11,$F$25,Z35)+IPMT(AA12/12,12,$F$25,Z35))</f>
        <v>0.30882211281349858</v>
      </c>
      <c r="AB60" s="26">
        <f>-1*(IPMT(AB12/12,1,$G$25,AA35)+IPMT(AB12/12,2,$G$25,AA35)+IPMT(AB12/12,3,$G$25,AA35)+IPMT(AB12/12,4,$G$25,AA35)+IPMT(AB12/12,5,$G$25,AA35)+IPMT(AB12/12,6,$G$25,AA35)+IPMT(AB12/12,7,$G$25,AA35)+IPMT(AB12/12,8,$G$25,AA35)+IPMT(AB12/12,9,$G$25,AA35)+IPMT(AB12/12,10,$G$25,AA35)+IPMT(AB12/12,11,$G$25,AA35)+IPMT(AB12/12,12,$G$25,AA35))</f>
        <v>0.19327475539090591</v>
      </c>
      <c r="AC60" s="26">
        <f>-1*(IPMT(AC12/12,1,$H$25,AB35)+IPMT(AC12/12,2,$H$25,AB35)+IPMT(AC12/12,3,$H$25,AB35)+IPMT(AC12/12,4,$H$25,AB35)+IPMT(AC12/12,5,$H$25,AB35)+IPMT(AC12/12,6,$H$25,AB35)+IPMT(AC12/12,7,$H$25,AB35)+IPMT(AC12/12,8,$H$25,AB35)+IPMT(AC12/12,9,$H$25,AB35)+IPMT(AC12/12,10,$H$25,AB35)+IPMT(AC12/12,11,$H$25,AB35)+IPMT(AC12/12,12,$H$25,AB35))</f>
        <v>7.00273899165441E-2</v>
      </c>
    </row>
    <row r="61" spans="10:30">
      <c r="J61" s="5">
        <v>2004</v>
      </c>
      <c r="V61" s="25">
        <f>$I13*V13</f>
        <v>1.0109519907637796</v>
      </c>
      <c r="W61" s="25">
        <f>$I13*W13</f>
        <v>1.2150144634841271</v>
      </c>
      <c r="X61" s="26">
        <f>-1*(IPMT(X13/12,1,$B$25,W36)+IPMT(X13/12,2,$B$25,W36)+IPMT(X13/12,3,$B$25,W36)+IPMT(X13/12,4,$B$25,W36)+IPMT(X13/12,5,$B$25,W36)+IPMT(X13/12,6,$B$25,W36)+IPMT(X13/12,7,$B$25,W36)+IPMT(X13/12,8,$B$25,W36)+IPMT(X13/12,9,$B$25,W36)+IPMT(X13/12,10,$B$25,W36)+IPMT(X13/12,11,$B$25,W36)+IPMT(X13/12,12,$B$25,W36))</f>
        <v>1.3408994926590962</v>
      </c>
      <c r="Y61" s="26">
        <f>-1*(IPMT(Y13/12,1,$C$25,X36)+IPMT(Y13/12,2,$C$25,X36)+IPMT(Y13/12,3,$C$25,X36)+IPMT(Y13/12,4,$C$25,X36)+IPMT(Y13/12,5,$C$25,X36)+IPMT(Y13/12,6,$C$25,X36)+IPMT(Y13/12,7,$C$25,X36)+IPMT(Y13/12,8,$C$25,X36)+IPMT(Y13/12,9,$C$25,X36)+IPMT(Y13/12,10,$C$25,X36)+IPMT(Y13/12,11,$C$25,X36)+IPMT(Y13/12,12,$C$25,X36))</f>
        <v>1.2157259759170531</v>
      </c>
      <c r="Z61" s="26">
        <f>-1*(IPMT(Z13/12,1,$D$25,Y36)+IPMT(Z13/12,2,$D$25,Y36)+IPMT(Z13/12,3,$D$25,Y36)+IPMT(Z13/12,4,$D$25,Y36)+IPMT(Z13/12,5,$D$25,Y36)+IPMT(Z13/12,6,$D$25,Y36)+IPMT(Z13/12,7,$D$25,Y36)+IPMT(Z13/12,8,$D$25,Y36)+IPMT(Z13/12,9,$D$25,Y36)+IPMT(Z13/12,10,$D$25,Y36)+IPMT(Z13/12,11,$D$25,Y36)+IPMT(Z13/12,12,$D$25,Y36))</f>
        <v>0.84494479747382545</v>
      </c>
      <c r="AA61" s="26">
        <f>-1*(IPMT(AA13/12,1,$E$25,Z36)+IPMT(AA13/12,2,$E$25,Z36)+IPMT(AA13/12,3,$E$25,Z36)+IPMT(AA13/12,4,$E$25,Z36)+IPMT(AA13/12,5,$E$25,Z36)+IPMT(AA13/12,6,$E$25,Z36)+IPMT(AA13/12,7,$E$25,Z36)+IPMT(AA13/12,8,$E$25,Z36)+IPMT(AA13/12,9,$E$25,Z36)+IPMT(AA13/12,10,$E$25,Z36)+IPMT(AA13/12,11,$E$25,Z36)+IPMT(AA13/12,12,$E$25,Z36))</f>
        <v>0.5347380610416127</v>
      </c>
      <c r="AB61" s="26">
        <f>-1*(IPMT(AB13/12,1,$F$25,AA36)+IPMT(AB13/12,2,$F$25,AA36)+IPMT(AB13/12,3,$F$25,AA36)+IPMT(AB13/12,4,$F$25,AA36)+IPMT(AB13/12,5,$F$25,AA36)+IPMT(AB13/12,6,$F$25,AA36)+IPMT(AB13/12,7,$F$25,AA36)+IPMT(AB13/12,8,$F$25,AA36)+IPMT(AB13/12,9,$F$25,AA36)+IPMT(AB13/12,10,$F$25,AA36)+IPMT(AB13/12,11,$F$25,AA36)+IPMT(AB13/12,12,$F$25,AA36))</f>
        <v>0.39592916799249367</v>
      </c>
      <c r="AC61" s="26">
        <f>-1*(IPMT(AC13/12,1,$G$25,AB36)+IPMT(AC13/12,2,$G$25,AB36)+IPMT(AC13/12,3,$G$25,AB36)+IPMT(AC13/12,4,$G$25,AB36)+IPMT(AC13/12,5,$G$25,AB36)+IPMT(AC13/12,6,$G$25,AB36)+IPMT(AC13/12,7,$G$25,AB36)+IPMT(AC13/12,8,$G$25,AB36)+IPMT(AC13/12,9,$G$25,AB36)+IPMT(AC13/12,10,$G$25,AB36)+IPMT(AC13/12,11,$G$25,AB36)+IPMT(AC13/12,12,$G$25,AB36))</f>
        <v>0.24829753415768691</v>
      </c>
      <c r="AD61" s="26">
        <f>-1*(IPMT(AD13/12,1,$H$25,AC36)+IPMT(AD13/12,2,$H$25,AC36)+IPMT(AD13/12,3,$H$25,AC36)+IPMT(AD13/12,4,$H$25,AC36)+IPMT(AD13/12,5,$H$25,AC36)+IPMT(AD13/12,6,$H$25,AC36)+IPMT(AD13/12,7,$H$25,AC36)+IPMT(AD13/12,8,$H$25,AC36)+IPMT(AD13/12,9,$H$25,AC36)+IPMT(AD13/12,10,$H$25,AC36)+IPMT(AD13/12,11,$H$25,AC36)+IPMT(AD13/12,12,$H$25,AC36))</f>
        <v>8.9566229959960206E-2</v>
      </c>
    </row>
    <row r="62" spans="10:30">
      <c r="J62" s="5">
        <v>2005</v>
      </c>
      <c r="W62" s="25">
        <f>$I14*W14</f>
        <v>1.6293770670198413</v>
      </c>
      <c r="X62" s="25">
        <f>$I14*X14</f>
        <v>1.8771596788492051</v>
      </c>
      <c r="Y62" s="26">
        <f>-1*(IPMT(Y14/12,1,$B$25,X37)+IPMT(Y14/12,2,$B$25,X37)+IPMT(Y14/12,3,$B$25,X37)+IPMT(Y14/12,4,$B$25,X37)+IPMT(Y14/12,5,$B$25,X37)+IPMT(Y14/12,6,$B$25,X37)+IPMT(Y14/12,7,$B$25,X37)+IPMT(Y14/12,8,$B$25,X37)+IPMT(Y14/12,9,$B$25,X37)+IPMT(Y14/12,10,$B$25,X37)+IPMT(Y14/12,11,$B$25,X37)+IPMT(Y14/12,12,$B$25,X37))</f>
        <v>1.8197908139972188</v>
      </c>
      <c r="Z62" s="26">
        <f>-1*(IPMT(Z14/12,1,$C$25,Y37)+IPMT(Z14/12,2,$C$25,Y37)+IPMT(Z14/12,3,$C$25,Y37)+IPMT(Z14/12,4,$C$25,Y37)+IPMT(Z14/12,5,$C$25,Y37)+IPMT(Z14/12,6,$C$25,Y37)+IPMT(Z14/12,7,$C$25,Y37)+IPMT(Z14/12,8,$C$25,Y37)+IPMT(Z14/12,9,$C$25,Y37)+IPMT(Z14/12,10,$C$25,Y37)+IPMT(Z14/12,11,$C$25,Y37)+IPMT(Z14/12,12,$C$25,Y37))</f>
        <v>1.3058719759332658</v>
      </c>
      <c r="AA62" s="26">
        <f>-1*(IPMT(AA14/12,1,$D$25,Z37)+IPMT(AA14/12,2,$D$25,Z37)+IPMT(AA14/12,3,$D$25,Z37)+IPMT(AA14/12,4,$D$25,Z37)+IPMT(AA14/12,5,$D$25,Z37)+IPMT(AA14/12,6,$D$25,Z37)+IPMT(AA14/12,7,$D$25,Z37)+IPMT(AA14/12,8,$D$25,Z37)+IPMT(AA14/12,9,$D$25,Z37)+IPMT(AA14/12,10,$D$25,Z37)+IPMT(AA14/12,11,$D$25,Z37)+IPMT(AA14/12,12,$D$25,Z37))</f>
        <v>0.86794231767344898</v>
      </c>
      <c r="AB62" s="26">
        <f>-1*(IPMT(AB14/12,1,$E$25,AA37)+IPMT(AB14/12,2,$E$25,AA37)+IPMT(AB14/12,3,$E$25,AA37)+IPMT(AB14/12,4,$E$25,AA37)+IPMT(AB14/12,5,$E$25,AA37)+IPMT(AB14/12,6,$E$25,AA37)+IPMT(AB14/12,7,$E$25,AA37)+IPMT(AB14/12,8,$E$25,AA37)+IPMT(AB14/12,9,$E$25,AA37)+IPMT(AB14/12,10,$E$25,AA37)+IPMT(AB14/12,11,$E$25,AA37)+IPMT(AB14/12,12,$E$25,AA37))</f>
        <v>0.69804225434643496</v>
      </c>
      <c r="AC62" s="26">
        <f>-1*(IPMT(AC14/12,1,$F$25,AB37)+IPMT(AC14/12,2,$F$25,AB37)+IPMT(AC14/12,3,$F$25,AB37)+IPMT(AC14/12,4,$F$25,AB37)+IPMT(AC14/12,5,$F$25,AB37)+IPMT(AC14/12,6,$F$25,AB37)+IPMT(AC14/12,7,$F$25,AB37)+IPMT(AC14/12,8,$F$25,AB37)+IPMT(AC14/12,9,$F$25,AB37)+IPMT(AC14/12,10,$F$25,AB37)+IPMT(AC14/12,11,$F$25,AB37)+IPMT(AC14/12,12,$F$25,AB37))</f>
        <v>0.5179031500350143</v>
      </c>
      <c r="AD62" s="26">
        <f>-1*(IPMT(AD14/12,1,$G$25,AC37)+IPMT(AD14/12,2,$G$25,AC37)+IPMT(AD14/12,3,$G$25,AC37)+IPMT(AD14/12,4,$G$25,AC37)+IPMT(AD14/12,5,$G$25,AC37)+IPMT(AD14/12,6,$G$25,AC37)+IPMT(AD14/12,7,$G$25,AC37)+IPMT(AD14/12,8,$G$25,AC37)+IPMT(AD14/12,9,$G$25,AC37)+IPMT(AD14/12,10,$G$25,AC37)+IPMT(AD14/12,11,$G$25,AC37)+IPMT(AD14/12,12,$G$25,AC37))</f>
        <v>0.32334909567884684</v>
      </c>
    </row>
    <row r="63" spans="10:30">
      <c r="J63" s="5">
        <v>2006</v>
      </c>
      <c r="X63" s="25">
        <f>$I15*X15</f>
        <v>2.301493500119046</v>
      </c>
      <c r="Y63" s="25">
        <f>$I15*Y15</f>
        <v>2.3285686202312261</v>
      </c>
      <c r="Z63" s="26">
        <f>-1*(IPMT(Z15/12,1,$B$25,Y38)+IPMT(Z15/12,2,$B$25,Y38)+IPMT(Z15/12,3,$B$25,Y38)+IPMT(Z15/12,4,$B$25,Y38)+IPMT(Z15/12,5,$B$25,Y38)+IPMT(Z15/12,6,$B$25,Y38)+IPMT(Z15/12,7,$B$25,Y38)+IPMT(Z15/12,8,$B$25,Y38)+IPMT(Z15/12,9,$B$25,Y38)+IPMT(Z15/12,10,$B$25,Y38)+IPMT(Z15/12,11,$B$25,Y38)+IPMT(Z15/12,12,$B$25,Y38))</f>
        <v>1.786487538221248</v>
      </c>
      <c r="AA63" s="26">
        <f>-1*(IPMT(AA15/12,1,$C$25,Z38)+IPMT(AA15/12,2,$C$25,Z38)+IPMT(AA15/12,3,$C$25,Z38)+IPMT(AA15/12,4,$C$25,Z38)+IPMT(AA15/12,5,$C$25,Z38)+IPMT(AA15/12,6,$C$25,Z38)+IPMT(AA15/12,7,$C$25,Z38)+IPMT(AA15/12,8,$C$25,Z38)+IPMT(AA15/12,9,$C$25,Z38)+IPMT(AA15/12,10,$C$25,Z38)+IPMT(AA15/12,11,$C$25,Z38)+IPMT(AA15/12,12,$C$25,Z38))</f>
        <v>1.2264617944145504</v>
      </c>
      <c r="AB63" s="26">
        <f>-1*(IPMT(AB15/12,1,$D$25,AA38)+IPMT(AB15/12,2,$D$25,AA38)+IPMT(AB15/12,3,$D$25,AA38)+IPMT(AB15/12,4,$D$25,AA38)+IPMT(AB15/12,5,$D$25,AA38)+IPMT(AB15/12,6,$D$25,AA38)+IPMT(AB15/12,7,$D$25,AA38)+IPMT(AB15/12,8,$D$25,AA38)+IPMT(AB15/12,9,$D$25,AA38)+IPMT(AB15/12,10,$D$25,AA38)+IPMT(AB15/12,11,$D$25,AA38)+IPMT(AB15/12,12,$D$25,AA38))</f>
        <v>1.0361497937266524</v>
      </c>
      <c r="AC63" s="26">
        <f>-1*(IPMT(AC15/12,1,$E$25,AB38)+IPMT(AC15/12,2,$E$25,AB38)+IPMT(AC15/12,3,$E$25,AB38)+IPMT(AC15/12,4,$E$25,AB38)+IPMT(AC15/12,5,$E$25,AB38)+IPMT(AC15/12,6,$E$25,AB38)+IPMT(AC15/12,7,$E$25,AB38)+IPMT(AC15/12,8,$E$25,AB38)+IPMT(AC15/12,9,$E$25,AB38)+IPMT(AC15/12,10,$E$25,AB38)+IPMT(AC15/12,11,$E$25,AB38)+IPMT(AC15/12,12,$E$25,AB38))</f>
        <v>0.83503874551482093</v>
      </c>
      <c r="AD63" s="26">
        <f>-1*(IPMT(AD15/12,1,$F$25,AC38)+IPMT(AD15/12,2,$F$25,AC38)+IPMT(AD15/12,3,$F$25,AC38)+IPMT(AD15/12,4,$F$25,AC38)+IPMT(AD15/12,5,$F$25,AC38)+IPMT(AD15/12,6,$F$25,AC38)+IPMT(AD15/12,7,$F$25,AC38)+IPMT(AD15/12,8,$F$25,AC38)+IPMT(AD15/12,9,$F$25,AC38)+IPMT(AD15/12,10,$F$25,AC38)+IPMT(AD15/12,11,$F$25,AC38)+IPMT(AD15/12,12,$F$25,AC38))</f>
        <v>0.61679708565714653</v>
      </c>
    </row>
    <row r="64" spans="10:30">
      <c r="J64" s="5">
        <v>2007</v>
      </c>
      <c r="Y64" s="25">
        <f>$I16*Y16</f>
        <v>2.7618211291106731</v>
      </c>
      <c r="Z64" s="25">
        <f>$I16*Z16</f>
        <v>2.2208035431496058</v>
      </c>
      <c r="AA64" s="26">
        <f>-1*(IPMT(AA16/12,1,$B$25,Z39)+IPMT(AA16/12,2,$B$25,Z39)+IPMT(AA16/12,3,$B$25,Z39)+IPMT(AA16/12,4,$B$25,Z39)+IPMT(AA16/12,5,$B$25,Z39)+IPMT(AA16/12,6,$B$25,Z39)+IPMT(AA16/12,7,$B$25,Z39)+IPMT(AA16/12,8,$B$25,Z39)+IPMT(AA16/12,9,$B$25,Z39)+IPMT(AA16/12,10,$B$25,Z39)+IPMT(AA16/12,11,$B$25,Z39)+IPMT(AA16/12,12,$B$25,Z39))</f>
        <v>1.6388813683745136</v>
      </c>
      <c r="AB64" s="26">
        <f>-1*(IPMT(AB16/12,1,$C$25,AA39)+IPMT(AB16/12,2,$C$25,AA39)+IPMT(AB16/12,3,$C$25,AA39)+IPMT(AB16/12,4,$C$25,AA39)+IPMT(AB16/12,5,$C$25,AA39)+IPMT(AB16/12,6,$C$25,AA39)+IPMT(AB16/12,7,$C$25,AA39)+IPMT(AB16/12,8,$C$25,AA39)+IPMT(AB16/12,9,$C$25,AA39)+IPMT(AB16/12,10,$C$25,AA39)+IPMT(AB16/12,11,$C$25,AA39)+IPMT(AB16/12,12,$C$25,AA39))</f>
        <v>1.430455495192609</v>
      </c>
      <c r="AC64" s="26">
        <f>-1*(IPMT(AC16/12,1,$D$25,AB39)+IPMT(AC16/12,2,$D$25,AB39)+IPMT(AC16/12,3,$D$25,AB39)+IPMT(AC16/12,4,$D$25,AB39)+IPMT(AC16/12,5,$D$25,AB39)+IPMT(AC16/12,6,$D$25,AB39)+IPMT(AC16/12,7,$D$25,AB39)+IPMT(AC16/12,8,$D$25,AB39)+IPMT(AC16/12,9,$D$25,AB39)+IPMT(AC16/12,10,$D$25,AB39)+IPMT(AC16/12,11,$D$25,AB39)+IPMT(AC16/12,12,$D$25,AB39))</f>
        <v>1.2109856599997331</v>
      </c>
      <c r="AD64" s="26">
        <f>-1*(IPMT(AD16/12,1,$E$25,AC39)+IPMT(AD16/12,2,$E$25,AC39)+IPMT(AD16/12,3,$E$25,AC39)+IPMT(AD16/12,4,$E$25,AC39)+IPMT(AD16/12,5,$E$25,AC39)+IPMT(AD16/12,6,$E$25,AC39)+IPMT(AD16/12,7,$E$25,AC39)+IPMT(AD16/12,8,$E$25,AC39)+IPMT(AD16/12,9,$E$25,AC39)+IPMT(AD16/12,10,$E$25,AC39)+IPMT(AD16/12,11,$E$25,AC39)+IPMT(AD16/12,12,$E$25,AC39))</f>
        <v>0.97161482868026672</v>
      </c>
    </row>
    <row r="65" spans="10:30">
      <c r="J65" s="5">
        <v>2008</v>
      </c>
      <c r="Z65" s="25">
        <f>$I17*Z17</f>
        <v>2.4428422139293238</v>
      </c>
      <c r="AA65" s="25">
        <f>$I17*AA17</f>
        <v>1.8973400027721219</v>
      </c>
      <c r="AB65" s="26">
        <f>-1*(IPMT(AB17/12,1,$B$25,AA40)+IPMT(AB17/12,2,$B$25,AA40)+IPMT(AB17/12,3,$B$25,AA40)+IPMT(AB17/12,4,$B$25,AA40)+IPMT(AB17/12,5,$B$25,AA40)+IPMT(AB17/12,6,$B$25,AA40)+IPMT(AB17/12,7,$B$25,AA40)+IPMT(AB17/12,8,$B$25,AA40)+IPMT(AB17/12,9,$B$25,AA40)+IPMT(AB17/12,10,$B$25,AA40)+IPMT(AB17/12,11,$B$25,AA40)+IPMT(AB17/12,12,$B$25,AA40))</f>
        <v>1.7893809315366498</v>
      </c>
      <c r="AC65" s="26">
        <f>-1*(IPMT(AC17/12,1,$C$25,AB40)+IPMT(AC17/12,2,$C$25,AB40)+IPMT(AC17/12,3,$C$25,AB40)+IPMT(AC17/12,4,$C$25,AB40)+IPMT(AC17/12,5,$C$25,AB40)+IPMT(AC17/12,6,$C$25,AB40)+IPMT(AC17/12,7,$C$25,AB40)+IPMT(AC17/12,8,$C$25,AB40)+IPMT(AC17/12,9,$C$25,AB40)+IPMT(AC17/12,10,$C$25,AB40)+IPMT(AC17/12,11,$C$25,AB40)+IPMT(AC17/12,12,$C$25,AB40))</f>
        <v>1.5650516593875183</v>
      </c>
      <c r="AD65" s="26">
        <f>-1*(IPMT(AD17/12,1,$D$25,AC40)+IPMT(AD17/12,2,$D$25,AC40)+IPMT(AD17/12,3,$D$25,AC40)+IPMT(AD17/12,4,$D$25,AC40)+IPMT(AD17/12,5,$D$25,AC40)+IPMT(AD17/12,6,$D$25,AC40)+IPMT(AD17/12,7,$D$25,AC40)+IPMT(AD17/12,8,$D$25,AC40)+IPMT(AD17/12,9,$D$25,AC40)+IPMT(AD17/12,10,$D$25,AC40)+IPMT(AD17/12,11,$D$25,AC40)+IPMT(AD17/12,12,$D$25,AC40))</f>
        <v>1.3190676061933773</v>
      </c>
    </row>
    <row r="66" spans="10:30">
      <c r="J66" s="5">
        <v>2009</v>
      </c>
      <c r="AA66" s="25">
        <f>$I18*AA18</f>
        <v>0.97280186555335979</v>
      </c>
      <c r="AB66" s="25">
        <f>$I18*AB18</f>
        <v>0.96569910832015804</v>
      </c>
      <c r="AC66" s="26">
        <f>-1*(IPMT(AC18/12,1,$B$25,AB41)+IPMT(AC18/12,2,$B$25,AB41)+IPMT(AC18/12,3,$B$25,AB41)+IPMT(AC18/12,4,$B$25,AB41)+IPMT(AC18/12,5,$B$25,AB41)+IPMT(AC18/12,6,$B$25,AB41)+IPMT(AC18/12,7,$B$25,AB41)+IPMT(AC18/12,8,$B$25,AB41)+IPMT(AC18/12,9,$B$25,AB41)+IPMT(AC18/12,10,$B$25,AB41)+IPMT(AC18/12,11,$B$25,AB41)+IPMT(AC18/12,12,$B$25,AB41))</f>
        <v>0.91276348957836695</v>
      </c>
      <c r="AD66" s="26">
        <f>-1*(IPMT(AD18/12,1,$C$25,AC41)+IPMT(AD18/12,2,$C$25,AC41)+IPMT(AD18/12,3,$C$25,AC41)+IPMT(AD18/12,4,$C$25,AC41)+IPMT(AD18/12,5,$C$25,AC41)+IPMT(AD18/12,6,$C$25,AC41)+IPMT(AD18/12,7,$C$25,AC41)+IPMT(AD18/12,8,$C$25,AC41)+IPMT(AD18/12,9,$C$25,AC41)+IPMT(AD18/12,10,$C$25,AC41)+IPMT(AD18/12,11,$C$25,AC41)+IPMT(AD18/12,12,$C$25,AC41))</f>
        <v>0.79480524606508196</v>
      </c>
    </row>
    <row r="67" spans="10:30">
      <c r="J67" s="5">
        <v>2010</v>
      </c>
      <c r="AB67" s="25">
        <f>$I19*AB19</f>
        <v>0.68978507737154149</v>
      </c>
      <c r="AC67" s="25">
        <f>$I19*AC19</f>
        <v>0.68631345288844603</v>
      </c>
      <c r="AD67" s="26">
        <f>-1*(IPMT(AD19/12,1,$B$25,AC42)+IPMT(AD19/12,2,$B$25,AC42)+IPMT(AD19/12,3,$B$25,AC42)+IPMT(AD19/12,4,$B$25,AC42)+IPMT(AD19/12,5,$B$25,AC42)+IPMT(AD19/12,6,$B$25,AC42)+IPMT(AD19/12,7,$B$25,AC42)+IPMT(AD19/12,8,$B$25,AC42)+IPMT(AD19/12,9,$B$25,AC42)+IPMT(AD19/12,10,$B$25,AC42)+IPMT(AD19/12,11,$B$25,AC42)+IPMT(AD19/12,12,$B$25,AC42))</f>
        <v>0.64588833870357654</v>
      </c>
    </row>
    <row r="68" spans="10:30">
      <c r="J68" s="5">
        <v>2011</v>
      </c>
      <c r="AC68" s="25">
        <f>$I20*AC20</f>
        <v>0.62333410074103568</v>
      </c>
      <c r="AD68" s="25">
        <f>$I20*AD20</f>
        <v>0.61760000000000004</v>
      </c>
    </row>
    <row r="69" spans="10:30">
      <c r="J69" s="5">
        <v>2012</v>
      </c>
      <c r="AD69" s="25">
        <f>$I21*AD21</f>
        <v>0.64159999999999995</v>
      </c>
    </row>
    <row r="70" spans="10:30">
      <c r="J70" s="5" t="s">
        <v>70</v>
      </c>
      <c r="K70" s="25">
        <f>SUM(K50:K69)</f>
        <v>0</v>
      </c>
      <c r="L70" s="25">
        <f t="shared" ref="L70:AD70" si="1">SUM(L50:L69)</f>
        <v>0</v>
      </c>
      <c r="M70" s="25">
        <f t="shared" si="1"/>
        <v>0</v>
      </c>
      <c r="N70" s="25">
        <f t="shared" si="1"/>
        <v>0.17677691910629922</v>
      </c>
      <c r="O70" s="25">
        <f t="shared" si="1"/>
        <v>0.43110798250000004</v>
      </c>
      <c r="P70" s="25">
        <f t="shared" si="1"/>
        <v>0.73022624794859525</v>
      </c>
      <c r="Q70" s="25">
        <f t="shared" si="1"/>
        <v>1.0649728986253875</v>
      </c>
      <c r="R70" s="25">
        <f t="shared" si="1"/>
        <v>1.7495363784590396</v>
      </c>
      <c r="S70" s="25">
        <f t="shared" si="1"/>
        <v>1.9483198791359413</v>
      </c>
      <c r="T70" s="25">
        <f t="shared" si="1"/>
        <v>2.0743716714237452</v>
      </c>
      <c r="U70" s="25">
        <f t="shared" si="1"/>
        <v>2.5260964144567968</v>
      </c>
      <c r="V70" s="25">
        <f t="shared" si="1"/>
        <v>3.364073819124906</v>
      </c>
      <c r="W70" s="25">
        <f t="shared" si="1"/>
        <v>5.2752899052076385</v>
      </c>
      <c r="X70" s="25">
        <f t="shared" si="1"/>
        <v>7.8114513193169515</v>
      </c>
      <c r="Y70" s="25">
        <f t="shared" si="1"/>
        <v>9.931157943956654</v>
      </c>
      <c r="Z70" s="25">
        <f t="shared" si="1"/>
        <v>9.6372568021956404</v>
      </c>
      <c r="AA70" s="25">
        <f t="shared" si="1"/>
        <v>7.6389766136215496</v>
      </c>
      <c r="AB70" s="25">
        <f t="shared" si="1"/>
        <v>7.2521176980206228</v>
      </c>
      <c r="AC70" s="25">
        <f t="shared" si="1"/>
        <v>6.6697151822191669</v>
      </c>
      <c r="AD70" s="25">
        <f t="shared" si="1"/>
        <v>6.0202884309382565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Interest Pay by Type</vt:lpstr>
      <vt:lpstr>Origination</vt:lpstr>
      <vt:lpstr>SubFFEL</vt:lpstr>
      <vt:lpstr>SubDL</vt:lpstr>
      <vt:lpstr>UnsubDL</vt:lpstr>
      <vt:lpstr>UnsubFFEL</vt:lpstr>
      <vt:lpstr>DL PLUS</vt:lpstr>
      <vt:lpstr>FFEL PLUS</vt:lpstr>
      <vt:lpstr>Nonfed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Eaton</dc:creator>
  <cp:lastModifiedBy>Anonymous Author</cp:lastModifiedBy>
  <dcterms:created xsi:type="dcterms:W3CDTF">2014-02-09T06:40:27Z</dcterms:created>
  <dcterms:modified xsi:type="dcterms:W3CDTF">2015-11-18T23:39:38Z</dcterms:modified>
</cp:coreProperties>
</file>