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Dropbox/SCF Student Debt 2021/debtcancellation/"/>
    </mc:Choice>
  </mc:AlternateContent>
  <xr:revisionPtr revIDLastSave="0" documentId="13_ncr:1_{FBCFBE3A-7B69-9446-91DB-1C489DE0EBAE}" xr6:coauthVersionLast="47" xr6:coauthVersionMax="47" xr10:uidLastSave="{00000000-0000-0000-0000-000000000000}"/>
  <bookViews>
    <workbookView xWindow="-32440" yWindow="3780" windowWidth="30100" windowHeight="15540" activeTab="6" xr2:uid="{C4674696-0785-4948-B954-C5C81CC58922}"/>
  </bookViews>
  <sheets>
    <sheet name="t1_by_race" sheetId="3" r:id="rId1"/>
    <sheet name="t2_neg_net_worth_after" sheetId="1" r:id="rId2"/>
    <sheet name="f1_by_assets" sheetId="12" r:id="rId3"/>
    <sheet name="f2_owe_more_by_race" sheetId="5" r:id="rId4"/>
    <sheet name="f3_black_owe_more_after" sheetId="11" r:id="rId5"/>
    <sheet name="f4_owe_more_after_race" sheetId="7" r:id="rId6"/>
    <sheet name="f5_del_default_debt_after" sheetId="9" r:id="rId7"/>
  </sheets>
  <definedNames>
    <definedName name="_xlnm._FilterDatabase" localSheetId="3" hidden="1">f2_owe_more_by_race!$A$1:$C$9</definedName>
    <definedName name="_xlnm._FilterDatabase" localSheetId="5" hidden="1">f4_owe_more_after_race!$A$1:$M$9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7" l="1"/>
  <c r="B5" i="7"/>
  <c r="B7" i="7"/>
  <c r="B2" i="7"/>
  <c r="B8" i="7"/>
  <c r="B3" i="7"/>
  <c r="C4" i="7"/>
  <c r="D4" i="7"/>
  <c r="E4" i="7"/>
  <c r="F4" i="7"/>
  <c r="C5" i="7"/>
  <c r="D5" i="7"/>
  <c r="E5" i="7"/>
  <c r="F5" i="7"/>
  <c r="C7" i="7"/>
  <c r="D7" i="7"/>
  <c r="E7" i="7"/>
  <c r="F7" i="7"/>
  <c r="C2" i="7"/>
  <c r="D2" i="7"/>
  <c r="E2" i="7"/>
  <c r="F2" i="7"/>
  <c r="C8" i="7"/>
  <c r="D8" i="7"/>
  <c r="E8" i="7"/>
  <c r="C3" i="7"/>
  <c r="D3" i="7"/>
  <c r="E3" i="7"/>
  <c r="F3" i="7"/>
  <c r="D6" i="7"/>
  <c r="E6" i="7"/>
  <c r="F6" i="7"/>
  <c r="C6" i="7"/>
  <c r="B6" i="7"/>
  <c r="L8" i="7"/>
  <c r="F8" i="7" s="1"/>
  <c r="B6" i="5"/>
  <c r="B7" i="5"/>
  <c r="B4" i="5"/>
  <c r="B5" i="5"/>
  <c r="B8" i="5"/>
  <c r="B9" i="5"/>
  <c r="B2" i="5"/>
  <c r="B3" i="5"/>
  <c r="B7" i="1"/>
</calcChain>
</file>

<file path=xl/sharedStrings.xml><?xml version="1.0" encoding="utf-8"?>
<sst xmlns="http://schemas.openxmlformats.org/spreadsheetml/2006/main" count="125" uniqueCount="57">
  <si>
    <t>Black</t>
  </si>
  <si>
    <t>Latinx</t>
  </si>
  <si>
    <t>white</t>
  </si>
  <si>
    <t>other</t>
  </si>
  <si>
    <t>$10 K</t>
  </si>
  <si>
    <t>M</t>
  </si>
  <si>
    <t>%</t>
  </si>
  <si>
    <t>No Cancellation</t>
  </si>
  <si>
    <t>$10K</t>
  </si>
  <si>
    <t>$20K</t>
  </si>
  <si>
    <t>$30K</t>
  </si>
  <si>
    <t>$40K</t>
  </si>
  <si>
    <t>$50K</t>
  </si>
  <si>
    <t>Debt Cancelled Per Person</t>
  </si>
  <si>
    <t>Millions Left with Debt</t>
  </si>
  <si>
    <t>% Left with Debt</t>
  </si>
  <si>
    <t>Debt Per Person</t>
  </si>
  <si>
    <t>Millions with Debt</t>
  </si>
  <si>
    <t>% with Debt</t>
  </si>
  <si>
    <t>all</t>
  </si>
  <si>
    <t>No Cancelation</t>
  </si>
  <si>
    <t>$20 K</t>
  </si>
  <si>
    <t>$30 K</t>
  </si>
  <si>
    <t>$40 K</t>
  </si>
  <si>
    <t>$50 K</t>
  </si>
  <si>
    <t>$10K Max</t>
  </si>
  <si>
    <t>$20K Max</t>
  </si>
  <si>
    <t>$30K Max</t>
  </si>
  <si>
    <t>$40K Max</t>
  </si>
  <si>
    <t>$50K Max</t>
  </si>
  <si>
    <t>White</t>
  </si>
  <si>
    <t>Black or African American</t>
  </si>
  <si>
    <t>Hispanic or Latino</t>
  </si>
  <si>
    <t>Asian</t>
  </si>
  <si>
    <t>American Indian or Alaska Native</t>
  </si>
  <si>
    <t>Other</t>
  </si>
  <si>
    <t>More than one race</t>
  </si>
  <si>
    <t>Race</t>
  </si>
  <si>
    <t>Owe more than borrowed</t>
  </si>
  <si>
    <t/>
  </si>
  <si>
    <t>All borrowers</t>
  </si>
  <si>
    <t>share</t>
  </si>
  <si>
    <t>&gt;$50K</t>
  </si>
  <si>
    <t>all borrowers</t>
  </si>
  <si>
    <t>Native American</t>
  </si>
  <si>
    <t>90-100%</t>
  </si>
  <si>
    <t>80-90%</t>
  </si>
  <si>
    <t>60-80%</t>
  </si>
  <si>
    <t>40-60%</t>
  </si>
  <si>
    <t>20-40%</t>
  </si>
  <si>
    <t>0-20%</t>
  </si>
  <si>
    <t>percapcancel50000</t>
  </si>
  <si>
    <t>percapcancel40000</t>
  </si>
  <si>
    <t>percapcancel30000</t>
  </si>
  <si>
    <t>percapcancel20000</t>
  </si>
  <si>
    <t>percapcancel10000</t>
  </si>
  <si>
    <t>assetcat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</si>
</sst>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0.0"/>
    <numFmt numFmtId="165" formatCode="0.0%"/>
    <numFmt numFmtId="166" formatCode="&quot;$&quot;#,##0"/>
    <numFmt numFmtId="167" formatCode="#,##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2" xfId="0" applyFont="1" applyBorder="1"/>
    <xf numFmtId="166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4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0" fillId="0" borderId="0" xfId="0" applyNumberFormat="1" applyAlignment="1">
      <alignment horizontal="right"/>
    </xf>
    <xf numFmtId="9" fontId="0" fillId="0" borderId="0" xfId="0" applyNumberFormat="1" applyAlignment="1">
      <alignment wrapText="1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top" wrapText="1"/>
    </xf>
    <xf numFmtId="9" fontId="0" fillId="0" borderId="0" xfId="0" applyNumberFormat="1"/>
    <xf numFmtId="0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6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62848614154093"/>
          <c:y val="3.9145907473309607E-2"/>
          <c:w val="0.62912313620371918"/>
          <c:h val="0.82710326617027863"/>
        </c:manualLayout>
      </c:layout>
      <c:lineChart>
        <c:grouping val="standard"/>
        <c:varyColors val="0"/>
        <c:ser>
          <c:idx val="0"/>
          <c:order val="0"/>
          <c:tx>
            <c:strRef>
              <c:f>f1_by_assets!$A$2</c:f>
              <c:strCache>
                <c:ptCount val="1"/>
                <c:pt idx="0">
                  <c:v>0-20%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f1_by_assets!$B$1:$G$1</c:f>
              <c:strCache>
                <c:ptCount val="6"/>
                <c:pt idx="0">
                  <c:v>$0 </c:v>
                </c:pt>
                <c:pt idx="1">
                  <c:v>$10K</c:v>
                </c:pt>
                <c:pt idx="2">
                  <c:v>$20K</c:v>
                </c:pt>
                <c:pt idx="3">
                  <c:v>$30K</c:v>
                </c:pt>
                <c:pt idx="4">
                  <c:v>$40K</c:v>
                </c:pt>
                <c:pt idx="5">
                  <c:v>$50K</c:v>
                </c:pt>
              </c:strCache>
            </c:strRef>
          </c:cat>
          <c:val>
            <c:numRef>
              <c:f>f1_by_assets!$B$2:$G$2</c:f>
              <c:numCache>
                <c:formatCode>0%</c:formatCode>
                <c:ptCount val="6"/>
                <c:pt idx="0">
                  <c:v>0.1531892</c:v>
                </c:pt>
                <c:pt idx="1">
                  <c:v>9.5482399999999995E-2</c:v>
                </c:pt>
                <c:pt idx="2">
                  <c:v>6.5211599999999995E-2</c:v>
                </c:pt>
                <c:pt idx="3">
                  <c:v>4.1585499999999997E-2</c:v>
                </c:pt>
                <c:pt idx="4">
                  <c:v>2.7714200000000001E-2</c:v>
                </c:pt>
                <c:pt idx="5">
                  <c:v>2.1065199999999999E-2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3-2541-9C41-903674EA45C7}"/>
            </c:ext>
          </c:extLst>
        </c:ser>
        <c:ser>
          <c:idx val="1"/>
          <c:order val="1"/>
          <c:tx>
            <c:strRef>
              <c:f>f1_by_assets!$A$3</c:f>
              <c:strCache>
                <c:ptCount val="1"/>
                <c:pt idx="0">
                  <c:v>20-40%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f1_by_assets!$B$1:$G$1</c:f>
              <c:strCache>
                <c:ptCount val="6"/>
                <c:pt idx="0">
                  <c:v>$0 </c:v>
                </c:pt>
                <c:pt idx="1">
                  <c:v>$10K</c:v>
                </c:pt>
                <c:pt idx="2">
                  <c:v>$20K</c:v>
                </c:pt>
                <c:pt idx="3">
                  <c:v>$30K</c:v>
                </c:pt>
                <c:pt idx="4">
                  <c:v>$40K</c:v>
                </c:pt>
                <c:pt idx="5">
                  <c:v>$50K</c:v>
                </c:pt>
              </c:strCache>
            </c:strRef>
          </c:cat>
          <c:val>
            <c:numRef>
              <c:f>f1_by_assets!$B$3:$G$3</c:f>
              <c:numCache>
                <c:formatCode>0%</c:formatCode>
                <c:ptCount val="6"/>
                <c:pt idx="0">
                  <c:v>0.2025998</c:v>
                </c:pt>
                <c:pt idx="1">
                  <c:v>0.1471557</c:v>
                </c:pt>
                <c:pt idx="2">
                  <c:v>0.10807170000000001</c:v>
                </c:pt>
                <c:pt idx="3">
                  <c:v>7.9865000000000005E-2</c:v>
                </c:pt>
                <c:pt idx="4">
                  <c:v>6.2098599999999997E-2</c:v>
                </c:pt>
                <c:pt idx="5">
                  <c:v>4.8113599999999999E-2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3-2541-9C41-903674EA45C7}"/>
            </c:ext>
          </c:extLst>
        </c:ser>
        <c:ser>
          <c:idx val="2"/>
          <c:order val="2"/>
          <c:tx>
            <c:strRef>
              <c:f>f1_by_assets!$A$4</c:f>
              <c:strCache>
                <c:ptCount val="1"/>
                <c:pt idx="0">
                  <c:v>40-60%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f1_by_assets!$B$1:$G$1</c:f>
              <c:strCache>
                <c:ptCount val="6"/>
                <c:pt idx="0">
                  <c:v>$0 </c:v>
                </c:pt>
                <c:pt idx="1">
                  <c:v>$10K</c:v>
                </c:pt>
                <c:pt idx="2">
                  <c:v>$20K</c:v>
                </c:pt>
                <c:pt idx="3">
                  <c:v>$30K</c:v>
                </c:pt>
                <c:pt idx="4">
                  <c:v>$40K</c:v>
                </c:pt>
                <c:pt idx="5">
                  <c:v>$50K</c:v>
                </c:pt>
              </c:strCache>
            </c:strRef>
          </c:cat>
          <c:val>
            <c:numRef>
              <c:f>f1_by_assets!$B$4:$G$4</c:f>
              <c:numCache>
                <c:formatCode>0%</c:formatCode>
                <c:ptCount val="6"/>
                <c:pt idx="0">
                  <c:v>0.19330079999999999</c:v>
                </c:pt>
                <c:pt idx="1">
                  <c:v>0.13674339999999999</c:v>
                </c:pt>
                <c:pt idx="2">
                  <c:v>0.1047659</c:v>
                </c:pt>
                <c:pt idx="3">
                  <c:v>8.5831199999999996E-2</c:v>
                </c:pt>
                <c:pt idx="4">
                  <c:v>5.8504899999999999E-2</c:v>
                </c:pt>
                <c:pt idx="5">
                  <c:v>4.5325499999999998E-2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3-2541-9C41-903674EA45C7}"/>
            </c:ext>
          </c:extLst>
        </c:ser>
        <c:ser>
          <c:idx val="3"/>
          <c:order val="3"/>
          <c:tx>
            <c:strRef>
              <c:f>f1_by_assets!$A$5</c:f>
              <c:strCache>
                <c:ptCount val="1"/>
                <c:pt idx="0">
                  <c:v>60-80%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f1_by_assets!$B$1:$G$1</c:f>
              <c:strCache>
                <c:ptCount val="6"/>
                <c:pt idx="0">
                  <c:v>$0 </c:v>
                </c:pt>
                <c:pt idx="1">
                  <c:v>$10K</c:v>
                </c:pt>
                <c:pt idx="2">
                  <c:v>$20K</c:v>
                </c:pt>
                <c:pt idx="3">
                  <c:v>$30K</c:v>
                </c:pt>
                <c:pt idx="4">
                  <c:v>$40K</c:v>
                </c:pt>
                <c:pt idx="5">
                  <c:v>$50K</c:v>
                </c:pt>
              </c:strCache>
            </c:strRef>
          </c:cat>
          <c:val>
            <c:numRef>
              <c:f>f1_by_assets!$B$5:$G$5</c:f>
              <c:numCache>
                <c:formatCode>0%</c:formatCode>
                <c:ptCount val="6"/>
                <c:pt idx="0">
                  <c:v>0.1745988</c:v>
                </c:pt>
                <c:pt idx="1">
                  <c:v>0.1127249</c:v>
                </c:pt>
                <c:pt idx="2">
                  <c:v>8.2108700000000007E-2</c:v>
                </c:pt>
                <c:pt idx="3">
                  <c:v>6.8604299999999993E-2</c:v>
                </c:pt>
                <c:pt idx="4">
                  <c:v>5.8916000000000003E-2</c:v>
                </c:pt>
                <c:pt idx="5">
                  <c:v>4.7837999999999999E-2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F3-2541-9C41-903674EA45C7}"/>
            </c:ext>
          </c:extLst>
        </c:ser>
        <c:ser>
          <c:idx val="4"/>
          <c:order val="4"/>
          <c:tx>
            <c:strRef>
              <c:f>f1_by_assets!$A$6</c:f>
              <c:strCache>
                <c:ptCount val="1"/>
                <c:pt idx="0">
                  <c:v>80-90%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f1_by_assets!$B$1:$G$1</c:f>
              <c:strCache>
                <c:ptCount val="6"/>
                <c:pt idx="0">
                  <c:v>$0 </c:v>
                </c:pt>
                <c:pt idx="1">
                  <c:v>$10K</c:v>
                </c:pt>
                <c:pt idx="2">
                  <c:v>$20K</c:v>
                </c:pt>
                <c:pt idx="3">
                  <c:v>$30K</c:v>
                </c:pt>
                <c:pt idx="4">
                  <c:v>$40K</c:v>
                </c:pt>
                <c:pt idx="5">
                  <c:v>$50K</c:v>
                </c:pt>
              </c:strCache>
            </c:strRef>
          </c:cat>
          <c:val>
            <c:numRef>
              <c:f>f1_by_assets!$B$6:$G$6</c:f>
              <c:numCache>
                <c:formatCode>0%</c:formatCode>
                <c:ptCount val="6"/>
                <c:pt idx="0">
                  <c:v>0.1054109</c:v>
                </c:pt>
                <c:pt idx="1">
                  <c:v>7.24601E-2</c:v>
                </c:pt>
                <c:pt idx="2">
                  <c:v>5.2047599999999999E-2</c:v>
                </c:pt>
                <c:pt idx="3">
                  <c:v>4.4313100000000001E-2</c:v>
                </c:pt>
                <c:pt idx="4">
                  <c:v>3.77855E-2</c:v>
                </c:pt>
                <c:pt idx="5">
                  <c:v>3.7399099999999998E-2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F3-2541-9C41-903674EA45C7}"/>
            </c:ext>
          </c:extLst>
        </c:ser>
        <c:ser>
          <c:idx val="5"/>
          <c:order val="5"/>
          <c:tx>
            <c:strRef>
              <c:f>f1_by_assets!$A$7</c:f>
              <c:strCache>
                <c:ptCount val="1"/>
                <c:pt idx="0">
                  <c:v>90-100%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f1_by_assets!$B$1:$G$1</c:f>
              <c:strCache>
                <c:ptCount val="6"/>
                <c:pt idx="0">
                  <c:v>$0 </c:v>
                </c:pt>
                <c:pt idx="1">
                  <c:v>$10K</c:v>
                </c:pt>
                <c:pt idx="2">
                  <c:v>$20K</c:v>
                </c:pt>
                <c:pt idx="3">
                  <c:v>$30K</c:v>
                </c:pt>
                <c:pt idx="4">
                  <c:v>$40K</c:v>
                </c:pt>
                <c:pt idx="5">
                  <c:v>$50K</c:v>
                </c:pt>
              </c:strCache>
            </c:strRef>
          </c:cat>
          <c:val>
            <c:numRef>
              <c:f>f1_by_assets!$B$7:$G$7</c:f>
              <c:numCache>
                <c:formatCode>0%</c:formatCode>
                <c:ptCount val="6"/>
                <c:pt idx="0">
                  <c:v>4.3723900000000003E-2</c:v>
                </c:pt>
                <c:pt idx="1">
                  <c:v>3.9342500000000002E-2</c:v>
                </c:pt>
                <c:pt idx="2">
                  <c:v>3.6604100000000001E-2</c:v>
                </c:pt>
                <c:pt idx="3">
                  <c:v>3.3106900000000002E-2</c:v>
                </c:pt>
                <c:pt idx="4">
                  <c:v>2.5593000000000001E-2</c:v>
                </c:pt>
                <c:pt idx="5">
                  <c:v>2.45942E-2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F3-2541-9C41-903674EA45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8563967"/>
        <c:axId val="109761455"/>
      </c:lineChart>
      <c:catAx>
        <c:axId val="175856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Maximum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Cancelation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1455"/>
        <c:crosses val="autoZero"/>
        <c:auto val="1"/>
        <c:lblAlgn val="ctr"/>
        <c:lblOffset val="100"/>
        <c:noMultiLvlLbl val="0"/>
      </c:catAx>
      <c:valAx>
        <c:axId val="109761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solidFill>
                      <a:schemeClr val="tx1"/>
                    </a:solidFill>
                    <a:effectLst/>
                  </a:rPr>
                  <a:t>% Still in Debt After Cancelation</a:t>
                </a:r>
                <a:endParaRPr lang="en-US" sz="11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6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6145736304238565"/>
          <c:y val="0.34705331017912794"/>
          <c:w val="0.22577667951080579"/>
          <c:h val="0.46299307752694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f2_owe_more_by_race!$B$1</c:f>
              <c:strCache>
                <c:ptCount val="1"/>
                <c:pt idx="0">
                  <c:v>Owe more than borrowed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f2_owe_more_by_race!$A$2:$A$9</c:f>
              <c:strCache>
                <c:ptCount val="8"/>
                <c:pt idx="0">
                  <c:v>Asian</c:v>
                </c:pt>
                <c:pt idx="1">
                  <c:v>White</c:v>
                </c:pt>
                <c:pt idx="2">
                  <c:v>Latinx</c:v>
                </c:pt>
                <c:pt idx="3">
                  <c:v>All borrowers</c:v>
                </c:pt>
                <c:pt idx="4">
                  <c:v>More than one race</c:v>
                </c:pt>
                <c:pt idx="5">
                  <c:v>Other</c:v>
                </c:pt>
                <c:pt idx="6">
                  <c:v>Native American</c:v>
                </c:pt>
                <c:pt idx="7">
                  <c:v>Black</c:v>
                </c:pt>
              </c:strCache>
            </c:strRef>
          </c:cat>
          <c:val>
            <c:numRef>
              <c:f>f2_owe_more_by_race!$B$2:$B$9</c:f>
              <c:numCache>
                <c:formatCode>0%</c:formatCode>
                <c:ptCount val="8"/>
                <c:pt idx="0">
                  <c:v>0.213922</c:v>
                </c:pt>
                <c:pt idx="1">
                  <c:v>0.301062</c:v>
                </c:pt>
                <c:pt idx="2">
                  <c:v>0.36140900000000004</c:v>
                </c:pt>
                <c:pt idx="3">
                  <c:v>0.37113100000000004</c:v>
                </c:pt>
                <c:pt idx="4">
                  <c:v>0.38059800000000005</c:v>
                </c:pt>
                <c:pt idx="5">
                  <c:v>0.40491199999999999</c:v>
                </c:pt>
                <c:pt idx="6">
                  <c:v>0.40809600000000001</c:v>
                </c:pt>
                <c:pt idx="7">
                  <c:v>0.65509100000000009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9-4947-8401-BBB48FC551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8678336"/>
        <c:axId val="467982176"/>
      </c:barChart>
      <c:catAx>
        <c:axId val="4686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82176"/>
        <c:crosses val="autoZero"/>
        <c:auto val="1"/>
        <c:lblAlgn val="ctr"/>
        <c:lblOffset val="100"/>
        <c:noMultiLvlLbl val="0"/>
      </c:catAx>
      <c:valAx>
        <c:axId val="46798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% who owe more than  originally borrowed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7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f3_black_owe_more_after!$B$1</c:f>
              <c:strCache>
                <c:ptCount val="1"/>
                <c:pt idx="0">
                  <c:v>share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f3_black_owe_more_after!$A$2:$A$6</c:f>
              <c:strCache>
                <c:ptCount val="5"/>
                <c:pt idx="0">
                  <c:v>$10K</c:v>
                </c:pt>
                <c:pt idx="1">
                  <c:v>$20K</c:v>
                </c:pt>
                <c:pt idx="2">
                  <c:v>$30K</c:v>
                </c:pt>
                <c:pt idx="3">
                  <c:v>$40K</c:v>
                </c:pt>
                <c:pt idx="4">
                  <c:v>$50K</c:v>
                </c:pt>
              </c:strCache>
            </c:strRef>
          </c:cat>
          <c:val>
            <c:numRef>
              <c:f>f3_black_owe_more_after!$B$2:$B$6</c:f>
              <c:numCache>
                <c:formatCode>0%</c:formatCode>
                <c:ptCount val="5"/>
                <c:pt idx="0">
                  <c:v>0.82933382899999997</c:v>
                </c:pt>
                <c:pt idx="1">
                  <c:v>0.65805908600000007</c:v>
                </c:pt>
                <c:pt idx="2">
                  <c:v>0.51409851799999995</c:v>
                </c:pt>
                <c:pt idx="3">
                  <c:v>0.39984580199999997</c:v>
                </c:pt>
                <c:pt idx="4">
                  <c:v>0.33084477399999995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C-F14C-A009-9DDEA9D9A4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9740320"/>
        <c:axId val="1009741136"/>
      </c:lineChart>
      <c:catAx>
        <c:axId val="100974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Maxiumum Cancelation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Per Borrower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41136"/>
        <c:crosses val="autoZero"/>
        <c:auto val="1"/>
        <c:lblAlgn val="ctr"/>
        <c:lblOffset val="100"/>
        <c:noMultiLvlLbl val="0"/>
      </c:catAx>
      <c:valAx>
        <c:axId val="1009741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% Still in Debt After Cancelation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4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86016470694508"/>
          <c:y val="3.8872301845550065E-2"/>
          <c:w val="0.56939928637027448"/>
          <c:h val="0.8194873196055541"/>
        </c:manualLayout>
      </c:layout>
      <c:lineChart>
        <c:grouping val="standard"/>
        <c:varyColors val="0"/>
        <c:ser>
          <c:idx val="0"/>
          <c:order val="0"/>
          <c:tx>
            <c:strRef>
              <c:f>f4_owe_more_after_race!$A$2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f4_owe_more_after_race!$B$1:$F$1</c:f>
              <c:strCache>
                <c:ptCount val="5"/>
                <c:pt idx="0">
                  <c:v>$10K</c:v>
                </c:pt>
                <c:pt idx="1">
                  <c:v>$20K</c:v>
                </c:pt>
                <c:pt idx="2">
                  <c:v>$30K</c:v>
                </c:pt>
                <c:pt idx="3">
                  <c:v>$40K</c:v>
                </c:pt>
                <c:pt idx="4">
                  <c:v>$50K</c:v>
                </c:pt>
              </c:strCache>
            </c:strRef>
          </c:cat>
          <c:val>
            <c:numRef>
              <c:f>f4_owe_more_after_race!$B$2:$F$2</c:f>
              <c:numCache>
                <c:formatCode>0%</c:formatCode>
                <c:ptCount val="5"/>
                <c:pt idx="0">
                  <c:v>0.93123099999999992</c:v>
                </c:pt>
                <c:pt idx="1">
                  <c:v>0.79825000000000002</c:v>
                </c:pt>
                <c:pt idx="2">
                  <c:v>0.663408</c:v>
                </c:pt>
                <c:pt idx="3">
                  <c:v>0.512934</c:v>
                </c:pt>
                <c:pt idx="4">
                  <c:v>0.46047200000000005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0-BC4A-83F1-945504A40E7B}"/>
            </c:ext>
          </c:extLst>
        </c:ser>
        <c:ser>
          <c:idx val="1"/>
          <c:order val="1"/>
          <c:tx>
            <c:strRef>
              <c:f>f4_owe_more_after_race!$A$3</c:f>
              <c:strCache>
                <c:ptCount val="1"/>
                <c:pt idx="0">
                  <c:v>More than one race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f4_owe_more_after_race!$B$1:$F$1</c:f>
              <c:strCache>
                <c:ptCount val="5"/>
                <c:pt idx="0">
                  <c:v>$10K</c:v>
                </c:pt>
                <c:pt idx="1">
                  <c:v>$20K</c:v>
                </c:pt>
                <c:pt idx="2">
                  <c:v>$30K</c:v>
                </c:pt>
                <c:pt idx="3">
                  <c:v>$40K</c:v>
                </c:pt>
                <c:pt idx="4">
                  <c:v>$50K</c:v>
                </c:pt>
              </c:strCache>
            </c:strRef>
          </c:cat>
          <c:val>
            <c:numRef>
              <c:f>f4_owe_more_after_race!$B$3:$F$3</c:f>
              <c:numCache>
                <c:formatCode>0%</c:formatCode>
                <c:ptCount val="5"/>
                <c:pt idx="0">
                  <c:v>0.90686499999999992</c:v>
                </c:pt>
                <c:pt idx="1">
                  <c:v>0.66786040000000002</c:v>
                </c:pt>
                <c:pt idx="2">
                  <c:v>0.55540716000000001</c:v>
                </c:pt>
                <c:pt idx="3">
                  <c:v>0.45624416000000001</c:v>
                </c:pt>
                <c:pt idx="4">
                  <c:v>0.37295616000000004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0-BC4A-83F1-945504A40E7B}"/>
            </c:ext>
          </c:extLst>
        </c:ser>
        <c:ser>
          <c:idx val="2"/>
          <c:order val="2"/>
          <c:tx>
            <c:strRef>
              <c:f>f4_owe_more_after_race!$A$4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f4_owe_more_after_race!$B$1:$F$1</c:f>
              <c:strCache>
                <c:ptCount val="5"/>
                <c:pt idx="0">
                  <c:v>$10K</c:v>
                </c:pt>
                <c:pt idx="1">
                  <c:v>$20K</c:v>
                </c:pt>
                <c:pt idx="2">
                  <c:v>$30K</c:v>
                </c:pt>
                <c:pt idx="3">
                  <c:v>$40K</c:v>
                </c:pt>
                <c:pt idx="4">
                  <c:v>$50K</c:v>
                </c:pt>
              </c:strCache>
            </c:strRef>
          </c:cat>
          <c:val>
            <c:numRef>
              <c:f>f4_owe_more_after_race!$B$4:$F$4</c:f>
              <c:numCache>
                <c:formatCode>0%</c:formatCode>
                <c:ptCount val="5"/>
                <c:pt idx="0">
                  <c:v>0.86877831699999997</c:v>
                </c:pt>
                <c:pt idx="1">
                  <c:v>0.70101512600000004</c:v>
                </c:pt>
                <c:pt idx="2">
                  <c:v>0.55880892400000004</c:v>
                </c:pt>
                <c:pt idx="3">
                  <c:v>0.42829055099999996</c:v>
                </c:pt>
                <c:pt idx="4">
                  <c:v>0.33611959900000005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D0-BC4A-83F1-945504A40E7B}"/>
            </c:ext>
          </c:extLst>
        </c:ser>
        <c:ser>
          <c:idx val="3"/>
          <c:order val="3"/>
          <c:tx>
            <c:strRef>
              <c:f>f4_owe_more_after_race!$A$5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f4_owe_more_after_race!$B$1:$F$1</c:f>
              <c:strCache>
                <c:ptCount val="5"/>
                <c:pt idx="0">
                  <c:v>$10K</c:v>
                </c:pt>
                <c:pt idx="1">
                  <c:v>$20K</c:v>
                </c:pt>
                <c:pt idx="2">
                  <c:v>$30K</c:v>
                </c:pt>
                <c:pt idx="3">
                  <c:v>$40K</c:v>
                </c:pt>
                <c:pt idx="4">
                  <c:v>$50K</c:v>
                </c:pt>
              </c:strCache>
            </c:strRef>
          </c:cat>
          <c:val>
            <c:numRef>
              <c:f>f4_owe_more_after_race!$B$5:$F$5</c:f>
              <c:numCache>
                <c:formatCode>0%</c:formatCode>
                <c:ptCount val="5"/>
                <c:pt idx="0">
                  <c:v>0.82933382899999997</c:v>
                </c:pt>
                <c:pt idx="1">
                  <c:v>0.65805908600000007</c:v>
                </c:pt>
                <c:pt idx="2">
                  <c:v>0.51409851799999995</c:v>
                </c:pt>
                <c:pt idx="3">
                  <c:v>0.39984580199999997</c:v>
                </c:pt>
                <c:pt idx="4">
                  <c:v>0.33084477399999995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D0-BC4A-83F1-945504A40E7B}"/>
            </c:ext>
          </c:extLst>
        </c:ser>
        <c:ser>
          <c:idx val="4"/>
          <c:order val="4"/>
          <c:tx>
            <c:strRef>
              <c:f>f4_owe_more_after_race!$A$6</c:f>
              <c:strCache>
                <c:ptCount val="1"/>
                <c:pt idx="0">
                  <c:v>all borrowers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f4_owe_more_after_race!$B$1:$F$1</c:f>
              <c:strCache>
                <c:ptCount val="5"/>
                <c:pt idx="0">
                  <c:v>$10K</c:v>
                </c:pt>
                <c:pt idx="1">
                  <c:v>$20K</c:v>
                </c:pt>
                <c:pt idx="2">
                  <c:v>$30K</c:v>
                </c:pt>
                <c:pt idx="3">
                  <c:v>$40K</c:v>
                </c:pt>
                <c:pt idx="4">
                  <c:v>$50K</c:v>
                </c:pt>
              </c:strCache>
            </c:strRef>
          </c:cat>
          <c:val>
            <c:numRef>
              <c:f>f4_owe_more_after_race!$B$6:$F$6</c:f>
              <c:numCache>
                <c:formatCode>0%</c:formatCode>
                <c:ptCount val="5"/>
                <c:pt idx="0">
                  <c:v>0.85521966500000002</c:v>
                </c:pt>
                <c:pt idx="1">
                  <c:v>0.68019393799999994</c:v>
                </c:pt>
                <c:pt idx="2">
                  <c:v>0.53613960699999996</c:v>
                </c:pt>
                <c:pt idx="3">
                  <c:v>0.41326515599999991</c:v>
                </c:pt>
                <c:pt idx="4">
                  <c:v>0.32546033699999993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D0-BC4A-83F1-945504A40E7B}"/>
            </c:ext>
          </c:extLst>
        </c:ser>
        <c:ser>
          <c:idx val="5"/>
          <c:order val="5"/>
          <c:tx>
            <c:strRef>
              <c:f>f4_owe_more_after_race!$A$7</c:f>
              <c:strCache>
                <c:ptCount val="1"/>
                <c:pt idx="0">
                  <c:v>Hispanic or Latino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f4_owe_more_after_race!$B$1:$F$1</c:f>
              <c:strCache>
                <c:ptCount val="5"/>
                <c:pt idx="0">
                  <c:v>$10K</c:v>
                </c:pt>
                <c:pt idx="1">
                  <c:v>$20K</c:v>
                </c:pt>
                <c:pt idx="2">
                  <c:v>$30K</c:v>
                </c:pt>
                <c:pt idx="3">
                  <c:v>$40K</c:v>
                </c:pt>
                <c:pt idx="4">
                  <c:v>$50K</c:v>
                </c:pt>
              </c:strCache>
            </c:strRef>
          </c:cat>
          <c:val>
            <c:numRef>
              <c:f>f4_owe_more_after_race!$B$7:$F$7</c:f>
              <c:numCache>
                <c:formatCode>0%</c:formatCode>
                <c:ptCount val="5"/>
                <c:pt idx="0">
                  <c:v>0.82882172899999995</c:v>
                </c:pt>
                <c:pt idx="1">
                  <c:v>0.62821838100000005</c:v>
                </c:pt>
                <c:pt idx="2">
                  <c:v>0.47343025</c:v>
                </c:pt>
                <c:pt idx="3">
                  <c:v>0.36090823599999994</c:v>
                </c:pt>
                <c:pt idx="4">
                  <c:v>0.23006381399999995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D0-BC4A-83F1-945504A40E7B}"/>
            </c:ext>
          </c:extLst>
        </c:ser>
        <c:ser>
          <c:idx val="7"/>
          <c:order val="6"/>
          <c:tx>
            <c:strRef>
              <c:f>f4_owe_more_after_race!$A$8</c:f>
              <c:strCache>
                <c:ptCount val="1"/>
                <c:pt idx="0">
                  <c:v>American Indian or Alaska Native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f4_owe_more_after_race!$B$1:$F$1</c:f>
              <c:strCache>
                <c:ptCount val="5"/>
                <c:pt idx="0">
                  <c:v>$10K</c:v>
                </c:pt>
                <c:pt idx="1">
                  <c:v>$20K</c:v>
                </c:pt>
                <c:pt idx="2">
                  <c:v>$30K</c:v>
                </c:pt>
                <c:pt idx="3">
                  <c:v>$40K</c:v>
                </c:pt>
                <c:pt idx="4">
                  <c:v>$50K</c:v>
                </c:pt>
              </c:strCache>
            </c:strRef>
          </c:cat>
          <c:val>
            <c:numRef>
              <c:f>f4_owe_more_after_race!$B$8:$F$8</c:f>
              <c:numCache>
                <c:formatCode>0%</c:formatCode>
                <c:ptCount val="5"/>
                <c:pt idx="0">
                  <c:v>0.88635500000000012</c:v>
                </c:pt>
                <c:pt idx="1">
                  <c:v>0.69528599999999996</c:v>
                </c:pt>
                <c:pt idx="2">
                  <c:v>0.458119</c:v>
                </c:pt>
                <c:pt idx="3">
                  <c:v>0.29616900000000002</c:v>
                </c:pt>
                <c:pt idx="4">
                  <c:v>0.20930499999999996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D0-BC4A-83F1-945504A4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410640"/>
        <c:axId val="468172288"/>
      </c:lineChart>
      <c:catAx>
        <c:axId val="166741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Maximum Cancelation Per Borrower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72288"/>
        <c:crosses val="autoZero"/>
        <c:auto val="1"/>
        <c:lblAlgn val="ctr"/>
        <c:lblOffset val="100"/>
        <c:noMultiLvlLbl val="0"/>
      </c:catAx>
      <c:valAx>
        <c:axId val="4681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%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Still With Debt After Cancelation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71168756869063"/>
          <c:y val="0.13346113277896338"/>
          <c:w val="0.26088351088466882"/>
          <c:h val="0.69175389353933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f5_del_default_debt_after!$B$1</c:f>
              <c:strCache>
                <c:ptCount val="1"/>
                <c:pt idx="0">
                  <c:v>share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f5_del_default_debt_after!$A$2:$A$6</c:f>
              <c:strCache>
                <c:ptCount val="5"/>
                <c:pt idx="0">
                  <c:v>$10K</c:v>
                </c:pt>
                <c:pt idx="1">
                  <c:v>$20K</c:v>
                </c:pt>
                <c:pt idx="2">
                  <c:v>$30K</c:v>
                </c:pt>
                <c:pt idx="3">
                  <c:v>$40K</c:v>
                </c:pt>
                <c:pt idx="4">
                  <c:v>$50K</c:v>
                </c:pt>
              </c:strCache>
            </c:strRef>
          </c:cat>
          <c:val>
            <c:numRef>
              <c:f>f5_del_default_debt_after!$B$2:$B$6</c:f>
              <c:numCache>
                <c:formatCode>0%</c:formatCode>
                <c:ptCount val="5"/>
                <c:pt idx="0">
                  <c:v>0.55000000000000004</c:v>
                </c:pt>
                <c:pt idx="1">
                  <c:v>0.31</c:v>
                </c:pt>
                <c:pt idx="2">
                  <c:v>0.18</c:v>
                </c:pt>
                <c:pt idx="3">
                  <c:v>0.1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5-7648-BBAA-7131DD3187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9740320"/>
        <c:axId val="1009741136"/>
      </c:lineChart>
      <c:catAx>
        <c:axId val="100974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Maxiumum Cancelation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Per Borrower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41136"/>
        <c:crosses val="autoZero"/>
        <c:auto val="1"/>
        <c:lblAlgn val="ctr"/>
        <c:lblOffset val="100"/>
        <c:noMultiLvlLbl val="0"/>
      </c:catAx>
      <c:valAx>
        <c:axId val="1009741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% Still in Debt After Cancelation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4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8</xdr:row>
      <xdr:rowOff>63500</xdr:rowOff>
    </xdr:from>
    <xdr:to>
      <xdr:col>14</xdr:col>
      <xdr:colOff>12700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64B83-1E6B-1544-BF02-901559C5E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0.77447</cdr:x>
      <cdr:y>0.25378</cdr:y>
    </cdr:from>
    <cdr:to>
      <cdr:x>0.97872</cdr:x>
      <cdr:y>0.38671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F7ED7E-F982-DB52-35C6-B0C03B88DA35}"/>
            </a:ext>
          </a:extLst>
        </cdr:cNvPr>
        <cdr:cNvSpPr txBox="1"/>
      </cdr:nvSpPr>
      <cdr:spPr>
        <a:xfrm xmlns:a="http://schemas.openxmlformats.org/drawingml/2006/main">
          <a:off x="4622800" y="1066800"/>
          <a:ext cx="1219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Quantile for Household Assets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5</xdr:row>
      <xdr:rowOff>196850</xdr:rowOff>
    </xdr:from>
    <xdr:to>
      <xdr:col>9</xdr:col>
      <xdr:colOff>177800</xdr:colOff>
      <xdr:row>26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6288C6-E5B1-F342-BE2D-E3B89C15B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749300</xdr:colOff>
      <xdr:row>1</xdr:row>
      <xdr:rowOff>190500</xdr:rowOff>
    </xdr:from>
    <xdr:to>
      <xdr:col>8</xdr:col>
      <xdr:colOff>368300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0485C-6E2F-3E4B-A9C8-72727480E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5</xdr:row>
      <xdr:rowOff>165100</xdr:rowOff>
    </xdr:from>
    <xdr:to>
      <xdr:col>9</xdr:col>
      <xdr:colOff>444500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49A73-D6B1-B148-8D23-DD91DCA2A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139700</xdr:rowOff>
    </xdr:from>
    <xdr:to>
      <xdr:col>8</xdr:col>
      <xdr:colOff>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275F7-83D4-7B46-93D4-4479B1DE5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DDB3-DF46-3F45-AAE0-AB3865202DA2}">
  <dimension ref="A1:M23"/>
  <sheetViews>
    <sheetView workbookViewId="0">
      <selection activeCell="H16" sqref="H16"/>
    </sheetView>
  </sheetViews>
  <sheetFormatPr baseColWidth="10" defaultRowHeight="16" x14ac:dyDescent="0.2"/>
  <cols>
    <col min="1" max="1" width="10.83203125" style="4"/>
    <col min="2" max="4" width="10.1640625" style="5" customWidth="1"/>
    <col min="5" max="13" width="10.83203125" style="5"/>
    <col min="14" max="16384" width="10.83203125" style="4"/>
  </cols>
  <sheetData>
    <row r="1" spans="1:7" x14ac:dyDescent="0.2">
      <c r="B1" s="33" t="s">
        <v>20</v>
      </c>
      <c r="C1" s="33"/>
      <c r="D1" s="33"/>
      <c r="E1" s="33" t="s">
        <v>4</v>
      </c>
      <c r="F1" s="33"/>
      <c r="G1" s="33"/>
    </row>
    <row r="2" spans="1:7" s="8" customFormat="1" ht="51" x14ac:dyDescent="0.2">
      <c r="A2" s="6"/>
      <c r="B2" s="7" t="s">
        <v>16</v>
      </c>
      <c r="C2" s="7" t="s">
        <v>17</v>
      </c>
      <c r="D2" s="7" t="s">
        <v>18</v>
      </c>
      <c r="E2" s="7" t="s">
        <v>13</v>
      </c>
      <c r="F2" s="7" t="s">
        <v>14</v>
      </c>
      <c r="G2" s="7" t="s">
        <v>15</v>
      </c>
    </row>
    <row r="3" spans="1:7" x14ac:dyDescent="0.2">
      <c r="A3" s="4" t="s">
        <v>0</v>
      </c>
      <c r="B3" s="9">
        <v>7517.0497999999998</v>
      </c>
      <c r="C3" s="10">
        <v>7.4684210000000002</v>
      </c>
      <c r="D3" s="11">
        <v>0.2376964</v>
      </c>
      <c r="E3" s="9">
        <v>1649.1310000000001</v>
      </c>
      <c r="F3" s="10">
        <v>5.2389710000000003</v>
      </c>
      <c r="G3" s="11">
        <v>0.16674</v>
      </c>
    </row>
    <row r="4" spans="1:7" x14ac:dyDescent="0.2">
      <c r="A4" s="4" t="s">
        <v>1</v>
      </c>
      <c r="B4" s="9">
        <v>2892.1614</v>
      </c>
      <c r="C4" s="10">
        <v>5.2924020000000001</v>
      </c>
      <c r="D4" s="11">
        <v>0.1240019</v>
      </c>
      <c r="E4" s="9">
        <v>666.25450000000001</v>
      </c>
      <c r="F4" s="10">
        <v>3.385688</v>
      </c>
      <c r="G4" s="11">
        <v>7.9327300000000003E-2</v>
      </c>
    </row>
    <row r="5" spans="1:7" x14ac:dyDescent="0.2">
      <c r="A5" s="4" t="s">
        <v>2</v>
      </c>
      <c r="B5" s="9">
        <v>3771.1489000000001</v>
      </c>
      <c r="C5" s="10">
        <v>24.32978</v>
      </c>
      <c r="D5" s="11">
        <v>0.15145529999999999</v>
      </c>
      <c r="E5" s="9">
        <v>895.24199999999996</v>
      </c>
      <c r="F5" s="10">
        <v>16.858499999999999</v>
      </c>
      <c r="G5" s="11">
        <v>0.10494580000000001</v>
      </c>
    </row>
    <row r="6" spans="1:7" x14ac:dyDescent="0.2">
      <c r="A6" s="12" t="s">
        <v>3</v>
      </c>
      <c r="B6" s="13">
        <v>3289.4326000000001</v>
      </c>
      <c r="C6" s="14">
        <v>2.387772</v>
      </c>
      <c r="D6" s="15">
        <v>0.10893319999999999</v>
      </c>
      <c r="E6" s="13">
        <v>597.52290000000005</v>
      </c>
      <c r="F6" s="14">
        <v>1.403227</v>
      </c>
      <c r="G6" s="15">
        <v>6.4017000000000004E-2</v>
      </c>
    </row>
    <row r="7" spans="1:7" x14ac:dyDescent="0.2">
      <c r="A7" s="4" t="s">
        <v>19</v>
      </c>
      <c r="B7" s="9">
        <v>4235.2749999999996</v>
      </c>
      <c r="C7" s="10">
        <v>39.478369999999998</v>
      </c>
      <c r="D7" s="11">
        <v>0.15381610000000001</v>
      </c>
      <c r="E7" s="9">
        <v>787.60310000000004</v>
      </c>
      <c r="F7" s="10">
        <v>26.886379999999999</v>
      </c>
      <c r="G7" s="11">
        <v>0.104755</v>
      </c>
    </row>
    <row r="9" spans="1:7" x14ac:dyDescent="0.2">
      <c r="B9" s="33" t="s">
        <v>21</v>
      </c>
      <c r="C9" s="33"/>
      <c r="D9" s="33"/>
      <c r="E9" s="33" t="s">
        <v>22</v>
      </c>
      <c r="F9" s="33"/>
      <c r="G9" s="33"/>
    </row>
    <row r="10" spans="1:7" ht="51" x14ac:dyDescent="0.2">
      <c r="A10" s="6"/>
      <c r="B10" s="7" t="s">
        <v>13</v>
      </c>
      <c r="C10" s="7" t="s">
        <v>14</v>
      </c>
      <c r="D10" s="7" t="s">
        <v>15</v>
      </c>
      <c r="E10" s="7" t="s">
        <v>13</v>
      </c>
      <c r="F10" s="7" t="s">
        <v>14</v>
      </c>
      <c r="G10" s="7" t="s">
        <v>15</v>
      </c>
    </row>
    <row r="11" spans="1:7" x14ac:dyDescent="0.2">
      <c r="A11" s="4" t="s">
        <v>0</v>
      </c>
      <c r="B11" s="9">
        <v>2867.0830000000001</v>
      </c>
      <c r="C11" s="10">
        <v>4.1186290000000003</v>
      </c>
      <c r="D11" s="11">
        <v>0.13108300000000001</v>
      </c>
      <c r="E11" s="9">
        <v>3858.3960000000002</v>
      </c>
      <c r="F11" s="10">
        <v>3.484178</v>
      </c>
      <c r="G11" s="11">
        <v>0.1108904</v>
      </c>
    </row>
    <row r="12" spans="1:7" x14ac:dyDescent="0.2">
      <c r="A12" s="4" t="s">
        <v>1</v>
      </c>
      <c r="B12" s="9">
        <v>1117.9739999999999</v>
      </c>
      <c r="C12" s="10">
        <v>1.9898979999999999</v>
      </c>
      <c r="D12" s="11">
        <v>4.6623699999999997E-2</v>
      </c>
      <c r="E12" s="9">
        <v>1389.1469999999999</v>
      </c>
      <c r="F12" s="10">
        <v>1.7650509999999999</v>
      </c>
      <c r="G12" s="11">
        <v>4.1355500000000003E-2</v>
      </c>
    </row>
    <row r="13" spans="1:7" x14ac:dyDescent="0.2">
      <c r="A13" s="4" t="s">
        <v>2</v>
      </c>
      <c r="B13" s="9">
        <v>1514.7639999999999</v>
      </c>
      <c r="C13" s="10">
        <v>12.31615</v>
      </c>
      <c r="D13" s="11">
        <v>7.6669299999999996E-2</v>
      </c>
      <c r="E13" s="9">
        <v>1949.384</v>
      </c>
      <c r="F13" s="10">
        <v>9.2043029999999995</v>
      </c>
      <c r="G13" s="11">
        <v>5.72977E-2</v>
      </c>
    </row>
    <row r="14" spans="1:7" x14ac:dyDescent="0.2">
      <c r="A14" s="12" t="s">
        <v>3</v>
      </c>
      <c r="B14" s="13">
        <v>998.9058</v>
      </c>
      <c r="C14" s="14">
        <v>1.273282</v>
      </c>
      <c r="D14" s="15">
        <v>5.80887E-2</v>
      </c>
      <c r="E14" s="13">
        <v>1345.11</v>
      </c>
      <c r="F14" s="14">
        <v>0.84124359999999998</v>
      </c>
      <c r="G14" s="15">
        <v>3.8378599999999999E-2</v>
      </c>
    </row>
    <row r="15" spans="1:7" x14ac:dyDescent="0.2">
      <c r="A15" s="4" t="s">
        <v>19</v>
      </c>
      <c r="B15" s="9">
        <v>1336.174</v>
      </c>
      <c r="C15" s="10">
        <v>19.697959999999998</v>
      </c>
      <c r="D15" s="11">
        <v>7.6747399999999993E-2</v>
      </c>
      <c r="E15" s="9">
        <v>1735.6790000000001</v>
      </c>
      <c r="F15" s="10">
        <v>15.294779999999999</v>
      </c>
      <c r="G15" s="11">
        <v>5.9591699999999997E-2</v>
      </c>
    </row>
    <row r="17" spans="1:7" x14ac:dyDescent="0.2">
      <c r="B17" s="33" t="s">
        <v>23</v>
      </c>
      <c r="C17" s="33"/>
      <c r="D17" s="33"/>
      <c r="E17" s="33" t="s">
        <v>24</v>
      </c>
      <c r="F17" s="33"/>
      <c r="G17" s="33"/>
    </row>
    <row r="18" spans="1:7" ht="51" x14ac:dyDescent="0.2">
      <c r="A18" s="12"/>
      <c r="B18" s="7" t="s">
        <v>13</v>
      </c>
      <c r="C18" s="7" t="s">
        <v>14</v>
      </c>
      <c r="D18" s="7" t="s">
        <v>15</v>
      </c>
      <c r="E18" s="7" t="s">
        <v>13</v>
      </c>
      <c r="F18" s="7" t="s">
        <v>14</v>
      </c>
      <c r="G18" s="7" t="s">
        <v>15</v>
      </c>
    </row>
    <row r="19" spans="1:7" x14ac:dyDescent="0.2">
      <c r="A19" s="4" t="s">
        <v>0</v>
      </c>
      <c r="B19" s="9">
        <v>3858.3960000000002</v>
      </c>
      <c r="C19" s="10">
        <v>2.573712</v>
      </c>
      <c r="D19" s="11">
        <v>8.1913200000000005E-2</v>
      </c>
      <c r="E19" s="9">
        <v>5233.4859999999999</v>
      </c>
      <c r="F19" s="10">
        <v>2.0216780000000001</v>
      </c>
      <c r="G19" s="11">
        <v>6.4343700000000004E-2</v>
      </c>
    </row>
    <row r="20" spans="1:7" x14ac:dyDescent="0.2">
      <c r="A20" s="4" t="s">
        <v>1</v>
      </c>
      <c r="B20" s="9">
        <v>1389.1469999999999</v>
      </c>
      <c r="C20" s="10">
        <v>1.105669</v>
      </c>
      <c r="D20" s="11">
        <v>2.5905999999999998E-2</v>
      </c>
      <c r="E20" s="9">
        <v>1774.2080000000001</v>
      </c>
      <c r="F20" s="10">
        <v>1.0150520000000001</v>
      </c>
      <c r="G20" s="11">
        <v>2.3782899999999999E-2</v>
      </c>
    </row>
    <row r="21" spans="1:7" x14ac:dyDescent="0.2">
      <c r="A21" s="4" t="s">
        <v>2</v>
      </c>
      <c r="B21" s="9">
        <v>1949.384</v>
      </c>
      <c r="C21" s="10">
        <v>7.1905760000000001</v>
      </c>
      <c r="D21" s="11">
        <v>4.4762099999999999E-2</v>
      </c>
      <c r="E21" s="9">
        <v>2502.1729999999998</v>
      </c>
      <c r="F21" s="10">
        <v>5.8080980000000002</v>
      </c>
      <c r="G21" s="11">
        <v>3.6156000000000001E-2</v>
      </c>
    </row>
    <row r="22" spans="1:7" x14ac:dyDescent="0.2">
      <c r="A22" s="12" t="s">
        <v>3</v>
      </c>
      <c r="B22" s="13">
        <v>1345.11</v>
      </c>
      <c r="C22" s="14">
        <v>0.68532210000000005</v>
      </c>
      <c r="D22" s="15">
        <v>3.1265300000000003E-2</v>
      </c>
      <c r="E22" s="13">
        <v>1754.932</v>
      </c>
      <c r="F22" s="14">
        <v>0.57097540000000002</v>
      </c>
      <c r="G22" s="15">
        <v>2.6048600000000002E-2</v>
      </c>
    </row>
    <row r="23" spans="1:7" x14ac:dyDescent="0.2">
      <c r="A23" s="4" t="s">
        <v>19</v>
      </c>
      <c r="B23" s="9">
        <v>2031.0219999999999</v>
      </c>
      <c r="C23" s="10">
        <v>11.55528</v>
      </c>
      <c r="D23" s="11">
        <v>4.5021800000000001E-2</v>
      </c>
      <c r="E23" s="9">
        <v>2252.6529999999998</v>
      </c>
      <c r="F23" s="10">
        <v>9.4158039999999996</v>
      </c>
      <c r="G23" s="11">
        <v>3.6686000000000003E-2</v>
      </c>
    </row>
  </sheetData>
  <mergeCells count="6">
    <mergeCell ref="B9:D9"/>
    <mergeCell ref="E9:G9"/>
    <mergeCell ref="B1:D1"/>
    <mergeCell ref="E1:G1"/>
    <mergeCell ref="B17:D17"/>
    <mergeCell ref="E17:G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52FE-C924-CC47-A0FC-51EE0B8AAA58}">
  <dimension ref="A1:G15"/>
  <sheetViews>
    <sheetView workbookViewId="0">
      <selection activeCell="F15" sqref="F15"/>
    </sheetView>
  </sheetViews>
  <sheetFormatPr baseColWidth="10" defaultRowHeight="16" x14ac:dyDescent="0.2"/>
  <cols>
    <col min="2" max="3" width="6.83203125" style="3" customWidth="1"/>
    <col min="4" max="7" width="6.83203125" customWidth="1"/>
    <col min="8" max="13" width="6.33203125" customWidth="1"/>
  </cols>
  <sheetData>
    <row r="1" spans="1:7" x14ac:dyDescent="0.2">
      <c r="A1" s="16"/>
      <c r="B1" s="34" t="s">
        <v>7</v>
      </c>
      <c r="C1" s="34"/>
      <c r="D1" s="34" t="s">
        <v>25</v>
      </c>
      <c r="E1" s="34"/>
      <c r="F1" s="34" t="s">
        <v>26</v>
      </c>
      <c r="G1" s="34"/>
    </row>
    <row r="2" spans="1:7" x14ac:dyDescent="0.2">
      <c r="A2" s="16"/>
      <c r="B2" s="17" t="s">
        <v>5</v>
      </c>
      <c r="C2" s="17" t="s">
        <v>6</v>
      </c>
      <c r="D2" s="17" t="s">
        <v>5</v>
      </c>
      <c r="E2" s="17" t="s">
        <v>6</v>
      </c>
      <c r="F2" s="17" t="s">
        <v>5</v>
      </c>
      <c r="G2" s="17" t="s">
        <v>6</v>
      </c>
    </row>
    <row r="3" spans="1:7" s="2" customFormat="1" x14ac:dyDescent="0.15">
      <c r="A3" s="18" t="s">
        <v>0</v>
      </c>
      <c r="B3" s="19">
        <v>5.9458529999999996</v>
      </c>
      <c r="C3" s="20">
        <v>0.18923780000000001</v>
      </c>
      <c r="D3" s="19">
        <v>5.0557780000000001</v>
      </c>
      <c r="E3" s="20">
        <v>0.16090950000000001</v>
      </c>
      <c r="F3" s="19">
        <v>4.5218420000000004</v>
      </c>
      <c r="G3" s="20">
        <v>0.14391599999999999</v>
      </c>
    </row>
    <row r="4" spans="1:7" s="2" customFormat="1" x14ac:dyDescent="0.15">
      <c r="A4" s="18" t="s">
        <v>1</v>
      </c>
      <c r="B4" s="19">
        <v>4.8138620000000003</v>
      </c>
      <c r="C4" s="20">
        <v>0.1127896</v>
      </c>
      <c r="D4" s="19">
        <v>4.45533</v>
      </c>
      <c r="E4" s="20">
        <v>0.1043892</v>
      </c>
      <c r="F4" s="19">
        <v>3.8343980000000002</v>
      </c>
      <c r="G4" s="20">
        <v>8.9840600000000007E-2</v>
      </c>
    </row>
    <row r="5" spans="1:7" s="2" customFormat="1" x14ac:dyDescent="0.15">
      <c r="A5" s="18" t="s">
        <v>2</v>
      </c>
      <c r="B5" s="19">
        <v>13.60581</v>
      </c>
      <c r="C5" s="20">
        <v>8.4697499999999995E-2</v>
      </c>
      <c r="D5" s="19">
        <v>11.764939999999999</v>
      </c>
      <c r="E5" s="20">
        <v>7.3237899999999995E-2</v>
      </c>
      <c r="F5" s="19">
        <v>10.810829999999999</v>
      </c>
      <c r="G5" s="20">
        <v>6.7298499999999997E-2</v>
      </c>
    </row>
    <row r="6" spans="1:7" s="2" customFormat="1" x14ac:dyDescent="0.15">
      <c r="A6" s="18" t="s">
        <v>3</v>
      </c>
      <c r="B6" s="19">
        <v>1.938931</v>
      </c>
      <c r="C6" s="20">
        <v>8.8456499999999993E-2</v>
      </c>
      <c r="D6" s="19">
        <v>1.753493</v>
      </c>
      <c r="E6" s="20">
        <v>7.9996600000000001E-2</v>
      </c>
      <c r="F6" s="19">
        <v>1.753493</v>
      </c>
      <c r="G6" s="20">
        <v>7.9996600000000001E-2</v>
      </c>
    </row>
    <row r="7" spans="1:7" s="2" customFormat="1" x14ac:dyDescent="0.2">
      <c r="A7" s="21" t="s">
        <v>19</v>
      </c>
      <c r="B7" s="22">
        <f>SUM(B3:B6)</f>
        <v>26.304455999999998</v>
      </c>
      <c r="C7" s="23">
        <v>0.1043</v>
      </c>
      <c r="D7" s="22">
        <v>23.029540000000001</v>
      </c>
      <c r="E7" s="23">
        <v>8.9727899999999999E-2</v>
      </c>
      <c r="F7" s="22">
        <v>20.920570000000001</v>
      </c>
      <c r="G7" s="23">
        <v>8.1510899999999997E-2</v>
      </c>
    </row>
    <row r="8" spans="1:7" x14ac:dyDescent="0.2">
      <c r="A8" s="4"/>
      <c r="B8" s="24"/>
      <c r="C8" s="24"/>
      <c r="D8" s="4"/>
      <c r="E8" s="4"/>
      <c r="F8" s="4"/>
      <c r="G8" s="4"/>
    </row>
    <row r="9" spans="1:7" x14ac:dyDescent="0.2">
      <c r="A9" s="4"/>
      <c r="B9" s="34" t="s">
        <v>27</v>
      </c>
      <c r="C9" s="34"/>
      <c r="D9" s="34" t="s">
        <v>28</v>
      </c>
      <c r="E9" s="34"/>
      <c r="F9" s="34" t="s">
        <v>29</v>
      </c>
      <c r="G9" s="34"/>
    </row>
    <row r="10" spans="1:7" x14ac:dyDescent="0.2">
      <c r="B10" s="17" t="s">
        <v>5</v>
      </c>
      <c r="C10" s="17" t="s">
        <v>6</v>
      </c>
      <c r="D10" s="17" t="s">
        <v>5</v>
      </c>
      <c r="E10" s="17" t="s">
        <v>6</v>
      </c>
      <c r="F10" s="17" t="s">
        <v>5</v>
      </c>
      <c r="G10" s="17" t="s">
        <v>6</v>
      </c>
    </row>
    <row r="11" spans="1:7" x14ac:dyDescent="0.2">
      <c r="A11" s="18" t="s">
        <v>0</v>
      </c>
      <c r="B11" s="19">
        <v>4.3174939999999999</v>
      </c>
      <c r="C11" s="20">
        <v>0.13741229999999999</v>
      </c>
      <c r="D11" s="19">
        <v>4.0165550000000003</v>
      </c>
      <c r="E11" s="20">
        <v>0.12783430000000001</v>
      </c>
      <c r="F11" s="19">
        <v>3.8567279999999999</v>
      </c>
      <c r="G11" s="20">
        <v>0.1227475</v>
      </c>
    </row>
    <row r="12" spans="1:7" x14ac:dyDescent="0.2">
      <c r="A12" s="18" t="s">
        <v>1</v>
      </c>
      <c r="B12" s="19">
        <v>3.6993520000000002</v>
      </c>
      <c r="C12" s="20">
        <v>8.6676500000000004E-2</v>
      </c>
      <c r="D12" s="19">
        <v>3.558678</v>
      </c>
      <c r="E12" s="20">
        <v>8.3380499999999996E-2</v>
      </c>
      <c r="F12" s="19">
        <v>3.5405609999999998</v>
      </c>
      <c r="G12" s="20">
        <v>8.2956000000000002E-2</v>
      </c>
    </row>
    <row r="13" spans="1:7" x14ac:dyDescent="0.2">
      <c r="A13" s="18" t="s">
        <v>2</v>
      </c>
      <c r="B13" s="19">
        <v>9.9010590000000001</v>
      </c>
      <c r="C13" s="20">
        <v>6.1635099999999998E-2</v>
      </c>
      <c r="D13" s="19">
        <v>9.3804280000000002</v>
      </c>
      <c r="E13" s="20">
        <v>5.8394099999999997E-2</v>
      </c>
      <c r="F13" s="19">
        <v>9.0416129999999999</v>
      </c>
      <c r="G13" s="20">
        <v>5.6284899999999999E-2</v>
      </c>
    </row>
    <row r="14" spans="1:7" x14ac:dyDescent="0.2">
      <c r="A14" s="18" t="s">
        <v>3</v>
      </c>
      <c r="B14" s="19">
        <v>1.4652240000000001</v>
      </c>
      <c r="C14" s="20">
        <v>6.6845399999999999E-2</v>
      </c>
      <c r="D14" s="19">
        <v>1.4196</v>
      </c>
      <c r="E14" s="20">
        <v>6.4763899999999999E-2</v>
      </c>
      <c r="F14" s="19">
        <v>1.4196</v>
      </c>
      <c r="G14" s="20">
        <v>6.4763899999999999E-2</v>
      </c>
    </row>
    <row r="15" spans="1:7" x14ac:dyDescent="0.2">
      <c r="A15" s="21" t="s">
        <v>19</v>
      </c>
      <c r="B15" s="22">
        <v>19.383130000000001</v>
      </c>
      <c r="C15" s="23">
        <v>7.5520799999999999E-2</v>
      </c>
      <c r="D15" s="22">
        <v>18.375260000000001</v>
      </c>
      <c r="E15" s="23">
        <v>7.1593900000000002E-2</v>
      </c>
      <c r="F15" s="22">
        <v>17.858499999999999</v>
      </c>
      <c r="G15" s="23">
        <v>6.9580500000000003E-2</v>
      </c>
    </row>
  </sheetData>
  <mergeCells count="6">
    <mergeCell ref="B1:C1"/>
    <mergeCell ref="D1:E1"/>
    <mergeCell ref="F1:G1"/>
    <mergeCell ref="B9:C9"/>
    <mergeCell ref="D9:E9"/>
    <mergeCell ref="F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C464E-A7D8-EC48-838A-7E3C6FAFEBBD}">
  <dimension ref="A1:L7"/>
  <sheetViews>
    <sheetView workbookViewId="0">
      <selection activeCell="F13" sqref="F13"/>
    </sheetView>
  </sheetViews>
  <sheetFormatPr baseColWidth="10" defaultRowHeight="16" x14ac:dyDescent="0.2"/>
  <sheetData>
    <row r="1" spans="1:12" x14ac:dyDescent="0.2">
      <c r="A1" t="s">
        <v>56</v>
      </c>
      <c r="B1" s="32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55</v>
      </c>
      <c r="I1" t="s">
        <v>54</v>
      </c>
      <c r="J1" t="s">
        <v>53</v>
      </c>
      <c r="K1" t="s">
        <v>52</v>
      </c>
      <c r="L1" t="s">
        <v>51</v>
      </c>
    </row>
    <row r="2" spans="1:12" x14ac:dyDescent="0.2">
      <c r="A2" t="s">
        <v>50</v>
      </c>
      <c r="B2" s="29">
        <v>0.1531892</v>
      </c>
      <c r="C2" s="29">
        <v>9.5482399999999995E-2</v>
      </c>
      <c r="D2" s="29">
        <v>6.5211599999999995E-2</v>
      </c>
      <c r="E2" s="29">
        <v>4.1585499999999997E-2</v>
      </c>
      <c r="F2" s="29">
        <v>2.7714200000000001E-2</v>
      </c>
      <c r="G2" s="29">
        <v>2.1065199999999999E-2</v>
      </c>
      <c r="H2">
        <v>1054.3699999999999</v>
      </c>
      <c r="I2">
        <v>1745.17</v>
      </c>
      <c r="J2">
        <v>2222.0250000000001</v>
      </c>
      <c r="K2">
        <v>2526.549</v>
      </c>
      <c r="L2">
        <v>2715.3670000000002</v>
      </c>
    </row>
    <row r="3" spans="1:12" x14ac:dyDescent="0.2">
      <c r="A3" t="s">
        <v>49</v>
      </c>
      <c r="B3" s="29">
        <v>0.2025998</v>
      </c>
      <c r="C3" s="29">
        <v>0.1471557</v>
      </c>
      <c r="D3" s="29">
        <v>0.10807170000000001</v>
      </c>
      <c r="E3" s="29">
        <v>7.9865000000000005E-2</v>
      </c>
      <c r="F3" s="29">
        <v>6.2098599999999997E-2</v>
      </c>
      <c r="G3" s="29">
        <v>4.8113599999999999E-2</v>
      </c>
      <c r="H3">
        <v>1346.0509999999999</v>
      </c>
      <c r="I3">
        <v>2341.7240000000002</v>
      </c>
      <c r="J3">
        <v>3049.0610000000001</v>
      </c>
      <c r="K3">
        <v>3568.1889999999999</v>
      </c>
      <c r="L3">
        <v>3974.3580000000002</v>
      </c>
    </row>
    <row r="4" spans="1:12" x14ac:dyDescent="0.2">
      <c r="A4" t="s">
        <v>48</v>
      </c>
      <c r="B4" s="29">
        <v>0.19330079999999999</v>
      </c>
      <c r="C4" s="29">
        <v>0.13674339999999999</v>
      </c>
      <c r="D4" s="29">
        <v>0.1047659</v>
      </c>
      <c r="E4" s="29">
        <v>8.5831199999999996E-2</v>
      </c>
      <c r="F4" s="29">
        <v>5.8504899999999999E-2</v>
      </c>
      <c r="G4" s="29">
        <v>4.5325499999999998E-2</v>
      </c>
      <c r="H4">
        <v>1206.077</v>
      </c>
      <c r="I4">
        <v>2106.413</v>
      </c>
      <c r="J4">
        <v>2784.0639999999999</v>
      </c>
      <c r="K4">
        <v>3307.7689999999998</v>
      </c>
      <c r="L4">
        <v>3684.261</v>
      </c>
    </row>
    <row r="5" spans="1:12" x14ac:dyDescent="0.2">
      <c r="A5" t="s">
        <v>47</v>
      </c>
      <c r="B5" s="29">
        <v>0.1745988</v>
      </c>
      <c r="C5" s="29">
        <v>0.1127249</v>
      </c>
      <c r="D5" s="29">
        <v>8.2108700000000007E-2</v>
      </c>
      <c r="E5" s="29">
        <v>6.8604299999999993E-2</v>
      </c>
      <c r="F5" s="29">
        <v>5.8916000000000003E-2</v>
      </c>
      <c r="G5" s="29">
        <v>4.7837999999999999E-2</v>
      </c>
      <c r="H5">
        <v>958.08100000000002</v>
      </c>
      <c r="I5">
        <v>1594.07</v>
      </c>
      <c r="J5">
        <v>2078.6460000000002</v>
      </c>
      <c r="K5">
        <v>2488.5729999999999</v>
      </c>
      <c r="L5">
        <v>2834.192</v>
      </c>
    </row>
    <row r="6" spans="1:12" x14ac:dyDescent="0.2">
      <c r="A6" t="s">
        <v>46</v>
      </c>
      <c r="B6" s="29">
        <v>0.1054109</v>
      </c>
      <c r="C6" s="29">
        <v>7.24601E-2</v>
      </c>
      <c r="D6" s="29">
        <v>5.2047599999999999E-2</v>
      </c>
      <c r="E6" s="29">
        <v>4.4313100000000001E-2</v>
      </c>
      <c r="F6" s="29">
        <v>3.77855E-2</v>
      </c>
      <c r="G6" s="29">
        <v>3.7399099999999998E-2</v>
      </c>
      <c r="H6">
        <v>469.91039999999998</v>
      </c>
      <c r="I6">
        <v>757.8048</v>
      </c>
      <c r="J6">
        <v>981.05539999999996</v>
      </c>
      <c r="K6">
        <v>1162.673</v>
      </c>
      <c r="L6">
        <v>1318.66</v>
      </c>
    </row>
    <row r="7" spans="1:12" x14ac:dyDescent="0.2">
      <c r="A7" t="s">
        <v>45</v>
      </c>
      <c r="B7" s="29">
        <v>4.3723900000000003E-2</v>
      </c>
      <c r="C7" s="29">
        <v>3.9342500000000002E-2</v>
      </c>
      <c r="D7" s="29">
        <v>3.6604100000000001E-2</v>
      </c>
      <c r="E7" s="29">
        <v>3.3106900000000002E-2</v>
      </c>
      <c r="F7" s="29">
        <v>2.5593000000000001E-2</v>
      </c>
      <c r="G7" s="29">
        <v>2.45942E-2</v>
      </c>
      <c r="H7">
        <v>121.9571</v>
      </c>
      <c r="I7">
        <v>218.93979999999999</v>
      </c>
      <c r="J7">
        <v>293.98739999999998</v>
      </c>
      <c r="K7">
        <v>342.024</v>
      </c>
      <c r="L7">
        <v>361.92570000000001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5140-2166-8443-8BEE-D72A6AE53F1C}">
  <dimension ref="A1:C9"/>
  <sheetViews>
    <sheetView workbookViewId="0">
      <selection activeCell="A9" sqref="A9"/>
    </sheetView>
  </sheetViews>
  <sheetFormatPr baseColWidth="10" defaultRowHeight="16" x14ac:dyDescent="0.2"/>
  <cols>
    <col min="2" max="2" width="11.6640625" bestFit="1" customWidth="1"/>
  </cols>
  <sheetData>
    <row r="1" spans="1:3" x14ac:dyDescent="0.2">
      <c r="A1" t="s">
        <v>37</v>
      </c>
      <c r="B1" t="s">
        <v>38</v>
      </c>
    </row>
    <row r="2" spans="1:3" x14ac:dyDescent="0.2">
      <c r="A2" t="s">
        <v>33</v>
      </c>
      <c r="B2" s="26">
        <f t="shared" ref="B2:B9" si="0">C2/100</f>
        <v>0.213922</v>
      </c>
      <c r="C2">
        <v>21.392199999999999</v>
      </c>
    </row>
    <row r="3" spans="1:3" x14ac:dyDescent="0.2">
      <c r="A3" t="s">
        <v>30</v>
      </c>
      <c r="B3" s="26">
        <f t="shared" si="0"/>
        <v>0.301062</v>
      </c>
      <c r="C3">
        <v>30.106200000000001</v>
      </c>
    </row>
    <row r="4" spans="1:3" x14ac:dyDescent="0.2">
      <c r="A4" t="s">
        <v>1</v>
      </c>
      <c r="B4" s="26">
        <f t="shared" si="0"/>
        <v>0.36140900000000004</v>
      </c>
      <c r="C4">
        <v>36.140900000000002</v>
      </c>
    </row>
    <row r="5" spans="1:3" x14ac:dyDescent="0.2">
      <c r="A5" t="s">
        <v>40</v>
      </c>
      <c r="B5" s="26">
        <f t="shared" si="0"/>
        <v>0.37113100000000004</v>
      </c>
      <c r="C5">
        <v>37.113100000000003</v>
      </c>
    </row>
    <row r="6" spans="1:3" x14ac:dyDescent="0.2">
      <c r="A6" t="s">
        <v>36</v>
      </c>
      <c r="B6" s="26">
        <f t="shared" si="0"/>
        <v>0.38059800000000005</v>
      </c>
      <c r="C6">
        <v>38.059800000000003</v>
      </c>
    </row>
    <row r="7" spans="1:3" x14ac:dyDescent="0.2">
      <c r="A7" t="s">
        <v>35</v>
      </c>
      <c r="B7" s="26">
        <f t="shared" si="0"/>
        <v>0.40491199999999999</v>
      </c>
      <c r="C7">
        <v>40.491199999999999</v>
      </c>
    </row>
    <row r="8" spans="1:3" x14ac:dyDescent="0.2">
      <c r="A8" t="s">
        <v>44</v>
      </c>
      <c r="B8" s="26">
        <f t="shared" si="0"/>
        <v>0.40809600000000001</v>
      </c>
      <c r="C8">
        <v>40.809600000000003</v>
      </c>
    </row>
    <row r="9" spans="1:3" x14ac:dyDescent="0.2">
      <c r="A9" t="s">
        <v>0</v>
      </c>
      <c r="B9" s="26">
        <f t="shared" si="0"/>
        <v>0.65509100000000009</v>
      </c>
      <c r="C9">
        <v>65.509100000000004</v>
      </c>
    </row>
  </sheetData>
  <autoFilter ref="A1:C9" xr:uid="{9FCF5140-2166-8443-8BEE-D72A6AE53F1C}">
    <sortState xmlns:xlrd2="http://schemas.microsoft.com/office/spreadsheetml/2017/richdata2" ref="A2:C9">
      <sortCondition ref="C1:C9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23F4-067B-414C-BF6F-1519D5D8FF4F}">
  <dimension ref="A1:B6"/>
  <sheetViews>
    <sheetView workbookViewId="0">
      <selection activeCell="D22" sqref="D22"/>
    </sheetView>
  </sheetViews>
  <sheetFormatPr baseColWidth="10" defaultRowHeight="16" x14ac:dyDescent="0.2"/>
  <sheetData>
    <row r="1" spans="1:2" x14ac:dyDescent="0.2">
      <c r="B1" t="s">
        <v>41</v>
      </c>
    </row>
    <row r="2" spans="1:2" x14ac:dyDescent="0.2">
      <c r="A2" t="s">
        <v>8</v>
      </c>
      <c r="B2" s="29">
        <v>0.82933382899999997</v>
      </c>
    </row>
    <row r="3" spans="1:2" x14ac:dyDescent="0.2">
      <c r="A3" t="s">
        <v>9</v>
      </c>
      <c r="B3" s="29">
        <v>0.65805908600000007</v>
      </c>
    </row>
    <row r="4" spans="1:2" x14ac:dyDescent="0.2">
      <c r="A4" t="s">
        <v>10</v>
      </c>
      <c r="B4" s="29">
        <v>0.51409851799999995</v>
      </c>
    </row>
    <row r="5" spans="1:2" x14ac:dyDescent="0.2">
      <c r="A5" t="s">
        <v>11</v>
      </c>
      <c r="B5" s="29">
        <v>0.39984580199999997</v>
      </c>
    </row>
    <row r="6" spans="1:2" x14ac:dyDescent="0.2">
      <c r="A6" t="s">
        <v>12</v>
      </c>
      <c r="B6" s="29">
        <v>0.33084477399999995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1AF9-FC83-8B45-BF8E-2085FB6C055E}">
  <dimension ref="A1:M8"/>
  <sheetViews>
    <sheetView topLeftCell="A4" workbookViewId="0">
      <selection activeCell="B5" sqref="B5:F5"/>
    </sheetView>
  </sheetViews>
  <sheetFormatPr baseColWidth="10" defaultRowHeight="16" x14ac:dyDescent="0.2"/>
  <cols>
    <col min="1" max="7" width="12.83203125" customWidth="1"/>
  </cols>
  <sheetData>
    <row r="1" spans="1:13" ht="17" x14ac:dyDescent="0.2">
      <c r="A1" s="4" t="s">
        <v>39</v>
      </c>
      <c r="B1" s="28" t="s">
        <v>8</v>
      </c>
      <c r="C1" s="28" t="s">
        <v>9</v>
      </c>
      <c r="D1" s="28" t="s">
        <v>10</v>
      </c>
      <c r="E1" s="28" t="s">
        <v>11</v>
      </c>
      <c r="F1" s="28" t="s">
        <v>12</v>
      </c>
      <c r="G1" s="28"/>
      <c r="H1" s="28" t="s">
        <v>25</v>
      </c>
      <c r="I1" s="28" t="s">
        <v>26</v>
      </c>
      <c r="J1" s="28" t="s">
        <v>27</v>
      </c>
      <c r="K1" s="28" t="s">
        <v>28</v>
      </c>
      <c r="L1" s="28" t="s">
        <v>29</v>
      </c>
      <c r="M1" s="28" t="s">
        <v>42</v>
      </c>
    </row>
    <row r="2" spans="1:13" x14ac:dyDescent="0.2">
      <c r="A2" s="1" t="s">
        <v>33</v>
      </c>
      <c r="B2" s="27">
        <f t="shared" ref="B2:B8" si="0">(100-H2)/100</f>
        <v>0.93123099999999992</v>
      </c>
      <c r="C2" s="27">
        <f>(100-SUM($H2:I2))/100</f>
        <v>0.79825000000000002</v>
      </c>
      <c r="D2" s="27">
        <f>(100-SUM($H2:J2))/100</f>
        <v>0.663408</v>
      </c>
      <c r="E2" s="27">
        <f>(100-SUM($H2:K2))/100</f>
        <v>0.512934</v>
      </c>
      <c r="F2" s="27">
        <f>(100-SUM($H2:L2))/100</f>
        <v>0.46047200000000005</v>
      </c>
      <c r="G2" s="27"/>
      <c r="H2" s="30">
        <v>6.8769</v>
      </c>
      <c r="I2" s="30">
        <v>13.2981</v>
      </c>
      <c r="J2" s="30">
        <v>13.4842</v>
      </c>
      <c r="K2" s="30">
        <v>15.0474</v>
      </c>
      <c r="L2" s="30">
        <v>5.2462</v>
      </c>
      <c r="M2" s="25">
        <v>46.047178299999999</v>
      </c>
    </row>
    <row r="3" spans="1:13" ht="17" x14ac:dyDescent="0.2">
      <c r="A3" s="1" t="s">
        <v>36</v>
      </c>
      <c r="B3" s="27">
        <f t="shared" si="0"/>
        <v>0.90686499999999992</v>
      </c>
      <c r="C3" s="27">
        <f>(100-SUM($H3:I3))/100</f>
        <v>0.66786040000000002</v>
      </c>
      <c r="D3" s="27">
        <f>(100-SUM($H3:J3))/100</f>
        <v>0.55540716000000001</v>
      </c>
      <c r="E3" s="27">
        <f>(100-SUM($H3:K3))/100</f>
        <v>0.45624416000000001</v>
      </c>
      <c r="F3" s="27">
        <f>(100-SUM($H3:L3))/100</f>
        <v>0.37295616000000004</v>
      </c>
      <c r="G3" s="27"/>
      <c r="H3" s="30">
        <v>9.3134999999999994</v>
      </c>
      <c r="I3" s="25">
        <v>23.900459999999999</v>
      </c>
      <c r="J3" s="25">
        <v>11.245324</v>
      </c>
      <c r="K3" s="30">
        <v>9.9162999999999997</v>
      </c>
      <c r="L3" s="30">
        <v>8.3287999999999993</v>
      </c>
      <c r="M3" s="25">
        <v>37.295666799999999</v>
      </c>
    </row>
    <row r="4" spans="1:13" ht="51" x14ac:dyDescent="0.2">
      <c r="A4" s="1" t="s">
        <v>30</v>
      </c>
      <c r="B4" s="27">
        <f t="shared" si="0"/>
        <v>0.86877831699999997</v>
      </c>
      <c r="C4" s="27">
        <f>(100-SUM($H4:I4))/100</f>
        <v>0.70101512600000004</v>
      </c>
      <c r="D4" s="27">
        <f>(100-SUM($H4:J4))/100</f>
        <v>0.55880892400000004</v>
      </c>
      <c r="E4" s="27">
        <f>(100-SUM($H4:K4))/100</f>
        <v>0.42829055099999996</v>
      </c>
      <c r="F4" s="27">
        <f>(100-SUM($H4:L4))/100</f>
        <v>0.33611959900000005</v>
      </c>
      <c r="G4" s="27"/>
      <c r="H4" s="25">
        <v>13.1221683</v>
      </c>
      <c r="I4" s="25">
        <v>16.776319099999998</v>
      </c>
      <c r="J4" s="25">
        <v>14.220620200000001</v>
      </c>
      <c r="K4" s="25">
        <v>13.051837300000001</v>
      </c>
      <c r="L4" s="25">
        <v>9.2170951999999993</v>
      </c>
      <c r="M4" s="25">
        <v>33.611959900000002</v>
      </c>
    </row>
    <row r="5" spans="1:13" ht="34" x14ac:dyDescent="0.2">
      <c r="A5" s="1" t="s">
        <v>31</v>
      </c>
      <c r="B5" s="27">
        <f t="shared" si="0"/>
        <v>0.82933382899999997</v>
      </c>
      <c r="C5" s="27">
        <f>(100-SUM($H5:I5))/100</f>
        <v>0.65805908600000007</v>
      </c>
      <c r="D5" s="27">
        <f>(100-SUM($H5:J5))/100</f>
        <v>0.51409851799999995</v>
      </c>
      <c r="E5" s="27">
        <f>(100-SUM($H5:K5))/100</f>
        <v>0.39984580199999997</v>
      </c>
      <c r="F5" s="27">
        <f>(100-SUM($H5:L5))/100</f>
        <v>0.33084477399999995</v>
      </c>
      <c r="G5" s="27"/>
      <c r="H5" s="25">
        <v>17.066617099999998</v>
      </c>
      <c r="I5" s="25">
        <v>17.127474299999999</v>
      </c>
      <c r="J5" s="25">
        <v>14.3960568</v>
      </c>
      <c r="K5" s="25">
        <v>11.4252716</v>
      </c>
      <c r="L5" s="25">
        <v>6.9001028</v>
      </c>
      <c r="M5" s="25">
        <v>33.084477399999997</v>
      </c>
    </row>
    <row r="6" spans="1:13" ht="17" x14ac:dyDescent="0.2">
      <c r="A6" t="s">
        <v>43</v>
      </c>
      <c r="B6" s="27">
        <f t="shared" si="0"/>
        <v>0.85521966500000002</v>
      </c>
      <c r="C6" s="27">
        <f>(100-SUM($H6:I6))/100</f>
        <v>0.68019393799999994</v>
      </c>
      <c r="D6" s="27">
        <f>(100-SUM($H6:J6))/100</f>
        <v>0.53613960699999996</v>
      </c>
      <c r="E6" s="27">
        <f>(100-SUM($H6:K6))/100</f>
        <v>0.41326515599999991</v>
      </c>
      <c r="F6" s="27">
        <f>(100-SUM($H6:L6))/100</f>
        <v>0.32546033699999993</v>
      </c>
      <c r="G6" s="27"/>
      <c r="H6" s="25">
        <v>14.4780335</v>
      </c>
      <c r="I6" s="25">
        <v>17.502572700000002</v>
      </c>
      <c r="J6" s="25">
        <v>14.4054331</v>
      </c>
      <c r="K6" s="25">
        <v>12.287445099999999</v>
      </c>
      <c r="L6" s="25">
        <v>8.7804818999999998</v>
      </c>
      <c r="M6" s="25">
        <v>32.546033600000001</v>
      </c>
    </row>
    <row r="7" spans="1:13" ht="51" x14ac:dyDescent="0.2">
      <c r="A7" s="1" t="s">
        <v>32</v>
      </c>
      <c r="B7" s="27">
        <f t="shared" si="0"/>
        <v>0.82882172899999995</v>
      </c>
      <c r="C7" s="27">
        <f>(100-SUM($H7:I7))/100</f>
        <v>0.62821838100000005</v>
      </c>
      <c r="D7" s="27">
        <f>(100-SUM($H7:J7))/100</f>
        <v>0.47343025</v>
      </c>
      <c r="E7" s="27">
        <f>(100-SUM($H7:K7))/100</f>
        <v>0.36090823599999994</v>
      </c>
      <c r="F7" s="27">
        <f>(100-SUM($H7:L7))/100</f>
        <v>0.23006381399999995</v>
      </c>
      <c r="G7" s="27"/>
      <c r="H7" s="25">
        <v>17.1178271</v>
      </c>
      <c r="I7" s="25">
        <v>20.0603348</v>
      </c>
      <c r="J7" s="25">
        <v>15.4788131</v>
      </c>
      <c r="K7" s="25">
        <v>11.252201400000001</v>
      </c>
      <c r="L7" s="25">
        <v>13.0844422</v>
      </c>
      <c r="M7" s="25">
        <v>23.006381399999999</v>
      </c>
    </row>
    <row r="8" spans="1:13" ht="34" x14ac:dyDescent="0.2">
      <c r="A8" s="1" t="s">
        <v>34</v>
      </c>
      <c r="B8" s="27">
        <f t="shared" si="0"/>
        <v>0.88635500000000012</v>
      </c>
      <c r="C8" s="27">
        <f>(100-SUM($H8:I8))/100</f>
        <v>0.69528599999999996</v>
      </c>
      <c r="D8" s="27">
        <f>(100-SUM($H8:J8))/100</f>
        <v>0.458119</v>
      </c>
      <c r="E8" s="27">
        <f>(100-SUM($H8:K8))/100</f>
        <v>0.29616900000000002</v>
      </c>
      <c r="F8" s="27">
        <f>(100-SUM($H8:L8))/100</f>
        <v>0.20930499999999996</v>
      </c>
      <c r="G8" s="27"/>
      <c r="H8" s="30">
        <v>11.3645</v>
      </c>
      <c r="I8" s="30">
        <v>19.1069</v>
      </c>
      <c r="J8" s="30">
        <v>23.716699999999999</v>
      </c>
      <c r="K8" s="30">
        <v>16.195</v>
      </c>
      <c r="L8" s="31">
        <f>100-H8-I8-J8-K8-M8</f>
        <v>8.6864000000000097</v>
      </c>
      <c r="M8" s="30">
        <v>20.930499999999999</v>
      </c>
    </row>
  </sheetData>
  <autoFilter ref="A1:M9" xr:uid="{2EDD1AF9-FC83-8B45-BF8E-2085FB6C055E}">
    <sortState xmlns:xlrd2="http://schemas.microsoft.com/office/spreadsheetml/2017/richdata2" ref="A2:M9">
      <sortCondition descending="1" ref="M1:M9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A056-DEE8-2A42-807B-BD55D3E9150E}">
  <dimension ref="A1:B6"/>
  <sheetViews>
    <sheetView tabSelected="1" workbookViewId="0">
      <selection activeCell="J15" sqref="J15"/>
    </sheetView>
  </sheetViews>
  <sheetFormatPr baseColWidth="10" defaultRowHeight="16" x14ac:dyDescent="0.2"/>
  <sheetData>
    <row r="1" spans="1:2" x14ac:dyDescent="0.2">
      <c r="B1" t="s">
        <v>41</v>
      </c>
    </row>
    <row r="2" spans="1:2" x14ac:dyDescent="0.2">
      <c r="A2" t="s">
        <v>8</v>
      </c>
      <c r="B2" s="29">
        <v>0.55000000000000004</v>
      </c>
    </row>
    <row r="3" spans="1:2" x14ac:dyDescent="0.2">
      <c r="A3" t="s">
        <v>9</v>
      </c>
      <c r="B3" s="29">
        <v>0.31</v>
      </c>
    </row>
    <row r="4" spans="1:2" x14ac:dyDescent="0.2">
      <c r="A4" t="s">
        <v>10</v>
      </c>
      <c r="B4" s="29">
        <v>0.18</v>
      </c>
    </row>
    <row r="5" spans="1:2" x14ac:dyDescent="0.2">
      <c r="A5" t="s">
        <v>11</v>
      </c>
      <c r="B5" s="29">
        <v>0.1</v>
      </c>
    </row>
    <row r="6" spans="1:2" x14ac:dyDescent="0.2">
      <c r="A6" t="s">
        <v>12</v>
      </c>
      <c r="B6" s="29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t1_by_race</vt:lpstr>
      <vt:lpstr>t2_neg_net_worth_after</vt:lpstr>
      <vt:lpstr>f1_by_assets</vt:lpstr>
      <vt:lpstr>f2_owe_more_by_race</vt:lpstr>
      <vt:lpstr>f3_black_owe_more_after</vt:lpstr>
      <vt:lpstr>f4_owe_more_after_race</vt:lpstr>
      <vt:lpstr>f5_del_default_debt_after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2022-04-07T22:35:08Z</dcterms:created>
  <dcterms:modified xsi:type="dcterms:W3CDTF">2022-05-03T05:12:05Z</dcterms:modified>
</cp:coreProperties>
</file>